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70B896C0-7363-49C1-AC9F-8D5EF4E7C274}" xr6:coauthVersionLast="47" xr6:coauthVersionMax="47" xr10:uidLastSave="{00000000-0000-0000-0000-000000000000}"/>
  <bookViews>
    <workbookView xWindow="-120" yWindow="-120" windowWidth="20730" windowHeight="11160" firstSheet="1" activeTab="3" xr2:uid="{00000000-000D-0000-FFFF-FFFF00000000}"/>
  </bookViews>
  <sheets>
    <sheet name="Visualization of china" sheetId="6" r:id="rId1"/>
    <sheet name="Dashboard" sheetId="7" r:id="rId2"/>
    <sheet name="Pivot Table" sheetId="12" r:id="rId3"/>
    <sheet name="effects-of-covid-19-on-trade-at" sheetId="1" r:id="rId4"/>
    <sheet name="Logical Test (Date &amp; Time)" sheetId="11" r:id="rId5"/>
  </sheets>
  <definedNames>
    <definedName name="Slicer_Commodity">#N/A</definedName>
    <definedName name="Slicer_Commodity1">#N/A</definedName>
    <definedName name="Slicer_Value">#N/A</definedName>
    <definedName name="Slicer_Weekday">#N/A</definedName>
    <definedName name="Slicer_Weekday1">#N/A</definedName>
  </definedNames>
  <calcPr calcId="191029"/>
  <pivotCaches>
    <pivotCache cacheId="3" r:id="rId6"/>
    <pivotCache cacheId="4" r:id="rId7"/>
    <pivotCache cacheId="5"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7" i="11" l="1"/>
  <c r="E8" i="11"/>
  <c r="B7" i="11"/>
  <c r="D7" i="11" s="1"/>
  <c r="B8" i="11"/>
  <c r="D8" i="11" s="1"/>
  <c r="C9" i="11"/>
  <c r="E9" i="11" s="1"/>
  <c r="C8" i="11"/>
  <c r="C6" i="11"/>
  <c r="E6" i="11" s="1"/>
  <c r="C5" i="11"/>
  <c r="E5" i="11" s="1"/>
  <c r="C7" i="11"/>
  <c r="C4" i="11"/>
  <c r="E4" i="11" s="1"/>
  <c r="B4" i="11"/>
  <c r="D4" i="11" s="1"/>
  <c r="B5" i="11"/>
  <c r="B6" i="11"/>
  <c r="D6" i="11" s="1"/>
  <c r="B9" i="11"/>
  <c r="D5" i="11"/>
  <c r="V9" i="1"/>
  <c r="B9" i="6"/>
  <c r="G9" i="6"/>
  <c r="H9" i="6"/>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2" i="1"/>
  <c r="V7" i="1"/>
  <c r="V5" i="1"/>
  <c r="S16" i="1"/>
  <c r="R16" i="1"/>
  <c r="I2" i="1"/>
  <c r="S14" i="1"/>
  <c r="R14" i="1"/>
  <c r="S12" i="1"/>
  <c r="S21" i="1" s="1"/>
  <c r="R12" i="1"/>
  <c r="S9" i="1"/>
  <c r="R9" i="1"/>
  <c r="S19" i="1" s="1"/>
  <c r="S7" i="1"/>
  <c r="R7" i="1"/>
  <c r="S5" i="1"/>
  <c r="R5" i="1"/>
  <c r="I552" i="1"/>
  <c r="I553" i="1"/>
  <c r="I554" i="1"/>
  <c r="I551"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D9" i="11" l="1"/>
</calcChain>
</file>

<file path=xl/sharedStrings.xml><?xml version="1.0" encoding="utf-8"?>
<sst xmlns="http://schemas.openxmlformats.org/spreadsheetml/2006/main" count="2803" uniqueCount="289">
  <si>
    <t>Year</t>
  </si>
  <si>
    <t>Date</t>
  </si>
  <si>
    <t>Weekday</t>
  </si>
  <si>
    <t>Country</t>
  </si>
  <si>
    <t>Commodity</t>
  </si>
  <si>
    <t>Transport_Mode</t>
  </si>
  <si>
    <t>Value</t>
  </si>
  <si>
    <t>Cumulative</t>
  </si>
  <si>
    <t>IF</t>
  </si>
  <si>
    <t>IFS</t>
  </si>
  <si>
    <t>IFNA</t>
  </si>
  <si>
    <t>INDEX</t>
  </si>
  <si>
    <t>Wednesday</t>
  </si>
  <si>
    <t>All</t>
  </si>
  <si>
    <t>Logs, wood, and wood articles</t>
  </si>
  <si>
    <t>Thursday</t>
  </si>
  <si>
    <t>IF-REF</t>
  </si>
  <si>
    <t>Friday</t>
  </si>
  <si>
    <t>Saturday</t>
  </si>
  <si>
    <t>MEAN</t>
  </si>
  <si>
    <t>COUNT</t>
  </si>
  <si>
    <t>Sunday</t>
  </si>
  <si>
    <t>Monday</t>
  </si>
  <si>
    <t>MEDIAN</t>
  </si>
  <si>
    <t>COUNTA</t>
  </si>
  <si>
    <t>Tuesday</t>
  </si>
  <si>
    <t>MODE</t>
  </si>
  <si>
    <t>COUNTIFS</t>
  </si>
  <si>
    <t>SUM</t>
  </si>
  <si>
    <t>13/01/2020</t>
  </si>
  <si>
    <t>SUMIF</t>
  </si>
  <si>
    <t>14/01/2020</t>
  </si>
  <si>
    <t>15/01/2020</t>
  </si>
  <si>
    <t>SUMIFS</t>
  </si>
  <si>
    <t>16/01/2020</t>
  </si>
  <si>
    <t>17/01/2020</t>
  </si>
  <si>
    <t>18/01/2020</t>
  </si>
  <si>
    <t>HLOOKUP</t>
  </si>
  <si>
    <t>19/01/2020</t>
  </si>
  <si>
    <t>20/01/2020</t>
  </si>
  <si>
    <t>VLOOKUP</t>
  </si>
  <si>
    <t>21/01/2020</t>
  </si>
  <si>
    <t>22/01/2020</t>
  </si>
  <si>
    <t>23/01/2020</t>
  </si>
  <si>
    <t>24/01/2020</t>
  </si>
  <si>
    <t>25/01/2020</t>
  </si>
  <si>
    <t>26/01/2020</t>
  </si>
  <si>
    <t>27/01/2020</t>
  </si>
  <si>
    <t>28/01/2020</t>
  </si>
  <si>
    <t>29/01/2020</t>
  </si>
  <si>
    <t>30/01/2020</t>
  </si>
  <si>
    <t>31/01/2020</t>
  </si>
  <si>
    <t>13/02/2020</t>
  </si>
  <si>
    <t>14/02/2020</t>
  </si>
  <si>
    <t>15/02/2020</t>
  </si>
  <si>
    <t>16/02/2020</t>
  </si>
  <si>
    <t>17/02/2020</t>
  </si>
  <si>
    <t>18/02/2020</t>
  </si>
  <si>
    <t>19/02/2020</t>
  </si>
  <si>
    <t>20/02/2020</t>
  </si>
  <si>
    <t>21/02/2020</t>
  </si>
  <si>
    <t>22/02/2020</t>
  </si>
  <si>
    <t>23/02/2020</t>
  </si>
  <si>
    <t>24/02/2020</t>
  </si>
  <si>
    <t>25/02/2020</t>
  </si>
  <si>
    <t>26/02/2020</t>
  </si>
  <si>
    <t>27/02/2020</t>
  </si>
  <si>
    <t>28/02/2020</t>
  </si>
  <si>
    <t>29/02/2020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</si>
  <si>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</si>
  <si>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</si>
  <si>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</si>
  <si>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</si>
  <si>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</si>
  <si>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</si>
  <si>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</si>
  <si>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</si>
  <si>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</si>
  <si>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</si>
  <si>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</si>
  <si>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</si>
  <si>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</si>
  <si>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</si>
  <si>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</si>
  <si>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</si>
  <si>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</si>
  <si>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</si>
  <si>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</si>
  <si>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</si>
  <si>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</si>
  <si>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</si>
  <si>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</si>
  <si>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</si>
  <si>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</si>
  <si>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</si>
  <si>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</si>
  <si>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</si>
  <si>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</si>
  <si>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</si>
  <si>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</si>
  <si>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</si>
  <si>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</si>
  <si>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</si>
  <si>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</si>
  <si>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</si>
  <si>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</si>
  <si>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</si>
  <si>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</si>
  <si>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</si>
  <si>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</si>
  <si>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</si>
  <si>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</si>
  <si>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</si>
  <si>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</si>
  <si>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</si>
  <si>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</si>
  <si>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</si>
  <si>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</si>
  <si>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</si>
  <si>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</si>
  <si>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</si>
  <si>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</si>
  <si>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</si>
  <si>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</si>
  <si>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</si>
  <si>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</si>
  <si>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</si>
  <si>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</si>
  <si>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</si>
  <si>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</si>
  <si>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</si>
  <si>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</si>
  <si>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</si>
  <si>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</si>
  <si>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</si>
  <si>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</si>
  <si>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</si>
  <si>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</si>
  <si>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</si>
  <si>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</si>
  <si>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</si>
  <si>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</si>
  <si>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</si>
  <si>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</si>
  <si>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</si>
  <si>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</si>
  <si>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</si>
  <si>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</si>
  <si>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</si>
  <si>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</si>
  <si>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</si>
  <si>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</si>
  <si>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</si>
  <si>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</si>
  <si>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</si>
  <si>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</si>
  <si>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</si>
  <si>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</si>
  <si>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</si>
  <si>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</si>
  <si>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</si>
  <si>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</si>
  <si>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</si>
  <si>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</si>
  <si>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</si>
  <si>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</si>
  <si>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</si>
  <si>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</si>
  <si>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</si>
  <si>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</si>
  <si>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</si>
  <si>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</si>
  <si>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</si>
  <si>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</si>
  <si>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</si>
  <si>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</si>
  <si>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</si>
  <si>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</si>
  <si>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</si>
  <si>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</si>
  <si>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</si>
  <si>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</si>
  <si>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</si>
  <si>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</si>
  <si>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</si>
  <si>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</si>
  <si>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</si>
  <si>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</si>
  <si>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</si>
  <si>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</si>
  <si>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</si>
  <si>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</si>
  <si>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</si>
  <si>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</si>
  <si>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</si>
  <si>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</si>
  <si>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</si>
  <si>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</si>
  <si>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</si>
  <si>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</si>
  <si>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</si>
  <si>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</si>
  <si>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</si>
  <si>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</si>
  <si>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</si>
  <si>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</si>
  <si>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</si>
  <si>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</si>
  <si>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</si>
  <si>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</si>
  <si>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</si>
  <si>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</si>
  <si>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</si>
  <si>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</si>
  <si>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</si>
  <si>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</si>
  <si>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</si>
  <si>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</si>
  <si>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</si>
  <si>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</si>
  <si>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</si>
  <si>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</si>
  <si>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</si>
  <si>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</si>
  <si>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</si>
  <si>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</si>
  <si>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</si>
  <si>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</si>
  <si>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</si>
  <si>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</si>
  <si>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</si>
  <si>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</si>
  <si>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</si>
  <si>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</si>
  <si>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</si>
  <si>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</si>
  <si>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</si>
  <si>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</si>
  <si>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</si>
  <si>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</si>
  <si>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</si>
  <si>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</si>
  <si>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</si>
  <si>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</si>
  <si>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</si>
  <si>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</si>
  <si>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</si>
  <si>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</si>
  <si>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</si>
  <si>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</si>
  <si>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</si>
  <si>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</si>
  <si>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</si>
  <si>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</si>
  <si>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</si>
  <si>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Fish, crustaceans, and molluscs</t>
  </si>
  <si>
    <t>China</t>
  </si>
  <si>
    <t>Milk powder, butter, and cheese</t>
  </si>
  <si>
    <t>SUMIF-REF</t>
  </si>
  <si>
    <t>SUMIFS - REF(1)</t>
  </si>
  <si>
    <t xml:space="preserve">REF (2) </t>
  </si>
  <si>
    <t>VLOOKUP-REF</t>
  </si>
  <si>
    <t>HLOOKUP-REF</t>
  </si>
  <si>
    <t>COUNTIFS-REF(1)</t>
  </si>
  <si>
    <t>REFERENCE TABLE</t>
  </si>
  <si>
    <t>Row Labels</t>
  </si>
  <si>
    <t>Grand Total</t>
  </si>
  <si>
    <t>Sum of Value</t>
  </si>
  <si>
    <t>Average of Cumulative</t>
  </si>
  <si>
    <t>Count of Commodity</t>
  </si>
  <si>
    <t>Total</t>
  </si>
  <si>
    <t>N</t>
  </si>
  <si>
    <t>Y</t>
  </si>
  <si>
    <t>E</t>
  </si>
  <si>
    <t>G</t>
  </si>
  <si>
    <t>L</t>
  </si>
  <si>
    <t>Sum of IFNA</t>
  </si>
  <si>
    <t>Column Labels</t>
  </si>
  <si>
    <t>Total Sum of IFNA</t>
  </si>
  <si>
    <t>Total Max of IFNA2</t>
  </si>
  <si>
    <t>Max of IFNA2</t>
  </si>
  <si>
    <t>Sum of Cumulative</t>
  </si>
  <si>
    <t>Functions</t>
  </si>
  <si>
    <t>Min of Value2</t>
  </si>
  <si>
    <t>Arrived</t>
  </si>
  <si>
    <t>Product</t>
  </si>
  <si>
    <t>Range</t>
  </si>
  <si>
    <t>Time</t>
  </si>
  <si>
    <t>Exp.Time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</si>
</sst>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sz val="14"/>
      <color rgb="FFFFFF00"/>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rgb="FF00B050"/>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5" tint="0.39997558519241921"/>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0" fontId="0" fillId="0" borderId="11" xfId="0" applyBorder="1"/>
    <xf numFmtId="0" fontId="0" fillId="33" borderId="11" xfId="0" applyFill="1" applyBorder="1"/>
    <xf numFmtId="0" fontId="18" fillId="33" borderId="11" xfId="0" applyFont="1" applyFill="1" applyBorder="1"/>
    <xf numFmtId="0" fontId="19" fillId="36" borderId="11" xfId="0" applyFont="1" applyFill="1" applyBorder="1"/>
    <xf numFmtId="0" fontId="19" fillId="33" borderId="11" xfId="0" applyFont="1" applyFill="1" applyBorder="1"/>
    <xf numFmtId="0" fontId="18" fillId="37" borderId="11" xfId="0" applyFont="1" applyFill="1" applyBorder="1"/>
    <xf numFmtId="0" fontId="0" fillId="34" borderId="12" xfId="0" applyFill="1" applyBorder="1"/>
    <xf numFmtId="0" fontId="0" fillId="0" borderId="13" xfId="0" applyBorder="1"/>
    <xf numFmtId="0" fontId="0" fillId="34" borderId="13" xfId="0" applyFill="1" applyBorder="1"/>
    <xf numFmtId="0" fontId="0" fillId="34" borderId="14" xfId="0" applyFill="1" applyBorder="1"/>
    <xf numFmtId="0" fontId="0" fillId="34" borderId="10" xfId="0" applyFill="1" applyBorder="1"/>
    <xf numFmtId="0" fontId="0" fillId="35" borderId="11" xfId="0"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18" fillId="38" borderId="11" xfId="0" applyFont="1" applyFill="1" applyBorder="1"/>
    <xf numFmtId="0" fontId="0" fillId="39" borderId="11" xfId="0" applyFill="1" applyBorder="1"/>
    <xf numFmtId="0" fontId="0" fillId="37" borderId="11" xfId="0" applyFill="1" applyBorder="1"/>
    <xf numFmtId="14" fontId="0" fillId="37" borderId="11" xfId="0" applyNumberFormat="1" applyFill="1" applyBorder="1"/>
    <xf numFmtId="18" fontId="0" fillId="37" borderId="11" xfId="0" applyNumberFormat="1" applyFill="1" applyBorder="1"/>
    <xf numFmtId="0" fontId="0" fillId="34" borderId="11" xfId="0" applyFill="1" applyBorder="1"/>
    <xf numFmtId="0" fontId="14" fillId="34" borderId="15" xfId="0" applyFont="1" applyFill="1" applyBorder="1"/>
    <xf numFmtId="0" fontId="14" fillId="34" borderId="16" xfId="0" applyFont="1" applyFill="1" applyBorder="1"/>
    <xf numFmtId="0" fontId="14" fillId="34" borderId="17" xfId="0" applyFont="1" applyFill="1" applyBorder="1"/>
    <xf numFmtId="14" fontId="0" fillId="34" borderId="18" xfId="0" applyNumberFormat="1" applyFill="1" applyBorder="1"/>
    <xf numFmtId="0" fontId="0" fillId="34" borderId="19" xfId="0" applyFill="1" applyBorder="1"/>
    <xf numFmtId="0" fontId="0" fillId="34" borderId="18" xfId="0" applyFill="1" applyBorder="1"/>
    <xf numFmtId="14" fontId="0" fillId="34" borderId="20" xfId="0" applyNumberFormat="1" applyFill="1" applyBorder="1"/>
    <xf numFmtId="0" fontId="0" fillId="34" borderId="21" xfId="0" applyFill="1" applyBorder="1"/>
    <xf numFmtId="0" fontId="0" fillId="34" borderId="22"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tx>
            <c:strRef>
              <c:f>'Visualization of china'!$B$1</c:f>
              <c:strCache>
                <c:ptCount val="1"/>
                <c:pt idx="0">
                  <c:v>Date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6"/>
              <c:pt idx="0">
                <c:v>1</c:v>
              </c:pt>
              <c:pt idx="1">
                <c:v>2</c:v>
              </c:pt>
              <c:pt idx="2">
                <c:v>3</c:v>
              </c:pt>
              <c:pt idx="3">
                <c:v>4</c:v>
              </c:pt>
              <c:pt idx="4">
                <c:v>6</c:v>
              </c:pt>
              <c:pt idx="5">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'Visualization of china'!$B$2:$B$8</c15:sqref>
                  </c15:fullRef>
                </c:ext>
              </c:extLst>
              <c:f>('Visualization of china'!$B$2:$B$5,'Visualization of china'!$B$7:$B$8)</c:f>
              <c:numCache>
                <c:formatCode>m/d/yyyy</c:formatCode>
                <c:ptCount val="6"/>
                <c:pt idx="0">
                  <c:v>44013</c:v>
                </c:pt>
                <c:pt idx="1">
                  <c:v>43983</c:v>
                </c:pt>
                <c:pt idx="2">
                  <c:v>43952</c:v>
                </c:pt>
                <c:pt idx="3">
                  <c:v>43922</c:v>
                </c:pt>
                <c:pt idx="4">
                  <c:v>43862</c:v>
                </c:pt>
                <c:pt idx="5">
                  <c:v>43831</c:v>
                </c:pt>
              </c:numCache>
            </c:numRef>
          </c:val>
          <c:extLst>
            <c:ext xmlns:c16="http://schemas.microsoft.com/office/drawing/2014/chart" uri="{C3380CC4-5D6E-409C-BE32-E72D297353CC}">
              <c16:uniqueId val="{00000001-04EC-4191-926E-96A1C1C32A89}"/>
            </c:ext>
          </c:extLst>
        </c:ser>
        <c:ser>
          <c:idx val="6"/>
          <c:order val="6"/>
          <c:tx>
            <c:strRef>
              <c:f>'Visualization of china'!$G$1</c:f>
              <c:strCache>
                <c:ptCount val="1"/>
                <c:pt idx="0">
                  <c:v>Value</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6"/>
              <c:pt idx="0">
                <c:v>1</c:v>
              </c:pt>
              <c:pt idx="1">
                <c:v>2</c:v>
              </c:pt>
              <c:pt idx="2">
                <c:v>3</c:v>
              </c:pt>
              <c:pt idx="3">
                <c:v>4</c:v>
              </c:pt>
              <c:pt idx="4">
                <c:v>6</c:v>
              </c:pt>
              <c:pt idx="5">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'Visualization of china'!$G$2:$G$8</c15:sqref>
                  </c15:fullRef>
                </c:ext>
              </c:extLst>
              <c:f>('Visualization of china'!$G$2:$G$5,'Visualization of china'!$G$7:$G$8)</c:f>
              <c:numCache>
                <c:formatCode>General</c:formatCode>
                <c:ptCount val="6"/>
                <c:pt idx="0">
                  <c:v>2000</c:v>
                </c:pt>
                <c:pt idx="2">
                  <c:v>2000</c:v>
                </c:pt>
                <c:pt idx="5">
                  <c:v>2000</c:v>
                </c:pt>
              </c:numCache>
            </c:numRef>
          </c:val>
          <c:extLst>
            <c:ext xmlns:c16="http://schemas.microsoft.com/office/drawing/2014/chart" uri="{C3380CC4-5D6E-409C-BE32-E72D297353CC}">
              <c16:uniqueId val="{00000006-04EC-4191-926E-96A1C1C32A89}"/>
            </c:ext>
          </c:extLst>
        </c:ser>
        <c:ser>
          <c:idx val="7"/>
          <c:order val="7"/>
          <c:tx>
            <c:strRef>
              <c:f>'Visualization of china'!$H$1</c:f>
              <c:strCache>
                <c:ptCount val="1"/>
                <c:pt idx="0">
                  <c:v>Cumulative</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6"/>
              <c:pt idx="0">
                <c:v>1</c:v>
              </c:pt>
              <c:pt idx="1">
                <c:v>2</c:v>
              </c:pt>
              <c:pt idx="2">
                <c:v>3</c:v>
              </c:pt>
              <c:pt idx="3">
                <c:v>4</c:v>
              </c:pt>
              <c:pt idx="4">
                <c:v>6</c:v>
              </c:pt>
              <c:pt idx="5">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'Visualization of china'!$H$2:$H$8</c15:sqref>
                  </c15:fullRef>
                </c:ext>
              </c:extLst>
              <c:f>('Visualization of china'!$H$2:$H$5,'Visualization of china'!$H$7:$H$8)</c:f>
              <c:numCache>
                <c:formatCode>General</c:formatCode>
                <c:ptCount val="6"/>
                <c:pt idx="0">
                  <c:v>9000</c:v>
                </c:pt>
                <c:pt idx="1">
                  <c:v>7000</c:v>
                </c:pt>
                <c:pt idx="2">
                  <c:v>7000</c:v>
                </c:pt>
                <c:pt idx="3">
                  <c:v>5000</c:v>
                </c:pt>
                <c:pt idx="4">
                  <c:v>2000</c:v>
                </c:pt>
                <c:pt idx="5">
                  <c:v>2000</c:v>
                </c:pt>
              </c:numCache>
            </c:numRef>
          </c:val>
          <c:extLst>
            <c:ext xmlns:c16="http://schemas.microsoft.com/office/drawing/2014/chart" uri="{C3380CC4-5D6E-409C-BE32-E72D297353CC}">
              <c16:uniqueId val="{00000007-04EC-4191-926E-96A1C1C32A89}"/>
            </c:ext>
          </c:extLst>
        </c:ser>
        <c:dLbls>
          <c:dLblPos val="outEnd"/>
          <c:showLegendKey val="0"/>
          <c:showVal val="1"/>
          <c:showCatName val="0"/>
          <c:showSerName val="0"/>
          <c:showPercent val="0"/>
          <c:showBubbleSize val="0"/>
        </c:dLbls>
        <c:gapWidth val="100"/>
        <c:axId val="1145179776"/>
        <c:axId val="1145165632"/>
        <c:extLst>
          <c:ext xmlns:c15="http://schemas.microsoft.com/office/drawing/2012/chart" uri="{02D57815-91ED-43cb-92C2-25804820EDAC}">
            <c15:filteredBarSeries>
              <c15:ser>
                <c:idx val="0"/>
                <c:order val="0"/>
                <c:tx>
                  <c:strRef>
                    <c:extLst>
                      <c:ext uri="{02D57815-91ED-43cb-92C2-25804820EDAC}">
                        <c15:formulaRef>
                          <c15:sqref>'Visualization of china'!$A$1</c15:sqref>
                        </c15:formulaRef>
                      </c:ext>
                    </c:extLst>
                    <c:strCache>
                      <c:ptCount val="1"/>
                      <c:pt idx="0">
                        <c:v>Year</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val>
                  <c:numRef>
                    <c:extLst>
                      <c:ext uri="{02D57815-91ED-43cb-92C2-25804820EDAC}">
                        <c15:fullRef>
                          <c15:sqref>'Visualization of china'!$A$2:$A$8</c15:sqref>
                        </c15:fullRef>
                        <c15:formulaRef>
                          <c15:sqref>('Visualization of china'!$A$2:$A$5,'Visualization of china'!$A$7:$A$8)</c15:sqref>
                        </c15:formulaRef>
                      </c:ext>
                    </c:extLst>
                    <c:numCache>
                      <c:formatCode>General</c:formatCode>
                      <c:ptCount val="6"/>
                      <c:pt idx="0">
                        <c:v>2020</c:v>
                      </c:pt>
                      <c:pt idx="1">
                        <c:v>2020</c:v>
                      </c:pt>
                      <c:pt idx="2">
                        <c:v>2020</c:v>
                      </c:pt>
                      <c:pt idx="3">
                        <c:v>2020</c:v>
                      </c:pt>
                      <c:pt idx="4">
                        <c:v>2020</c:v>
                      </c:pt>
                      <c:pt idx="5">
                        <c:v>2020</c:v>
                      </c:pt>
                    </c:numCache>
                  </c:numRef>
                </c:val>
                <c:extLst>
                  <c:ext xmlns:c16="http://schemas.microsoft.com/office/drawing/2014/chart" uri="{C3380CC4-5D6E-409C-BE32-E72D297353CC}">
                    <c16:uniqueId val="{00000000-04EC-4191-926E-96A1C1C32A89}"/>
                  </c:ext>
                </c:extLst>
              </c15:ser>
            </c15:filteredBarSeries>
            <c15:filteredBarSeries>
              <c15:ser>
                <c:idx val="2"/>
                <c:order val="2"/>
                <c:tx>
                  <c:strRef>
                    <c:extLst>
                      <c:ext xmlns:c15="http://schemas.microsoft.com/office/drawing/2012/chart" uri="{02D57815-91ED-43cb-92C2-25804820EDAC}">
                        <c15:formulaRef>
                          <c15:sqref>'Visualization of china'!$C$1</c15:sqref>
                        </c15:formulaRef>
                      </c:ext>
                    </c:extLst>
                    <c:strCache>
                      <c:ptCount val="1"/>
                      <c:pt idx="0">
                        <c:v>Weekday</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extLst>
                      <c:ext xmlns:c15="http://schemas.microsoft.com/office/drawing/2012/chart" uri="{02D57815-91ED-43cb-92C2-25804820EDAC}">
                        <c15:fullRef>
                          <c15:sqref>'Visualization of china'!$C$2:$C$8</c15:sqref>
                        </c15:fullRef>
                        <c15:formulaRef>
                          <c15:sqref>('Visualization of china'!$C$2:$C$5,'Visualization of china'!$C$7:$C$8)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2-04EC-4191-926E-96A1C1C32A89}"/>
                  </c:ext>
                </c:extLst>
              </c15:ser>
            </c15:filteredBarSeries>
            <c15:filteredBarSeries>
              <c15:ser>
                <c:idx val="3"/>
                <c:order val="3"/>
                <c:tx>
                  <c:strRef>
                    <c:extLst>
                      <c:ext xmlns:c15="http://schemas.microsoft.com/office/drawing/2012/chart" uri="{02D57815-91ED-43cb-92C2-25804820EDAC}">
                        <c15:formulaRef>
                          <c15:sqref>'Visualization of china'!$D$1</c15:sqref>
                        </c15:formulaRef>
                      </c:ext>
                    </c:extLst>
                    <c:strCache>
                      <c:ptCount val="1"/>
                      <c:pt idx="0">
                        <c:v>Country</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extLst>
                      <c:ext xmlns:c15="http://schemas.microsoft.com/office/drawing/2012/chart" uri="{02D57815-91ED-43cb-92C2-25804820EDAC}">
                        <c15:fullRef>
                          <c15:sqref>'Visualization of china'!$D$2:$D$8</c15:sqref>
                        </c15:fullRef>
                        <c15:formulaRef>
                          <c15:sqref>('Visualization of china'!$D$2:$D$5,'Visualization of china'!$D$7:$D$8)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3-04EC-4191-926E-96A1C1C32A89}"/>
                  </c:ext>
                </c:extLst>
              </c15:ser>
            </c15:filteredBarSeries>
            <c15:filteredBarSeries>
              <c15:ser>
                <c:idx val="4"/>
                <c:order val="4"/>
                <c:tx>
                  <c:strRef>
                    <c:extLst>
                      <c:ext xmlns:c15="http://schemas.microsoft.com/office/drawing/2012/chart" uri="{02D57815-91ED-43cb-92C2-25804820EDAC}">
                        <c15:formulaRef>
                          <c15:sqref>'Visualization of china'!$E$1</c15:sqref>
                        </c15:formulaRef>
                      </c:ext>
                    </c:extLst>
                    <c:strCache>
                      <c:ptCount val="1"/>
                      <c:pt idx="0">
                        <c:v>Commodity</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extLst>
                      <c:ext xmlns:c15="http://schemas.microsoft.com/office/drawing/2012/chart" uri="{02D57815-91ED-43cb-92C2-25804820EDAC}">
                        <c15:fullRef>
                          <c15:sqref>'Visualization of china'!$E$2:$E$8</c15:sqref>
                        </c15:fullRef>
                        <c15:formulaRef>
                          <c15:sqref>('Visualization of china'!$E$2:$E$5,'Visualization of china'!$E$7:$E$8)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4-04EC-4191-926E-96A1C1C32A89}"/>
                  </c:ext>
                </c:extLst>
              </c15:ser>
            </c15:filteredBarSeries>
            <c15:filteredBarSeries>
              <c15:ser>
                <c:idx val="5"/>
                <c:order val="5"/>
                <c:tx>
                  <c:strRef>
                    <c:extLst>
                      <c:ext xmlns:c15="http://schemas.microsoft.com/office/drawing/2012/chart" uri="{02D57815-91ED-43cb-92C2-25804820EDAC}">
                        <c15:formulaRef>
                          <c15:sqref>'Visualization of china'!$F$1</c15:sqref>
                        </c15:formulaRef>
                      </c:ext>
                    </c:extLst>
                    <c:strCache>
                      <c:ptCount val="1"/>
                      <c:pt idx="0">
                        <c:v>Transport_Mode</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extLst>
                      <c:ext xmlns:c15="http://schemas.microsoft.com/office/drawing/2012/chart" uri="{02D57815-91ED-43cb-92C2-25804820EDAC}">
                        <c15:fullRef>
                          <c15:sqref>'Visualization of china'!$F$2:$F$8</c15:sqref>
                        </c15:fullRef>
                        <c15:formulaRef>
                          <c15:sqref>('Visualization of china'!$F$2:$F$5,'Visualization of china'!$F$7:$F$8)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5-04EC-4191-926E-96A1C1C32A89}"/>
                  </c:ext>
                </c:extLst>
              </c15:ser>
            </c15:filteredBarSeries>
          </c:ext>
        </c:extLst>
      </c:barChart>
      <c:catAx>
        <c:axId val="1145179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45165632"/>
        <c:crosses val="autoZero"/>
        <c:auto val="1"/>
        <c:lblAlgn val="ctr"/>
        <c:lblOffset val="100"/>
        <c:noMultiLvlLbl val="0"/>
      </c:catAx>
      <c:valAx>
        <c:axId val="114516563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45179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1"/>
          <c:order val="1"/>
          <c:tx>
            <c:strRef>
              <c:f>'Visualization of china'!$H$1</c:f>
              <c:strCache>
                <c:ptCount val="1"/>
                <c:pt idx="0">
                  <c:v>Cumulative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99E-41DC-A5C5-33F662F5967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99E-41DC-A5C5-33F662F5967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99E-41DC-A5C5-33F662F5967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99E-41DC-A5C5-33F662F5967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99E-41DC-A5C5-33F662F5967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99E-41DC-A5C5-33F662F5967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A99E-41DC-A5C5-33F662F5967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'Visualization of china'!$A$2:$F$8</c:f>
              <c:multiLvlStrCache>
                <c:ptCount val="7"/>
                <c:lvl>
                  <c:pt idx="0">
                    <c:v>All</c:v>
                  </c:pt>
                  <c:pt idx="1">
                    <c:v>All</c:v>
                  </c:pt>
                  <c:pt idx="2">
                    <c:v>All</c:v>
                  </c:pt>
                  <c:pt idx="3">
                    <c:v>All</c:v>
                  </c:pt>
                  <c:pt idx="4">
                    <c:v>All</c:v>
                  </c:pt>
                  <c:pt idx="5">
                    <c:v>All</c:v>
                  </c:pt>
                  <c:pt idx="6">
                    <c:v>All</c:v>
                  </c:pt>
                </c:lvl>
                <c:lvl>
                  <c:pt idx="0">
                    <c:v>Milk powder, butter, and cheese</c:v>
                  </c:pt>
                  <c:pt idx="1">
                    <c:v>Milk powder, butter, and cheese</c:v>
                  </c:pt>
                  <c:pt idx="2">
                    <c:v>Milk powder, butter, and cheese</c:v>
                  </c:pt>
                  <c:pt idx="3">
                    <c:v>Milk powder, butter, and cheese</c:v>
                  </c:pt>
                  <c:pt idx="4">
                    <c:v>Milk powder, butter, and cheese</c:v>
                  </c:pt>
                  <c:pt idx="5">
                    <c:v>Milk powder, butter, and cheese</c:v>
                  </c:pt>
                  <c:pt idx="6">
                    <c:v>Milk powder, butter, and cheese</c:v>
                  </c:pt>
                </c:lvl>
                <c:lvl>
                  <c:pt idx="0">
                    <c:v>China</c:v>
                  </c:pt>
                  <c:pt idx="1">
                    <c:v>China</c:v>
                  </c:pt>
                  <c:pt idx="2">
                    <c:v>China</c:v>
                  </c:pt>
                  <c:pt idx="3">
                    <c:v>China</c:v>
                  </c:pt>
                  <c:pt idx="4">
                    <c:v>China</c:v>
                  </c:pt>
                  <c:pt idx="5">
                    <c:v>China</c:v>
                  </c:pt>
                  <c:pt idx="6">
                    <c:v>China</c:v>
                  </c:pt>
                </c:lvl>
                <c:lvl>
                  <c:pt idx="0">
                    <c:v>Tuesday</c:v>
                  </c:pt>
                  <c:pt idx="1">
                    <c:v>Monday</c:v>
                  </c:pt>
                  <c:pt idx="2">
                    <c:v>Sunday</c:v>
                  </c:pt>
                  <c:pt idx="3">
                    <c:v>Saturday</c:v>
                  </c:pt>
                  <c:pt idx="4">
                    <c:v>Friday</c:v>
                  </c:pt>
                  <c:pt idx="5">
                    <c:v>Thursday</c:v>
                  </c:pt>
                  <c:pt idx="6">
                    <c:v>Wednesday</c:v>
                  </c:pt>
                </c:lvl>
                <c:lvl>
                  <c:pt idx="0">
                    <c:v>7/1/2020</c:v>
                  </c:pt>
                  <c:pt idx="1">
                    <c:v>6/1/2020</c:v>
                  </c:pt>
                  <c:pt idx="2">
                    <c:v>5/1/2020</c:v>
                  </c:pt>
                  <c:pt idx="3">
                    <c:v>4/1/2020</c:v>
                  </c:pt>
                  <c:pt idx="4">
                    <c:v>3/1/2020</c:v>
                  </c:pt>
                  <c:pt idx="5">
                    <c:v>2/1/2020</c:v>
                  </c:pt>
                  <c:pt idx="6">
                    <c:v>1/1/2020</c:v>
                  </c:pt>
                </c:lvl>
                <c:lvl>
                  <c:pt idx="0">
                    <c:v>2020</c:v>
                  </c:pt>
                  <c:pt idx="1">
                    <c:v>2020</c:v>
                  </c:pt>
                  <c:pt idx="2">
                    <c:v>2020</c:v>
                  </c:pt>
                  <c:pt idx="3">
                    <c:v>2020</c:v>
                  </c:pt>
                  <c:pt idx="4">
                    <c:v>2020</c:v>
                  </c:pt>
                  <c:pt idx="5">
                    <c:v>2020</c:v>
                  </c:pt>
                  <c:pt idx="6">
                    <c:v>2020</c:v>
                  </c:pt>
                </c:lvl>
              </c:multiLvlStrCache>
            </c:multiLvlStrRef>
          </c:cat>
          <c:val>
            <c:numRef>
              <c:f>'Visualization of china'!$H$2:$H$8</c:f>
              <c:numCache>
                <c:formatCode>General</c:formatCode>
                <c:ptCount val="7"/>
                <c:pt idx="0">
                  <c:v>9000</c:v>
                </c:pt>
                <c:pt idx="1">
                  <c:v>7000</c:v>
                </c:pt>
                <c:pt idx="2">
                  <c:v>7000</c:v>
                </c:pt>
                <c:pt idx="3">
                  <c:v>5000</c:v>
                </c:pt>
                <c:pt idx="4">
                  <c:v>5000</c:v>
                </c:pt>
                <c:pt idx="5">
                  <c:v>2000</c:v>
                </c:pt>
                <c:pt idx="6">
                  <c:v>2000</c:v>
                </c:pt>
              </c:numCache>
            </c:numRef>
          </c:val>
          <c:extLst>
            <c:ext xmlns:c16="http://schemas.microsoft.com/office/drawing/2014/chart" uri="{C3380CC4-5D6E-409C-BE32-E72D297353CC}">
              <c16:uniqueId val="{00000001-DD94-45BC-8FCD-F97A053CA880}"/>
            </c:ext>
          </c:extLst>
        </c:ser>
        <c:dLbls>
          <c:dLblPos val="ctr"/>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'Visualization of china'!$G$1</c15:sqref>
                        </c15:formulaRef>
                      </c:ext>
                    </c:extLst>
                    <c:strCache>
                      <c:ptCount val="1"/>
                      <c:pt idx="0">
                        <c:v>Value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A99E-41DC-A5C5-33F662F5967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A99E-41DC-A5C5-33F662F5967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A99E-41DC-A5C5-33F662F5967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A99E-41DC-A5C5-33F662F5967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A99E-41DC-A5C5-33F662F5967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A99E-41DC-A5C5-33F662F5967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A99E-41DC-A5C5-33F662F5967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uri="{CE6537A1-D6FC-4f65-9D91-7224C49458BB}"/>
                  </c:extLst>
                </c:dLbls>
                <c:cat>
                  <c:multiLvlStrRef>
                    <c:extLst>
                      <c:ext uri="{02D57815-91ED-43cb-92C2-25804820EDAC}">
                        <c15:formulaRef>
                          <c15:sqref>'Visualization of china'!$A$2:$F$8</c15:sqref>
                        </c15:formulaRef>
                      </c:ext>
                    </c:extLst>
                    <c:multiLvlStrCache>
                      <c:ptCount val="7"/>
                      <c:lvl>
                        <c:pt idx="0">
                          <c:v>All</c:v>
                        </c:pt>
                        <c:pt idx="1">
                          <c:v>All</c:v>
                        </c:pt>
                        <c:pt idx="2">
                          <c:v>All</c:v>
                        </c:pt>
                        <c:pt idx="3">
                          <c:v>All</c:v>
                        </c:pt>
                        <c:pt idx="4">
                          <c:v>All</c:v>
                        </c:pt>
                        <c:pt idx="5">
                          <c:v>All</c:v>
                        </c:pt>
                        <c:pt idx="6">
                          <c:v>All</c:v>
                        </c:pt>
                      </c:lvl>
                      <c:lvl>
                        <c:pt idx="0">
                          <c:v>Milk powder, butter, and cheese</c:v>
                        </c:pt>
                        <c:pt idx="1">
                          <c:v>Milk powder, butter, and cheese</c:v>
                        </c:pt>
                        <c:pt idx="2">
                          <c:v>Milk powder, butter, and cheese</c:v>
                        </c:pt>
                        <c:pt idx="3">
                          <c:v>Milk powder, butter, and cheese</c:v>
                        </c:pt>
                        <c:pt idx="4">
                          <c:v>Milk powder, butter, and cheese</c:v>
                        </c:pt>
                        <c:pt idx="5">
                          <c:v>Milk powder, butter, and cheese</c:v>
                        </c:pt>
                        <c:pt idx="6">
                          <c:v>Milk powder, butter, and cheese</c:v>
                        </c:pt>
                      </c:lvl>
                      <c:lvl>
                        <c:pt idx="0">
                          <c:v>China</c:v>
                        </c:pt>
                        <c:pt idx="1">
                          <c:v>China</c:v>
                        </c:pt>
                        <c:pt idx="2">
                          <c:v>China</c:v>
                        </c:pt>
                        <c:pt idx="3">
                          <c:v>China</c:v>
                        </c:pt>
                        <c:pt idx="4">
                          <c:v>China</c:v>
                        </c:pt>
                        <c:pt idx="5">
                          <c:v>China</c:v>
                        </c:pt>
                        <c:pt idx="6">
                          <c:v>China</c:v>
                        </c:pt>
                      </c:lvl>
                      <c:lvl>
                        <c:pt idx="0">
                          <c:v>Tuesday</c:v>
                        </c:pt>
                        <c:pt idx="1">
                          <c:v>Monday</c:v>
                        </c:pt>
                        <c:pt idx="2">
                          <c:v>Sunday</c:v>
                        </c:pt>
                        <c:pt idx="3">
                          <c:v>Saturday</c:v>
                        </c:pt>
                        <c:pt idx="4">
                          <c:v>Friday</c:v>
                        </c:pt>
                        <c:pt idx="5">
                          <c:v>Thursday</c:v>
                        </c:pt>
                        <c:pt idx="6">
                          <c:v>Wednesday</c:v>
                        </c:pt>
                      </c:lvl>
                      <c:lvl>
                        <c:pt idx="0">
                          <c:v>7/1/2020</c:v>
                        </c:pt>
                        <c:pt idx="1">
                          <c:v>6/1/2020</c:v>
                        </c:pt>
                        <c:pt idx="2">
                          <c:v>5/1/2020</c:v>
                        </c:pt>
                        <c:pt idx="3">
                          <c:v>4/1/2020</c:v>
                        </c:pt>
                        <c:pt idx="4">
                          <c:v>3/1/2020</c:v>
                        </c:pt>
                        <c:pt idx="5">
                          <c:v>2/1/2020</c:v>
                        </c:pt>
                        <c:pt idx="6">
                          <c:v>1/1/2020</c:v>
                        </c:pt>
                      </c:lvl>
                      <c:lvl>
                        <c:pt idx="0">
                          <c:v>2020</c:v>
                        </c:pt>
                        <c:pt idx="1">
                          <c:v>2020</c:v>
                        </c:pt>
                        <c:pt idx="2">
                          <c:v>2020</c:v>
                        </c:pt>
                        <c:pt idx="3">
                          <c:v>2020</c:v>
                        </c:pt>
                        <c:pt idx="4">
                          <c:v>2020</c:v>
                        </c:pt>
                        <c:pt idx="5">
                          <c:v>2020</c:v>
                        </c:pt>
                        <c:pt idx="6">
                          <c:v>2020</c:v>
                        </c:pt>
                      </c:lvl>
                    </c:multiLvlStrCache>
                  </c:multiLvlStrRef>
                </c:cat>
                <c:val>
                  <c:numRef>
                    <c:extLst>
                      <c:ext uri="{02D57815-91ED-43cb-92C2-25804820EDAC}">
                        <c15:formulaRef>
                          <c15:sqref>'Visualization of china'!$G$2:$G$8</c15:sqref>
                        </c15:formulaRef>
                      </c:ext>
                    </c:extLst>
                    <c:numCache>
                      <c:formatCode>General</c:formatCode>
                      <c:ptCount val="7"/>
                      <c:pt idx="0">
                        <c:v>2000</c:v>
                      </c:pt>
                      <c:pt idx="2">
                        <c:v>2000</c:v>
                      </c:pt>
                      <c:pt idx="4">
                        <c:v>3000</c:v>
                      </c:pt>
                      <c:pt idx="6">
                        <c:v>2000</c:v>
                      </c:pt>
                    </c:numCache>
                  </c:numRef>
                </c:val>
                <c:extLst>
                  <c:ext xmlns:c16="http://schemas.microsoft.com/office/drawing/2014/chart" uri="{C3380CC4-5D6E-409C-BE32-E72D297353CC}">
                    <c16:uniqueId val="{00000000-DD94-45BC-8FCD-F97A053CA880}"/>
                  </c:ext>
                </c:extLst>
              </c15:ser>
            </c15:filteredPieSeries>
          </c:ext>
        </c:extLst>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(Assignment).xlsx]Dashboard!PivotTable1</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Dashboard!$B$1</c:f>
              <c:strCache>
                <c:ptCount val="1"/>
                <c:pt idx="0">
                  <c:v>Sum of Value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Dashboard!$A$2:$A$9</c:f>
              <c:strCache>
                <c:ptCount val="7"/>
                <c:pt idx="0">
                  <c:v>Sunday</c:v>
                </c:pt>
                <c:pt idx="1">
                  <c:v>Monday</c:v>
                </c:pt>
                <c:pt idx="2">
                  <c:v>Tuesday</c:v>
                </c:pt>
                <c:pt idx="3">
                  <c:v>Wednesday</c:v>
                </c:pt>
                <c:pt idx="4">
                  <c:v>Thursday</c:v>
                </c:pt>
                <c:pt idx="5">
                  <c:v>Friday</c:v>
                </c:pt>
                <c:pt idx="6">
                  <c:v>Saturday</c:v>
                </c:pt>
              </c:strCache>
            </c:strRef>
          </c:cat>
          <c:val>
            <c:numRef>
              <c:f>Dashboard!$B$2:$B$9</c:f>
              <c:numCache>
                <c:formatCode>General</c:formatCode>
                <c:ptCount val="7"/>
                <c:pt idx="0">
                  <c:v>2000</c:v>
                </c:pt>
                <c:pt idx="2">
                  <c:v>2000</c:v>
                </c:pt>
                <c:pt idx="3">
                  <c:v>2000</c:v>
                </c:pt>
                <c:pt idx="5">
                  <c:v>3000</c:v>
                </c:pt>
              </c:numCache>
            </c:numRef>
          </c:val>
          <c:extLst>
            <c:ext xmlns:c16="http://schemas.microsoft.com/office/drawing/2014/chart" uri="{C3380CC4-5D6E-409C-BE32-E72D297353CC}">
              <c16:uniqueId val="{00000000-9AE4-4DD2-9E1B-A596A6D3C773}"/>
            </c:ext>
          </c:extLst>
        </c:ser>
        <c:ser>
          <c:idx val="1"/>
          <c:order val="1"/>
          <c:tx>
            <c:strRef>
              <c:f>Dashboard!$C$1</c:f>
              <c:strCache>
                <c:ptCount val="1"/>
                <c:pt idx="0">
                  <c:v>Average of Cumulative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Dashboard!$A$2:$A$9</c:f>
              <c:strCache>
                <c:ptCount val="7"/>
                <c:pt idx="0">
                  <c:v>Sunday</c:v>
                </c:pt>
                <c:pt idx="1">
                  <c:v>Monday</c:v>
                </c:pt>
                <c:pt idx="2">
                  <c:v>Tuesday</c:v>
                </c:pt>
                <c:pt idx="3">
                  <c:v>Wednesday</c:v>
                </c:pt>
                <c:pt idx="4">
                  <c:v>Thursday</c:v>
                </c:pt>
                <c:pt idx="5">
                  <c:v>Friday</c:v>
                </c:pt>
                <c:pt idx="6">
                  <c:v>Saturday</c:v>
                </c:pt>
              </c:strCache>
            </c:strRef>
          </c:cat>
          <c:val>
            <c:numRef>
              <c:f>Dashboard!$C$2:$C$9</c:f>
              <c:numCache>
                <c:formatCode>General</c:formatCode>
                <c:ptCount val="7"/>
                <c:pt idx="0">
                  <c:v>7000</c:v>
                </c:pt>
                <c:pt idx="1">
                  <c:v>7000</c:v>
                </c:pt>
                <c:pt idx="2">
                  <c:v>9000</c:v>
                </c:pt>
                <c:pt idx="3">
                  <c:v>2000</c:v>
                </c:pt>
                <c:pt idx="4">
                  <c:v>2000</c:v>
                </c:pt>
                <c:pt idx="5">
                  <c:v>5000</c:v>
                </c:pt>
                <c:pt idx="6">
                  <c:v>5000</c:v>
                </c:pt>
              </c:numCache>
            </c:numRef>
          </c:val>
          <c:extLst>
            <c:ext xmlns:c16="http://schemas.microsoft.com/office/drawing/2014/chart" uri="{C3380CC4-5D6E-409C-BE32-E72D297353CC}">
              <c16:uniqueId val="{00000001-9AE4-4DD2-9E1B-A596A6D3C773}"/>
            </c:ext>
          </c:extLst>
        </c:ser>
        <c:dLbls>
          <c:dLblPos val="outEnd"/>
          <c:showLegendKey val="0"/>
          <c:showVal val="1"/>
          <c:showCatName val="0"/>
          <c:showSerName val="0"/>
          <c:showPercent val="0"/>
          <c:showBubbleSize val="0"/>
        </c:dLbls>
        <c:gapWidth val="444"/>
        <c:overlap val="-90"/>
        <c:axId val="1223685280"/>
        <c:axId val="1223683200"/>
      </c:barChart>
      <c:catAx>
        <c:axId val="1223685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23683200"/>
        <c:crosses val="autoZero"/>
        <c:auto val="1"/>
        <c:lblAlgn val="ctr"/>
        <c:lblOffset val="100"/>
        <c:noMultiLvlLbl val="0"/>
      </c:catAx>
      <c:valAx>
        <c:axId val="1223683200"/>
        <c:scaling>
          <c:orientation val="minMax"/>
        </c:scaling>
        <c:delete val="1"/>
        <c:axPos val="l"/>
        <c:numFmt formatCode="General" sourceLinked="1"/>
        <c:majorTickMark val="none"/>
        <c:minorTickMark val="none"/>
        <c:tickLblPos val="nextTo"/>
        <c:crossAx val="122368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(Assignment).xlsx]Dashboard!PivotTable2</c:name>
    <c:fmtId val="2"/>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Dashboard!$B$28</c:f>
              <c:strCache>
                <c:ptCount val="1"/>
                <c:pt idx="0">
                  <c:v>Count of Commodity</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Dashboard!$A$29:$A$38</c:f>
              <c:multiLvlStrCache>
                <c:ptCount val="6"/>
                <c:lvl>
                  <c:pt idx="0">
                    <c:v>Logs, wood, and wood articles</c:v>
                  </c:pt>
                  <c:pt idx="1">
                    <c:v>Milk powder, butter, and cheese</c:v>
                  </c:pt>
                  <c:pt idx="2">
                    <c:v>Logs, wood, and wood articles</c:v>
                  </c:pt>
                  <c:pt idx="3">
                    <c:v>Milk powder, butter, and cheese</c:v>
                  </c:pt>
                  <c:pt idx="4">
                    <c:v>Logs, wood, and wood articles</c:v>
                  </c:pt>
                  <c:pt idx="5">
                    <c:v>Milk powder, butter, and cheese</c:v>
                  </c:pt>
                </c:lvl>
                <c:lvl>
                  <c:pt idx="0">
                    <c:v>Monday</c:v>
                  </c:pt>
                  <c:pt idx="2">
                    <c:v>Thursday</c:v>
                  </c:pt>
                  <c:pt idx="4">
                    <c:v>Saturday</c:v>
                  </c:pt>
                </c:lvl>
              </c:multiLvlStrCache>
            </c:multiLvlStrRef>
          </c:cat>
          <c:val>
            <c:numRef>
              <c:f>Dashboard!$B$29:$B$38</c:f>
              <c:numCache>
                <c:formatCode>General</c:formatCode>
                <c:ptCount val="6"/>
                <c:pt idx="0">
                  <c:v>52</c:v>
                </c:pt>
                <c:pt idx="1">
                  <c:v>1</c:v>
                </c:pt>
                <c:pt idx="2">
                  <c:v>53</c:v>
                </c:pt>
                <c:pt idx="3">
                  <c:v>1</c:v>
                </c:pt>
                <c:pt idx="4">
                  <c:v>52</c:v>
                </c:pt>
                <c:pt idx="5">
                  <c:v>1</c:v>
                </c:pt>
              </c:numCache>
            </c:numRef>
          </c:val>
          <c:smooth val="0"/>
          <c:extLst>
            <c:ext xmlns:c16="http://schemas.microsoft.com/office/drawing/2014/chart" uri="{C3380CC4-5D6E-409C-BE32-E72D297353CC}">
              <c16:uniqueId val="{00000000-3270-44BB-9934-FF9055DC7A0E}"/>
            </c:ext>
          </c:extLst>
        </c:ser>
        <c:ser>
          <c:idx val="1"/>
          <c:order val="1"/>
          <c:tx>
            <c:strRef>
              <c:f>Dashboard!$C$28</c:f>
              <c:strCache>
                <c:ptCount val="1"/>
                <c:pt idx="0">
                  <c:v>Sum of Value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Dashboard!$A$29:$A$38</c:f>
              <c:multiLvlStrCache>
                <c:ptCount val="6"/>
                <c:lvl>
                  <c:pt idx="0">
                    <c:v>Logs, wood, and wood articles</c:v>
                  </c:pt>
                  <c:pt idx="1">
                    <c:v>Milk powder, butter, and cheese</c:v>
                  </c:pt>
                  <c:pt idx="2">
                    <c:v>Logs, wood, and wood articles</c:v>
                  </c:pt>
                  <c:pt idx="3">
                    <c:v>Milk powder, butter, and cheese</c:v>
                  </c:pt>
                  <c:pt idx="4">
                    <c:v>Logs, wood, and wood articles</c:v>
                  </c:pt>
                  <c:pt idx="5">
                    <c:v>Milk powder, butter, and cheese</c:v>
                  </c:pt>
                </c:lvl>
                <c:lvl>
                  <c:pt idx="0">
                    <c:v>Monday</c:v>
                  </c:pt>
                  <c:pt idx="2">
                    <c:v>Thursday</c:v>
                  </c:pt>
                  <c:pt idx="4">
                    <c:v>Saturday</c:v>
                  </c:pt>
                </c:lvl>
              </c:multiLvlStrCache>
            </c:multiLvlStrRef>
          </c:cat>
          <c:val>
            <c:numRef>
              <c:f>Dashboard!$C$29:$C$38</c:f>
              <c:numCache>
                <c:formatCode>General</c:formatCode>
                <c:ptCount val="6"/>
                <c:pt idx="0">
                  <c:v>3014000</c:v>
                </c:pt>
                <c:pt idx="2">
                  <c:v>3258000</c:v>
                </c:pt>
                <c:pt idx="4">
                  <c:v>3172000</c:v>
                </c:pt>
              </c:numCache>
            </c:numRef>
          </c:val>
          <c:smooth val="0"/>
          <c:extLst>
            <c:ext xmlns:c16="http://schemas.microsoft.com/office/drawing/2014/chart" uri="{C3380CC4-5D6E-409C-BE32-E72D297353CC}">
              <c16:uniqueId val="{00000001-3270-44BB-9934-FF9055DC7A0E}"/>
            </c:ext>
          </c:extLst>
        </c:ser>
        <c:dLbls>
          <c:showLegendKey val="0"/>
          <c:showVal val="0"/>
          <c:showCatName val="0"/>
          <c:showSerName val="0"/>
          <c:showPercent val="0"/>
          <c:showBubbleSize val="0"/>
        </c:dLbls>
        <c:marker val="1"/>
        <c:smooth val="0"/>
        <c:axId val="1306367104"/>
        <c:axId val="1306357952"/>
      </c:lineChart>
      <c:catAx>
        <c:axId val="13063671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6357952"/>
        <c:crosses val="autoZero"/>
        <c:auto val="1"/>
        <c:lblAlgn val="ctr"/>
        <c:lblOffset val="100"/>
        <c:noMultiLvlLbl val="0"/>
      </c:catAx>
      <c:valAx>
        <c:axId val="13063579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636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127001</xdr:colOff>
      <xdr:row>0</xdr:row>
      <xdr:rowOff>0</xdr:rowOff>
    </xdr:from>
    <xdr:to>
      <xdr:col>15</xdr:col>
      <xdr:colOff>420688</xdr:colOff>
      <xdr:row>14</xdr:row>
      <xdr:rowOff>76200</xdr:rowOff>
    </xdr:to>
    <xdr:graphicFrame macro="">
      <xdr:nvGraphicFramePr>
        <xdr:cNvPr id="2" name="Chart 1">
          <a:extLst>
            <a:ext uri="{FF2B5EF4-FFF2-40B4-BE49-F238E27FC236}">
              <a16:creationId xmlns:a16="http://schemas.microsoft.com/office/drawing/2014/main" id="{873E2B15-76EC-9A55-5AD8-D4B139795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436562</xdr:colOff>
      <xdr:row>10</xdr:row>
      <xdr:rowOff>53181</xdr:rowOff>
    </xdr:from>
    <xdr:to>
      <xdr:col>7</xdr:col>
      <xdr:colOff>254000</xdr:colOff>
      <xdr:row>24</xdr:row>
      <xdr:rowOff>129381</xdr:rowOff>
    </xdr:to>
    <xdr:graphicFrame macro="">
      <xdr:nvGraphicFramePr>
        <xdr:cNvPr id="3" name="Chart 2">
          <a:extLst>
            <a:ext uri="{FF2B5EF4-FFF2-40B4-BE49-F238E27FC236}">
              <a16:creationId xmlns:a16="http://schemas.microsoft.com/office/drawing/2014/main" id="{6A20D846-0023-9E0E-69E2-50AC30CD0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914401</xdr:colOff>
      <xdr:row>1</xdr:row>
      <xdr:rowOff>47625</xdr:rowOff>
    </xdr:from>
    <xdr:to>
      <xdr:col>5</xdr:col>
      <xdr:colOff>1666876</xdr:colOff>
      <xdr:row>19</xdr:row>
      <xdr:rowOff>33338</xdr:rowOff>
    </xdr:to>
    <xdr:graphicFrame macro="">
      <xdr:nvGraphicFramePr>
        <xdr:cNvPr id="2" name="Chart 1">
          <a:extLst>
            <a:ext uri="{FF2B5EF4-FFF2-40B4-BE49-F238E27FC236}">
              <a16:creationId xmlns:a16="http://schemas.microsoft.com/office/drawing/2014/main" id="{AEB63C4D-80EA-433A-A2A1-4C5F5BDA0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2376488</xdr:colOff>
      <xdr:row>10</xdr:row>
      <xdr:rowOff>30955</xdr:rowOff>
    </xdr:from>
    <xdr:to>
      <xdr:col>2</xdr:col>
      <xdr:colOff>197644</xdr:colOff>
      <xdr:row>23</xdr:row>
      <xdr:rowOff>78580</xdr:rowOff>
    </xdr:to>
    <mc:AlternateContent xmlns:mc="http://schemas.openxmlformats.org/markup-compatibility/2006" xmlns:a14="http://schemas.microsoft.com/office/drawing/2010/main">
      <mc:Choice Requires="a14">
        <xdr:graphicFrame macro="">
          <xdr:nvGraphicFramePr>
            <xdr:cNvPr id="5" name="Weekday">
              <a:extLst>
                <a:ext uri="{FF2B5EF4-FFF2-40B4-BE49-F238E27FC236}">
                  <a16:creationId xmlns:a16="http://schemas.microsoft.com/office/drawing/2014/main" id="{AE887B69-7E01-71BD-FAEA-9EB9CBD1FB9D}"/>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mlns="">
        <xdr:sp macro="" textlink="">
          <xdr:nvSpPr>
            <xdr:cNvPr id="0" name=""/>
            <xdr:cNvSpPr>
              <a:spLocks noTextEdit="1"/>
            </xdr:cNvSpPr>
          </xdr:nvSpPr>
          <xdr:spPr>
            <a:xfrm>
              <a:off x="2319338" y="1974833"/>
              <a:ext cx="1843816" cy="2574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9</xdr:row>
      <xdr:rowOff>161925</xdr:rowOff>
    </xdr:from>
    <xdr:to>
      <xdr:col>0</xdr:col>
      <xdr:colOff>1909763</xdr:colOff>
      <xdr:row>23</xdr:row>
      <xdr:rowOff>19050</xdr:rowOff>
    </xdr:to>
    <mc:AlternateContent xmlns:mc="http://schemas.openxmlformats.org/markup-compatibility/2006" xmlns:a14="http://schemas.microsoft.com/office/drawing/2010/main">
      <mc:Choice Requires="a14">
        <xdr:graphicFrame macro="">
          <xdr:nvGraphicFramePr>
            <xdr:cNvPr id="6" name="Commodity">
              <a:extLst>
                <a:ext uri="{FF2B5EF4-FFF2-40B4-BE49-F238E27FC236}">
                  <a16:creationId xmlns:a16="http://schemas.microsoft.com/office/drawing/2014/main" id="{79FF22B3-AC0D-E58D-8DD5-68A16D705CF0}"/>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76200" y="1911415"/>
              <a:ext cx="1833563" cy="2578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412750</xdr:colOff>
      <xdr:row>24</xdr:row>
      <xdr:rowOff>168388</xdr:rowOff>
    </xdr:from>
    <xdr:to>
      <xdr:col>7</xdr:col>
      <xdr:colOff>82775</xdr:colOff>
      <xdr:row>50</xdr:row>
      <xdr:rowOff>85044</xdr:rowOff>
    </xdr:to>
    <xdr:graphicFrame macro="">
      <xdr:nvGraphicFramePr>
        <xdr:cNvPr id="8" name="Chart 7">
          <a:extLst>
            <a:ext uri="{FF2B5EF4-FFF2-40B4-BE49-F238E27FC236}">
              <a16:creationId xmlns:a16="http://schemas.microsoft.com/office/drawing/2014/main" id="{C1A0CF62-2EA1-6749-A8EF-193618B19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40</xdr:row>
      <xdr:rowOff>139019</xdr:rowOff>
    </xdr:from>
    <xdr:to>
      <xdr:col>0</xdr:col>
      <xdr:colOff>1824832</xdr:colOff>
      <xdr:row>54</xdr:row>
      <xdr:rowOff>790</xdr:rowOff>
    </xdr:to>
    <mc:AlternateContent xmlns:mc="http://schemas.openxmlformats.org/markup-compatibility/2006" xmlns:a14="http://schemas.microsoft.com/office/drawing/2010/main">
      <mc:Choice Requires="a14">
        <xdr:graphicFrame macro="">
          <xdr:nvGraphicFramePr>
            <xdr:cNvPr id="9" name="Weekday 1">
              <a:extLst>
                <a:ext uri="{FF2B5EF4-FFF2-40B4-BE49-F238E27FC236}">
                  <a16:creationId xmlns:a16="http://schemas.microsoft.com/office/drawing/2014/main" id="{0C7EDAC4-5E3B-0BBB-AA29-5D982A52E58E}"/>
                </a:ext>
              </a:extLst>
            </xdr:cNvPr>
            <xdr:cNvGraphicFramePr/>
          </xdr:nvGraphicFramePr>
          <xdr:xfrm>
            <a:off x="0" y="0"/>
            <a:ext cx="0" cy="0"/>
          </xdr:xfrm>
          <a:graphic>
            <a:graphicData uri="http://schemas.microsoft.com/office/drawing/2010/slicer">
              <sle:slicer xmlns:sle="http://schemas.microsoft.com/office/drawing/2010/slicer" name="Weekday 1"/>
            </a:graphicData>
          </a:graphic>
        </xdr:graphicFrame>
      </mc:Choice>
      <mc:Fallback xmlns="">
        <xdr:sp macro="" textlink="">
          <xdr:nvSpPr>
            <xdr:cNvPr id="0" name=""/>
            <xdr:cNvSpPr>
              <a:spLocks noTextEdit="1"/>
            </xdr:cNvSpPr>
          </xdr:nvSpPr>
          <xdr:spPr>
            <a:xfrm>
              <a:off x="0" y="7914529"/>
              <a:ext cx="1824832" cy="258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1791042</xdr:colOff>
      <xdr:row>40</xdr:row>
      <xdr:rowOff>125412</xdr:rowOff>
    </xdr:from>
    <xdr:to>
      <xdr:col>1</xdr:col>
      <xdr:colOff>1303793</xdr:colOff>
      <xdr:row>53</xdr:row>
      <xdr:rowOff>173037</xdr:rowOff>
    </xdr:to>
    <mc:AlternateContent xmlns:mc="http://schemas.openxmlformats.org/markup-compatibility/2006" xmlns:a14="http://schemas.microsoft.com/office/drawing/2010/main">
      <mc:Choice Requires="a14">
        <xdr:graphicFrame macro="">
          <xdr:nvGraphicFramePr>
            <xdr:cNvPr id="10" name="Commodity 1">
              <a:extLst>
                <a:ext uri="{FF2B5EF4-FFF2-40B4-BE49-F238E27FC236}">
                  <a16:creationId xmlns:a16="http://schemas.microsoft.com/office/drawing/2014/main" id="{64F8B5C1-CDBF-E083-55B2-2D858F11AE25}"/>
                </a:ext>
              </a:extLst>
            </xdr:cNvPr>
            <xdr:cNvGraphicFramePr/>
          </xdr:nvGraphicFramePr>
          <xdr:xfrm>
            <a:off x="0" y="0"/>
            <a:ext cx="0" cy="0"/>
          </xdr:xfrm>
          <a:graphic>
            <a:graphicData uri="http://schemas.microsoft.com/office/drawing/2010/slicer">
              <sle:slicer xmlns:sle="http://schemas.microsoft.com/office/drawing/2010/slicer" name="Commodity 1"/>
            </a:graphicData>
          </a:graphic>
        </xdr:graphicFrame>
      </mc:Choice>
      <mc:Fallback xmlns="">
        <xdr:sp macro="" textlink="">
          <xdr:nvSpPr>
            <xdr:cNvPr id="0" name=""/>
            <xdr:cNvSpPr>
              <a:spLocks noTextEdit="1"/>
            </xdr:cNvSpPr>
          </xdr:nvSpPr>
          <xdr:spPr>
            <a:xfrm>
              <a:off x="1791042" y="7900922"/>
              <a:ext cx="1835685" cy="2574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1278507</xdr:colOff>
      <xdr:row>40</xdr:row>
      <xdr:rowOff>148091</xdr:rowOff>
    </xdr:from>
    <xdr:to>
      <xdr:col>3</xdr:col>
      <xdr:colOff>354694</xdr:colOff>
      <xdr:row>54</xdr:row>
      <xdr:rowOff>5216</xdr:rowOff>
    </xdr:to>
    <mc:AlternateContent xmlns:mc="http://schemas.openxmlformats.org/markup-compatibility/2006" xmlns:a14="http://schemas.microsoft.com/office/drawing/2010/main">
      <mc:Choice Requires="a14">
        <xdr:graphicFrame macro="">
          <xdr:nvGraphicFramePr>
            <xdr:cNvPr id="11" name="Value">
              <a:extLst>
                <a:ext uri="{FF2B5EF4-FFF2-40B4-BE49-F238E27FC236}">
                  <a16:creationId xmlns:a16="http://schemas.microsoft.com/office/drawing/2014/main" id="{6A5B46F6-1278-875A-1E30-2A4CDFD0B9E5}"/>
                </a:ext>
              </a:extLst>
            </xdr:cNvPr>
            <xdr:cNvGraphicFramePr/>
          </xdr:nvGraphicFramePr>
          <xdr:xfrm>
            <a:off x="0" y="0"/>
            <a:ext cx="0" cy="0"/>
          </xdr:xfrm>
          <a:graphic>
            <a:graphicData uri="http://schemas.microsoft.com/office/drawing/2010/slicer">
              <sle:slicer xmlns:sle="http://schemas.microsoft.com/office/drawing/2010/slicer" name="Value"/>
            </a:graphicData>
          </a:graphic>
        </xdr:graphicFrame>
      </mc:Choice>
      <mc:Fallback xmlns="">
        <xdr:sp macro="" textlink="">
          <xdr:nvSpPr>
            <xdr:cNvPr id="0" name=""/>
            <xdr:cNvSpPr>
              <a:spLocks noTextEdit="1"/>
            </xdr:cNvSpPr>
          </xdr:nvSpPr>
          <xdr:spPr>
            <a:xfrm>
              <a:off x="3601441" y="7923601"/>
              <a:ext cx="1846212" cy="25785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44.798281597221" createdVersion="8" refreshedVersion="8" minRefreshableVersion="3" recordCount="739" xr:uid="{183FFC1A-F795-4835-B348-9A9AAFB9CFBA}">
  <cacheSource type="worksheet">
    <worksheetSource ref="A1:F740" sheet="effects-of-covid-19-on-trade-at"/>
  </cacheSource>
  <cacheFields count="6">
    <cacheField name="Date" numFmtId="0">
      <sharedItems containsDate="1" containsMixedTypes="1" minDate="2020-01-01T00:00:00" maxDate="2020-12-13T00:00:00" count="366">
        <d v="2020-01-01T00:00:00"/>
        <d v="2020-02-01T00:00:00"/>
        <d v="2020-03-01T00:00:00"/>
        <d v="2020-04-01T00:00:00"/>
        <d v="2020-05-01T00:00:00"/>
        <d v="2020-06-01T00:00:00"/>
        <d v="2020-07-01T00:00:00"/>
        <d v="2020-08-01T00:00:00"/>
        <d v="2020-09-01T00:00:00"/>
        <d v="2020-10-01T00:00:00"/>
        <d v="2020-11-01T00:00:00"/>
        <d v="2020-12-01T00:00:00"/>
        <s v="13/01/2020"/>
        <s v="14/01/2020"/>
        <s v="15/01/2020"/>
        <s v="16/01/2020"/>
        <s v="17/01/2020"/>
        <s v="18/01/2020"/>
        <s v="19/01/2020"/>
        <s v="20/01/2020"/>
        <s v="21/01/2020"/>
        <s v="22/01/2020"/>
        <s v="23/01/2020"/>
        <s v="24/01/2020"/>
        <s v="25/01/2020"/>
        <s v="26/01/2020"/>
        <s v="27/01/2020"/>
        <s v="28/01/2020"/>
        <s v="29/01/2020"/>
        <s v="30/01/2020"/>
        <s v="31/01/2020"/>
        <d v="2020-01-02T00:00:00"/>
        <d v="2020-02-02T00:00:00"/>
        <d v="2020-03-02T00:00:00"/>
        <d v="2020-04-02T00:00:00"/>
        <d v="2020-05-02T00:00:00"/>
        <d v="2020-06-02T00:00:00"/>
        <d v="2020-07-02T00:00:00"/>
        <d v="2020-08-02T00:00:00"/>
        <d v="2020-09-02T00:00:00"/>
        <d v="2020-10-02T00:00:00"/>
        <d v="2020-11-02T00:00:00"/>
        <d v="2020-12-02T00:00:00"/>
        <s v="13/02/2020"/>
        <s v="14/02/2020"/>
        <s v="15/02/2020"/>
        <s v="16/02/2020"/>
        <s v="17/02/2020"/>
        <s v="18/02/2020"/>
        <s v="19/02/2020"/>
        <s v="20/02/2020"/>
        <s v="21/02/2020"/>
        <s v="22/02/2020"/>
        <s v="23/02/2020"/>
        <s v="24/02/2020"/>
        <s v="25/02/2020"/>
        <s v="26/02/2020"/>
        <s v="27/02/2020"/>
        <s v="28/02/2020"/>
        <s v="29/02/2020"/>
        <d v="2020-01-03T00:00:00"/>
        <d v="2020-02-03T00:00:00"/>
        <d v="2020-03-03T00:00:00"/>
        <d v="2020-04-03T00:00:00"/>
        <d v="2020-05-03T00:00:00"/>
        <d v="2020-06-03T00:00:00"/>
        <d v="2020-07-03T00:00:00"/>
        <d v="2020-08-03T00:00:00"/>
        <d v="2020-09-03T00:00:00"/>
        <d v="2020-10-03T00:00:00"/>
        <d v="2020-11-03T00:00:00"/>
        <d v="2020-12-03T00:00:00"/>
        <s v="13/03/2020"/>
        <s v="14/03/2020"/>
        <s v="15/03/2020"/>
        <s v="16/03/2020"/>
        <s v="17/03/2020"/>
        <s v="18/03/2020"/>
        <s v="19/03/2020"/>
        <s v="20/03/2020"/>
        <s v="21/03/2020"/>
        <s v="22/03/2020"/>
        <s v="23/03/2020"/>
        <s v="24/03/2020"/>
        <s v="25/03/2020"/>
        <s v="26/03/2020"/>
        <s v="27/03/2020"/>
        <s v="28/03/2020"/>
        <s v="29/03/2020"/>
        <s v="30/03/2020"/>
        <s v="31/03/2020"/>
        <d v="2020-01-04T00:00:00"/>
        <d v="2020-02-04T00:00:00"/>
        <d v="2020-03-04T00:00:00"/>
        <d v="2020-04-04T00:00:00"/>
        <d v="2020-05-04T00:00:00"/>
        <d v="2020-06-04T00:00:00"/>
        <d v="2020-07-04T00:00:00"/>
        <d v="2020-08-04T00:00:00"/>
        <d v="2020-09-04T00:00:00"/>
        <d v="2020-10-04T00:00:00"/>
        <d v="2020-11-04T00:00:00"/>
        <d v="2020-12-04T00:00:00"/>
        <s v="13/04/2020"/>
        <s v="14/04/2020"/>
        <s v="15/04/2020"/>
        <s v="16/04/2020"/>
        <s v="17/04/2020"/>
        <s v="18/04/2020"/>
        <s v="19/04/2020"/>
        <s v="20/04/2020"/>
        <s v="21/04/2020"/>
        <s v="22/04/2020"/>
        <s v="23/04/2020"/>
        <s v="24/04/2020"/>
        <s v="25/04/2020"/>
        <s v="26/04/2020"/>
        <s v="27/04/2020"/>
        <s v="28/04/2020"/>
        <s v="29/04/2020"/>
        <s v="30/04/2020"/>
        <d v="2020-01-05T00:00:00"/>
        <d v="2020-02-05T00:00:00"/>
        <d v="2020-03-05T00:00:00"/>
        <d v="2020-04-05T00:00:00"/>
        <d v="2020-05-05T00:00:00"/>
        <d v="2020-06-05T00:00:00"/>
        <d v="2020-07-05T00:00:00"/>
        <d v="2020-08-05T00:00:00"/>
        <d v="2020-09-05T00:00:00"/>
        <d v="2020-10-05T00:00:00"/>
        <d v="2020-11-05T00:00:00"/>
        <d v="2020-12-05T00:00:00"/>
        <s v="13/05/2020"/>
        <s v="14/05/2020"/>
        <s v="15/05/2020"/>
        <s v="16/05/2020"/>
        <s v="17/05/2020"/>
        <s v="18/05/2020"/>
        <s v="19/05/2020"/>
        <s v="20/05/2020"/>
        <s v="21/05/2020"/>
        <s v="22/05/2020"/>
        <s v="23/05/2020"/>
        <s v="24/05/2020"/>
        <s v="25/05/2020"/>
        <s v="26/05/2020"/>
        <s v="27/05/2020"/>
        <s v="28/05/2020"/>
        <s v="29/05/2020"/>
        <s v="30/05/2020"/>
        <s v="31/05/2020"/>
        <d v="2020-01-06T00:00:00"/>
        <d v="2020-02-06T00:00:00"/>
        <d v="2020-03-06T00:00:00"/>
        <d v="2020-04-06T00:00:00"/>
        <d v="2020-05-06T00:00:00"/>
        <d v="2020-06-06T00:00:00"/>
        <d v="2020-07-06T00:00:00"/>
        <d v="2020-08-06T00:00:00"/>
        <d v="2020-09-06T00:00:00"/>
        <d v="2020-10-06T00:00:00"/>
        <d v="2020-11-06T00:00:00"/>
        <d v="2020-12-06T00:00:00"/>
        <s v="13/06/2020"/>
        <s v="14/06/2020"/>
        <s v="15/06/2020"/>
        <s v="16/06/2020"/>
        <s v="17/06/2020"/>
        <s v="18/06/2020"/>
        <s v="19/06/2020"/>
        <s v="20/06/2020"/>
        <s v="21/06/2020"/>
        <s v="22/06/2020"/>
        <s v="23/06/2020"/>
        <s v="24/06/2020"/>
        <s v="25/06/2020"/>
        <s v="26/06/2020"/>
        <s v="27/06/2020"/>
        <s v="28/06/2020"/>
        <s v="29/06/2020"/>
        <s v="30/06/2020"/>
        <d v="2020-01-07T00:00:00"/>
        <d v="2020-02-07T00:00:00"/>
        <d v="2020-03-07T00:00:00"/>
        <d v="2020-04-07T00:00:00"/>
        <d v="2020-05-07T00:00:00"/>
        <d v="2020-06-07T00:00:00"/>
        <d v="2020-07-07T00:00:00"/>
        <d v="2020-08-07T00:00:00"/>
        <d v="2020-09-07T00:00:00"/>
        <d v="2020-10-07T00:00:00"/>
        <d v="2020-11-07T00:00:00"/>
        <d v="2020-12-07T00:00:00"/>
        <s v="13/07/2020"/>
        <s v="14/07/2020"/>
        <s v="15/07/2020"/>
        <s v="16/07/2020"/>
        <s v="17/07/2020"/>
        <s v="18/07/2020"/>
        <s v="19/07/2020"/>
        <s v="20/07/2020"/>
        <s v="21/07/2020"/>
        <s v="22/07/2020"/>
        <s v="23/07/2020"/>
        <s v="24/07/2020"/>
        <s v="25/07/2020"/>
        <s v="26/07/2020"/>
        <s v="27/07/2020"/>
        <s v="28/07/2020"/>
        <s v="29/07/2020"/>
        <s v="30/07/2020"/>
        <s v="31/07/2020"/>
        <d v="2020-01-08T00:00:00"/>
        <d v="2020-02-08T00:00:00"/>
        <d v="2020-03-08T00:00:00"/>
        <d v="2020-04-08T00:00:00"/>
        <d v="2020-05-08T00:00:00"/>
        <d v="2020-06-08T00:00:00"/>
        <d v="2020-07-08T00:00:00"/>
        <d v="2020-08-08T00:00:00"/>
        <d v="2020-09-08T00:00:00"/>
        <d v="2020-10-08T00:00:00"/>
        <d v="2020-11-08T00:00:00"/>
        <d v="2020-12-08T00:00:00"/>
        <s v="13/08/2020"/>
        <s v="14/08/2020"/>
        <s v="15/08/2020"/>
        <s v="16/08/2020"/>
        <s v="17/08/2020"/>
        <s v="18/08/2020"/>
        <s v="19/08/2020"/>
        <s v="20/08/2020"/>
        <s v="21/08/2020"/>
        <s v="22/08/2020"/>
        <s v="23/08/2020"/>
        <s v="24/08/2020"/>
        <s v="25/08/2020"/>
        <s v="26/08/2020"/>
        <s v="27/08/2020"/>
        <s v="28/08/2020"/>
        <s v="29/08/2020"/>
        <s v="30/08/2020"/>
        <s v="31/08/2020"/>
        <d v="2020-01-09T00:00:00"/>
        <d v="2020-02-09T00:00:00"/>
        <d v="2020-03-09T00:00:00"/>
        <d v="2020-04-09T00:00:00"/>
        <d v="2020-05-09T00:00:00"/>
        <d v="2020-06-09T00:00:00"/>
        <d v="2020-07-09T00:00:00"/>
        <d v="2020-08-09T00:00:00"/>
        <d v="2020-09-09T00:00:00"/>
        <d v="2020-10-09T00:00:00"/>
        <d v="2020-11-09T00:00:00"/>
        <d v="2020-12-09T00:00:00"/>
        <s v="13/09/2020"/>
        <s v="14/09/2020"/>
        <s v="15/09/2020"/>
        <s v="16/09/2020"/>
        <s v="17/09/2020"/>
        <s v="18/09/2020"/>
        <s v="19/09/2020"/>
        <s v="20/09/2020"/>
        <s v="21/09/2020"/>
        <s v="22/09/2020"/>
        <s v="23/09/2020"/>
        <s v="24/09/2020"/>
        <s v="25/09/2020"/>
        <s v="26/09/2020"/>
        <s v="27/09/2020"/>
        <s v="28/09/2020"/>
        <s v="29/09/2020"/>
        <s v="30/09/2020"/>
        <d v="2020-01-10T00:00:00"/>
        <d v="2020-02-10T00:00:00"/>
        <d v="2020-03-10T00:00:00"/>
        <d v="2020-04-10T00:00:00"/>
        <d v="2020-05-10T00:00:00"/>
        <d v="2020-06-10T00:00:00"/>
        <d v="2020-07-10T00:00:00"/>
        <d v="2020-08-10T00:00:00"/>
        <d v="2020-09-10T00:00:00"/>
        <d v="2020-10-10T00:00:00"/>
        <d v="2020-11-10T00:00:00"/>
        <d v="2020-12-10T00:00:00"/>
        <s v="13/10/2020"/>
        <s v="14/10/2020"/>
        <s v="15/10/2020"/>
        <s v="16/10/2020"/>
        <s v="17/10/2020"/>
        <s v="18/10/2020"/>
        <s v="19/10/2020"/>
        <s v="20/10/2020"/>
        <s v="21/10/2020"/>
        <s v="22/10/2020"/>
        <s v="23/10/2020"/>
        <s v="24/10/2020"/>
        <s v="25/10/2020"/>
        <s v="26/10/2020"/>
        <s v="27/10/2020"/>
        <s v="28/10/2020"/>
        <s v="29/10/2020"/>
        <s v="30/10/2020"/>
        <s v="31/10/2020"/>
        <d v="2020-01-11T00:00:00"/>
        <d v="2020-02-11T00:00:00"/>
        <d v="2020-03-11T00:00:00"/>
        <d v="2020-04-11T00:00:00"/>
        <d v="2020-05-11T00:00:00"/>
        <d v="2020-06-11T00:00:00"/>
        <d v="2020-07-11T00:00:00"/>
        <d v="2020-08-11T00:00:00"/>
        <d v="2020-09-11T00:00:00"/>
        <d v="2020-10-11T00:00:00"/>
        <d v="2020-11-11T00:00:00"/>
        <d v="2020-12-11T00:00:00"/>
        <s v="13/11/2020"/>
        <s v="14/11/2020"/>
        <s v="15/11/2020"/>
        <s v="16/11/2020"/>
        <s v="17/11/2020"/>
        <s v="18/11/2020"/>
        <s v="19/11/2020"/>
        <s v="20/11/2020"/>
        <s v="21/11/2020"/>
        <s v="22/11/2020"/>
        <s v="23/11/2020"/>
        <s v="24/11/2020"/>
        <s v="25/11/2020"/>
        <s v="26/11/2020"/>
        <s v="27/11/2020"/>
        <s v="28/11/2020"/>
        <s v="29/11/2020"/>
        <s v="30/11/2020"/>
        <d v="2020-01-12T00:00:00"/>
        <d v="2020-02-12T00:00:00"/>
        <d v="2020-03-12T00:00:00"/>
        <d v="2020-04-12T00:00:00"/>
        <d v="2020-05-12T00:00:00"/>
        <d v="2020-06-12T00:00:00"/>
        <d v="2020-07-12T00:00:00"/>
        <d v="2020-08-12T00:00:00"/>
        <d v="2020-09-12T00:00:00"/>
        <d v="2020-10-12T00:00:00"/>
        <d v="2020-11-12T00:00:00"/>
        <d v="2020-12-12T00:00:00"/>
        <s v="13/12/2020"/>
        <s v="14/12/2020"/>
        <s v="15/12/2020"/>
        <s v="16/12/2020"/>
        <s v="17/12/2020"/>
        <s v="18/12/2020"/>
        <s v="19/12/2020"/>
        <s v="20/12/2020"/>
        <s v="21/12/2020"/>
        <s v="22/12/2020"/>
        <s v="23/12/2020"/>
        <s v="24/12/2020"/>
        <s v="25/12/2020"/>
        <s v="26/12/2020"/>
        <s v="27/12/2020"/>
        <s v="28/12/2020"/>
        <s v="29/12/2020"/>
        <s v="30/12/2020"/>
        <s v="31/12/2020"/>
      </sharedItems>
    </cacheField>
    <cacheField name="Weekday" numFmtId="0">
      <sharedItems count="7">
        <s v="Wednesday"/>
        <s v="Thursday"/>
        <s v="Friday"/>
        <s v="Saturday"/>
        <s v="Sunday"/>
        <s v="Monday"/>
        <s v="Tuesday"/>
      </sharedItems>
    </cacheField>
    <cacheField name="Country" numFmtId="0">
      <sharedItems count="2">
        <s v="All"/>
        <s v="China"/>
      </sharedItems>
    </cacheField>
    <cacheField name="Commodity" numFmtId="0">
      <sharedItems count="3">
        <s v="Logs, wood, and wood articles"/>
        <s v="Fish, crustaceans, and molluscs"/>
        <s v="Milk powder, butter, and cheese"/>
      </sharedItems>
    </cacheField>
    <cacheField name="Value" numFmtId="0">
      <sharedItems containsString="0" containsBlank="1" containsNumber="1" containsInteger="1" minValue="0" maxValue="245000" count="135">
        <n v="9000"/>
        <n v="58000"/>
        <n v="32000"/>
        <n v="27000"/>
        <n v="70000"/>
        <n v="12000"/>
        <n v="48000"/>
        <n v="29000"/>
        <n v="2000"/>
        <n v="21000"/>
        <n v="3000"/>
        <n v="47000"/>
        <n v="74000"/>
        <n v="31000"/>
        <n v="14000"/>
        <n v="83000"/>
        <n v="78000"/>
        <n v="88000"/>
        <n v="50000"/>
        <n v="154000"/>
        <n v="64000"/>
        <n v="79000"/>
        <n v="95000"/>
        <n v="76000"/>
        <n v="133000"/>
        <n v="17000"/>
        <n v="245000"/>
        <n v="127000"/>
        <n v="37000"/>
        <n v="30000"/>
        <n v="53000"/>
        <n v="44000"/>
        <n v="22000"/>
        <n v="111000"/>
        <n v="35000"/>
        <n v="67000"/>
        <n v="121000"/>
        <n v="39000"/>
        <n v="184000"/>
        <n v="25000"/>
        <n v="169000"/>
        <n v="5000"/>
        <n v="72000"/>
        <n v="36000"/>
        <n v="112000"/>
        <n v="43000"/>
        <n v="38000"/>
        <n v="94000"/>
        <n v="34000"/>
        <n v="19000"/>
        <n v="23000"/>
        <n v="18000"/>
        <n v="42000"/>
        <n v="57000"/>
        <n v="54000"/>
        <n v="4000"/>
        <n v="107000"/>
        <n v="110000"/>
        <n v="26000"/>
        <n v="41000"/>
        <n v="63000"/>
        <n v="10000"/>
        <n v="56000"/>
        <n v="6000"/>
        <n v="28000"/>
        <n v="0"/>
        <n v="1000"/>
        <n v="8000"/>
        <n v="24000"/>
        <n v="45000"/>
        <n v="13000"/>
        <n v="62000"/>
        <n v="15000"/>
        <n v="16000"/>
        <n v="125000"/>
        <n v="105000"/>
        <n v="148000"/>
        <n v="77000"/>
        <n v="40000"/>
        <n v="66000"/>
        <n v="86000"/>
        <n v="73000"/>
        <n v="108000"/>
        <n v="84000"/>
        <n v="113000"/>
        <n v="33000"/>
        <n v="98000"/>
        <n v="106000"/>
        <n v="89000"/>
        <n v="60000"/>
        <n v="68000"/>
        <n v="91000"/>
        <n v="150000"/>
        <n v="20000"/>
        <n v="75000"/>
        <n v="97000"/>
        <n v="102000"/>
        <n v="90000"/>
        <n v="96000"/>
        <n v="85000"/>
        <n v="61000"/>
        <n v="124000"/>
        <n v="143000"/>
        <n v="71000"/>
        <n v="49000"/>
        <n v="104000"/>
        <n v="109000"/>
        <n v="46000"/>
        <n v="55000"/>
        <n v="51000"/>
        <n v="99000"/>
        <n v="201000"/>
        <n v="103000"/>
        <n v="140000"/>
        <n v="81000"/>
        <n v="7000"/>
        <n v="174000"/>
        <n v="52000"/>
        <n v="116000"/>
        <n v="153000"/>
        <n v="172000"/>
        <n v="159000"/>
        <n v="130000"/>
        <n v="136000"/>
        <n v="82000"/>
        <n v="129000"/>
        <n v="92000"/>
        <n v="93000"/>
        <n v="59000"/>
        <n v="100000"/>
        <n v="164000"/>
        <n v="87000"/>
        <n v="115000"/>
        <n v="195000"/>
        <m/>
      </sharedItems>
    </cacheField>
    <cacheField name="Cumulative" numFmtId="0">
      <sharedItems containsSemiMixedTypes="0" containsString="0" containsNumber="1" containsInteger="1" minValue="0" maxValue="22428000"/>
    </cacheField>
  </cacheFields>
  <extLst>
    <ext xmlns:x14="http://schemas.microsoft.com/office/spreadsheetml/2009/9/main" uri="{725AE2AE-9491-48be-B2B4-4EB974FC3084}">
      <x14:pivotCacheDefinition pivotCacheId="13046597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44.973957754628" createdVersion="8" refreshedVersion="8" minRefreshableVersion="3" recordCount="739" xr:uid="{FFF12C5B-AD82-4C05-B854-6B5EFA68B1E3}">
  <cacheSource type="worksheet">
    <worksheetSource ref="I1:L740" sheet="effects-of-covid-19-on-trade-at"/>
  </cacheSource>
  <cacheFields count="4">
    <cacheField name="IF" numFmtId="0">
      <sharedItems count="2">
        <s v="Y"/>
        <s v="N"/>
      </sharedItems>
    </cacheField>
    <cacheField name="IFS" numFmtId="0">
      <sharedItems count="3">
        <s v="L"/>
        <s v="G"/>
        <s v="E"/>
      </sharedItems>
    </cacheField>
    <cacheField name="IFNA" numFmtId="0">
      <sharedItems containsSemiMixedTypes="0" containsString="0" containsNumber="1" containsInteger="1" minValue="0" maxValue="245000"/>
    </cacheField>
    <cacheField name="INDEX" numFmtId="0">
      <sharedItems containsMixedTypes="1" containsNumber="1" containsInteger="1" minValue="0" maxValue="0" count="8">
        <s v="Sunday"/>
        <s v="Monday"/>
        <s v="Tuesday"/>
        <s v="Wednesday"/>
        <s v="Thursday"/>
        <s v="Friday"/>
        <s v="Saturday"/>
        <n v="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44.979545254631" createdVersion="8" refreshedVersion="8" minRefreshableVersion="3" recordCount="13" xr:uid="{CC30D7BC-F3C7-4BA5-A755-C928DBF8C6A3}">
  <cacheSource type="worksheet">
    <worksheetSource ref="Q3:S16" sheet="effects-of-covid-19-on-trade-at"/>
  </cacheSource>
  <cacheFields count="3">
    <cacheField name="Functions" numFmtId="0">
      <sharedItems containsBlank="1" count="7">
        <m/>
        <s v="MEAN"/>
        <s v="MEDIAN"/>
        <s v="MODE"/>
        <s v="SUM"/>
        <s v="SUMIF"/>
        <s v="SUMIFS"/>
      </sharedItems>
    </cacheField>
    <cacheField name="Value" numFmtId="0">
      <sharedItems containsString="0" containsBlank="1" containsNumber="1" minValue="1000" maxValue="22670000"/>
    </cacheField>
    <cacheField name="Cumulative" numFmtId="0">
      <sharedItems containsString="0" containsBlank="1" containsNumber="1" minValue="2000" maxValue="3846189000" count="7">
        <m/>
        <n v="5204585.9269282818"/>
        <n v="245000"/>
        <n v="2000"/>
        <n v="3846189000"/>
        <n v="37000"/>
        <n v="7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9">
  <r>
    <x v="0"/>
    <x v="0"/>
    <x v="0"/>
    <x v="0"/>
    <x v="0"/>
    <n v="9000"/>
  </r>
  <r>
    <x v="1"/>
    <x v="1"/>
    <x v="0"/>
    <x v="0"/>
    <x v="1"/>
    <n v="67000"/>
  </r>
  <r>
    <x v="2"/>
    <x v="2"/>
    <x v="0"/>
    <x v="0"/>
    <x v="2"/>
    <n v="99000"/>
  </r>
  <r>
    <x v="3"/>
    <x v="3"/>
    <x v="0"/>
    <x v="0"/>
    <x v="3"/>
    <n v="126000"/>
  </r>
  <r>
    <x v="4"/>
    <x v="4"/>
    <x v="0"/>
    <x v="0"/>
    <x v="4"/>
    <n v="196000"/>
  </r>
  <r>
    <x v="5"/>
    <x v="5"/>
    <x v="0"/>
    <x v="0"/>
    <x v="5"/>
    <n v="208000"/>
  </r>
  <r>
    <x v="6"/>
    <x v="6"/>
    <x v="0"/>
    <x v="0"/>
    <x v="6"/>
    <n v="256000"/>
  </r>
  <r>
    <x v="7"/>
    <x v="0"/>
    <x v="0"/>
    <x v="0"/>
    <x v="7"/>
    <n v="285000"/>
  </r>
  <r>
    <x v="8"/>
    <x v="1"/>
    <x v="0"/>
    <x v="0"/>
    <x v="8"/>
    <n v="288000"/>
  </r>
  <r>
    <x v="9"/>
    <x v="2"/>
    <x v="0"/>
    <x v="0"/>
    <x v="9"/>
    <n v="308000"/>
  </r>
  <r>
    <x v="10"/>
    <x v="3"/>
    <x v="0"/>
    <x v="0"/>
    <x v="2"/>
    <n v="340000"/>
  </r>
  <r>
    <x v="11"/>
    <x v="4"/>
    <x v="0"/>
    <x v="0"/>
    <x v="10"/>
    <n v="343000"/>
  </r>
  <r>
    <x v="12"/>
    <x v="5"/>
    <x v="0"/>
    <x v="0"/>
    <x v="11"/>
    <n v="389000"/>
  </r>
  <r>
    <x v="13"/>
    <x v="6"/>
    <x v="0"/>
    <x v="0"/>
    <x v="3"/>
    <n v="416000"/>
  </r>
  <r>
    <x v="14"/>
    <x v="0"/>
    <x v="0"/>
    <x v="0"/>
    <x v="12"/>
    <n v="490000"/>
  </r>
  <r>
    <x v="15"/>
    <x v="1"/>
    <x v="0"/>
    <x v="0"/>
    <x v="13"/>
    <n v="521000"/>
  </r>
  <r>
    <x v="16"/>
    <x v="2"/>
    <x v="0"/>
    <x v="0"/>
    <x v="14"/>
    <n v="536000"/>
  </r>
  <r>
    <x v="17"/>
    <x v="3"/>
    <x v="0"/>
    <x v="0"/>
    <x v="13"/>
    <n v="567000"/>
  </r>
  <r>
    <x v="18"/>
    <x v="4"/>
    <x v="0"/>
    <x v="0"/>
    <x v="15"/>
    <n v="650000"/>
  </r>
  <r>
    <x v="19"/>
    <x v="5"/>
    <x v="0"/>
    <x v="0"/>
    <x v="16"/>
    <n v="728000"/>
  </r>
  <r>
    <x v="20"/>
    <x v="6"/>
    <x v="0"/>
    <x v="0"/>
    <x v="17"/>
    <n v="815000"/>
  </r>
  <r>
    <x v="21"/>
    <x v="0"/>
    <x v="0"/>
    <x v="0"/>
    <x v="18"/>
    <n v="866000"/>
  </r>
  <r>
    <x v="22"/>
    <x v="1"/>
    <x v="0"/>
    <x v="0"/>
    <x v="19"/>
    <n v="1020000"/>
  </r>
  <r>
    <x v="23"/>
    <x v="2"/>
    <x v="0"/>
    <x v="0"/>
    <x v="20"/>
    <n v="1084000"/>
  </r>
  <r>
    <x v="24"/>
    <x v="3"/>
    <x v="0"/>
    <x v="0"/>
    <x v="3"/>
    <n v="1111000"/>
  </r>
  <r>
    <x v="25"/>
    <x v="4"/>
    <x v="0"/>
    <x v="0"/>
    <x v="21"/>
    <n v="1190000"/>
  </r>
  <r>
    <x v="26"/>
    <x v="5"/>
    <x v="0"/>
    <x v="0"/>
    <x v="20"/>
    <n v="1254000"/>
  </r>
  <r>
    <x v="27"/>
    <x v="6"/>
    <x v="0"/>
    <x v="0"/>
    <x v="12"/>
    <n v="1328000"/>
  </r>
  <r>
    <x v="28"/>
    <x v="0"/>
    <x v="0"/>
    <x v="0"/>
    <x v="6"/>
    <n v="1376000"/>
  </r>
  <r>
    <x v="29"/>
    <x v="1"/>
    <x v="0"/>
    <x v="0"/>
    <x v="22"/>
    <n v="1471000"/>
  </r>
  <r>
    <x v="30"/>
    <x v="2"/>
    <x v="0"/>
    <x v="0"/>
    <x v="23"/>
    <n v="1547000"/>
  </r>
  <r>
    <x v="31"/>
    <x v="3"/>
    <x v="0"/>
    <x v="0"/>
    <x v="24"/>
    <n v="1680000"/>
  </r>
  <r>
    <x v="32"/>
    <x v="4"/>
    <x v="0"/>
    <x v="0"/>
    <x v="25"/>
    <n v="1696000"/>
  </r>
  <r>
    <x v="33"/>
    <x v="5"/>
    <x v="0"/>
    <x v="0"/>
    <x v="26"/>
    <n v="1941000"/>
  </r>
  <r>
    <x v="34"/>
    <x v="6"/>
    <x v="0"/>
    <x v="0"/>
    <x v="27"/>
    <n v="2068000"/>
  </r>
  <r>
    <x v="35"/>
    <x v="0"/>
    <x v="0"/>
    <x v="0"/>
    <x v="28"/>
    <n v="2105000"/>
  </r>
  <r>
    <x v="36"/>
    <x v="1"/>
    <x v="0"/>
    <x v="0"/>
    <x v="29"/>
    <n v="2136000"/>
  </r>
  <r>
    <x v="37"/>
    <x v="2"/>
    <x v="0"/>
    <x v="0"/>
    <x v="30"/>
    <n v="2189000"/>
  </r>
  <r>
    <x v="38"/>
    <x v="3"/>
    <x v="0"/>
    <x v="0"/>
    <x v="9"/>
    <n v="2210000"/>
  </r>
  <r>
    <x v="39"/>
    <x v="4"/>
    <x v="0"/>
    <x v="0"/>
    <x v="2"/>
    <n v="2241000"/>
  </r>
  <r>
    <x v="40"/>
    <x v="5"/>
    <x v="0"/>
    <x v="0"/>
    <x v="31"/>
    <n v="2285000"/>
  </r>
  <r>
    <x v="41"/>
    <x v="6"/>
    <x v="0"/>
    <x v="0"/>
    <x v="18"/>
    <n v="2335000"/>
  </r>
  <r>
    <x v="42"/>
    <x v="0"/>
    <x v="0"/>
    <x v="0"/>
    <x v="32"/>
    <n v="2358000"/>
  </r>
  <r>
    <x v="43"/>
    <x v="1"/>
    <x v="0"/>
    <x v="0"/>
    <x v="33"/>
    <n v="2469000"/>
  </r>
  <r>
    <x v="44"/>
    <x v="2"/>
    <x v="0"/>
    <x v="0"/>
    <x v="34"/>
    <n v="2504000"/>
  </r>
  <r>
    <x v="45"/>
    <x v="3"/>
    <x v="0"/>
    <x v="0"/>
    <x v="18"/>
    <n v="2553000"/>
  </r>
  <r>
    <x v="46"/>
    <x v="4"/>
    <x v="0"/>
    <x v="0"/>
    <x v="35"/>
    <n v="2620000"/>
  </r>
  <r>
    <x v="47"/>
    <x v="5"/>
    <x v="0"/>
    <x v="0"/>
    <x v="9"/>
    <n v="2641000"/>
  </r>
  <r>
    <x v="48"/>
    <x v="6"/>
    <x v="0"/>
    <x v="0"/>
    <x v="9"/>
    <n v="2661000"/>
  </r>
  <r>
    <x v="49"/>
    <x v="0"/>
    <x v="0"/>
    <x v="0"/>
    <x v="36"/>
    <n v="2782000"/>
  </r>
  <r>
    <x v="50"/>
    <x v="1"/>
    <x v="0"/>
    <x v="0"/>
    <x v="37"/>
    <n v="2822000"/>
  </r>
  <r>
    <x v="51"/>
    <x v="2"/>
    <x v="0"/>
    <x v="0"/>
    <x v="38"/>
    <n v="3006000"/>
  </r>
  <r>
    <x v="52"/>
    <x v="3"/>
    <x v="0"/>
    <x v="0"/>
    <x v="39"/>
    <n v="3030000"/>
  </r>
  <r>
    <x v="53"/>
    <x v="4"/>
    <x v="0"/>
    <x v="0"/>
    <x v="9"/>
    <n v="3051000"/>
  </r>
  <r>
    <x v="54"/>
    <x v="5"/>
    <x v="0"/>
    <x v="0"/>
    <x v="7"/>
    <n v="3080000"/>
  </r>
  <r>
    <x v="55"/>
    <x v="6"/>
    <x v="0"/>
    <x v="0"/>
    <x v="40"/>
    <n v="3250000"/>
  </r>
  <r>
    <x v="56"/>
    <x v="0"/>
    <x v="0"/>
    <x v="0"/>
    <x v="41"/>
    <n v="3255000"/>
  </r>
  <r>
    <x v="57"/>
    <x v="1"/>
    <x v="0"/>
    <x v="0"/>
    <x v="42"/>
    <n v="3327000"/>
  </r>
  <r>
    <x v="58"/>
    <x v="2"/>
    <x v="0"/>
    <x v="0"/>
    <x v="43"/>
    <n v="3363000"/>
  </r>
  <r>
    <x v="59"/>
    <x v="3"/>
    <x v="0"/>
    <x v="0"/>
    <x v="7"/>
    <n v="3393000"/>
  </r>
  <r>
    <x v="60"/>
    <x v="4"/>
    <x v="0"/>
    <x v="0"/>
    <x v="44"/>
    <n v="3505000"/>
  </r>
  <r>
    <x v="61"/>
    <x v="5"/>
    <x v="0"/>
    <x v="0"/>
    <x v="2"/>
    <n v="3537000"/>
  </r>
  <r>
    <x v="62"/>
    <x v="6"/>
    <x v="0"/>
    <x v="0"/>
    <x v="45"/>
    <n v="3580000"/>
  </r>
  <r>
    <x v="63"/>
    <x v="0"/>
    <x v="0"/>
    <x v="0"/>
    <x v="46"/>
    <n v="3618000"/>
  </r>
  <r>
    <x v="64"/>
    <x v="1"/>
    <x v="0"/>
    <x v="0"/>
    <x v="47"/>
    <n v="3713000"/>
  </r>
  <r>
    <x v="65"/>
    <x v="2"/>
    <x v="0"/>
    <x v="0"/>
    <x v="48"/>
    <n v="3747000"/>
  </r>
  <r>
    <x v="66"/>
    <x v="3"/>
    <x v="0"/>
    <x v="0"/>
    <x v="49"/>
    <n v="3765000"/>
  </r>
  <r>
    <x v="67"/>
    <x v="4"/>
    <x v="0"/>
    <x v="0"/>
    <x v="21"/>
    <n v="3844000"/>
  </r>
  <r>
    <x v="68"/>
    <x v="5"/>
    <x v="0"/>
    <x v="0"/>
    <x v="50"/>
    <n v="3868000"/>
  </r>
  <r>
    <x v="69"/>
    <x v="6"/>
    <x v="0"/>
    <x v="0"/>
    <x v="22"/>
    <n v="3963000"/>
  </r>
  <r>
    <x v="70"/>
    <x v="0"/>
    <x v="0"/>
    <x v="0"/>
    <x v="51"/>
    <n v="3981000"/>
  </r>
  <r>
    <x v="71"/>
    <x v="1"/>
    <x v="0"/>
    <x v="0"/>
    <x v="52"/>
    <n v="4024000"/>
  </r>
  <r>
    <x v="72"/>
    <x v="2"/>
    <x v="0"/>
    <x v="0"/>
    <x v="50"/>
    <n v="4047000"/>
  </r>
  <r>
    <x v="73"/>
    <x v="3"/>
    <x v="0"/>
    <x v="0"/>
    <x v="53"/>
    <n v="4104000"/>
  </r>
  <r>
    <x v="74"/>
    <x v="4"/>
    <x v="0"/>
    <x v="0"/>
    <x v="54"/>
    <n v="4159000"/>
  </r>
  <r>
    <x v="75"/>
    <x v="5"/>
    <x v="0"/>
    <x v="0"/>
    <x v="54"/>
    <n v="4213000"/>
  </r>
  <r>
    <x v="76"/>
    <x v="6"/>
    <x v="0"/>
    <x v="0"/>
    <x v="55"/>
    <n v="4216000"/>
  </r>
  <r>
    <x v="77"/>
    <x v="0"/>
    <x v="0"/>
    <x v="0"/>
    <x v="56"/>
    <n v="4323000"/>
  </r>
  <r>
    <x v="78"/>
    <x v="1"/>
    <x v="0"/>
    <x v="0"/>
    <x v="57"/>
    <n v="4434000"/>
  </r>
  <r>
    <x v="79"/>
    <x v="2"/>
    <x v="0"/>
    <x v="0"/>
    <x v="58"/>
    <n v="4460000"/>
  </r>
  <r>
    <x v="80"/>
    <x v="3"/>
    <x v="0"/>
    <x v="0"/>
    <x v="57"/>
    <n v="4570000"/>
  </r>
  <r>
    <x v="81"/>
    <x v="4"/>
    <x v="0"/>
    <x v="0"/>
    <x v="33"/>
    <n v="4681000"/>
  </r>
  <r>
    <x v="82"/>
    <x v="5"/>
    <x v="0"/>
    <x v="0"/>
    <x v="39"/>
    <n v="4706000"/>
  </r>
  <r>
    <x v="83"/>
    <x v="6"/>
    <x v="0"/>
    <x v="0"/>
    <x v="30"/>
    <n v="4759000"/>
  </r>
  <r>
    <x v="84"/>
    <x v="0"/>
    <x v="0"/>
    <x v="0"/>
    <x v="20"/>
    <n v="4823000"/>
  </r>
  <r>
    <x v="85"/>
    <x v="1"/>
    <x v="0"/>
    <x v="0"/>
    <x v="59"/>
    <n v="4864000"/>
  </r>
  <r>
    <x v="86"/>
    <x v="2"/>
    <x v="0"/>
    <x v="0"/>
    <x v="60"/>
    <n v="4927000"/>
  </r>
  <r>
    <x v="87"/>
    <x v="3"/>
    <x v="0"/>
    <x v="0"/>
    <x v="59"/>
    <n v="4967000"/>
  </r>
  <r>
    <x v="88"/>
    <x v="4"/>
    <x v="0"/>
    <x v="0"/>
    <x v="10"/>
    <n v="4971000"/>
  </r>
  <r>
    <x v="89"/>
    <x v="5"/>
    <x v="0"/>
    <x v="0"/>
    <x v="3"/>
    <n v="4998000"/>
  </r>
  <r>
    <x v="90"/>
    <x v="6"/>
    <x v="0"/>
    <x v="0"/>
    <x v="5"/>
    <n v="5010000"/>
  </r>
  <r>
    <x v="91"/>
    <x v="0"/>
    <x v="0"/>
    <x v="0"/>
    <x v="59"/>
    <n v="5050000"/>
  </r>
  <r>
    <x v="92"/>
    <x v="1"/>
    <x v="0"/>
    <x v="0"/>
    <x v="2"/>
    <n v="5083000"/>
  </r>
  <r>
    <x v="93"/>
    <x v="2"/>
    <x v="0"/>
    <x v="0"/>
    <x v="61"/>
    <n v="5093000"/>
  </r>
  <r>
    <x v="94"/>
    <x v="3"/>
    <x v="0"/>
    <x v="0"/>
    <x v="37"/>
    <n v="5132000"/>
  </r>
  <r>
    <x v="95"/>
    <x v="4"/>
    <x v="0"/>
    <x v="0"/>
    <x v="62"/>
    <n v="5187000"/>
  </r>
  <r>
    <x v="96"/>
    <x v="5"/>
    <x v="0"/>
    <x v="0"/>
    <x v="39"/>
    <n v="5213000"/>
  </r>
  <r>
    <x v="97"/>
    <x v="6"/>
    <x v="0"/>
    <x v="0"/>
    <x v="1"/>
    <n v="5271000"/>
  </r>
  <r>
    <x v="98"/>
    <x v="0"/>
    <x v="0"/>
    <x v="0"/>
    <x v="8"/>
    <n v="5273000"/>
  </r>
  <r>
    <x v="99"/>
    <x v="1"/>
    <x v="0"/>
    <x v="0"/>
    <x v="47"/>
    <n v="5367000"/>
  </r>
  <r>
    <x v="100"/>
    <x v="2"/>
    <x v="0"/>
    <x v="0"/>
    <x v="3"/>
    <n v="5393000"/>
  </r>
  <r>
    <x v="101"/>
    <x v="3"/>
    <x v="0"/>
    <x v="0"/>
    <x v="63"/>
    <n v="5399000"/>
  </r>
  <r>
    <x v="102"/>
    <x v="4"/>
    <x v="0"/>
    <x v="0"/>
    <x v="64"/>
    <n v="5428000"/>
  </r>
  <r>
    <x v="103"/>
    <x v="5"/>
    <x v="0"/>
    <x v="0"/>
    <x v="63"/>
    <n v="5433000"/>
  </r>
  <r>
    <x v="104"/>
    <x v="6"/>
    <x v="0"/>
    <x v="0"/>
    <x v="65"/>
    <n v="5433000"/>
  </r>
  <r>
    <x v="105"/>
    <x v="0"/>
    <x v="0"/>
    <x v="0"/>
    <x v="41"/>
    <n v="5439000"/>
  </r>
  <r>
    <x v="106"/>
    <x v="1"/>
    <x v="0"/>
    <x v="0"/>
    <x v="10"/>
    <n v="5442000"/>
  </r>
  <r>
    <x v="107"/>
    <x v="2"/>
    <x v="0"/>
    <x v="0"/>
    <x v="5"/>
    <n v="5453000"/>
  </r>
  <r>
    <x v="108"/>
    <x v="3"/>
    <x v="0"/>
    <x v="0"/>
    <x v="55"/>
    <n v="5457000"/>
  </r>
  <r>
    <x v="109"/>
    <x v="4"/>
    <x v="0"/>
    <x v="0"/>
    <x v="13"/>
    <n v="5488000"/>
  </r>
  <r>
    <x v="110"/>
    <x v="5"/>
    <x v="0"/>
    <x v="0"/>
    <x v="14"/>
    <n v="5503000"/>
  </r>
  <r>
    <x v="111"/>
    <x v="6"/>
    <x v="0"/>
    <x v="0"/>
    <x v="65"/>
    <n v="5503000"/>
  </r>
  <r>
    <x v="112"/>
    <x v="0"/>
    <x v="0"/>
    <x v="0"/>
    <x v="65"/>
    <n v="5503000"/>
  </r>
  <r>
    <x v="113"/>
    <x v="1"/>
    <x v="0"/>
    <x v="0"/>
    <x v="66"/>
    <n v="5504000"/>
  </r>
  <r>
    <x v="114"/>
    <x v="2"/>
    <x v="0"/>
    <x v="0"/>
    <x v="66"/>
    <n v="5505000"/>
  </r>
  <r>
    <x v="115"/>
    <x v="3"/>
    <x v="0"/>
    <x v="0"/>
    <x v="5"/>
    <n v="5517000"/>
  </r>
  <r>
    <x v="116"/>
    <x v="4"/>
    <x v="0"/>
    <x v="0"/>
    <x v="13"/>
    <n v="5548000"/>
  </r>
  <r>
    <x v="117"/>
    <x v="5"/>
    <x v="0"/>
    <x v="0"/>
    <x v="7"/>
    <n v="5577000"/>
  </r>
  <r>
    <x v="118"/>
    <x v="6"/>
    <x v="0"/>
    <x v="0"/>
    <x v="66"/>
    <n v="5578000"/>
  </r>
  <r>
    <x v="119"/>
    <x v="0"/>
    <x v="0"/>
    <x v="0"/>
    <x v="39"/>
    <n v="5603000"/>
  </r>
  <r>
    <x v="120"/>
    <x v="1"/>
    <x v="0"/>
    <x v="0"/>
    <x v="61"/>
    <n v="5613000"/>
  </r>
  <r>
    <x v="121"/>
    <x v="2"/>
    <x v="0"/>
    <x v="0"/>
    <x v="67"/>
    <n v="5621000"/>
  </r>
  <r>
    <x v="122"/>
    <x v="3"/>
    <x v="0"/>
    <x v="0"/>
    <x v="68"/>
    <n v="5645000"/>
  </r>
  <r>
    <x v="123"/>
    <x v="4"/>
    <x v="0"/>
    <x v="0"/>
    <x v="46"/>
    <n v="5683000"/>
  </r>
  <r>
    <x v="124"/>
    <x v="5"/>
    <x v="0"/>
    <x v="0"/>
    <x v="69"/>
    <n v="5728000"/>
  </r>
  <r>
    <x v="125"/>
    <x v="6"/>
    <x v="0"/>
    <x v="0"/>
    <x v="66"/>
    <n v="5729000"/>
  </r>
  <r>
    <x v="126"/>
    <x v="0"/>
    <x v="0"/>
    <x v="0"/>
    <x v="29"/>
    <n v="5759000"/>
  </r>
  <r>
    <x v="127"/>
    <x v="1"/>
    <x v="0"/>
    <x v="0"/>
    <x v="70"/>
    <n v="5772000"/>
  </r>
  <r>
    <x v="128"/>
    <x v="2"/>
    <x v="0"/>
    <x v="0"/>
    <x v="71"/>
    <n v="5834000"/>
  </r>
  <r>
    <x v="129"/>
    <x v="3"/>
    <x v="0"/>
    <x v="0"/>
    <x v="72"/>
    <n v="5849000"/>
  </r>
  <r>
    <x v="130"/>
    <x v="4"/>
    <x v="0"/>
    <x v="0"/>
    <x v="73"/>
    <n v="5865000"/>
  </r>
  <r>
    <x v="131"/>
    <x v="5"/>
    <x v="0"/>
    <x v="0"/>
    <x v="3"/>
    <n v="5893000"/>
  </r>
  <r>
    <x v="132"/>
    <x v="6"/>
    <x v="0"/>
    <x v="0"/>
    <x v="12"/>
    <n v="5967000"/>
  </r>
  <r>
    <x v="133"/>
    <x v="0"/>
    <x v="0"/>
    <x v="0"/>
    <x v="60"/>
    <n v="6030000"/>
  </r>
  <r>
    <x v="134"/>
    <x v="1"/>
    <x v="0"/>
    <x v="0"/>
    <x v="31"/>
    <n v="6074000"/>
  </r>
  <r>
    <x v="135"/>
    <x v="2"/>
    <x v="0"/>
    <x v="0"/>
    <x v="9"/>
    <n v="6095000"/>
  </r>
  <r>
    <x v="136"/>
    <x v="3"/>
    <x v="0"/>
    <x v="0"/>
    <x v="54"/>
    <n v="6148000"/>
  </r>
  <r>
    <x v="137"/>
    <x v="4"/>
    <x v="0"/>
    <x v="0"/>
    <x v="74"/>
    <n v="6273000"/>
  </r>
  <r>
    <x v="138"/>
    <x v="5"/>
    <x v="0"/>
    <x v="0"/>
    <x v="75"/>
    <n v="6378000"/>
  </r>
  <r>
    <x v="139"/>
    <x v="6"/>
    <x v="0"/>
    <x v="0"/>
    <x v="35"/>
    <n v="6445000"/>
  </r>
  <r>
    <x v="140"/>
    <x v="0"/>
    <x v="0"/>
    <x v="0"/>
    <x v="76"/>
    <n v="6593000"/>
  </r>
  <r>
    <x v="141"/>
    <x v="1"/>
    <x v="0"/>
    <x v="0"/>
    <x v="77"/>
    <n v="6670000"/>
  </r>
  <r>
    <x v="142"/>
    <x v="2"/>
    <x v="0"/>
    <x v="0"/>
    <x v="78"/>
    <n v="6710000"/>
  </r>
  <r>
    <x v="143"/>
    <x v="3"/>
    <x v="0"/>
    <x v="0"/>
    <x v="79"/>
    <n v="6776000"/>
  </r>
  <r>
    <x v="144"/>
    <x v="4"/>
    <x v="0"/>
    <x v="0"/>
    <x v="80"/>
    <n v="6862000"/>
  </r>
  <r>
    <x v="145"/>
    <x v="5"/>
    <x v="0"/>
    <x v="0"/>
    <x v="32"/>
    <n v="6885000"/>
  </r>
  <r>
    <x v="146"/>
    <x v="6"/>
    <x v="0"/>
    <x v="0"/>
    <x v="81"/>
    <n v="6957000"/>
  </r>
  <r>
    <x v="147"/>
    <x v="0"/>
    <x v="0"/>
    <x v="0"/>
    <x v="82"/>
    <n v="7066000"/>
  </r>
  <r>
    <x v="148"/>
    <x v="1"/>
    <x v="0"/>
    <x v="0"/>
    <x v="83"/>
    <n v="7150000"/>
  </r>
  <r>
    <x v="149"/>
    <x v="2"/>
    <x v="0"/>
    <x v="0"/>
    <x v="68"/>
    <n v="7174000"/>
  </r>
  <r>
    <x v="150"/>
    <x v="3"/>
    <x v="0"/>
    <x v="0"/>
    <x v="81"/>
    <n v="7247000"/>
  </r>
  <r>
    <x v="151"/>
    <x v="4"/>
    <x v="0"/>
    <x v="0"/>
    <x v="84"/>
    <n v="7360000"/>
  </r>
  <r>
    <x v="152"/>
    <x v="5"/>
    <x v="0"/>
    <x v="0"/>
    <x v="85"/>
    <n v="7393000"/>
  </r>
  <r>
    <x v="153"/>
    <x v="6"/>
    <x v="0"/>
    <x v="0"/>
    <x v="86"/>
    <n v="7491000"/>
  </r>
  <r>
    <x v="154"/>
    <x v="0"/>
    <x v="0"/>
    <x v="0"/>
    <x v="87"/>
    <n v="7597000"/>
  </r>
  <r>
    <x v="155"/>
    <x v="1"/>
    <x v="0"/>
    <x v="0"/>
    <x v="88"/>
    <n v="7686000"/>
  </r>
  <r>
    <x v="156"/>
    <x v="2"/>
    <x v="0"/>
    <x v="0"/>
    <x v="23"/>
    <n v="7762000"/>
  </r>
  <r>
    <x v="157"/>
    <x v="3"/>
    <x v="0"/>
    <x v="0"/>
    <x v="89"/>
    <n v="7822000"/>
  </r>
  <r>
    <x v="158"/>
    <x v="4"/>
    <x v="0"/>
    <x v="0"/>
    <x v="90"/>
    <n v="7890000"/>
  </r>
  <r>
    <x v="159"/>
    <x v="5"/>
    <x v="0"/>
    <x v="0"/>
    <x v="1"/>
    <n v="7947000"/>
  </r>
  <r>
    <x v="160"/>
    <x v="6"/>
    <x v="0"/>
    <x v="0"/>
    <x v="88"/>
    <n v="8036000"/>
  </r>
  <r>
    <x v="161"/>
    <x v="0"/>
    <x v="0"/>
    <x v="0"/>
    <x v="91"/>
    <n v="8128000"/>
  </r>
  <r>
    <x v="162"/>
    <x v="1"/>
    <x v="0"/>
    <x v="0"/>
    <x v="32"/>
    <n v="8150000"/>
  </r>
  <r>
    <x v="163"/>
    <x v="2"/>
    <x v="0"/>
    <x v="0"/>
    <x v="92"/>
    <n v="8300000"/>
  </r>
  <r>
    <x v="164"/>
    <x v="3"/>
    <x v="0"/>
    <x v="0"/>
    <x v="84"/>
    <n v="8412000"/>
  </r>
  <r>
    <x v="165"/>
    <x v="4"/>
    <x v="0"/>
    <x v="0"/>
    <x v="93"/>
    <n v="8432000"/>
  </r>
  <r>
    <x v="166"/>
    <x v="5"/>
    <x v="0"/>
    <x v="0"/>
    <x v="57"/>
    <n v="8542000"/>
  </r>
  <r>
    <x v="167"/>
    <x v="6"/>
    <x v="0"/>
    <x v="0"/>
    <x v="59"/>
    <n v="8583000"/>
  </r>
  <r>
    <x v="168"/>
    <x v="0"/>
    <x v="0"/>
    <x v="0"/>
    <x v="94"/>
    <n v="8658000"/>
  </r>
  <r>
    <x v="169"/>
    <x v="1"/>
    <x v="0"/>
    <x v="0"/>
    <x v="90"/>
    <n v="8725000"/>
  </r>
  <r>
    <x v="170"/>
    <x v="2"/>
    <x v="0"/>
    <x v="0"/>
    <x v="95"/>
    <n v="8823000"/>
  </r>
  <r>
    <x v="171"/>
    <x v="3"/>
    <x v="0"/>
    <x v="0"/>
    <x v="96"/>
    <n v="8925000"/>
  </r>
  <r>
    <x v="172"/>
    <x v="4"/>
    <x v="0"/>
    <x v="0"/>
    <x v="50"/>
    <n v="8948000"/>
  </r>
  <r>
    <x v="173"/>
    <x v="5"/>
    <x v="0"/>
    <x v="0"/>
    <x v="97"/>
    <n v="9038000"/>
  </r>
  <r>
    <x v="174"/>
    <x v="6"/>
    <x v="0"/>
    <x v="0"/>
    <x v="98"/>
    <n v="9134000"/>
  </r>
  <r>
    <x v="175"/>
    <x v="0"/>
    <x v="0"/>
    <x v="0"/>
    <x v="13"/>
    <n v="9165000"/>
  </r>
  <r>
    <x v="176"/>
    <x v="1"/>
    <x v="0"/>
    <x v="0"/>
    <x v="13"/>
    <n v="9196000"/>
  </r>
  <r>
    <x v="177"/>
    <x v="2"/>
    <x v="0"/>
    <x v="0"/>
    <x v="80"/>
    <n v="9282000"/>
  </r>
  <r>
    <x v="178"/>
    <x v="3"/>
    <x v="0"/>
    <x v="0"/>
    <x v="99"/>
    <n v="9368000"/>
  </r>
  <r>
    <x v="179"/>
    <x v="4"/>
    <x v="0"/>
    <x v="0"/>
    <x v="100"/>
    <n v="9429000"/>
  </r>
  <r>
    <x v="180"/>
    <x v="5"/>
    <x v="0"/>
    <x v="0"/>
    <x v="101"/>
    <n v="9554000"/>
  </r>
  <r>
    <x v="181"/>
    <x v="6"/>
    <x v="0"/>
    <x v="0"/>
    <x v="72"/>
    <n v="9568000"/>
  </r>
  <r>
    <x v="182"/>
    <x v="0"/>
    <x v="0"/>
    <x v="0"/>
    <x v="79"/>
    <n v="9635000"/>
  </r>
  <r>
    <x v="183"/>
    <x v="1"/>
    <x v="0"/>
    <x v="0"/>
    <x v="33"/>
    <n v="9746000"/>
  </r>
  <r>
    <x v="184"/>
    <x v="2"/>
    <x v="0"/>
    <x v="0"/>
    <x v="77"/>
    <n v="9823000"/>
  </r>
  <r>
    <x v="185"/>
    <x v="3"/>
    <x v="0"/>
    <x v="0"/>
    <x v="102"/>
    <n v="9966000"/>
  </r>
  <r>
    <x v="186"/>
    <x v="4"/>
    <x v="0"/>
    <x v="0"/>
    <x v="103"/>
    <n v="10037000"/>
  </r>
  <r>
    <x v="187"/>
    <x v="5"/>
    <x v="0"/>
    <x v="0"/>
    <x v="12"/>
    <n v="10112000"/>
  </r>
  <r>
    <x v="188"/>
    <x v="6"/>
    <x v="0"/>
    <x v="0"/>
    <x v="32"/>
    <n v="10133000"/>
  </r>
  <r>
    <x v="189"/>
    <x v="0"/>
    <x v="0"/>
    <x v="0"/>
    <x v="104"/>
    <n v="10183000"/>
  </r>
  <r>
    <x v="190"/>
    <x v="1"/>
    <x v="0"/>
    <x v="0"/>
    <x v="71"/>
    <n v="10244000"/>
  </r>
  <r>
    <x v="191"/>
    <x v="2"/>
    <x v="0"/>
    <x v="0"/>
    <x v="99"/>
    <n v="10329000"/>
  </r>
  <r>
    <x v="192"/>
    <x v="3"/>
    <x v="0"/>
    <x v="0"/>
    <x v="32"/>
    <n v="10351000"/>
  </r>
  <r>
    <x v="193"/>
    <x v="4"/>
    <x v="0"/>
    <x v="0"/>
    <x v="105"/>
    <n v="10455000"/>
  </r>
  <r>
    <x v="194"/>
    <x v="5"/>
    <x v="0"/>
    <x v="0"/>
    <x v="50"/>
    <n v="10478000"/>
  </r>
  <r>
    <x v="195"/>
    <x v="6"/>
    <x v="0"/>
    <x v="0"/>
    <x v="29"/>
    <n v="10508000"/>
  </r>
  <r>
    <x v="196"/>
    <x v="0"/>
    <x v="0"/>
    <x v="0"/>
    <x v="13"/>
    <n v="10539000"/>
  </r>
  <r>
    <x v="197"/>
    <x v="1"/>
    <x v="0"/>
    <x v="0"/>
    <x v="106"/>
    <n v="10649000"/>
  </r>
  <r>
    <x v="198"/>
    <x v="2"/>
    <x v="0"/>
    <x v="0"/>
    <x v="33"/>
    <n v="10760000"/>
  </r>
  <r>
    <x v="199"/>
    <x v="3"/>
    <x v="0"/>
    <x v="0"/>
    <x v="105"/>
    <n v="10864000"/>
  </r>
  <r>
    <x v="200"/>
    <x v="4"/>
    <x v="0"/>
    <x v="0"/>
    <x v="40"/>
    <n v="11033000"/>
  </r>
  <r>
    <x v="201"/>
    <x v="5"/>
    <x v="0"/>
    <x v="0"/>
    <x v="25"/>
    <n v="11050000"/>
  </r>
  <r>
    <x v="202"/>
    <x v="6"/>
    <x v="0"/>
    <x v="0"/>
    <x v="4"/>
    <n v="11120000"/>
  </r>
  <r>
    <x v="203"/>
    <x v="0"/>
    <x v="0"/>
    <x v="0"/>
    <x v="6"/>
    <n v="11168000"/>
  </r>
  <r>
    <x v="204"/>
    <x v="1"/>
    <x v="0"/>
    <x v="0"/>
    <x v="22"/>
    <n v="11263000"/>
  </r>
  <r>
    <x v="205"/>
    <x v="2"/>
    <x v="0"/>
    <x v="0"/>
    <x v="4"/>
    <n v="11333000"/>
  </r>
  <r>
    <x v="206"/>
    <x v="3"/>
    <x v="0"/>
    <x v="0"/>
    <x v="100"/>
    <n v="11394000"/>
  </r>
  <r>
    <x v="207"/>
    <x v="4"/>
    <x v="0"/>
    <x v="0"/>
    <x v="107"/>
    <n v="11441000"/>
  </r>
  <r>
    <x v="208"/>
    <x v="5"/>
    <x v="0"/>
    <x v="0"/>
    <x v="99"/>
    <n v="11525000"/>
  </r>
  <r>
    <x v="209"/>
    <x v="6"/>
    <x v="0"/>
    <x v="0"/>
    <x v="69"/>
    <n v="11571000"/>
  </r>
  <r>
    <x v="210"/>
    <x v="0"/>
    <x v="0"/>
    <x v="0"/>
    <x v="1"/>
    <n v="11629000"/>
  </r>
  <r>
    <x v="211"/>
    <x v="1"/>
    <x v="0"/>
    <x v="0"/>
    <x v="104"/>
    <n v="11678000"/>
  </r>
  <r>
    <x v="212"/>
    <x v="2"/>
    <x v="0"/>
    <x v="0"/>
    <x v="105"/>
    <n v="11782000"/>
  </r>
  <r>
    <x v="213"/>
    <x v="3"/>
    <x v="0"/>
    <x v="0"/>
    <x v="14"/>
    <n v="11796000"/>
  </r>
  <r>
    <x v="214"/>
    <x v="4"/>
    <x v="0"/>
    <x v="0"/>
    <x v="97"/>
    <n v="11886000"/>
  </r>
  <r>
    <x v="215"/>
    <x v="5"/>
    <x v="0"/>
    <x v="0"/>
    <x v="108"/>
    <n v="11941000"/>
  </r>
  <r>
    <x v="216"/>
    <x v="6"/>
    <x v="0"/>
    <x v="0"/>
    <x v="62"/>
    <n v="11998000"/>
  </r>
  <r>
    <x v="217"/>
    <x v="0"/>
    <x v="0"/>
    <x v="0"/>
    <x v="109"/>
    <n v="12049000"/>
  </r>
  <r>
    <x v="218"/>
    <x v="1"/>
    <x v="0"/>
    <x v="0"/>
    <x v="40"/>
    <n v="12218000"/>
  </r>
  <r>
    <x v="219"/>
    <x v="2"/>
    <x v="0"/>
    <x v="0"/>
    <x v="42"/>
    <n v="12289000"/>
  </r>
  <r>
    <x v="220"/>
    <x v="3"/>
    <x v="0"/>
    <x v="0"/>
    <x v="87"/>
    <n v="12396000"/>
  </r>
  <r>
    <x v="221"/>
    <x v="4"/>
    <x v="0"/>
    <x v="0"/>
    <x v="90"/>
    <n v="12464000"/>
  </r>
  <r>
    <x v="222"/>
    <x v="5"/>
    <x v="0"/>
    <x v="0"/>
    <x v="43"/>
    <n v="12500000"/>
  </r>
  <r>
    <x v="223"/>
    <x v="6"/>
    <x v="0"/>
    <x v="0"/>
    <x v="16"/>
    <n v="12578000"/>
  </r>
  <r>
    <x v="224"/>
    <x v="0"/>
    <x v="0"/>
    <x v="0"/>
    <x v="62"/>
    <n v="12634000"/>
  </r>
  <r>
    <x v="225"/>
    <x v="1"/>
    <x v="0"/>
    <x v="0"/>
    <x v="5"/>
    <n v="12646000"/>
  </r>
  <r>
    <x v="226"/>
    <x v="2"/>
    <x v="0"/>
    <x v="0"/>
    <x v="4"/>
    <n v="12715000"/>
  </r>
  <r>
    <x v="227"/>
    <x v="3"/>
    <x v="0"/>
    <x v="0"/>
    <x v="35"/>
    <n v="12782000"/>
  </r>
  <r>
    <x v="228"/>
    <x v="4"/>
    <x v="0"/>
    <x v="0"/>
    <x v="91"/>
    <n v="12873000"/>
  </r>
  <r>
    <x v="229"/>
    <x v="5"/>
    <x v="0"/>
    <x v="0"/>
    <x v="64"/>
    <n v="12901000"/>
  </r>
  <r>
    <x v="230"/>
    <x v="6"/>
    <x v="0"/>
    <x v="0"/>
    <x v="2"/>
    <n v="12933000"/>
  </r>
  <r>
    <x v="231"/>
    <x v="0"/>
    <x v="0"/>
    <x v="0"/>
    <x v="99"/>
    <n v="13018000"/>
  </r>
  <r>
    <x v="232"/>
    <x v="1"/>
    <x v="0"/>
    <x v="0"/>
    <x v="10"/>
    <n v="13021000"/>
  </r>
  <r>
    <x v="233"/>
    <x v="2"/>
    <x v="0"/>
    <x v="0"/>
    <x v="110"/>
    <n v="13120000"/>
  </r>
  <r>
    <x v="234"/>
    <x v="3"/>
    <x v="0"/>
    <x v="0"/>
    <x v="58"/>
    <n v="13146000"/>
  </r>
  <r>
    <x v="235"/>
    <x v="4"/>
    <x v="0"/>
    <x v="0"/>
    <x v="87"/>
    <n v="13253000"/>
  </r>
  <r>
    <x v="236"/>
    <x v="5"/>
    <x v="0"/>
    <x v="0"/>
    <x v="78"/>
    <n v="13293000"/>
  </r>
  <r>
    <x v="237"/>
    <x v="6"/>
    <x v="0"/>
    <x v="0"/>
    <x v="111"/>
    <n v="13493000"/>
  </r>
  <r>
    <x v="238"/>
    <x v="0"/>
    <x v="0"/>
    <x v="0"/>
    <x v="73"/>
    <n v="13510000"/>
  </r>
  <r>
    <x v="239"/>
    <x v="1"/>
    <x v="0"/>
    <x v="0"/>
    <x v="112"/>
    <n v="13612000"/>
  </r>
  <r>
    <x v="240"/>
    <x v="2"/>
    <x v="0"/>
    <x v="0"/>
    <x v="113"/>
    <n v="13753000"/>
  </r>
  <r>
    <x v="241"/>
    <x v="3"/>
    <x v="0"/>
    <x v="0"/>
    <x v="90"/>
    <n v="13820000"/>
  </r>
  <r>
    <x v="242"/>
    <x v="4"/>
    <x v="0"/>
    <x v="0"/>
    <x v="79"/>
    <n v="13887000"/>
  </r>
  <r>
    <x v="243"/>
    <x v="5"/>
    <x v="0"/>
    <x v="0"/>
    <x v="0"/>
    <n v="13895000"/>
  </r>
  <r>
    <x v="244"/>
    <x v="6"/>
    <x v="0"/>
    <x v="0"/>
    <x v="103"/>
    <n v="13966000"/>
  </r>
  <r>
    <x v="245"/>
    <x v="0"/>
    <x v="0"/>
    <x v="0"/>
    <x v="79"/>
    <n v="14032000"/>
  </r>
  <r>
    <x v="246"/>
    <x v="1"/>
    <x v="0"/>
    <x v="0"/>
    <x v="114"/>
    <n v="14113000"/>
  </r>
  <r>
    <x v="247"/>
    <x v="2"/>
    <x v="0"/>
    <x v="0"/>
    <x v="115"/>
    <n v="14120000"/>
  </r>
  <r>
    <x v="248"/>
    <x v="3"/>
    <x v="0"/>
    <x v="0"/>
    <x v="116"/>
    <n v="14294000"/>
  </r>
  <r>
    <x v="249"/>
    <x v="4"/>
    <x v="0"/>
    <x v="0"/>
    <x v="35"/>
    <n v="14361000"/>
  </r>
  <r>
    <x v="250"/>
    <x v="5"/>
    <x v="0"/>
    <x v="0"/>
    <x v="59"/>
    <n v="14402000"/>
  </r>
  <r>
    <x v="251"/>
    <x v="6"/>
    <x v="0"/>
    <x v="0"/>
    <x v="7"/>
    <n v="14430000"/>
  </r>
  <r>
    <x v="252"/>
    <x v="0"/>
    <x v="0"/>
    <x v="0"/>
    <x v="73"/>
    <n v="14446000"/>
  </r>
  <r>
    <x v="253"/>
    <x v="1"/>
    <x v="0"/>
    <x v="0"/>
    <x v="35"/>
    <n v="14513000"/>
  </r>
  <r>
    <x v="254"/>
    <x v="2"/>
    <x v="0"/>
    <x v="0"/>
    <x v="83"/>
    <n v="14597000"/>
  </r>
  <r>
    <x v="255"/>
    <x v="3"/>
    <x v="0"/>
    <x v="0"/>
    <x v="117"/>
    <n v="14649000"/>
  </r>
  <r>
    <x v="256"/>
    <x v="4"/>
    <x v="0"/>
    <x v="0"/>
    <x v="89"/>
    <n v="14709000"/>
  </r>
  <r>
    <x v="257"/>
    <x v="5"/>
    <x v="0"/>
    <x v="0"/>
    <x v="85"/>
    <n v="14741000"/>
  </r>
  <r>
    <x v="258"/>
    <x v="6"/>
    <x v="0"/>
    <x v="0"/>
    <x v="31"/>
    <n v="14785000"/>
  </r>
  <r>
    <x v="259"/>
    <x v="0"/>
    <x v="0"/>
    <x v="0"/>
    <x v="118"/>
    <n v="14901000"/>
  </r>
  <r>
    <x v="260"/>
    <x v="1"/>
    <x v="0"/>
    <x v="0"/>
    <x v="108"/>
    <n v="14956000"/>
  </r>
  <r>
    <x v="261"/>
    <x v="2"/>
    <x v="0"/>
    <x v="0"/>
    <x v="77"/>
    <n v="15033000"/>
  </r>
  <r>
    <x v="262"/>
    <x v="3"/>
    <x v="0"/>
    <x v="0"/>
    <x v="83"/>
    <n v="15117000"/>
  </r>
  <r>
    <x v="263"/>
    <x v="4"/>
    <x v="0"/>
    <x v="0"/>
    <x v="119"/>
    <n v="15270000"/>
  </r>
  <r>
    <x v="264"/>
    <x v="5"/>
    <x v="0"/>
    <x v="0"/>
    <x v="17"/>
    <n v="15358000"/>
  </r>
  <r>
    <x v="265"/>
    <x v="6"/>
    <x v="0"/>
    <x v="0"/>
    <x v="53"/>
    <n v="15415000"/>
  </r>
  <r>
    <x v="266"/>
    <x v="0"/>
    <x v="0"/>
    <x v="0"/>
    <x v="117"/>
    <n v="15467000"/>
  </r>
  <r>
    <x v="267"/>
    <x v="1"/>
    <x v="0"/>
    <x v="0"/>
    <x v="61"/>
    <n v="15477000"/>
  </r>
  <r>
    <x v="268"/>
    <x v="2"/>
    <x v="0"/>
    <x v="0"/>
    <x v="120"/>
    <n v="15649000"/>
  </r>
  <r>
    <x v="269"/>
    <x v="3"/>
    <x v="0"/>
    <x v="0"/>
    <x v="42"/>
    <n v="15721000"/>
  </r>
  <r>
    <x v="270"/>
    <x v="4"/>
    <x v="0"/>
    <x v="0"/>
    <x v="13"/>
    <n v="15752000"/>
  </r>
  <r>
    <x v="271"/>
    <x v="5"/>
    <x v="0"/>
    <x v="0"/>
    <x v="53"/>
    <n v="15809000"/>
  </r>
  <r>
    <x v="272"/>
    <x v="6"/>
    <x v="0"/>
    <x v="0"/>
    <x v="117"/>
    <n v="15861000"/>
  </r>
  <r>
    <x v="273"/>
    <x v="0"/>
    <x v="0"/>
    <x v="0"/>
    <x v="80"/>
    <n v="15948000"/>
  </r>
  <r>
    <x v="274"/>
    <x v="1"/>
    <x v="0"/>
    <x v="0"/>
    <x v="64"/>
    <n v="15976000"/>
  </r>
  <r>
    <x v="275"/>
    <x v="2"/>
    <x v="0"/>
    <x v="0"/>
    <x v="91"/>
    <n v="16067000"/>
  </r>
  <r>
    <x v="276"/>
    <x v="3"/>
    <x v="0"/>
    <x v="0"/>
    <x v="75"/>
    <n v="16171000"/>
  </r>
  <r>
    <x v="277"/>
    <x v="4"/>
    <x v="0"/>
    <x v="0"/>
    <x v="48"/>
    <n v="16205000"/>
  </r>
  <r>
    <x v="278"/>
    <x v="5"/>
    <x v="0"/>
    <x v="0"/>
    <x v="68"/>
    <n v="16230000"/>
  </r>
  <r>
    <x v="279"/>
    <x v="6"/>
    <x v="0"/>
    <x v="0"/>
    <x v="58"/>
    <n v="16255000"/>
  </r>
  <r>
    <x v="280"/>
    <x v="0"/>
    <x v="0"/>
    <x v="0"/>
    <x v="89"/>
    <n v="16315000"/>
  </r>
  <r>
    <x v="281"/>
    <x v="1"/>
    <x v="0"/>
    <x v="0"/>
    <x v="71"/>
    <n v="16377000"/>
  </r>
  <r>
    <x v="282"/>
    <x v="2"/>
    <x v="0"/>
    <x v="0"/>
    <x v="4"/>
    <n v="16447000"/>
  </r>
  <r>
    <x v="283"/>
    <x v="3"/>
    <x v="0"/>
    <x v="0"/>
    <x v="105"/>
    <n v="16551000"/>
  </r>
  <r>
    <x v="284"/>
    <x v="4"/>
    <x v="0"/>
    <x v="0"/>
    <x v="104"/>
    <n v="16600000"/>
  </r>
  <r>
    <x v="285"/>
    <x v="5"/>
    <x v="0"/>
    <x v="0"/>
    <x v="84"/>
    <n v="16713000"/>
  </r>
  <r>
    <x v="286"/>
    <x v="6"/>
    <x v="0"/>
    <x v="0"/>
    <x v="83"/>
    <n v="16797000"/>
  </r>
  <r>
    <x v="287"/>
    <x v="0"/>
    <x v="0"/>
    <x v="0"/>
    <x v="85"/>
    <n v="16830000"/>
  </r>
  <r>
    <x v="288"/>
    <x v="1"/>
    <x v="0"/>
    <x v="0"/>
    <x v="80"/>
    <n v="16916000"/>
  </r>
  <r>
    <x v="289"/>
    <x v="2"/>
    <x v="0"/>
    <x v="0"/>
    <x v="1"/>
    <n v="16973000"/>
  </r>
  <r>
    <x v="290"/>
    <x v="3"/>
    <x v="0"/>
    <x v="0"/>
    <x v="49"/>
    <n v="16993000"/>
  </r>
  <r>
    <x v="291"/>
    <x v="4"/>
    <x v="0"/>
    <x v="0"/>
    <x v="64"/>
    <n v="17020000"/>
  </r>
  <r>
    <x v="292"/>
    <x v="5"/>
    <x v="0"/>
    <x v="0"/>
    <x v="121"/>
    <n v="17180000"/>
  </r>
  <r>
    <x v="293"/>
    <x v="6"/>
    <x v="0"/>
    <x v="0"/>
    <x v="96"/>
    <n v="17282000"/>
  </r>
  <r>
    <x v="294"/>
    <x v="0"/>
    <x v="0"/>
    <x v="0"/>
    <x v="38"/>
    <n v="17466000"/>
  </r>
  <r>
    <x v="295"/>
    <x v="1"/>
    <x v="0"/>
    <x v="0"/>
    <x v="122"/>
    <n v="17596000"/>
  </r>
  <r>
    <x v="296"/>
    <x v="2"/>
    <x v="0"/>
    <x v="0"/>
    <x v="46"/>
    <n v="17634000"/>
  </r>
  <r>
    <x v="297"/>
    <x v="3"/>
    <x v="0"/>
    <x v="0"/>
    <x v="31"/>
    <n v="17678000"/>
  </r>
  <r>
    <x v="298"/>
    <x v="4"/>
    <x v="0"/>
    <x v="0"/>
    <x v="33"/>
    <n v="17789000"/>
  </r>
  <r>
    <x v="299"/>
    <x v="5"/>
    <x v="0"/>
    <x v="0"/>
    <x v="100"/>
    <n v="17850000"/>
  </r>
  <r>
    <x v="300"/>
    <x v="6"/>
    <x v="0"/>
    <x v="0"/>
    <x v="80"/>
    <n v="17935000"/>
  </r>
  <r>
    <x v="301"/>
    <x v="0"/>
    <x v="0"/>
    <x v="0"/>
    <x v="123"/>
    <n v="18071000"/>
  </r>
  <r>
    <x v="302"/>
    <x v="1"/>
    <x v="0"/>
    <x v="0"/>
    <x v="23"/>
    <n v="18147000"/>
  </r>
  <r>
    <x v="303"/>
    <x v="2"/>
    <x v="0"/>
    <x v="0"/>
    <x v="95"/>
    <n v="18244000"/>
  </r>
  <r>
    <x v="304"/>
    <x v="3"/>
    <x v="0"/>
    <x v="0"/>
    <x v="54"/>
    <n v="18298000"/>
  </r>
  <r>
    <x v="305"/>
    <x v="4"/>
    <x v="0"/>
    <x v="0"/>
    <x v="97"/>
    <n v="18389000"/>
  </r>
  <r>
    <x v="306"/>
    <x v="5"/>
    <x v="0"/>
    <x v="0"/>
    <x v="116"/>
    <n v="18563000"/>
  </r>
  <r>
    <x v="307"/>
    <x v="6"/>
    <x v="0"/>
    <x v="0"/>
    <x v="124"/>
    <n v="18644000"/>
  </r>
  <r>
    <x v="308"/>
    <x v="0"/>
    <x v="0"/>
    <x v="0"/>
    <x v="100"/>
    <n v="18705000"/>
  </r>
  <r>
    <x v="309"/>
    <x v="1"/>
    <x v="0"/>
    <x v="0"/>
    <x v="54"/>
    <n v="18759000"/>
  </r>
  <r>
    <x v="310"/>
    <x v="2"/>
    <x v="0"/>
    <x v="0"/>
    <x v="71"/>
    <n v="18821000"/>
  </r>
  <r>
    <x v="311"/>
    <x v="3"/>
    <x v="0"/>
    <x v="0"/>
    <x v="1"/>
    <n v="18879000"/>
  </r>
  <r>
    <x v="312"/>
    <x v="4"/>
    <x v="0"/>
    <x v="0"/>
    <x v="64"/>
    <n v="18908000"/>
  </r>
  <r>
    <x v="313"/>
    <x v="5"/>
    <x v="0"/>
    <x v="0"/>
    <x v="9"/>
    <n v="18928000"/>
  </r>
  <r>
    <x v="314"/>
    <x v="6"/>
    <x v="0"/>
    <x v="0"/>
    <x v="125"/>
    <n v="19058000"/>
  </r>
  <r>
    <x v="315"/>
    <x v="0"/>
    <x v="0"/>
    <x v="0"/>
    <x v="0"/>
    <n v="19067000"/>
  </r>
  <r>
    <x v="316"/>
    <x v="1"/>
    <x v="0"/>
    <x v="0"/>
    <x v="9"/>
    <n v="19089000"/>
  </r>
  <r>
    <x v="317"/>
    <x v="2"/>
    <x v="0"/>
    <x v="0"/>
    <x v="6"/>
    <n v="19137000"/>
  </r>
  <r>
    <x v="318"/>
    <x v="3"/>
    <x v="0"/>
    <x v="0"/>
    <x v="35"/>
    <n v="19203000"/>
  </r>
  <r>
    <x v="319"/>
    <x v="4"/>
    <x v="0"/>
    <x v="0"/>
    <x v="31"/>
    <n v="19248000"/>
  </r>
  <r>
    <x v="320"/>
    <x v="5"/>
    <x v="0"/>
    <x v="0"/>
    <x v="96"/>
    <n v="19349000"/>
  </r>
  <r>
    <x v="321"/>
    <x v="6"/>
    <x v="0"/>
    <x v="0"/>
    <x v="126"/>
    <n v="19442000"/>
  </r>
  <r>
    <x v="322"/>
    <x v="0"/>
    <x v="0"/>
    <x v="0"/>
    <x v="22"/>
    <n v="19536000"/>
  </r>
  <r>
    <x v="323"/>
    <x v="1"/>
    <x v="0"/>
    <x v="0"/>
    <x v="127"/>
    <n v="19630000"/>
  </r>
  <r>
    <x v="324"/>
    <x v="2"/>
    <x v="0"/>
    <x v="0"/>
    <x v="30"/>
    <n v="19683000"/>
  </r>
  <r>
    <x v="325"/>
    <x v="3"/>
    <x v="0"/>
    <x v="0"/>
    <x v="102"/>
    <n v="19827000"/>
  </r>
  <r>
    <x v="326"/>
    <x v="4"/>
    <x v="0"/>
    <x v="0"/>
    <x v="5"/>
    <n v="19839000"/>
  </r>
  <r>
    <x v="327"/>
    <x v="5"/>
    <x v="0"/>
    <x v="0"/>
    <x v="103"/>
    <n v="19910000"/>
  </r>
  <r>
    <x v="328"/>
    <x v="6"/>
    <x v="0"/>
    <x v="0"/>
    <x v="128"/>
    <n v="19969000"/>
  </r>
  <r>
    <x v="329"/>
    <x v="0"/>
    <x v="0"/>
    <x v="0"/>
    <x v="58"/>
    <n v="19995000"/>
  </r>
  <r>
    <x v="330"/>
    <x v="1"/>
    <x v="0"/>
    <x v="0"/>
    <x v="104"/>
    <n v="20045000"/>
  </r>
  <r>
    <x v="331"/>
    <x v="2"/>
    <x v="0"/>
    <x v="0"/>
    <x v="129"/>
    <n v="20144000"/>
  </r>
  <r>
    <x v="332"/>
    <x v="3"/>
    <x v="0"/>
    <x v="0"/>
    <x v="44"/>
    <n v="20256000"/>
  </r>
  <r>
    <x v="333"/>
    <x v="4"/>
    <x v="0"/>
    <x v="0"/>
    <x v="130"/>
    <n v="20421000"/>
  </r>
  <r>
    <x v="334"/>
    <x v="5"/>
    <x v="0"/>
    <x v="0"/>
    <x v="37"/>
    <n v="20460000"/>
  </r>
  <r>
    <x v="335"/>
    <x v="6"/>
    <x v="0"/>
    <x v="0"/>
    <x v="59"/>
    <n v="20501000"/>
  </r>
  <r>
    <x v="336"/>
    <x v="0"/>
    <x v="0"/>
    <x v="0"/>
    <x v="37"/>
    <n v="20539000"/>
  </r>
  <r>
    <x v="337"/>
    <x v="1"/>
    <x v="0"/>
    <x v="0"/>
    <x v="128"/>
    <n v="20598000"/>
  </r>
  <r>
    <x v="338"/>
    <x v="2"/>
    <x v="0"/>
    <x v="0"/>
    <x v="9"/>
    <n v="20619000"/>
  </r>
  <r>
    <x v="339"/>
    <x v="3"/>
    <x v="0"/>
    <x v="0"/>
    <x v="80"/>
    <n v="20705000"/>
  </r>
  <r>
    <x v="340"/>
    <x v="4"/>
    <x v="0"/>
    <x v="0"/>
    <x v="121"/>
    <n v="20864000"/>
  </r>
  <r>
    <x v="341"/>
    <x v="5"/>
    <x v="0"/>
    <x v="0"/>
    <x v="117"/>
    <n v="20916000"/>
  </r>
  <r>
    <x v="342"/>
    <x v="6"/>
    <x v="0"/>
    <x v="0"/>
    <x v="54"/>
    <n v="20970000"/>
  </r>
  <r>
    <x v="343"/>
    <x v="0"/>
    <x v="0"/>
    <x v="0"/>
    <x v="22"/>
    <n v="21065000"/>
  </r>
  <r>
    <x v="344"/>
    <x v="1"/>
    <x v="0"/>
    <x v="0"/>
    <x v="131"/>
    <n v="21152000"/>
  </r>
  <r>
    <x v="345"/>
    <x v="2"/>
    <x v="0"/>
    <x v="0"/>
    <x v="132"/>
    <n v="21267000"/>
  </r>
  <r>
    <x v="346"/>
    <x v="3"/>
    <x v="0"/>
    <x v="0"/>
    <x v="16"/>
    <n v="21345000"/>
  </r>
  <r>
    <x v="347"/>
    <x v="4"/>
    <x v="0"/>
    <x v="0"/>
    <x v="3"/>
    <n v="21372000"/>
  </r>
  <r>
    <x v="348"/>
    <x v="5"/>
    <x v="0"/>
    <x v="0"/>
    <x v="7"/>
    <n v="21400000"/>
  </r>
  <r>
    <x v="349"/>
    <x v="6"/>
    <x v="0"/>
    <x v="0"/>
    <x v="133"/>
    <n v="21595000"/>
  </r>
  <r>
    <x v="350"/>
    <x v="0"/>
    <x v="0"/>
    <x v="0"/>
    <x v="54"/>
    <n v="21649000"/>
  </r>
  <r>
    <x v="351"/>
    <x v="1"/>
    <x v="0"/>
    <x v="0"/>
    <x v="108"/>
    <n v="21704000"/>
  </r>
  <r>
    <x v="352"/>
    <x v="2"/>
    <x v="0"/>
    <x v="0"/>
    <x v="58"/>
    <n v="21730000"/>
  </r>
  <r>
    <x v="353"/>
    <x v="3"/>
    <x v="0"/>
    <x v="0"/>
    <x v="104"/>
    <n v="21778000"/>
  </r>
  <r>
    <x v="354"/>
    <x v="4"/>
    <x v="0"/>
    <x v="0"/>
    <x v="118"/>
    <n v="21894000"/>
  </r>
  <r>
    <x v="355"/>
    <x v="5"/>
    <x v="0"/>
    <x v="0"/>
    <x v="56"/>
    <n v="22002000"/>
  </r>
  <r>
    <x v="356"/>
    <x v="6"/>
    <x v="0"/>
    <x v="0"/>
    <x v="31"/>
    <n v="22046000"/>
  </r>
  <r>
    <x v="357"/>
    <x v="0"/>
    <x v="0"/>
    <x v="0"/>
    <x v="20"/>
    <n v="22110000"/>
  </r>
  <r>
    <x v="358"/>
    <x v="1"/>
    <x v="0"/>
    <x v="0"/>
    <x v="115"/>
    <n v="22116000"/>
  </r>
  <r>
    <x v="359"/>
    <x v="2"/>
    <x v="0"/>
    <x v="0"/>
    <x v="61"/>
    <n v="22126000"/>
  </r>
  <r>
    <x v="360"/>
    <x v="3"/>
    <x v="0"/>
    <x v="0"/>
    <x v="41"/>
    <n v="22131000"/>
  </r>
  <r>
    <x v="361"/>
    <x v="4"/>
    <x v="0"/>
    <x v="0"/>
    <x v="18"/>
    <n v="22181000"/>
  </r>
  <r>
    <x v="362"/>
    <x v="5"/>
    <x v="0"/>
    <x v="0"/>
    <x v="131"/>
    <n v="22268000"/>
  </r>
  <r>
    <x v="363"/>
    <x v="6"/>
    <x v="0"/>
    <x v="0"/>
    <x v="64"/>
    <n v="22295000"/>
  </r>
  <r>
    <x v="364"/>
    <x v="0"/>
    <x v="0"/>
    <x v="0"/>
    <x v="108"/>
    <n v="22350000"/>
  </r>
  <r>
    <x v="365"/>
    <x v="1"/>
    <x v="0"/>
    <x v="0"/>
    <x v="16"/>
    <n v="22428000"/>
  </r>
  <r>
    <x v="0"/>
    <x v="0"/>
    <x v="0"/>
    <x v="1"/>
    <x v="65"/>
    <n v="0"/>
  </r>
  <r>
    <x v="1"/>
    <x v="1"/>
    <x v="0"/>
    <x v="1"/>
    <x v="66"/>
    <n v="1000"/>
  </r>
  <r>
    <x v="2"/>
    <x v="2"/>
    <x v="0"/>
    <x v="1"/>
    <x v="65"/>
    <n v="1000"/>
  </r>
  <r>
    <x v="3"/>
    <x v="3"/>
    <x v="0"/>
    <x v="1"/>
    <x v="65"/>
    <n v="1000"/>
  </r>
  <r>
    <x v="4"/>
    <x v="4"/>
    <x v="0"/>
    <x v="1"/>
    <x v="66"/>
    <n v="2000"/>
  </r>
  <r>
    <x v="5"/>
    <x v="5"/>
    <x v="0"/>
    <x v="1"/>
    <x v="65"/>
    <n v="2000"/>
  </r>
  <r>
    <x v="6"/>
    <x v="6"/>
    <x v="0"/>
    <x v="1"/>
    <x v="65"/>
    <n v="2000"/>
  </r>
  <r>
    <x v="7"/>
    <x v="0"/>
    <x v="0"/>
    <x v="1"/>
    <x v="65"/>
    <n v="3000"/>
  </r>
  <r>
    <x v="8"/>
    <x v="1"/>
    <x v="0"/>
    <x v="1"/>
    <x v="65"/>
    <n v="3000"/>
  </r>
  <r>
    <x v="9"/>
    <x v="2"/>
    <x v="0"/>
    <x v="1"/>
    <x v="65"/>
    <n v="3000"/>
  </r>
  <r>
    <x v="10"/>
    <x v="3"/>
    <x v="0"/>
    <x v="1"/>
    <x v="66"/>
    <n v="4000"/>
  </r>
  <r>
    <x v="11"/>
    <x v="4"/>
    <x v="0"/>
    <x v="1"/>
    <x v="8"/>
    <n v="5000"/>
  </r>
  <r>
    <x v="12"/>
    <x v="5"/>
    <x v="0"/>
    <x v="1"/>
    <x v="65"/>
    <n v="5000"/>
  </r>
  <r>
    <x v="13"/>
    <x v="6"/>
    <x v="0"/>
    <x v="1"/>
    <x v="66"/>
    <n v="6000"/>
  </r>
  <r>
    <x v="14"/>
    <x v="0"/>
    <x v="0"/>
    <x v="1"/>
    <x v="66"/>
    <n v="7000"/>
  </r>
  <r>
    <x v="15"/>
    <x v="1"/>
    <x v="0"/>
    <x v="1"/>
    <x v="65"/>
    <n v="7000"/>
  </r>
  <r>
    <x v="16"/>
    <x v="2"/>
    <x v="0"/>
    <x v="1"/>
    <x v="66"/>
    <n v="8000"/>
  </r>
  <r>
    <x v="17"/>
    <x v="3"/>
    <x v="0"/>
    <x v="1"/>
    <x v="65"/>
    <n v="8000"/>
  </r>
  <r>
    <x v="18"/>
    <x v="4"/>
    <x v="0"/>
    <x v="1"/>
    <x v="8"/>
    <n v="10000"/>
  </r>
  <r>
    <x v="19"/>
    <x v="5"/>
    <x v="0"/>
    <x v="1"/>
    <x v="65"/>
    <n v="10000"/>
  </r>
  <r>
    <x v="20"/>
    <x v="6"/>
    <x v="0"/>
    <x v="1"/>
    <x v="10"/>
    <n v="13000"/>
  </r>
  <r>
    <x v="21"/>
    <x v="0"/>
    <x v="0"/>
    <x v="1"/>
    <x v="66"/>
    <n v="13000"/>
  </r>
  <r>
    <x v="22"/>
    <x v="1"/>
    <x v="0"/>
    <x v="1"/>
    <x v="65"/>
    <n v="14000"/>
  </r>
  <r>
    <x v="23"/>
    <x v="2"/>
    <x v="0"/>
    <x v="1"/>
    <x v="66"/>
    <n v="15000"/>
  </r>
  <r>
    <x v="24"/>
    <x v="3"/>
    <x v="0"/>
    <x v="1"/>
    <x v="65"/>
    <n v="15000"/>
  </r>
  <r>
    <x v="25"/>
    <x v="4"/>
    <x v="0"/>
    <x v="1"/>
    <x v="8"/>
    <n v="17000"/>
  </r>
  <r>
    <x v="26"/>
    <x v="5"/>
    <x v="0"/>
    <x v="1"/>
    <x v="66"/>
    <n v="18000"/>
  </r>
  <r>
    <x v="27"/>
    <x v="6"/>
    <x v="0"/>
    <x v="1"/>
    <x v="8"/>
    <n v="20000"/>
  </r>
  <r>
    <x v="28"/>
    <x v="0"/>
    <x v="0"/>
    <x v="1"/>
    <x v="66"/>
    <n v="21000"/>
  </r>
  <r>
    <x v="29"/>
    <x v="1"/>
    <x v="0"/>
    <x v="1"/>
    <x v="66"/>
    <n v="22000"/>
  </r>
  <r>
    <x v="30"/>
    <x v="2"/>
    <x v="0"/>
    <x v="1"/>
    <x v="65"/>
    <n v="23000"/>
  </r>
  <r>
    <x v="31"/>
    <x v="3"/>
    <x v="0"/>
    <x v="1"/>
    <x v="65"/>
    <n v="23000"/>
  </r>
  <r>
    <x v="32"/>
    <x v="4"/>
    <x v="0"/>
    <x v="1"/>
    <x v="8"/>
    <n v="25000"/>
  </r>
  <r>
    <x v="33"/>
    <x v="5"/>
    <x v="0"/>
    <x v="1"/>
    <x v="66"/>
    <n v="26000"/>
  </r>
  <r>
    <x v="34"/>
    <x v="6"/>
    <x v="0"/>
    <x v="1"/>
    <x v="66"/>
    <n v="26000"/>
  </r>
  <r>
    <x v="35"/>
    <x v="0"/>
    <x v="0"/>
    <x v="1"/>
    <x v="8"/>
    <n v="28000"/>
  </r>
  <r>
    <x v="36"/>
    <x v="1"/>
    <x v="0"/>
    <x v="1"/>
    <x v="66"/>
    <n v="29000"/>
  </r>
  <r>
    <x v="37"/>
    <x v="2"/>
    <x v="0"/>
    <x v="1"/>
    <x v="65"/>
    <n v="29000"/>
  </r>
  <r>
    <x v="38"/>
    <x v="3"/>
    <x v="0"/>
    <x v="1"/>
    <x v="65"/>
    <n v="29000"/>
  </r>
  <r>
    <x v="39"/>
    <x v="4"/>
    <x v="0"/>
    <x v="1"/>
    <x v="65"/>
    <n v="30000"/>
  </r>
  <r>
    <x v="40"/>
    <x v="5"/>
    <x v="0"/>
    <x v="1"/>
    <x v="66"/>
    <n v="31000"/>
  </r>
  <r>
    <x v="41"/>
    <x v="6"/>
    <x v="0"/>
    <x v="1"/>
    <x v="65"/>
    <n v="31000"/>
  </r>
  <r>
    <x v="42"/>
    <x v="0"/>
    <x v="0"/>
    <x v="1"/>
    <x v="66"/>
    <n v="33000"/>
  </r>
  <r>
    <x v="43"/>
    <x v="1"/>
    <x v="0"/>
    <x v="1"/>
    <x v="66"/>
    <n v="34000"/>
  </r>
  <r>
    <x v="44"/>
    <x v="2"/>
    <x v="0"/>
    <x v="1"/>
    <x v="66"/>
    <n v="34000"/>
  </r>
  <r>
    <x v="45"/>
    <x v="3"/>
    <x v="0"/>
    <x v="1"/>
    <x v="65"/>
    <n v="35000"/>
  </r>
  <r>
    <x v="46"/>
    <x v="4"/>
    <x v="0"/>
    <x v="1"/>
    <x v="66"/>
    <n v="36000"/>
  </r>
  <r>
    <x v="47"/>
    <x v="5"/>
    <x v="0"/>
    <x v="1"/>
    <x v="66"/>
    <n v="37000"/>
  </r>
  <r>
    <x v="48"/>
    <x v="6"/>
    <x v="0"/>
    <x v="1"/>
    <x v="66"/>
    <n v="38000"/>
  </r>
  <r>
    <x v="49"/>
    <x v="0"/>
    <x v="0"/>
    <x v="1"/>
    <x v="8"/>
    <n v="39000"/>
  </r>
  <r>
    <x v="50"/>
    <x v="1"/>
    <x v="0"/>
    <x v="1"/>
    <x v="65"/>
    <n v="40000"/>
  </r>
  <r>
    <x v="51"/>
    <x v="2"/>
    <x v="0"/>
    <x v="1"/>
    <x v="66"/>
    <n v="41000"/>
  </r>
  <r>
    <x v="52"/>
    <x v="3"/>
    <x v="0"/>
    <x v="1"/>
    <x v="65"/>
    <n v="41000"/>
  </r>
  <r>
    <x v="53"/>
    <x v="4"/>
    <x v="0"/>
    <x v="1"/>
    <x v="66"/>
    <n v="41000"/>
  </r>
  <r>
    <x v="54"/>
    <x v="5"/>
    <x v="0"/>
    <x v="1"/>
    <x v="8"/>
    <n v="43000"/>
  </r>
  <r>
    <x v="55"/>
    <x v="6"/>
    <x v="0"/>
    <x v="1"/>
    <x v="66"/>
    <n v="44000"/>
  </r>
  <r>
    <x v="56"/>
    <x v="0"/>
    <x v="0"/>
    <x v="1"/>
    <x v="8"/>
    <n v="46000"/>
  </r>
  <r>
    <x v="57"/>
    <x v="1"/>
    <x v="0"/>
    <x v="1"/>
    <x v="66"/>
    <n v="47000"/>
  </r>
  <r>
    <x v="58"/>
    <x v="2"/>
    <x v="0"/>
    <x v="1"/>
    <x v="65"/>
    <n v="47000"/>
  </r>
  <r>
    <x v="59"/>
    <x v="3"/>
    <x v="0"/>
    <x v="1"/>
    <x v="65"/>
    <n v="48000"/>
  </r>
  <r>
    <x v="60"/>
    <x v="4"/>
    <x v="0"/>
    <x v="1"/>
    <x v="66"/>
    <n v="48000"/>
  </r>
  <r>
    <x v="61"/>
    <x v="5"/>
    <x v="0"/>
    <x v="1"/>
    <x v="8"/>
    <n v="50000"/>
  </r>
  <r>
    <x v="62"/>
    <x v="6"/>
    <x v="0"/>
    <x v="1"/>
    <x v="66"/>
    <n v="51000"/>
  </r>
  <r>
    <x v="63"/>
    <x v="0"/>
    <x v="0"/>
    <x v="1"/>
    <x v="66"/>
    <n v="52000"/>
  </r>
  <r>
    <x v="64"/>
    <x v="1"/>
    <x v="0"/>
    <x v="1"/>
    <x v="66"/>
    <n v="53000"/>
  </r>
  <r>
    <x v="65"/>
    <x v="2"/>
    <x v="0"/>
    <x v="1"/>
    <x v="65"/>
    <n v="53000"/>
  </r>
  <r>
    <x v="66"/>
    <x v="3"/>
    <x v="0"/>
    <x v="1"/>
    <x v="65"/>
    <n v="54000"/>
  </r>
  <r>
    <x v="67"/>
    <x v="4"/>
    <x v="0"/>
    <x v="1"/>
    <x v="66"/>
    <n v="54000"/>
  </r>
  <r>
    <x v="68"/>
    <x v="5"/>
    <x v="0"/>
    <x v="1"/>
    <x v="8"/>
    <n v="56000"/>
  </r>
  <r>
    <x v="69"/>
    <x v="6"/>
    <x v="0"/>
    <x v="1"/>
    <x v="66"/>
    <n v="57000"/>
  </r>
  <r>
    <x v="70"/>
    <x v="0"/>
    <x v="0"/>
    <x v="1"/>
    <x v="8"/>
    <n v="59000"/>
  </r>
  <r>
    <x v="71"/>
    <x v="1"/>
    <x v="0"/>
    <x v="1"/>
    <x v="66"/>
    <n v="60000"/>
  </r>
  <r>
    <x v="72"/>
    <x v="2"/>
    <x v="0"/>
    <x v="1"/>
    <x v="66"/>
    <n v="60000"/>
  </r>
  <r>
    <x v="73"/>
    <x v="3"/>
    <x v="0"/>
    <x v="1"/>
    <x v="66"/>
    <n v="61000"/>
  </r>
  <r>
    <x v="74"/>
    <x v="4"/>
    <x v="0"/>
    <x v="1"/>
    <x v="65"/>
    <n v="61000"/>
  </r>
  <r>
    <x v="75"/>
    <x v="5"/>
    <x v="0"/>
    <x v="1"/>
    <x v="8"/>
    <n v="63000"/>
  </r>
  <r>
    <x v="76"/>
    <x v="6"/>
    <x v="0"/>
    <x v="1"/>
    <x v="65"/>
    <n v="64000"/>
  </r>
  <r>
    <x v="77"/>
    <x v="0"/>
    <x v="0"/>
    <x v="1"/>
    <x v="8"/>
    <n v="66000"/>
  </r>
  <r>
    <x v="78"/>
    <x v="1"/>
    <x v="0"/>
    <x v="1"/>
    <x v="66"/>
    <n v="67000"/>
  </r>
  <r>
    <x v="79"/>
    <x v="2"/>
    <x v="0"/>
    <x v="1"/>
    <x v="66"/>
    <n v="67000"/>
  </r>
  <r>
    <x v="80"/>
    <x v="3"/>
    <x v="0"/>
    <x v="1"/>
    <x v="65"/>
    <n v="67000"/>
  </r>
  <r>
    <x v="81"/>
    <x v="4"/>
    <x v="0"/>
    <x v="1"/>
    <x v="65"/>
    <n v="68000"/>
  </r>
  <r>
    <x v="82"/>
    <x v="5"/>
    <x v="0"/>
    <x v="1"/>
    <x v="8"/>
    <n v="69000"/>
  </r>
  <r>
    <x v="83"/>
    <x v="6"/>
    <x v="0"/>
    <x v="1"/>
    <x v="66"/>
    <n v="70000"/>
  </r>
  <r>
    <x v="84"/>
    <x v="0"/>
    <x v="0"/>
    <x v="1"/>
    <x v="8"/>
    <n v="73000"/>
  </r>
  <r>
    <x v="85"/>
    <x v="1"/>
    <x v="0"/>
    <x v="1"/>
    <x v="65"/>
    <n v="73000"/>
  </r>
  <r>
    <x v="86"/>
    <x v="2"/>
    <x v="0"/>
    <x v="1"/>
    <x v="66"/>
    <n v="74000"/>
  </r>
  <r>
    <x v="87"/>
    <x v="3"/>
    <x v="0"/>
    <x v="1"/>
    <x v="65"/>
    <n v="74000"/>
  </r>
  <r>
    <x v="88"/>
    <x v="4"/>
    <x v="0"/>
    <x v="1"/>
    <x v="66"/>
    <n v="75000"/>
  </r>
  <r>
    <x v="89"/>
    <x v="5"/>
    <x v="0"/>
    <x v="1"/>
    <x v="66"/>
    <n v="76000"/>
  </r>
  <r>
    <x v="90"/>
    <x v="6"/>
    <x v="0"/>
    <x v="1"/>
    <x v="65"/>
    <n v="77000"/>
  </r>
  <r>
    <x v="91"/>
    <x v="0"/>
    <x v="0"/>
    <x v="1"/>
    <x v="8"/>
    <n v="78000"/>
  </r>
  <r>
    <x v="92"/>
    <x v="1"/>
    <x v="0"/>
    <x v="1"/>
    <x v="66"/>
    <n v="79000"/>
  </r>
  <r>
    <x v="93"/>
    <x v="2"/>
    <x v="0"/>
    <x v="1"/>
    <x v="65"/>
    <n v="79000"/>
  </r>
  <r>
    <x v="94"/>
    <x v="3"/>
    <x v="0"/>
    <x v="1"/>
    <x v="66"/>
    <n v="80000"/>
  </r>
  <r>
    <x v="95"/>
    <x v="4"/>
    <x v="0"/>
    <x v="1"/>
    <x v="65"/>
    <n v="80000"/>
  </r>
  <r>
    <x v="96"/>
    <x v="5"/>
    <x v="0"/>
    <x v="1"/>
    <x v="66"/>
    <n v="81000"/>
  </r>
  <r>
    <x v="97"/>
    <x v="6"/>
    <x v="0"/>
    <x v="1"/>
    <x v="65"/>
    <n v="81000"/>
  </r>
  <r>
    <x v="98"/>
    <x v="0"/>
    <x v="0"/>
    <x v="1"/>
    <x v="8"/>
    <n v="83000"/>
  </r>
  <r>
    <x v="99"/>
    <x v="1"/>
    <x v="0"/>
    <x v="1"/>
    <x v="66"/>
    <n v="84000"/>
  </r>
  <r>
    <x v="100"/>
    <x v="2"/>
    <x v="0"/>
    <x v="1"/>
    <x v="65"/>
    <n v="84000"/>
  </r>
  <r>
    <x v="101"/>
    <x v="3"/>
    <x v="0"/>
    <x v="1"/>
    <x v="65"/>
    <n v="85000"/>
  </r>
  <r>
    <x v="102"/>
    <x v="4"/>
    <x v="0"/>
    <x v="1"/>
    <x v="65"/>
    <n v="85000"/>
  </r>
  <r>
    <x v="103"/>
    <x v="5"/>
    <x v="0"/>
    <x v="1"/>
    <x v="66"/>
    <n v="86000"/>
  </r>
  <r>
    <x v="104"/>
    <x v="6"/>
    <x v="0"/>
    <x v="1"/>
    <x v="65"/>
    <n v="87000"/>
  </r>
  <r>
    <x v="105"/>
    <x v="0"/>
    <x v="0"/>
    <x v="1"/>
    <x v="66"/>
    <n v="88000"/>
  </r>
  <r>
    <x v="106"/>
    <x v="1"/>
    <x v="0"/>
    <x v="1"/>
    <x v="65"/>
    <n v="88000"/>
  </r>
  <r>
    <x v="107"/>
    <x v="2"/>
    <x v="0"/>
    <x v="1"/>
    <x v="66"/>
    <n v="89000"/>
  </r>
  <r>
    <x v="108"/>
    <x v="3"/>
    <x v="0"/>
    <x v="1"/>
    <x v="65"/>
    <n v="89000"/>
  </r>
  <r>
    <x v="109"/>
    <x v="4"/>
    <x v="0"/>
    <x v="1"/>
    <x v="65"/>
    <n v="89000"/>
  </r>
  <r>
    <x v="110"/>
    <x v="5"/>
    <x v="0"/>
    <x v="1"/>
    <x v="66"/>
    <n v="90000"/>
  </r>
  <r>
    <x v="111"/>
    <x v="6"/>
    <x v="0"/>
    <x v="1"/>
    <x v="65"/>
    <n v="90000"/>
  </r>
  <r>
    <x v="112"/>
    <x v="0"/>
    <x v="0"/>
    <x v="1"/>
    <x v="66"/>
    <n v="91000"/>
  </r>
  <r>
    <x v="113"/>
    <x v="1"/>
    <x v="0"/>
    <x v="1"/>
    <x v="65"/>
    <n v="91000"/>
  </r>
  <r>
    <x v="114"/>
    <x v="2"/>
    <x v="0"/>
    <x v="1"/>
    <x v="65"/>
    <n v="91000"/>
  </r>
  <r>
    <x v="115"/>
    <x v="3"/>
    <x v="0"/>
    <x v="1"/>
    <x v="65"/>
    <n v="91000"/>
  </r>
  <r>
    <x v="116"/>
    <x v="4"/>
    <x v="0"/>
    <x v="1"/>
    <x v="66"/>
    <n v="92000"/>
  </r>
  <r>
    <x v="117"/>
    <x v="5"/>
    <x v="0"/>
    <x v="1"/>
    <x v="66"/>
    <n v="93000"/>
  </r>
  <r>
    <x v="118"/>
    <x v="6"/>
    <x v="0"/>
    <x v="1"/>
    <x v="66"/>
    <n v="93000"/>
  </r>
  <r>
    <x v="119"/>
    <x v="0"/>
    <x v="0"/>
    <x v="1"/>
    <x v="65"/>
    <n v="94000"/>
  </r>
  <r>
    <x v="120"/>
    <x v="1"/>
    <x v="0"/>
    <x v="1"/>
    <x v="66"/>
    <n v="94000"/>
  </r>
  <r>
    <x v="121"/>
    <x v="2"/>
    <x v="0"/>
    <x v="1"/>
    <x v="134"/>
    <n v="95000"/>
  </r>
  <r>
    <x v="122"/>
    <x v="3"/>
    <x v="0"/>
    <x v="1"/>
    <x v="134"/>
    <n v="95000"/>
  </r>
  <r>
    <x v="123"/>
    <x v="4"/>
    <x v="0"/>
    <x v="1"/>
    <x v="134"/>
    <n v="95000"/>
  </r>
  <r>
    <x v="124"/>
    <x v="5"/>
    <x v="0"/>
    <x v="1"/>
    <x v="66"/>
    <n v="96000"/>
  </r>
  <r>
    <x v="125"/>
    <x v="6"/>
    <x v="0"/>
    <x v="1"/>
    <x v="66"/>
    <n v="96000"/>
  </r>
  <r>
    <x v="126"/>
    <x v="0"/>
    <x v="0"/>
    <x v="1"/>
    <x v="66"/>
    <n v="97000"/>
  </r>
  <r>
    <x v="127"/>
    <x v="1"/>
    <x v="0"/>
    <x v="1"/>
    <x v="65"/>
    <n v="97000"/>
  </r>
  <r>
    <x v="128"/>
    <x v="2"/>
    <x v="0"/>
    <x v="1"/>
    <x v="66"/>
    <n v="98000"/>
  </r>
  <r>
    <x v="129"/>
    <x v="3"/>
    <x v="0"/>
    <x v="1"/>
    <x v="65"/>
    <n v="98000"/>
  </r>
  <r>
    <x v="130"/>
    <x v="4"/>
    <x v="0"/>
    <x v="1"/>
    <x v="65"/>
    <n v="98000"/>
  </r>
  <r>
    <x v="131"/>
    <x v="5"/>
    <x v="0"/>
    <x v="1"/>
    <x v="65"/>
    <n v="99000"/>
  </r>
  <r>
    <x v="132"/>
    <x v="6"/>
    <x v="0"/>
    <x v="1"/>
    <x v="66"/>
    <n v="100000"/>
  </r>
  <r>
    <x v="133"/>
    <x v="0"/>
    <x v="0"/>
    <x v="1"/>
    <x v="66"/>
    <n v="101000"/>
  </r>
  <r>
    <x v="134"/>
    <x v="1"/>
    <x v="0"/>
    <x v="1"/>
    <x v="65"/>
    <n v="101000"/>
  </r>
  <r>
    <x v="135"/>
    <x v="2"/>
    <x v="0"/>
    <x v="1"/>
    <x v="65"/>
    <n v="101000"/>
  </r>
  <r>
    <x v="136"/>
    <x v="3"/>
    <x v="0"/>
    <x v="1"/>
    <x v="134"/>
    <n v="102000"/>
  </r>
  <r>
    <x v="137"/>
    <x v="4"/>
    <x v="0"/>
    <x v="1"/>
    <x v="65"/>
    <n v="102000"/>
  </r>
  <r>
    <x v="138"/>
    <x v="5"/>
    <x v="0"/>
    <x v="1"/>
    <x v="66"/>
    <n v="102000"/>
  </r>
  <r>
    <x v="139"/>
    <x v="6"/>
    <x v="0"/>
    <x v="1"/>
    <x v="8"/>
    <n v="105000"/>
  </r>
  <r>
    <x v="140"/>
    <x v="0"/>
    <x v="0"/>
    <x v="1"/>
    <x v="66"/>
    <n v="105000"/>
  </r>
  <r>
    <x v="141"/>
    <x v="1"/>
    <x v="0"/>
    <x v="1"/>
    <x v="134"/>
    <n v="106000"/>
  </r>
  <r>
    <x v="142"/>
    <x v="2"/>
    <x v="0"/>
    <x v="1"/>
    <x v="134"/>
    <n v="106000"/>
  </r>
  <r>
    <x v="143"/>
    <x v="3"/>
    <x v="0"/>
    <x v="1"/>
    <x v="134"/>
    <n v="106000"/>
  </r>
  <r>
    <x v="144"/>
    <x v="4"/>
    <x v="0"/>
    <x v="1"/>
    <x v="134"/>
    <n v="107000"/>
  </r>
  <r>
    <x v="145"/>
    <x v="5"/>
    <x v="0"/>
    <x v="1"/>
    <x v="66"/>
    <n v="107000"/>
  </r>
  <r>
    <x v="146"/>
    <x v="6"/>
    <x v="0"/>
    <x v="1"/>
    <x v="66"/>
    <n v="108000"/>
  </r>
  <r>
    <x v="147"/>
    <x v="0"/>
    <x v="0"/>
    <x v="1"/>
    <x v="66"/>
    <n v="109000"/>
  </r>
  <r>
    <x v="148"/>
    <x v="1"/>
    <x v="0"/>
    <x v="1"/>
    <x v="134"/>
    <n v="110000"/>
  </r>
  <r>
    <x v="149"/>
    <x v="2"/>
    <x v="0"/>
    <x v="1"/>
    <x v="134"/>
    <n v="110000"/>
  </r>
  <r>
    <x v="150"/>
    <x v="3"/>
    <x v="0"/>
    <x v="1"/>
    <x v="134"/>
    <n v="110000"/>
  </r>
  <r>
    <x v="151"/>
    <x v="4"/>
    <x v="0"/>
    <x v="1"/>
    <x v="134"/>
    <n v="110000"/>
  </r>
  <r>
    <x v="152"/>
    <x v="5"/>
    <x v="0"/>
    <x v="1"/>
    <x v="66"/>
    <n v="111000"/>
  </r>
  <r>
    <x v="153"/>
    <x v="6"/>
    <x v="0"/>
    <x v="1"/>
    <x v="66"/>
    <n v="112000"/>
  </r>
  <r>
    <x v="154"/>
    <x v="0"/>
    <x v="0"/>
    <x v="1"/>
    <x v="66"/>
    <n v="114000"/>
  </r>
  <r>
    <x v="155"/>
    <x v="1"/>
    <x v="0"/>
    <x v="1"/>
    <x v="134"/>
    <n v="114000"/>
  </r>
  <r>
    <x v="156"/>
    <x v="2"/>
    <x v="0"/>
    <x v="1"/>
    <x v="134"/>
    <n v="114000"/>
  </r>
  <r>
    <x v="157"/>
    <x v="3"/>
    <x v="0"/>
    <x v="1"/>
    <x v="134"/>
    <n v="114000"/>
  </r>
  <r>
    <x v="158"/>
    <x v="4"/>
    <x v="0"/>
    <x v="1"/>
    <x v="65"/>
    <n v="115000"/>
  </r>
  <r>
    <x v="159"/>
    <x v="5"/>
    <x v="0"/>
    <x v="1"/>
    <x v="66"/>
    <n v="115000"/>
  </r>
  <r>
    <x v="160"/>
    <x v="6"/>
    <x v="0"/>
    <x v="1"/>
    <x v="66"/>
    <n v="116000"/>
  </r>
  <r>
    <x v="161"/>
    <x v="0"/>
    <x v="0"/>
    <x v="1"/>
    <x v="66"/>
    <n v="117000"/>
  </r>
  <r>
    <x v="162"/>
    <x v="1"/>
    <x v="0"/>
    <x v="1"/>
    <x v="65"/>
    <n v="117000"/>
  </r>
  <r>
    <x v="163"/>
    <x v="2"/>
    <x v="0"/>
    <x v="1"/>
    <x v="134"/>
    <n v="118000"/>
  </r>
  <r>
    <x v="164"/>
    <x v="3"/>
    <x v="0"/>
    <x v="1"/>
    <x v="134"/>
    <n v="118000"/>
  </r>
  <r>
    <x v="165"/>
    <x v="4"/>
    <x v="0"/>
    <x v="1"/>
    <x v="65"/>
    <n v="118000"/>
  </r>
  <r>
    <x v="166"/>
    <x v="5"/>
    <x v="0"/>
    <x v="1"/>
    <x v="66"/>
    <n v="119000"/>
  </r>
  <r>
    <x v="167"/>
    <x v="6"/>
    <x v="0"/>
    <x v="1"/>
    <x v="134"/>
    <n v="119000"/>
  </r>
  <r>
    <x v="168"/>
    <x v="0"/>
    <x v="0"/>
    <x v="1"/>
    <x v="8"/>
    <n v="121000"/>
  </r>
  <r>
    <x v="169"/>
    <x v="1"/>
    <x v="0"/>
    <x v="1"/>
    <x v="65"/>
    <n v="121000"/>
  </r>
  <r>
    <x v="170"/>
    <x v="2"/>
    <x v="0"/>
    <x v="1"/>
    <x v="134"/>
    <n v="122000"/>
  </r>
  <r>
    <x v="171"/>
    <x v="3"/>
    <x v="0"/>
    <x v="1"/>
    <x v="134"/>
    <n v="122000"/>
  </r>
  <r>
    <x v="172"/>
    <x v="4"/>
    <x v="0"/>
    <x v="1"/>
    <x v="134"/>
    <n v="122000"/>
  </r>
  <r>
    <x v="173"/>
    <x v="5"/>
    <x v="0"/>
    <x v="1"/>
    <x v="66"/>
    <n v="123000"/>
  </r>
  <r>
    <x v="174"/>
    <x v="6"/>
    <x v="0"/>
    <x v="1"/>
    <x v="66"/>
    <n v="124000"/>
  </r>
  <r>
    <x v="175"/>
    <x v="0"/>
    <x v="0"/>
    <x v="1"/>
    <x v="66"/>
    <n v="124000"/>
  </r>
  <r>
    <x v="176"/>
    <x v="1"/>
    <x v="0"/>
    <x v="1"/>
    <x v="65"/>
    <n v="125000"/>
  </r>
  <r>
    <x v="177"/>
    <x v="2"/>
    <x v="0"/>
    <x v="1"/>
    <x v="65"/>
    <n v="125000"/>
  </r>
  <r>
    <x v="178"/>
    <x v="3"/>
    <x v="0"/>
    <x v="1"/>
    <x v="65"/>
    <n v="125000"/>
  </r>
  <r>
    <x v="179"/>
    <x v="4"/>
    <x v="0"/>
    <x v="1"/>
    <x v="66"/>
    <n v="126000"/>
  </r>
  <r>
    <x v="180"/>
    <x v="5"/>
    <x v="0"/>
    <x v="1"/>
    <x v="66"/>
    <n v="127000"/>
  </r>
  <r>
    <x v="181"/>
    <x v="6"/>
    <x v="0"/>
    <x v="1"/>
    <x v="66"/>
    <n v="127000"/>
  </r>
  <r>
    <x v="182"/>
    <x v="0"/>
    <x v="0"/>
    <x v="1"/>
    <x v="66"/>
    <n v="128000"/>
  </r>
  <r>
    <x v="183"/>
    <x v="1"/>
    <x v="0"/>
    <x v="1"/>
    <x v="134"/>
    <n v="128000"/>
  </r>
  <r>
    <x v="184"/>
    <x v="2"/>
    <x v="0"/>
    <x v="1"/>
    <x v="134"/>
    <n v="128000"/>
  </r>
  <r>
    <x v="185"/>
    <x v="3"/>
    <x v="0"/>
    <x v="1"/>
    <x v="134"/>
    <n v="129000"/>
  </r>
  <r>
    <x v="186"/>
    <x v="4"/>
    <x v="0"/>
    <x v="1"/>
    <x v="134"/>
    <n v="129000"/>
  </r>
  <r>
    <x v="187"/>
    <x v="5"/>
    <x v="0"/>
    <x v="1"/>
    <x v="66"/>
    <n v="130000"/>
  </r>
  <r>
    <x v="188"/>
    <x v="6"/>
    <x v="0"/>
    <x v="1"/>
    <x v="66"/>
    <n v="131000"/>
  </r>
  <r>
    <x v="189"/>
    <x v="0"/>
    <x v="0"/>
    <x v="1"/>
    <x v="66"/>
    <n v="132000"/>
  </r>
  <r>
    <x v="190"/>
    <x v="1"/>
    <x v="0"/>
    <x v="1"/>
    <x v="65"/>
    <n v="133000"/>
  </r>
  <r>
    <x v="191"/>
    <x v="2"/>
    <x v="0"/>
    <x v="1"/>
    <x v="65"/>
    <n v="133000"/>
  </r>
  <r>
    <x v="192"/>
    <x v="3"/>
    <x v="0"/>
    <x v="1"/>
    <x v="65"/>
    <n v="133000"/>
  </r>
  <r>
    <x v="193"/>
    <x v="4"/>
    <x v="0"/>
    <x v="1"/>
    <x v="66"/>
    <n v="134000"/>
  </r>
  <r>
    <x v="194"/>
    <x v="5"/>
    <x v="0"/>
    <x v="1"/>
    <x v="66"/>
    <n v="134000"/>
  </r>
  <r>
    <x v="195"/>
    <x v="6"/>
    <x v="0"/>
    <x v="1"/>
    <x v="66"/>
    <n v="135000"/>
  </r>
  <r>
    <x v="196"/>
    <x v="0"/>
    <x v="0"/>
    <x v="1"/>
    <x v="65"/>
    <n v="136000"/>
  </r>
  <r>
    <x v="197"/>
    <x v="1"/>
    <x v="0"/>
    <x v="1"/>
    <x v="134"/>
    <n v="136000"/>
  </r>
  <r>
    <x v="198"/>
    <x v="2"/>
    <x v="0"/>
    <x v="1"/>
    <x v="134"/>
    <n v="136000"/>
  </r>
  <r>
    <x v="199"/>
    <x v="3"/>
    <x v="0"/>
    <x v="1"/>
    <x v="134"/>
    <n v="136000"/>
  </r>
  <r>
    <x v="200"/>
    <x v="4"/>
    <x v="0"/>
    <x v="1"/>
    <x v="134"/>
    <n v="137000"/>
  </r>
  <r>
    <x v="201"/>
    <x v="5"/>
    <x v="0"/>
    <x v="1"/>
    <x v="66"/>
    <n v="138000"/>
  </r>
  <r>
    <x v="202"/>
    <x v="6"/>
    <x v="0"/>
    <x v="1"/>
    <x v="66"/>
    <n v="139000"/>
  </r>
  <r>
    <x v="203"/>
    <x v="0"/>
    <x v="0"/>
    <x v="1"/>
    <x v="66"/>
    <n v="139000"/>
  </r>
  <r>
    <x v="204"/>
    <x v="1"/>
    <x v="0"/>
    <x v="1"/>
    <x v="65"/>
    <n v="140000"/>
  </r>
  <r>
    <x v="205"/>
    <x v="2"/>
    <x v="0"/>
    <x v="1"/>
    <x v="66"/>
    <n v="140000"/>
  </r>
  <r>
    <x v="206"/>
    <x v="3"/>
    <x v="0"/>
    <x v="1"/>
    <x v="65"/>
    <n v="141000"/>
  </r>
  <r>
    <x v="207"/>
    <x v="4"/>
    <x v="0"/>
    <x v="1"/>
    <x v="66"/>
    <n v="141000"/>
  </r>
  <r>
    <x v="208"/>
    <x v="5"/>
    <x v="0"/>
    <x v="1"/>
    <x v="66"/>
    <n v="142000"/>
  </r>
  <r>
    <x v="209"/>
    <x v="6"/>
    <x v="0"/>
    <x v="1"/>
    <x v="66"/>
    <n v="142000"/>
  </r>
  <r>
    <x v="210"/>
    <x v="0"/>
    <x v="0"/>
    <x v="1"/>
    <x v="8"/>
    <n v="144000"/>
  </r>
  <r>
    <x v="211"/>
    <x v="1"/>
    <x v="0"/>
    <x v="1"/>
    <x v="134"/>
    <n v="144000"/>
  </r>
  <r>
    <x v="212"/>
    <x v="2"/>
    <x v="0"/>
    <x v="1"/>
    <x v="134"/>
    <n v="145000"/>
  </r>
  <r>
    <x v="213"/>
    <x v="3"/>
    <x v="0"/>
    <x v="1"/>
    <x v="134"/>
    <n v="145000"/>
  </r>
  <r>
    <x v="214"/>
    <x v="4"/>
    <x v="0"/>
    <x v="1"/>
    <x v="65"/>
    <n v="145000"/>
  </r>
  <r>
    <x v="215"/>
    <x v="5"/>
    <x v="0"/>
    <x v="1"/>
    <x v="8"/>
    <n v="147000"/>
  </r>
  <r>
    <x v="216"/>
    <x v="6"/>
    <x v="0"/>
    <x v="1"/>
    <x v="66"/>
    <n v="147000"/>
  </r>
  <r>
    <x v="217"/>
    <x v="0"/>
    <x v="0"/>
    <x v="1"/>
    <x v="65"/>
    <n v="148000"/>
  </r>
  <r>
    <x v="218"/>
    <x v="1"/>
    <x v="0"/>
    <x v="1"/>
    <x v="65"/>
    <n v="148000"/>
  </r>
  <r>
    <x v="219"/>
    <x v="2"/>
    <x v="0"/>
    <x v="1"/>
    <x v="66"/>
    <n v="149000"/>
  </r>
  <r>
    <x v="220"/>
    <x v="3"/>
    <x v="0"/>
    <x v="1"/>
    <x v="65"/>
    <n v="149000"/>
  </r>
  <r>
    <x v="221"/>
    <x v="4"/>
    <x v="0"/>
    <x v="1"/>
    <x v="66"/>
    <n v="150000"/>
  </r>
  <r>
    <x v="222"/>
    <x v="5"/>
    <x v="0"/>
    <x v="1"/>
    <x v="66"/>
    <n v="151000"/>
  </r>
  <r>
    <x v="223"/>
    <x v="6"/>
    <x v="0"/>
    <x v="1"/>
    <x v="66"/>
    <n v="152000"/>
  </r>
  <r>
    <x v="224"/>
    <x v="0"/>
    <x v="0"/>
    <x v="1"/>
    <x v="66"/>
    <n v="153000"/>
  </r>
  <r>
    <x v="225"/>
    <x v="1"/>
    <x v="0"/>
    <x v="1"/>
    <x v="66"/>
    <n v="154000"/>
  </r>
  <r>
    <x v="226"/>
    <x v="2"/>
    <x v="0"/>
    <x v="1"/>
    <x v="65"/>
    <n v="155000"/>
  </r>
  <r>
    <x v="227"/>
    <x v="3"/>
    <x v="0"/>
    <x v="1"/>
    <x v="65"/>
    <n v="155000"/>
  </r>
  <r>
    <x v="228"/>
    <x v="4"/>
    <x v="0"/>
    <x v="1"/>
    <x v="66"/>
    <n v="156000"/>
  </r>
  <r>
    <x v="229"/>
    <x v="5"/>
    <x v="0"/>
    <x v="1"/>
    <x v="134"/>
    <n v="156000"/>
  </r>
  <r>
    <x v="230"/>
    <x v="6"/>
    <x v="0"/>
    <x v="1"/>
    <x v="66"/>
    <n v="157000"/>
  </r>
  <r>
    <x v="231"/>
    <x v="0"/>
    <x v="0"/>
    <x v="1"/>
    <x v="66"/>
    <n v="158000"/>
  </r>
  <r>
    <x v="232"/>
    <x v="1"/>
    <x v="0"/>
    <x v="1"/>
    <x v="134"/>
    <n v="158000"/>
  </r>
  <r>
    <x v="233"/>
    <x v="2"/>
    <x v="0"/>
    <x v="1"/>
    <x v="134"/>
    <n v="159000"/>
  </r>
  <r>
    <x v="234"/>
    <x v="3"/>
    <x v="0"/>
    <x v="1"/>
    <x v="134"/>
    <n v="159000"/>
  </r>
  <r>
    <x v="235"/>
    <x v="4"/>
    <x v="0"/>
    <x v="1"/>
    <x v="66"/>
    <n v="159000"/>
  </r>
  <r>
    <x v="236"/>
    <x v="5"/>
    <x v="0"/>
    <x v="1"/>
    <x v="66"/>
    <n v="161000"/>
  </r>
  <r>
    <x v="237"/>
    <x v="6"/>
    <x v="0"/>
    <x v="1"/>
    <x v="66"/>
    <n v="161000"/>
  </r>
  <r>
    <x v="238"/>
    <x v="0"/>
    <x v="0"/>
    <x v="1"/>
    <x v="66"/>
    <n v="163000"/>
  </r>
  <r>
    <x v="239"/>
    <x v="1"/>
    <x v="0"/>
    <x v="1"/>
    <x v="65"/>
    <n v="163000"/>
  </r>
  <r>
    <x v="240"/>
    <x v="2"/>
    <x v="0"/>
    <x v="1"/>
    <x v="66"/>
    <n v="164000"/>
  </r>
  <r>
    <x v="241"/>
    <x v="3"/>
    <x v="0"/>
    <x v="1"/>
    <x v="65"/>
    <n v="164000"/>
  </r>
  <r>
    <x v="242"/>
    <x v="4"/>
    <x v="0"/>
    <x v="1"/>
    <x v="66"/>
    <n v="165000"/>
  </r>
  <r>
    <x v="243"/>
    <x v="5"/>
    <x v="0"/>
    <x v="1"/>
    <x v="66"/>
    <n v="166000"/>
  </r>
  <r>
    <x v="244"/>
    <x v="6"/>
    <x v="0"/>
    <x v="1"/>
    <x v="66"/>
    <n v="167000"/>
  </r>
  <r>
    <x v="245"/>
    <x v="0"/>
    <x v="0"/>
    <x v="1"/>
    <x v="66"/>
    <n v="168000"/>
  </r>
  <r>
    <x v="246"/>
    <x v="1"/>
    <x v="0"/>
    <x v="1"/>
    <x v="65"/>
    <n v="168000"/>
  </r>
  <r>
    <x v="247"/>
    <x v="2"/>
    <x v="0"/>
    <x v="1"/>
    <x v="66"/>
    <n v="169000"/>
  </r>
  <r>
    <x v="248"/>
    <x v="3"/>
    <x v="0"/>
    <x v="1"/>
    <x v="66"/>
    <n v="169000"/>
  </r>
  <r>
    <x v="249"/>
    <x v="4"/>
    <x v="0"/>
    <x v="1"/>
    <x v="66"/>
    <n v="170000"/>
  </r>
  <r>
    <x v="250"/>
    <x v="5"/>
    <x v="0"/>
    <x v="1"/>
    <x v="66"/>
    <n v="171000"/>
  </r>
  <r>
    <x v="251"/>
    <x v="6"/>
    <x v="0"/>
    <x v="1"/>
    <x v="66"/>
    <n v="172000"/>
  </r>
  <r>
    <x v="252"/>
    <x v="0"/>
    <x v="0"/>
    <x v="1"/>
    <x v="134"/>
    <n v="172000"/>
  </r>
  <r>
    <x v="253"/>
    <x v="1"/>
    <x v="0"/>
    <x v="1"/>
    <x v="134"/>
    <n v="173000"/>
  </r>
  <r>
    <x v="254"/>
    <x v="2"/>
    <x v="0"/>
    <x v="1"/>
    <x v="66"/>
    <n v="174000"/>
  </r>
  <r>
    <x v="255"/>
    <x v="3"/>
    <x v="0"/>
    <x v="1"/>
    <x v="65"/>
    <n v="174000"/>
  </r>
  <r>
    <x v="256"/>
    <x v="4"/>
    <x v="0"/>
    <x v="1"/>
    <x v="66"/>
    <n v="175000"/>
  </r>
  <r>
    <x v="257"/>
    <x v="5"/>
    <x v="0"/>
    <x v="1"/>
    <x v="66"/>
    <n v="176000"/>
  </r>
  <r>
    <x v="258"/>
    <x v="6"/>
    <x v="0"/>
    <x v="1"/>
    <x v="66"/>
    <n v="176000"/>
  </r>
  <r>
    <x v="259"/>
    <x v="0"/>
    <x v="0"/>
    <x v="1"/>
    <x v="66"/>
    <n v="178000"/>
  </r>
  <r>
    <x v="260"/>
    <x v="1"/>
    <x v="0"/>
    <x v="1"/>
    <x v="66"/>
    <n v="179000"/>
  </r>
  <r>
    <x v="261"/>
    <x v="2"/>
    <x v="0"/>
    <x v="1"/>
    <x v="66"/>
    <n v="180000"/>
  </r>
  <r>
    <x v="262"/>
    <x v="3"/>
    <x v="0"/>
    <x v="1"/>
    <x v="65"/>
    <n v="180000"/>
  </r>
  <r>
    <x v="263"/>
    <x v="4"/>
    <x v="0"/>
    <x v="1"/>
    <x v="65"/>
    <n v="180000"/>
  </r>
  <r>
    <x v="264"/>
    <x v="5"/>
    <x v="0"/>
    <x v="1"/>
    <x v="66"/>
    <n v="181000"/>
  </r>
  <r>
    <x v="265"/>
    <x v="6"/>
    <x v="0"/>
    <x v="1"/>
    <x v="134"/>
    <n v="181000"/>
  </r>
  <r>
    <x v="266"/>
    <x v="0"/>
    <x v="0"/>
    <x v="1"/>
    <x v="66"/>
    <n v="182000"/>
  </r>
  <r>
    <x v="267"/>
    <x v="1"/>
    <x v="0"/>
    <x v="1"/>
    <x v="66"/>
    <n v="183000"/>
  </r>
  <r>
    <x v="268"/>
    <x v="2"/>
    <x v="0"/>
    <x v="1"/>
    <x v="65"/>
    <n v="183000"/>
  </r>
  <r>
    <x v="269"/>
    <x v="3"/>
    <x v="0"/>
    <x v="1"/>
    <x v="66"/>
    <n v="184000"/>
  </r>
  <r>
    <x v="270"/>
    <x v="4"/>
    <x v="0"/>
    <x v="1"/>
    <x v="66"/>
    <n v="185000"/>
  </r>
  <r>
    <x v="271"/>
    <x v="5"/>
    <x v="0"/>
    <x v="1"/>
    <x v="66"/>
    <n v="186000"/>
  </r>
  <r>
    <x v="272"/>
    <x v="6"/>
    <x v="0"/>
    <x v="1"/>
    <x v="66"/>
    <n v="187000"/>
  </r>
  <r>
    <x v="273"/>
    <x v="0"/>
    <x v="0"/>
    <x v="1"/>
    <x v="66"/>
    <n v="188000"/>
  </r>
  <r>
    <x v="274"/>
    <x v="1"/>
    <x v="0"/>
    <x v="1"/>
    <x v="66"/>
    <n v="189000"/>
  </r>
  <r>
    <x v="275"/>
    <x v="2"/>
    <x v="0"/>
    <x v="1"/>
    <x v="66"/>
    <n v="190000"/>
  </r>
  <r>
    <x v="276"/>
    <x v="3"/>
    <x v="0"/>
    <x v="1"/>
    <x v="134"/>
    <n v="191000"/>
  </r>
  <r>
    <x v="277"/>
    <x v="4"/>
    <x v="0"/>
    <x v="1"/>
    <x v="65"/>
    <n v="191000"/>
  </r>
  <r>
    <x v="278"/>
    <x v="5"/>
    <x v="0"/>
    <x v="1"/>
    <x v="66"/>
    <n v="192000"/>
  </r>
  <r>
    <x v="279"/>
    <x v="6"/>
    <x v="0"/>
    <x v="1"/>
    <x v="66"/>
    <n v="192000"/>
  </r>
  <r>
    <x v="280"/>
    <x v="0"/>
    <x v="0"/>
    <x v="1"/>
    <x v="66"/>
    <n v="193000"/>
  </r>
  <r>
    <x v="281"/>
    <x v="1"/>
    <x v="0"/>
    <x v="1"/>
    <x v="66"/>
    <n v="194000"/>
  </r>
  <r>
    <x v="282"/>
    <x v="2"/>
    <x v="0"/>
    <x v="1"/>
    <x v="66"/>
    <n v="195000"/>
  </r>
  <r>
    <x v="283"/>
    <x v="3"/>
    <x v="0"/>
    <x v="1"/>
    <x v="66"/>
    <n v="195000"/>
  </r>
  <r>
    <x v="284"/>
    <x v="4"/>
    <x v="0"/>
    <x v="1"/>
    <x v="134"/>
    <n v="196000"/>
  </r>
  <r>
    <x v="285"/>
    <x v="5"/>
    <x v="0"/>
    <x v="1"/>
    <x v="66"/>
    <n v="197000"/>
  </r>
  <r>
    <x v="286"/>
    <x v="6"/>
    <x v="0"/>
    <x v="1"/>
    <x v="66"/>
    <n v="198000"/>
  </r>
  <r>
    <x v="287"/>
    <x v="0"/>
    <x v="0"/>
    <x v="1"/>
    <x v="65"/>
    <n v="198000"/>
  </r>
  <r>
    <x v="288"/>
    <x v="1"/>
    <x v="0"/>
    <x v="1"/>
    <x v="66"/>
    <n v="199000"/>
  </r>
  <r>
    <x v="289"/>
    <x v="2"/>
    <x v="0"/>
    <x v="1"/>
    <x v="66"/>
    <n v="200000"/>
  </r>
  <r>
    <x v="290"/>
    <x v="3"/>
    <x v="0"/>
    <x v="1"/>
    <x v="66"/>
    <n v="200000"/>
  </r>
  <r>
    <x v="291"/>
    <x v="4"/>
    <x v="0"/>
    <x v="1"/>
    <x v="66"/>
    <n v="201000"/>
  </r>
  <r>
    <x v="292"/>
    <x v="5"/>
    <x v="0"/>
    <x v="1"/>
    <x v="66"/>
    <n v="201000"/>
  </r>
  <r>
    <x v="293"/>
    <x v="6"/>
    <x v="0"/>
    <x v="1"/>
    <x v="65"/>
    <n v="202000"/>
  </r>
  <r>
    <x v="294"/>
    <x v="0"/>
    <x v="0"/>
    <x v="1"/>
    <x v="8"/>
    <n v="204000"/>
  </r>
  <r>
    <x v="295"/>
    <x v="1"/>
    <x v="0"/>
    <x v="1"/>
    <x v="66"/>
    <n v="205000"/>
  </r>
  <r>
    <x v="296"/>
    <x v="2"/>
    <x v="0"/>
    <x v="1"/>
    <x v="66"/>
    <n v="206000"/>
  </r>
  <r>
    <x v="297"/>
    <x v="3"/>
    <x v="0"/>
    <x v="1"/>
    <x v="66"/>
    <n v="206000"/>
  </r>
  <r>
    <x v="298"/>
    <x v="4"/>
    <x v="0"/>
    <x v="1"/>
    <x v="66"/>
    <n v="207000"/>
  </r>
  <r>
    <x v="299"/>
    <x v="5"/>
    <x v="0"/>
    <x v="1"/>
    <x v="134"/>
    <n v="208000"/>
  </r>
  <r>
    <x v="300"/>
    <x v="6"/>
    <x v="0"/>
    <x v="1"/>
    <x v="8"/>
    <n v="209000"/>
  </r>
  <r>
    <x v="301"/>
    <x v="0"/>
    <x v="0"/>
    <x v="1"/>
    <x v="66"/>
    <n v="210000"/>
  </r>
  <r>
    <x v="302"/>
    <x v="1"/>
    <x v="0"/>
    <x v="1"/>
    <x v="134"/>
    <n v="211000"/>
  </r>
  <r>
    <x v="303"/>
    <x v="2"/>
    <x v="0"/>
    <x v="1"/>
    <x v="134"/>
    <n v="211000"/>
  </r>
  <r>
    <x v="304"/>
    <x v="3"/>
    <x v="0"/>
    <x v="1"/>
    <x v="134"/>
    <n v="211000"/>
  </r>
  <r>
    <x v="305"/>
    <x v="4"/>
    <x v="0"/>
    <x v="1"/>
    <x v="134"/>
    <n v="211000"/>
  </r>
  <r>
    <x v="306"/>
    <x v="5"/>
    <x v="0"/>
    <x v="1"/>
    <x v="66"/>
    <n v="212000"/>
  </r>
  <r>
    <x v="307"/>
    <x v="6"/>
    <x v="0"/>
    <x v="1"/>
    <x v="66"/>
    <n v="213000"/>
  </r>
  <r>
    <x v="308"/>
    <x v="0"/>
    <x v="0"/>
    <x v="1"/>
    <x v="66"/>
    <n v="214000"/>
  </r>
  <r>
    <x v="309"/>
    <x v="1"/>
    <x v="0"/>
    <x v="1"/>
    <x v="66"/>
    <n v="215000"/>
  </r>
  <r>
    <x v="310"/>
    <x v="2"/>
    <x v="0"/>
    <x v="1"/>
    <x v="66"/>
    <n v="216000"/>
  </r>
  <r>
    <x v="311"/>
    <x v="3"/>
    <x v="0"/>
    <x v="1"/>
    <x v="134"/>
    <n v="217000"/>
  </r>
  <r>
    <x v="312"/>
    <x v="4"/>
    <x v="0"/>
    <x v="1"/>
    <x v="134"/>
    <n v="217000"/>
  </r>
  <r>
    <x v="313"/>
    <x v="5"/>
    <x v="0"/>
    <x v="1"/>
    <x v="134"/>
    <n v="217000"/>
  </r>
  <r>
    <x v="314"/>
    <x v="6"/>
    <x v="0"/>
    <x v="1"/>
    <x v="8"/>
    <n v="219000"/>
  </r>
  <r>
    <x v="315"/>
    <x v="0"/>
    <x v="0"/>
    <x v="1"/>
    <x v="134"/>
    <n v="219000"/>
  </r>
  <r>
    <x v="316"/>
    <x v="1"/>
    <x v="0"/>
    <x v="1"/>
    <x v="134"/>
    <n v="219000"/>
  </r>
  <r>
    <x v="317"/>
    <x v="2"/>
    <x v="0"/>
    <x v="1"/>
    <x v="134"/>
    <n v="220000"/>
  </r>
  <r>
    <x v="318"/>
    <x v="3"/>
    <x v="0"/>
    <x v="1"/>
    <x v="66"/>
    <n v="220000"/>
  </r>
  <r>
    <x v="319"/>
    <x v="4"/>
    <x v="0"/>
    <x v="1"/>
    <x v="134"/>
    <n v="221000"/>
  </r>
  <r>
    <x v="320"/>
    <x v="5"/>
    <x v="0"/>
    <x v="1"/>
    <x v="134"/>
    <n v="221000"/>
  </r>
  <r>
    <x v="321"/>
    <x v="6"/>
    <x v="0"/>
    <x v="1"/>
    <x v="66"/>
    <n v="222000"/>
  </r>
  <r>
    <x v="322"/>
    <x v="0"/>
    <x v="0"/>
    <x v="1"/>
    <x v="66"/>
    <n v="223000"/>
  </r>
  <r>
    <x v="323"/>
    <x v="1"/>
    <x v="0"/>
    <x v="1"/>
    <x v="66"/>
    <n v="223000"/>
  </r>
  <r>
    <x v="324"/>
    <x v="2"/>
    <x v="0"/>
    <x v="1"/>
    <x v="66"/>
    <n v="224000"/>
  </r>
  <r>
    <x v="325"/>
    <x v="3"/>
    <x v="0"/>
    <x v="1"/>
    <x v="66"/>
    <n v="225000"/>
  </r>
  <r>
    <x v="326"/>
    <x v="4"/>
    <x v="0"/>
    <x v="1"/>
    <x v="66"/>
    <n v="225000"/>
  </r>
  <r>
    <x v="327"/>
    <x v="5"/>
    <x v="0"/>
    <x v="1"/>
    <x v="66"/>
    <n v="226000"/>
  </r>
  <r>
    <x v="328"/>
    <x v="6"/>
    <x v="0"/>
    <x v="1"/>
    <x v="66"/>
    <n v="227000"/>
  </r>
  <r>
    <x v="329"/>
    <x v="0"/>
    <x v="0"/>
    <x v="1"/>
    <x v="8"/>
    <n v="228000"/>
  </r>
  <r>
    <x v="330"/>
    <x v="1"/>
    <x v="0"/>
    <x v="1"/>
    <x v="134"/>
    <n v="228000"/>
  </r>
  <r>
    <x v="331"/>
    <x v="2"/>
    <x v="0"/>
    <x v="1"/>
    <x v="134"/>
    <n v="229000"/>
  </r>
  <r>
    <x v="332"/>
    <x v="3"/>
    <x v="0"/>
    <x v="1"/>
    <x v="134"/>
    <n v="229000"/>
  </r>
  <r>
    <x v="333"/>
    <x v="4"/>
    <x v="0"/>
    <x v="1"/>
    <x v="134"/>
    <n v="230000"/>
  </r>
  <r>
    <x v="334"/>
    <x v="5"/>
    <x v="0"/>
    <x v="1"/>
    <x v="66"/>
    <n v="230000"/>
  </r>
  <r>
    <x v="335"/>
    <x v="6"/>
    <x v="0"/>
    <x v="1"/>
    <x v="66"/>
    <n v="231000"/>
  </r>
  <r>
    <x v="336"/>
    <x v="0"/>
    <x v="0"/>
    <x v="1"/>
    <x v="134"/>
    <n v="231000"/>
  </r>
  <r>
    <x v="337"/>
    <x v="1"/>
    <x v="0"/>
    <x v="1"/>
    <x v="66"/>
    <n v="232000"/>
  </r>
  <r>
    <x v="338"/>
    <x v="2"/>
    <x v="0"/>
    <x v="1"/>
    <x v="134"/>
    <n v="233000"/>
  </r>
  <r>
    <x v="339"/>
    <x v="3"/>
    <x v="0"/>
    <x v="1"/>
    <x v="8"/>
    <n v="234000"/>
  </r>
  <r>
    <x v="340"/>
    <x v="4"/>
    <x v="0"/>
    <x v="1"/>
    <x v="8"/>
    <n v="236000"/>
  </r>
  <r>
    <x v="341"/>
    <x v="5"/>
    <x v="0"/>
    <x v="1"/>
    <x v="134"/>
    <n v="236000"/>
  </r>
  <r>
    <x v="342"/>
    <x v="6"/>
    <x v="0"/>
    <x v="1"/>
    <x v="134"/>
    <n v="237000"/>
  </r>
  <r>
    <x v="343"/>
    <x v="0"/>
    <x v="0"/>
    <x v="1"/>
    <x v="134"/>
    <n v="237000"/>
  </r>
  <r>
    <x v="344"/>
    <x v="1"/>
    <x v="0"/>
    <x v="1"/>
    <x v="66"/>
    <n v="238000"/>
  </r>
  <r>
    <x v="345"/>
    <x v="2"/>
    <x v="0"/>
    <x v="1"/>
    <x v="134"/>
    <n v="238000"/>
  </r>
  <r>
    <x v="346"/>
    <x v="3"/>
    <x v="0"/>
    <x v="1"/>
    <x v="8"/>
    <n v="240000"/>
  </r>
  <r>
    <x v="347"/>
    <x v="4"/>
    <x v="0"/>
    <x v="1"/>
    <x v="134"/>
    <n v="240000"/>
  </r>
  <r>
    <x v="348"/>
    <x v="5"/>
    <x v="0"/>
    <x v="1"/>
    <x v="66"/>
    <n v="240000"/>
  </r>
  <r>
    <x v="349"/>
    <x v="6"/>
    <x v="0"/>
    <x v="1"/>
    <x v="134"/>
    <n v="241000"/>
  </r>
  <r>
    <x v="350"/>
    <x v="0"/>
    <x v="0"/>
    <x v="1"/>
    <x v="66"/>
    <n v="242000"/>
  </r>
  <r>
    <x v="351"/>
    <x v="1"/>
    <x v="0"/>
    <x v="1"/>
    <x v="134"/>
    <n v="242000"/>
  </r>
  <r>
    <x v="352"/>
    <x v="2"/>
    <x v="0"/>
    <x v="1"/>
    <x v="66"/>
    <n v="243000"/>
  </r>
  <r>
    <x v="353"/>
    <x v="3"/>
    <x v="0"/>
    <x v="1"/>
    <x v="66"/>
    <n v="244000"/>
  </r>
  <r>
    <x v="354"/>
    <x v="4"/>
    <x v="0"/>
    <x v="1"/>
    <x v="134"/>
    <n v="244000"/>
  </r>
  <r>
    <x v="355"/>
    <x v="5"/>
    <x v="0"/>
    <x v="1"/>
    <x v="134"/>
    <n v="245000"/>
  </r>
  <r>
    <x v="356"/>
    <x v="6"/>
    <x v="0"/>
    <x v="1"/>
    <x v="66"/>
    <n v="245000"/>
  </r>
  <r>
    <x v="357"/>
    <x v="0"/>
    <x v="0"/>
    <x v="1"/>
    <x v="8"/>
    <n v="247000"/>
  </r>
  <r>
    <x v="358"/>
    <x v="1"/>
    <x v="0"/>
    <x v="1"/>
    <x v="134"/>
    <n v="247000"/>
  </r>
  <r>
    <x v="359"/>
    <x v="2"/>
    <x v="0"/>
    <x v="1"/>
    <x v="134"/>
    <n v="248000"/>
  </r>
  <r>
    <x v="360"/>
    <x v="3"/>
    <x v="0"/>
    <x v="1"/>
    <x v="134"/>
    <n v="248000"/>
  </r>
  <r>
    <x v="361"/>
    <x v="4"/>
    <x v="0"/>
    <x v="1"/>
    <x v="66"/>
    <n v="249000"/>
  </r>
  <r>
    <x v="362"/>
    <x v="5"/>
    <x v="0"/>
    <x v="1"/>
    <x v="134"/>
    <n v="249000"/>
  </r>
  <r>
    <x v="363"/>
    <x v="6"/>
    <x v="0"/>
    <x v="1"/>
    <x v="134"/>
    <n v="249000"/>
  </r>
  <r>
    <x v="364"/>
    <x v="0"/>
    <x v="0"/>
    <x v="1"/>
    <x v="134"/>
    <n v="250000"/>
  </r>
  <r>
    <x v="365"/>
    <x v="1"/>
    <x v="0"/>
    <x v="1"/>
    <x v="134"/>
    <n v="250000"/>
  </r>
  <r>
    <x v="0"/>
    <x v="0"/>
    <x v="1"/>
    <x v="2"/>
    <x v="8"/>
    <n v="2000"/>
  </r>
  <r>
    <x v="1"/>
    <x v="1"/>
    <x v="1"/>
    <x v="2"/>
    <x v="134"/>
    <n v="2000"/>
  </r>
  <r>
    <x v="2"/>
    <x v="2"/>
    <x v="1"/>
    <x v="2"/>
    <x v="10"/>
    <n v="5000"/>
  </r>
  <r>
    <x v="3"/>
    <x v="3"/>
    <x v="1"/>
    <x v="2"/>
    <x v="134"/>
    <n v="5000"/>
  </r>
  <r>
    <x v="4"/>
    <x v="4"/>
    <x v="1"/>
    <x v="2"/>
    <x v="8"/>
    <n v="7000"/>
  </r>
  <r>
    <x v="5"/>
    <x v="5"/>
    <x v="1"/>
    <x v="2"/>
    <x v="134"/>
    <n v="7000"/>
  </r>
  <r>
    <x v="6"/>
    <x v="6"/>
    <x v="1"/>
    <x v="2"/>
    <x v="8"/>
    <n v="9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9">
  <r>
    <x v="0"/>
    <x v="0"/>
    <n v="9000"/>
    <x v="0"/>
  </r>
  <r>
    <x v="1"/>
    <x v="0"/>
    <n v="58000"/>
    <x v="1"/>
  </r>
  <r>
    <x v="1"/>
    <x v="0"/>
    <n v="32000"/>
    <x v="2"/>
  </r>
  <r>
    <x v="1"/>
    <x v="0"/>
    <n v="27000"/>
    <x v="3"/>
  </r>
  <r>
    <x v="1"/>
    <x v="1"/>
    <n v="70000"/>
    <x v="4"/>
  </r>
  <r>
    <x v="1"/>
    <x v="0"/>
    <n v="12000"/>
    <x v="5"/>
  </r>
  <r>
    <x v="1"/>
    <x v="0"/>
    <n v="48000"/>
    <x v="6"/>
  </r>
  <r>
    <x v="0"/>
    <x v="0"/>
    <n v="29000"/>
    <x v="0"/>
  </r>
  <r>
    <x v="1"/>
    <x v="0"/>
    <n v="2000"/>
    <x v="1"/>
  </r>
  <r>
    <x v="1"/>
    <x v="0"/>
    <n v="21000"/>
    <x v="2"/>
  </r>
  <r>
    <x v="1"/>
    <x v="0"/>
    <n v="32000"/>
    <x v="3"/>
  </r>
  <r>
    <x v="1"/>
    <x v="0"/>
    <n v="3000"/>
    <x v="4"/>
  </r>
  <r>
    <x v="1"/>
    <x v="0"/>
    <n v="47000"/>
    <x v="5"/>
  </r>
  <r>
    <x v="1"/>
    <x v="0"/>
    <n v="27000"/>
    <x v="6"/>
  </r>
  <r>
    <x v="0"/>
    <x v="1"/>
    <n v="74000"/>
    <x v="0"/>
  </r>
  <r>
    <x v="1"/>
    <x v="0"/>
    <n v="31000"/>
    <x v="1"/>
  </r>
  <r>
    <x v="1"/>
    <x v="0"/>
    <n v="14000"/>
    <x v="2"/>
  </r>
  <r>
    <x v="1"/>
    <x v="0"/>
    <n v="31000"/>
    <x v="3"/>
  </r>
  <r>
    <x v="1"/>
    <x v="1"/>
    <n v="83000"/>
    <x v="4"/>
  </r>
  <r>
    <x v="1"/>
    <x v="1"/>
    <n v="78000"/>
    <x v="5"/>
  </r>
  <r>
    <x v="1"/>
    <x v="1"/>
    <n v="88000"/>
    <x v="6"/>
  </r>
  <r>
    <x v="0"/>
    <x v="0"/>
    <n v="50000"/>
    <x v="0"/>
  </r>
  <r>
    <x v="1"/>
    <x v="1"/>
    <n v="154000"/>
    <x v="1"/>
  </r>
  <r>
    <x v="1"/>
    <x v="1"/>
    <n v="64000"/>
    <x v="2"/>
  </r>
  <r>
    <x v="1"/>
    <x v="0"/>
    <n v="27000"/>
    <x v="3"/>
  </r>
  <r>
    <x v="1"/>
    <x v="1"/>
    <n v="79000"/>
    <x v="4"/>
  </r>
  <r>
    <x v="1"/>
    <x v="1"/>
    <n v="64000"/>
    <x v="5"/>
  </r>
  <r>
    <x v="1"/>
    <x v="1"/>
    <n v="74000"/>
    <x v="6"/>
  </r>
  <r>
    <x v="0"/>
    <x v="0"/>
    <n v="48000"/>
    <x v="0"/>
  </r>
  <r>
    <x v="1"/>
    <x v="1"/>
    <n v="95000"/>
    <x v="1"/>
  </r>
  <r>
    <x v="1"/>
    <x v="1"/>
    <n v="76000"/>
    <x v="2"/>
  </r>
  <r>
    <x v="1"/>
    <x v="1"/>
    <n v="133000"/>
    <x v="3"/>
  </r>
  <r>
    <x v="1"/>
    <x v="0"/>
    <n v="17000"/>
    <x v="4"/>
  </r>
  <r>
    <x v="1"/>
    <x v="1"/>
    <n v="245000"/>
    <x v="5"/>
  </r>
  <r>
    <x v="1"/>
    <x v="1"/>
    <n v="127000"/>
    <x v="6"/>
  </r>
  <r>
    <x v="0"/>
    <x v="0"/>
    <n v="37000"/>
    <x v="0"/>
  </r>
  <r>
    <x v="1"/>
    <x v="0"/>
    <n v="30000"/>
    <x v="1"/>
  </r>
  <r>
    <x v="1"/>
    <x v="0"/>
    <n v="53000"/>
    <x v="2"/>
  </r>
  <r>
    <x v="1"/>
    <x v="0"/>
    <n v="21000"/>
    <x v="3"/>
  </r>
  <r>
    <x v="1"/>
    <x v="0"/>
    <n v="32000"/>
    <x v="4"/>
  </r>
  <r>
    <x v="1"/>
    <x v="0"/>
    <n v="44000"/>
    <x v="5"/>
  </r>
  <r>
    <x v="1"/>
    <x v="0"/>
    <n v="50000"/>
    <x v="6"/>
  </r>
  <r>
    <x v="0"/>
    <x v="0"/>
    <n v="22000"/>
    <x v="0"/>
  </r>
  <r>
    <x v="1"/>
    <x v="1"/>
    <n v="111000"/>
    <x v="1"/>
  </r>
  <r>
    <x v="1"/>
    <x v="0"/>
    <n v="35000"/>
    <x v="2"/>
  </r>
  <r>
    <x v="1"/>
    <x v="0"/>
    <n v="50000"/>
    <x v="3"/>
  </r>
  <r>
    <x v="1"/>
    <x v="1"/>
    <n v="67000"/>
    <x v="4"/>
  </r>
  <r>
    <x v="1"/>
    <x v="0"/>
    <n v="21000"/>
    <x v="5"/>
  </r>
  <r>
    <x v="1"/>
    <x v="0"/>
    <n v="21000"/>
    <x v="6"/>
  </r>
  <r>
    <x v="0"/>
    <x v="1"/>
    <n v="121000"/>
    <x v="0"/>
  </r>
  <r>
    <x v="1"/>
    <x v="0"/>
    <n v="39000"/>
    <x v="1"/>
  </r>
  <r>
    <x v="1"/>
    <x v="1"/>
    <n v="184000"/>
    <x v="2"/>
  </r>
  <r>
    <x v="1"/>
    <x v="0"/>
    <n v="25000"/>
    <x v="3"/>
  </r>
  <r>
    <x v="1"/>
    <x v="0"/>
    <n v="21000"/>
    <x v="4"/>
  </r>
  <r>
    <x v="1"/>
    <x v="0"/>
    <n v="29000"/>
    <x v="5"/>
  </r>
  <r>
    <x v="1"/>
    <x v="1"/>
    <n v="169000"/>
    <x v="6"/>
  </r>
  <r>
    <x v="0"/>
    <x v="0"/>
    <n v="5000"/>
    <x v="0"/>
  </r>
  <r>
    <x v="1"/>
    <x v="1"/>
    <n v="72000"/>
    <x v="1"/>
  </r>
  <r>
    <x v="1"/>
    <x v="0"/>
    <n v="36000"/>
    <x v="2"/>
  </r>
  <r>
    <x v="1"/>
    <x v="0"/>
    <n v="29000"/>
    <x v="3"/>
  </r>
  <r>
    <x v="1"/>
    <x v="1"/>
    <n v="112000"/>
    <x v="4"/>
  </r>
  <r>
    <x v="1"/>
    <x v="0"/>
    <n v="32000"/>
    <x v="5"/>
  </r>
  <r>
    <x v="1"/>
    <x v="0"/>
    <n v="43000"/>
    <x v="6"/>
  </r>
  <r>
    <x v="0"/>
    <x v="0"/>
    <n v="38000"/>
    <x v="0"/>
  </r>
  <r>
    <x v="1"/>
    <x v="1"/>
    <n v="94000"/>
    <x v="1"/>
  </r>
  <r>
    <x v="1"/>
    <x v="0"/>
    <n v="34000"/>
    <x v="2"/>
  </r>
  <r>
    <x v="1"/>
    <x v="0"/>
    <n v="19000"/>
    <x v="3"/>
  </r>
  <r>
    <x v="1"/>
    <x v="1"/>
    <n v="79000"/>
    <x v="4"/>
  </r>
  <r>
    <x v="1"/>
    <x v="0"/>
    <n v="23000"/>
    <x v="5"/>
  </r>
  <r>
    <x v="1"/>
    <x v="1"/>
    <n v="95000"/>
    <x v="6"/>
  </r>
  <r>
    <x v="0"/>
    <x v="0"/>
    <n v="18000"/>
    <x v="0"/>
  </r>
  <r>
    <x v="1"/>
    <x v="0"/>
    <n v="42000"/>
    <x v="1"/>
  </r>
  <r>
    <x v="1"/>
    <x v="0"/>
    <n v="23000"/>
    <x v="2"/>
  </r>
  <r>
    <x v="1"/>
    <x v="0"/>
    <n v="57000"/>
    <x v="3"/>
  </r>
  <r>
    <x v="1"/>
    <x v="0"/>
    <n v="54000"/>
    <x v="4"/>
  </r>
  <r>
    <x v="1"/>
    <x v="0"/>
    <n v="54000"/>
    <x v="5"/>
  </r>
  <r>
    <x v="1"/>
    <x v="0"/>
    <n v="4000"/>
    <x v="6"/>
  </r>
  <r>
    <x v="0"/>
    <x v="1"/>
    <n v="107000"/>
    <x v="0"/>
  </r>
  <r>
    <x v="1"/>
    <x v="1"/>
    <n v="110000"/>
    <x v="1"/>
  </r>
  <r>
    <x v="1"/>
    <x v="0"/>
    <n v="26000"/>
    <x v="2"/>
  </r>
  <r>
    <x v="1"/>
    <x v="1"/>
    <n v="110000"/>
    <x v="3"/>
  </r>
  <r>
    <x v="1"/>
    <x v="1"/>
    <n v="111000"/>
    <x v="4"/>
  </r>
  <r>
    <x v="1"/>
    <x v="0"/>
    <n v="25000"/>
    <x v="5"/>
  </r>
  <r>
    <x v="1"/>
    <x v="0"/>
    <n v="53000"/>
    <x v="6"/>
  </r>
  <r>
    <x v="0"/>
    <x v="1"/>
    <n v="64000"/>
    <x v="0"/>
  </r>
  <r>
    <x v="1"/>
    <x v="0"/>
    <n v="41000"/>
    <x v="1"/>
  </r>
  <r>
    <x v="1"/>
    <x v="1"/>
    <n v="63000"/>
    <x v="2"/>
  </r>
  <r>
    <x v="1"/>
    <x v="0"/>
    <n v="41000"/>
    <x v="3"/>
  </r>
  <r>
    <x v="1"/>
    <x v="0"/>
    <n v="3000"/>
    <x v="4"/>
  </r>
  <r>
    <x v="1"/>
    <x v="0"/>
    <n v="27000"/>
    <x v="5"/>
  </r>
  <r>
    <x v="1"/>
    <x v="0"/>
    <n v="12000"/>
    <x v="6"/>
  </r>
  <r>
    <x v="0"/>
    <x v="0"/>
    <n v="41000"/>
    <x v="0"/>
  </r>
  <r>
    <x v="1"/>
    <x v="0"/>
    <n v="32000"/>
    <x v="1"/>
  </r>
  <r>
    <x v="1"/>
    <x v="0"/>
    <n v="10000"/>
    <x v="2"/>
  </r>
  <r>
    <x v="1"/>
    <x v="0"/>
    <n v="39000"/>
    <x v="3"/>
  </r>
  <r>
    <x v="1"/>
    <x v="0"/>
    <n v="56000"/>
    <x v="4"/>
  </r>
  <r>
    <x v="1"/>
    <x v="0"/>
    <n v="25000"/>
    <x v="5"/>
  </r>
  <r>
    <x v="1"/>
    <x v="0"/>
    <n v="58000"/>
    <x v="6"/>
  </r>
  <r>
    <x v="0"/>
    <x v="0"/>
    <n v="2000"/>
    <x v="0"/>
  </r>
  <r>
    <x v="1"/>
    <x v="1"/>
    <n v="94000"/>
    <x v="1"/>
  </r>
  <r>
    <x v="1"/>
    <x v="0"/>
    <n v="27000"/>
    <x v="2"/>
  </r>
  <r>
    <x v="1"/>
    <x v="0"/>
    <n v="6000"/>
    <x v="3"/>
  </r>
  <r>
    <x v="1"/>
    <x v="0"/>
    <n v="28000"/>
    <x v="4"/>
  </r>
  <r>
    <x v="1"/>
    <x v="0"/>
    <n v="6000"/>
    <x v="5"/>
  </r>
  <r>
    <x v="1"/>
    <x v="0"/>
    <n v="0"/>
    <x v="6"/>
  </r>
  <r>
    <x v="0"/>
    <x v="0"/>
    <n v="5000"/>
    <x v="0"/>
  </r>
  <r>
    <x v="1"/>
    <x v="0"/>
    <n v="3000"/>
    <x v="1"/>
  </r>
  <r>
    <x v="1"/>
    <x v="0"/>
    <n v="12000"/>
    <x v="2"/>
  </r>
  <r>
    <x v="1"/>
    <x v="0"/>
    <n v="4000"/>
    <x v="3"/>
  </r>
  <r>
    <x v="1"/>
    <x v="0"/>
    <n v="31000"/>
    <x v="4"/>
  </r>
  <r>
    <x v="1"/>
    <x v="0"/>
    <n v="14000"/>
    <x v="5"/>
  </r>
  <r>
    <x v="1"/>
    <x v="0"/>
    <n v="0"/>
    <x v="6"/>
  </r>
  <r>
    <x v="0"/>
    <x v="0"/>
    <n v="0"/>
    <x v="0"/>
  </r>
  <r>
    <x v="1"/>
    <x v="0"/>
    <n v="1000"/>
    <x v="1"/>
  </r>
  <r>
    <x v="1"/>
    <x v="0"/>
    <n v="1000"/>
    <x v="2"/>
  </r>
  <r>
    <x v="1"/>
    <x v="0"/>
    <n v="12000"/>
    <x v="3"/>
  </r>
  <r>
    <x v="1"/>
    <x v="0"/>
    <n v="31000"/>
    <x v="4"/>
  </r>
  <r>
    <x v="1"/>
    <x v="0"/>
    <n v="29000"/>
    <x v="5"/>
  </r>
  <r>
    <x v="1"/>
    <x v="0"/>
    <n v="1000"/>
    <x v="6"/>
  </r>
  <r>
    <x v="0"/>
    <x v="0"/>
    <n v="25000"/>
    <x v="0"/>
  </r>
  <r>
    <x v="1"/>
    <x v="0"/>
    <n v="10000"/>
    <x v="1"/>
  </r>
  <r>
    <x v="1"/>
    <x v="0"/>
    <n v="8000"/>
    <x v="2"/>
  </r>
  <r>
    <x v="1"/>
    <x v="0"/>
    <n v="24000"/>
    <x v="3"/>
  </r>
  <r>
    <x v="1"/>
    <x v="0"/>
    <n v="38000"/>
    <x v="4"/>
  </r>
  <r>
    <x v="1"/>
    <x v="0"/>
    <n v="45000"/>
    <x v="5"/>
  </r>
  <r>
    <x v="1"/>
    <x v="0"/>
    <n v="1000"/>
    <x v="6"/>
  </r>
  <r>
    <x v="0"/>
    <x v="0"/>
    <n v="30000"/>
    <x v="0"/>
  </r>
  <r>
    <x v="1"/>
    <x v="0"/>
    <n v="13000"/>
    <x v="1"/>
  </r>
  <r>
    <x v="1"/>
    <x v="1"/>
    <n v="62000"/>
    <x v="2"/>
  </r>
  <r>
    <x v="1"/>
    <x v="0"/>
    <n v="15000"/>
    <x v="3"/>
  </r>
  <r>
    <x v="1"/>
    <x v="0"/>
    <n v="16000"/>
    <x v="4"/>
  </r>
  <r>
    <x v="1"/>
    <x v="0"/>
    <n v="27000"/>
    <x v="5"/>
  </r>
  <r>
    <x v="1"/>
    <x v="1"/>
    <n v="74000"/>
    <x v="6"/>
  </r>
  <r>
    <x v="0"/>
    <x v="1"/>
    <n v="63000"/>
    <x v="0"/>
  </r>
  <r>
    <x v="1"/>
    <x v="0"/>
    <n v="44000"/>
    <x v="1"/>
  </r>
  <r>
    <x v="1"/>
    <x v="0"/>
    <n v="21000"/>
    <x v="2"/>
  </r>
  <r>
    <x v="1"/>
    <x v="0"/>
    <n v="54000"/>
    <x v="3"/>
  </r>
  <r>
    <x v="1"/>
    <x v="1"/>
    <n v="125000"/>
    <x v="4"/>
  </r>
  <r>
    <x v="1"/>
    <x v="1"/>
    <n v="105000"/>
    <x v="5"/>
  </r>
  <r>
    <x v="1"/>
    <x v="1"/>
    <n v="67000"/>
    <x v="6"/>
  </r>
  <r>
    <x v="0"/>
    <x v="1"/>
    <n v="148000"/>
    <x v="0"/>
  </r>
  <r>
    <x v="1"/>
    <x v="1"/>
    <n v="77000"/>
    <x v="1"/>
  </r>
  <r>
    <x v="1"/>
    <x v="0"/>
    <n v="40000"/>
    <x v="2"/>
  </r>
  <r>
    <x v="1"/>
    <x v="1"/>
    <n v="66000"/>
    <x v="3"/>
  </r>
  <r>
    <x v="1"/>
    <x v="1"/>
    <n v="86000"/>
    <x v="4"/>
  </r>
  <r>
    <x v="1"/>
    <x v="0"/>
    <n v="22000"/>
    <x v="5"/>
  </r>
  <r>
    <x v="1"/>
    <x v="1"/>
    <n v="73000"/>
    <x v="6"/>
  </r>
  <r>
    <x v="0"/>
    <x v="1"/>
    <n v="108000"/>
    <x v="0"/>
  </r>
  <r>
    <x v="1"/>
    <x v="1"/>
    <n v="84000"/>
    <x v="1"/>
  </r>
  <r>
    <x v="1"/>
    <x v="0"/>
    <n v="24000"/>
    <x v="2"/>
  </r>
  <r>
    <x v="1"/>
    <x v="1"/>
    <n v="73000"/>
    <x v="3"/>
  </r>
  <r>
    <x v="1"/>
    <x v="1"/>
    <n v="113000"/>
    <x v="4"/>
  </r>
  <r>
    <x v="1"/>
    <x v="0"/>
    <n v="33000"/>
    <x v="5"/>
  </r>
  <r>
    <x v="1"/>
    <x v="1"/>
    <n v="98000"/>
    <x v="6"/>
  </r>
  <r>
    <x v="0"/>
    <x v="1"/>
    <n v="106000"/>
    <x v="0"/>
  </r>
  <r>
    <x v="1"/>
    <x v="1"/>
    <n v="89000"/>
    <x v="1"/>
  </r>
  <r>
    <x v="1"/>
    <x v="1"/>
    <n v="76000"/>
    <x v="2"/>
  </r>
  <r>
    <x v="1"/>
    <x v="2"/>
    <n v="60000"/>
    <x v="3"/>
  </r>
  <r>
    <x v="1"/>
    <x v="1"/>
    <n v="68000"/>
    <x v="4"/>
  </r>
  <r>
    <x v="1"/>
    <x v="0"/>
    <n v="58000"/>
    <x v="5"/>
  </r>
  <r>
    <x v="1"/>
    <x v="1"/>
    <n v="89000"/>
    <x v="6"/>
  </r>
  <r>
    <x v="0"/>
    <x v="1"/>
    <n v="91000"/>
    <x v="0"/>
  </r>
  <r>
    <x v="1"/>
    <x v="0"/>
    <n v="22000"/>
    <x v="1"/>
  </r>
  <r>
    <x v="1"/>
    <x v="1"/>
    <n v="150000"/>
    <x v="2"/>
  </r>
  <r>
    <x v="1"/>
    <x v="1"/>
    <n v="113000"/>
    <x v="3"/>
  </r>
  <r>
    <x v="1"/>
    <x v="0"/>
    <n v="20000"/>
    <x v="4"/>
  </r>
  <r>
    <x v="1"/>
    <x v="1"/>
    <n v="110000"/>
    <x v="5"/>
  </r>
  <r>
    <x v="1"/>
    <x v="0"/>
    <n v="41000"/>
    <x v="6"/>
  </r>
  <r>
    <x v="0"/>
    <x v="1"/>
    <n v="75000"/>
    <x v="0"/>
  </r>
  <r>
    <x v="1"/>
    <x v="1"/>
    <n v="68000"/>
    <x v="1"/>
  </r>
  <r>
    <x v="1"/>
    <x v="1"/>
    <n v="97000"/>
    <x v="2"/>
  </r>
  <r>
    <x v="1"/>
    <x v="1"/>
    <n v="102000"/>
    <x v="3"/>
  </r>
  <r>
    <x v="1"/>
    <x v="0"/>
    <n v="23000"/>
    <x v="4"/>
  </r>
  <r>
    <x v="1"/>
    <x v="1"/>
    <n v="90000"/>
    <x v="5"/>
  </r>
  <r>
    <x v="1"/>
    <x v="1"/>
    <n v="96000"/>
    <x v="6"/>
  </r>
  <r>
    <x v="0"/>
    <x v="0"/>
    <n v="31000"/>
    <x v="0"/>
  </r>
  <r>
    <x v="1"/>
    <x v="0"/>
    <n v="31000"/>
    <x v="1"/>
  </r>
  <r>
    <x v="1"/>
    <x v="1"/>
    <n v="86000"/>
    <x v="2"/>
  </r>
  <r>
    <x v="1"/>
    <x v="1"/>
    <n v="85000"/>
    <x v="3"/>
  </r>
  <r>
    <x v="1"/>
    <x v="1"/>
    <n v="61000"/>
    <x v="4"/>
  </r>
  <r>
    <x v="1"/>
    <x v="1"/>
    <n v="124000"/>
    <x v="5"/>
  </r>
  <r>
    <x v="1"/>
    <x v="0"/>
    <n v="15000"/>
    <x v="6"/>
  </r>
  <r>
    <x v="0"/>
    <x v="1"/>
    <n v="66000"/>
    <x v="0"/>
  </r>
  <r>
    <x v="1"/>
    <x v="1"/>
    <n v="111000"/>
    <x v="1"/>
  </r>
  <r>
    <x v="1"/>
    <x v="1"/>
    <n v="77000"/>
    <x v="2"/>
  </r>
  <r>
    <x v="1"/>
    <x v="1"/>
    <n v="143000"/>
    <x v="3"/>
  </r>
  <r>
    <x v="1"/>
    <x v="1"/>
    <n v="71000"/>
    <x v="4"/>
  </r>
  <r>
    <x v="1"/>
    <x v="1"/>
    <n v="74000"/>
    <x v="5"/>
  </r>
  <r>
    <x v="1"/>
    <x v="0"/>
    <n v="22000"/>
    <x v="6"/>
  </r>
  <r>
    <x v="0"/>
    <x v="0"/>
    <n v="49000"/>
    <x v="0"/>
  </r>
  <r>
    <x v="1"/>
    <x v="1"/>
    <n v="62000"/>
    <x v="1"/>
  </r>
  <r>
    <x v="1"/>
    <x v="1"/>
    <n v="85000"/>
    <x v="2"/>
  </r>
  <r>
    <x v="1"/>
    <x v="0"/>
    <n v="22000"/>
    <x v="3"/>
  </r>
  <r>
    <x v="1"/>
    <x v="1"/>
    <n v="104000"/>
    <x v="4"/>
  </r>
  <r>
    <x v="1"/>
    <x v="0"/>
    <n v="23000"/>
    <x v="5"/>
  </r>
  <r>
    <x v="1"/>
    <x v="0"/>
    <n v="30000"/>
    <x v="6"/>
  </r>
  <r>
    <x v="0"/>
    <x v="0"/>
    <n v="31000"/>
    <x v="0"/>
  </r>
  <r>
    <x v="1"/>
    <x v="1"/>
    <n v="109000"/>
    <x v="1"/>
  </r>
  <r>
    <x v="1"/>
    <x v="1"/>
    <n v="111000"/>
    <x v="2"/>
  </r>
  <r>
    <x v="1"/>
    <x v="1"/>
    <n v="104000"/>
    <x v="3"/>
  </r>
  <r>
    <x v="1"/>
    <x v="1"/>
    <n v="169000"/>
    <x v="4"/>
  </r>
  <r>
    <x v="1"/>
    <x v="0"/>
    <n v="17000"/>
    <x v="5"/>
  </r>
  <r>
    <x v="1"/>
    <x v="1"/>
    <n v="70000"/>
    <x v="6"/>
  </r>
  <r>
    <x v="0"/>
    <x v="0"/>
    <n v="48000"/>
    <x v="0"/>
  </r>
  <r>
    <x v="1"/>
    <x v="1"/>
    <n v="95000"/>
    <x v="1"/>
  </r>
  <r>
    <x v="1"/>
    <x v="1"/>
    <n v="70000"/>
    <x v="2"/>
  </r>
  <r>
    <x v="1"/>
    <x v="1"/>
    <n v="61000"/>
    <x v="3"/>
  </r>
  <r>
    <x v="1"/>
    <x v="0"/>
    <n v="46000"/>
    <x v="4"/>
  </r>
  <r>
    <x v="1"/>
    <x v="1"/>
    <n v="85000"/>
    <x v="5"/>
  </r>
  <r>
    <x v="1"/>
    <x v="0"/>
    <n v="45000"/>
    <x v="6"/>
  </r>
  <r>
    <x v="0"/>
    <x v="0"/>
    <n v="58000"/>
    <x v="0"/>
  </r>
  <r>
    <x v="1"/>
    <x v="0"/>
    <n v="49000"/>
    <x v="1"/>
  </r>
  <r>
    <x v="1"/>
    <x v="1"/>
    <n v="104000"/>
    <x v="2"/>
  </r>
  <r>
    <x v="1"/>
    <x v="0"/>
    <n v="14000"/>
    <x v="3"/>
  </r>
  <r>
    <x v="1"/>
    <x v="1"/>
    <n v="90000"/>
    <x v="4"/>
  </r>
  <r>
    <x v="1"/>
    <x v="0"/>
    <n v="55000"/>
    <x v="5"/>
  </r>
  <r>
    <x v="1"/>
    <x v="0"/>
    <n v="56000"/>
    <x v="6"/>
  </r>
  <r>
    <x v="0"/>
    <x v="0"/>
    <n v="51000"/>
    <x v="0"/>
  </r>
  <r>
    <x v="1"/>
    <x v="1"/>
    <n v="169000"/>
    <x v="1"/>
  </r>
  <r>
    <x v="1"/>
    <x v="1"/>
    <n v="72000"/>
    <x v="2"/>
  </r>
  <r>
    <x v="1"/>
    <x v="1"/>
    <n v="106000"/>
    <x v="3"/>
  </r>
  <r>
    <x v="1"/>
    <x v="1"/>
    <n v="68000"/>
    <x v="4"/>
  </r>
  <r>
    <x v="1"/>
    <x v="0"/>
    <n v="36000"/>
    <x v="5"/>
  </r>
  <r>
    <x v="1"/>
    <x v="1"/>
    <n v="78000"/>
    <x v="6"/>
  </r>
  <r>
    <x v="0"/>
    <x v="0"/>
    <n v="56000"/>
    <x v="0"/>
  </r>
  <r>
    <x v="1"/>
    <x v="0"/>
    <n v="12000"/>
    <x v="1"/>
  </r>
  <r>
    <x v="1"/>
    <x v="1"/>
    <n v="70000"/>
    <x v="2"/>
  </r>
  <r>
    <x v="1"/>
    <x v="1"/>
    <n v="67000"/>
    <x v="3"/>
  </r>
  <r>
    <x v="1"/>
    <x v="1"/>
    <n v="91000"/>
    <x v="4"/>
  </r>
  <r>
    <x v="1"/>
    <x v="0"/>
    <n v="28000"/>
    <x v="5"/>
  </r>
  <r>
    <x v="1"/>
    <x v="0"/>
    <n v="32000"/>
    <x v="6"/>
  </r>
  <r>
    <x v="0"/>
    <x v="1"/>
    <n v="85000"/>
    <x v="0"/>
  </r>
  <r>
    <x v="1"/>
    <x v="0"/>
    <n v="3000"/>
    <x v="1"/>
  </r>
  <r>
    <x v="1"/>
    <x v="1"/>
    <n v="99000"/>
    <x v="2"/>
  </r>
  <r>
    <x v="1"/>
    <x v="0"/>
    <n v="26000"/>
    <x v="3"/>
  </r>
  <r>
    <x v="1"/>
    <x v="1"/>
    <n v="106000"/>
    <x v="4"/>
  </r>
  <r>
    <x v="1"/>
    <x v="0"/>
    <n v="40000"/>
    <x v="5"/>
  </r>
  <r>
    <x v="1"/>
    <x v="1"/>
    <n v="201000"/>
    <x v="6"/>
  </r>
  <r>
    <x v="0"/>
    <x v="0"/>
    <n v="16000"/>
    <x v="0"/>
  </r>
  <r>
    <x v="1"/>
    <x v="1"/>
    <n v="103000"/>
    <x v="1"/>
  </r>
  <r>
    <x v="1"/>
    <x v="1"/>
    <n v="140000"/>
    <x v="2"/>
  </r>
  <r>
    <x v="1"/>
    <x v="1"/>
    <n v="68000"/>
    <x v="3"/>
  </r>
  <r>
    <x v="1"/>
    <x v="1"/>
    <n v="66000"/>
    <x v="4"/>
  </r>
  <r>
    <x v="1"/>
    <x v="0"/>
    <n v="9000"/>
    <x v="5"/>
  </r>
  <r>
    <x v="1"/>
    <x v="1"/>
    <n v="71000"/>
    <x v="6"/>
  </r>
  <r>
    <x v="0"/>
    <x v="1"/>
    <n v="66000"/>
    <x v="0"/>
  </r>
  <r>
    <x v="1"/>
    <x v="1"/>
    <n v="81000"/>
    <x v="1"/>
  </r>
  <r>
    <x v="1"/>
    <x v="0"/>
    <n v="7000"/>
    <x v="2"/>
  </r>
  <r>
    <x v="1"/>
    <x v="1"/>
    <n v="174000"/>
    <x v="3"/>
  </r>
  <r>
    <x v="1"/>
    <x v="1"/>
    <n v="67000"/>
    <x v="4"/>
  </r>
  <r>
    <x v="1"/>
    <x v="0"/>
    <n v="41000"/>
    <x v="5"/>
  </r>
  <r>
    <x v="1"/>
    <x v="0"/>
    <n v="29000"/>
    <x v="6"/>
  </r>
  <r>
    <x v="0"/>
    <x v="0"/>
    <n v="16000"/>
    <x v="0"/>
  </r>
  <r>
    <x v="1"/>
    <x v="1"/>
    <n v="67000"/>
    <x v="1"/>
  </r>
  <r>
    <x v="1"/>
    <x v="1"/>
    <n v="84000"/>
    <x v="2"/>
  </r>
  <r>
    <x v="1"/>
    <x v="0"/>
    <n v="52000"/>
    <x v="3"/>
  </r>
  <r>
    <x v="1"/>
    <x v="2"/>
    <n v="60000"/>
    <x v="4"/>
  </r>
  <r>
    <x v="1"/>
    <x v="0"/>
    <n v="33000"/>
    <x v="5"/>
  </r>
  <r>
    <x v="1"/>
    <x v="0"/>
    <n v="44000"/>
    <x v="6"/>
  </r>
  <r>
    <x v="0"/>
    <x v="1"/>
    <n v="116000"/>
    <x v="0"/>
  </r>
  <r>
    <x v="1"/>
    <x v="0"/>
    <n v="55000"/>
    <x v="1"/>
  </r>
  <r>
    <x v="1"/>
    <x v="1"/>
    <n v="77000"/>
    <x v="2"/>
  </r>
  <r>
    <x v="1"/>
    <x v="1"/>
    <n v="84000"/>
    <x v="3"/>
  </r>
  <r>
    <x v="1"/>
    <x v="1"/>
    <n v="153000"/>
    <x v="4"/>
  </r>
  <r>
    <x v="1"/>
    <x v="1"/>
    <n v="88000"/>
    <x v="5"/>
  </r>
  <r>
    <x v="1"/>
    <x v="0"/>
    <n v="57000"/>
    <x v="6"/>
  </r>
  <r>
    <x v="0"/>
    <x v="0"/>
    <n v="52000"/>
    <x v="0"/>
  </r>
  <r>
    <x v="1"/>
    <x v="0"/>
    <n v="10000"/>
    <x v="1"/>
  </r>
  <r>
    <x v="1"/>
    <x v="1"/>
    <n v="172000"/>
    <x v="2"/>
  </r>
  <r>
    <x v="1"/>
    <x v="1"/>
    <n v="72000"/>
    <x v="3"/>
  </r>
  <r>
    <x v="1"/>
    <x v="0"/>
    <n v="31000"/>
    <x v="4"/>
  </r>
  <r>
    <x v="1"/>
    <x v="0"/>
    <n v="57000"/>
    <x v="5"/>
  </r>
  <r>
    <x v="1"/>
    <x v="0"/>
    <n v="52000"/>
    <x v="6"/>
  </r>
  <r>
    <x v="0"/>
    <x v="1"/>
    <n v="86000"/>
    <x v="0"/>
  </r>
  <r>
    <x v="1"/>
    <x v="0"/>
    <n v="28000"/>
    <x v="1"/>
  </r>
  <r>
    <x v="1"/>
    <x v="1"/>
    <n v="91000"/>
    <x v="2"/>
  </r>
  <r>
    <x v="1"/>
    <x v="1"/>
    <n v="105000"/>
    <x v="3"/>
  </r>
  <r>
    <x v="1"/>
    <x v="0"/>
    <n v="34000"/>
    <x v="4"/>
  </r>
  <r>
    <x v="1"/>
    <x v="0"/>
    <n v="24000"/>
    <x v="5"/>
  </r>
  <r>
    <x v="1"/>
    <x v="0"/>
    <n v="26000"/>
    <x v="6"/>
  </r>
  <r>
    <x v="0"/>
    <x v="2"/>
    <n v="60000"/>
    <x v="0"/>
  </r>
  <r>
    <x v="1"/>
    <x v="1"/>
    <n v="62000"/>
    <x v="1"/>
  </r>
  <r>
    <x v="1"/>
    <x v="1"/>
    <n v="70000"/>
    <x v="2"/>
  </r>
  <r>
    <x v="1"/>
    <x v="1"/>
    <n v="104000"/>
    <x v="3"/>
  </r>
  <r>
    <x v="1"/>
    <x v="0"/>
    <n v="49000"/>
    <x v="4"/>
  </r>
  <r>
    <x v="1"/>
    <x v="1"/>
    <n v="113000"/>
    <x v="5"/>
  </r>
  <r>
    <x v="1"/>
    <x v="1"/>
    <n v="84000"/>
    <x v="6"/>
  </r>
  <r>
    <x v="0"/>
    <x v="0"/>
    <n v="33000"/>
    <x v="0"/>
  </r>
  <r>
    <x v="1"/>
    <x v="1"/>
    <n v="86000"/>
    <x v="1"/>
  </r>
  <r>
    <x v="1"/>
    <x v="0"/>
    <n v="58000"/>
    <x v="2"/>
  </r>
  <r>
    <x v="1"/>
    <x v="0"/>
    <n v="19000"/>
    <x v="3"/>
  </r>
  <r>
    <x v="1"/>
    <x v="0"/>
    <n v="28000"/>
    <x v="4"/>
  </r>
  <r>
    <x v="1"/>
    <x v="1"/>
    <n v="159000"/>
    <x v="5"/>
  </r>
  <r>
    <x v="1"/>
    <x v="1"/>
    <n v="102000"/>
    <x v="6"/>
  </r>
  <r>
    <x v="0"/>
    <x v="1"/>
    <n v="184000"/>
    <x v="0"/>
  </r>
  <r>
    <x v="1"/>
    <x v="1"/>
    <n v="130000"/>
    <x v="1"/>
  </r>
  <r>
    <x v="1"/>
    <x v="0"/>
    <n v="38000"/>
    <x v="2"/>
  </r>
  <r>
    <x v="1"/>
    <x v="0"/>
    <n v="44000"/>
    <x v="3"/>
  </r>
  <r>
    <x v="1"/>
    <x v="1"/>
    <n v="111000"/>
    <x v="4"/>
  </r>
  <r>
    <x v="1"/>
    <x v="1"/>
    <n v="61000"/>
    <x v="5"/>
  </r>
  <r>
    <x v="1"/>
    <x v="1"/>
    <n v="86000"/>
    <x v="6"/>
  </r>
  <r>
    <x v="0"/>
    <x v="1"/>
    <n v="136000"/>
    <x v="0"/>
  </r>
  <r>
    <x v="1"/>
    <x v="1"/>
    <n v="76000"/>
    <x v="1"/>
  </r>
  <r>
    <x v="1"/>
    <x v="1"/>
    <n v="97000"/>
    <x v="2"/>
  </r>
  <r>
    <x v="1"/>
    <x v="0"/>
    <n v="54000"/>
    <x v="3"/>
  </r>
  <r>
    <x v="1"/>
    <x v="1"/>
    <n v="90000"/>
    <x v="4"/>
  </r>
  <r>
    <x v="1"/>
    <x v="1"/>
    <n v="174000"/>
    <x v="5"/>
  </r>
  <r>
    <x v="1"/>
    <x v="1"/>
    <n v="82000"/>
    <x v="6"/>
  </r>
  <r>
    <x v="0"/>
    <x v="1"/>
    <n v="61000"/>
    <x v="0"/>
  </r>
  <r>
    <x v="1"/>
    <x v="0"/>
    <n v="54000"/>
    <x v="1"/>
  </r>
  <r>
    <x v="1"/>
    <x v="1"/>
    <n v="62000"/>
    <x v="2"/>
  </r>
  <r>
    <x v="1"/>
    <x v="0"/>
    <n v="58000"/>
    <x v="3"/>
  </r>
  <r>
    <x v="1"/>
    <x v="0"/>
    <n v="28000"/>
    <x v="4"/>
  </r>
  <r>
    <x v="1"/>
    <x v="0"/>
    <n v="21000"/>
    <x v="5"/>
  </r>
  <r>
    <x v="1"/>
    <x v="1"/>
    <n v="129000"/>
    <x v="6"/>
  </r>
  <r>
    <x v="0"/>
    <x v="0"/>
    <n v="9000"/>
    <x v="0"/>
  </r>
  <r>
    <x v="1"/>
    <x v="0"/>
    <n v="21000"/>
    <x v="1"/>
  </r>
  <r>
    <x v="1"/>
    <x v="0"/>
    <n v="48000"/>
    <x v="2"/>
  </r>
  <r>
    <x v="1"/>
    <x v="1"/>
    <n v="67000"/>
    <x v="3"/>
  </r>
  <r>
    <x v="1"/>
    <x v="0"/>
    <n v="44000"/>
    <x v="4"/>
  </r>
  <r>
    <x v="1"/>
    <x v="1"/>
    <n v="102000"/>
    <x v="5"/>
  </r>
  <r>
    <x v="1"/>
    <x v="1"/>
    <n v="92000"/>
    <x v="6"/>
  </r>
  <r>
    <x v="0"/>
    <x v="1"/>
    <n v="95000"/>
    <x v="0"/>
  </r>
  <r>
    <x v="1"/>
    <x v="1"/>
    <n v="93000"/>
    <x v="1"/>
  </r>
  <r>
    <x v="1"/>
    <x v="0"/>
    <n v="53000"/>
    <x v="2"/>
  </r>
  <r>
    <x v="1"/>
    <x v="1"/>
    <n v="143000"/>
    <x v="3"/>
  </r>
  <r>
    <x v="1"/>
    <x v="0"/>
    <n v="12000"/>
    <x v="4"/>
  </r>
  <r>
    <x v="1"/>
    <x v="1"/>
    <n v="71000"/>
    <x v="5"/>
  </r>
  <r>
    <x v="1"/>
    <x v="0"/>
    <n v="59000"/>
    <x v="6"/>
  </r>
  <r>
    <x v="0"/>
    <x v="0"/>
    <n v="26000"/>
    <x v="0"/>
  </r>
  <r>
    <x v="1"/>
    <x v="0"/>
    <n v="49000"/>
    <x v="1"/>
  </r>
  <r>
    <x v="1"/>
    <x v="1"/>
    <n v="100000"/>
    <x v="2"/>
  </r>
  <r>
    <x v="1"/>
    <x v="1"/>
    <n v="112000"/>
    <x v="3"/>
  </r>
  <r>
    <x v="1"/>
    <x v="1"/>
    <n v="164000"/>
    <x v="4"/>
  </r>
  <r>
    <x v="1"/>
    <x v="0"/>
    <n v="39000"/>
    <x v="5"/>
  </r>
  <r>
    <x v="1"/>
    <x v="0"/>
    <n v="41000"/>
    <x v="6"/>
  </r>
  <r>
    <x v="0"/>
    <x v="0"/>
    <n v="39000"/>
    <x v="0"/>
  </r>
  <r>
    <x v="1"/>
    <x v="0"/>
    <n v="59000"/>
    <x v="1"/>
  </r>
  <r>
    <x v="1"/>
    <x v="0"/>
    <n v="21000"/>
    <x v="2"/>
  </r>
  <r>
    <x v="1"/>
    <x v="1"/>
    <n v="86000"/>
    <x v="3"/>
  </r>
  <r>
    <x v="1"/>
    <x v="1"/>
    <n v="159000"/>
    <x v="4"/>
  </r>
  <r>
    <x v="1"/>
    <x v="0"/>
    <n v="52000"/>
    <x v="5"/>
  </r>
  <r>
    <x v="1"/>
    <x v="0"/>
    <n v="54000"/>
    <x v="6"/>
  </r>
  <r>
    <x v="0"/>
    <x v="1"/>
    <n v="95000"/>
    <x v="0"/>
  </r>
  <r>
    <x v="1"/>
    <x v="1"/>
    <n v="87000"/>
    <x v="1"/>
  </r>
  <r>
    <x v="1"/>
    <x v="1"/>
    <n v="115000"/>
    <x v="2"/>
  </r>
  <r>
    <x v="1"/>
    <x v="1"/>
    <n v="78000"/>
    <x v="3"/>
  </r>
  <r>
    <x v="1"/>
    <x v="0"/>
    <n v="27000"/>
    <x v="4"/>
  </r>
  <r>
    <x v="1"/>
    <x v="0"/>
    <n v="29000"/>
    <x v="5"/>
  </r>
  <r>
    <x v="1"/>
    <x v="1"/>
    <n v="195000"/>
    <x v="6"/>
  </r>
  <r>
    <x v="0"/>
    <x v="0"/>
    <n v="54000"/>
    <x v="0"/>
  </r>
  <r>
    <x v="1"/>
    <x v="0"/>
    <n v="55000"/>
    <x v="1"/>
  </r>
  <r>
    <x v="1"/>
    <x v="0"/>
    <n v="26000"/>
    <x v="2"/>
  </r>
  <r>
    <x v="1"/>
    <x v="0"/>
    <n v="49000"/>
    <x v="3"/>
  </r>
  <r>
    <x v="1"/>
    <x v="1"/>
    <n v="116000"/>
    <x v="4"/>
  </r>
  <r>
    <x v="1"/>
    <x v="1"/>
    <n v="107000"/>
    <x v="5"/>
  </r>
  <r>
    <x v="1"/>
    <x v="0"/>
    <n v="44000"/>
    <x v="6"/>
  </r>
  <r>
    <x v="0"/>
    <x v="1"/>
    <n v="64000"/>
    <x v="0"/>
  </r>
  <r>
    <x v="1"/>
    <x v="0"/>
    <n v="7000"/>
    <x v="1"/>
  </r>
  <r>
    <x v="1"/>
    <x v="0"/>
    <n v="10000"/>
    <x v="2"/>
  </r>
  <r>
    <x v="1"/>
    <x v="0"/>
    <n v="5000"/>
    <x v="3"/>
  </r>
  <r>
    <x v="1"/>
    <x v="0"/>
    <n v="50000"/>
    <x v="4"/>
  </r>
  <r>
    <x v="1"/>
    <x v="1"/>
    <n v="87000"/>
    <x v="3"/>
  </r>
  <r>
    <x v="1"/>
    <x v="0"/>
    <n v="28000"/>
    <x v="4"/>
  </r>
  <r>
    <x v="0"/>
    <x v="0"/>
    <n v="55000"/>
    <x v="5"/>
  </r>
  <r>
    <x v="1"/>
    <x v="1"/>
    <n v="78000"/>
    <x v="6"/>
  </r>
  <r>
    <x v="0"/>
    <x v="0"/>
    <n v="0"/>
    <x v="0"/>
  </r>
  <r>
    <x v="1"/>
    <x v="0"/>
    <n v="1000"/>
    <x v="1"/>
  </r>
  <r>
    <x v="1"/>
    <x v="0"/>
    <n v="0"/>
    <x v="2"/>
  </r>
  <r>
    <x v="1"/>
    <x v="0"/>
    <n v="0"/>
    <x v="3"/>
  </r>
  <r>
    <x v="1"/>
    <x v="0"/>
    <n v="1000"/>
    <x v="4"/>
  </r>
  <r>
    <x v="1"/>
    <x v="0"/>
    <n v="0"/>
    <x v="5"/>
  </r>
  <r>
    <x v="1"/>
    <x v="0"/>
    <n v="0"/>
    <x v="6"/>
  </r>
  <r>
    <x v="0"/>
    <x v="0"/>
    <n v="0"/>
    <x v="0"/>
  </r>
  <r>
    <x v="1"/>
    <x v="0"/>
    <n v="0"/>
    <x v="1"/>
  </r>
  <r>
    <x v="1"/>
    <x v="0"/>
    <n v="0"/>
    <x v="2"/>
  </r>
  <r>
    <x v="1"/>
    <x v="0"/>
    <n v="1000"/>
    <x v="3"/>
  </r>
  <r>
    <x v="1"/>
    <x v="0"/>
    <n v="2000"/>
    <x v="4"/>
  </r>
  <r>
    <x v="1"/>
    <x v="0"/>
    <n v="0"/>
    <x v="5"/>
  </r>
  <r>
    <x v="1"/>
    <x v="0"/>
    <n v="1000"/>
    <x v="6"/>
  </r>
  <r>
    <x v="0"/>
    <x v="0"/>
    <n v="1000"/>
    <x v="0"/>
  </r>
  <r>
    <x v="1"/>
    <x v="0"/>
    <n v="0"/>
    <x v="1"/>
  </r>
  <r>
    <x v="1"/>
    <x v="0"/>
    <n v="1000"/>
    <x v="2"/>
  </r>
  <r>
    <x v="1"/>
    <x v="0"/>
    <n v="0"/>
    <x v="3"/>
  </r>
  <r>
    <x v="1"/>
    <x v="0"/>
    <n v="2000"/>
    <x v="4"/>
  </r>
  <r>
    <x v="1"/>
    <x v="0"/>
    <n v="0"/>
    <x v="5"/>
  </r>
  <r>
    <x v="1"/>
    <x v="0"/>
    <n v="3000"/>
    <x v="6"/>
  </r>
  <r>
    <x v="0"/>
    <x v="0"/>
    <n v="1000"/>
    <x v="0"/>
  </r>
  <r>
    <x v="1"/>
    <x v="0"/>
    <n v="0"/>
    <x v="1"/>
  </r>
  <r>
    <x v="1"/>
    <x v="0"/>
    <n v="1000"/>
    <x v="2"/>
  </r>
  <r>
    <x v="1"/>
    <x v="0"/>
    <n v="0"/>
    <x v="3"/>
  </r>
  <r>
    <x v="1"/>
    <x v="0"/>
    <n v="2000"/>
    <x v="4"/>
  </r>
  <r>
    <x v="1"/>
    <x v="0"/>
    <n v="1000"/>
    <x v="5"/>
  </r>
  <r>
    <x v="1"/>
    <x v="0"/>
    <n v="2000"/>
    <x v="6"/>
  </r>
  <r>
    <x v="0"/>
    <x v="0"/>
    <n v="1000"/>
    <x v="0"/>
  </r>
  <r>
    <x v="1"/>
    <x v="0"/>
    <n v="1000"/>
    <x v="1"/>
  </r>
  <r>
    <x v="1"/>
    <x v="0"/>
    <n v="0"/>
    <x v="2"/>
  </r>
  <r>
    <x v="1"/>
    <x v="0"/>
    <n v="0"/>
    <x v="3"/>
  </r>
  <r>
    <x v="1"/>
    <x v="0"/>
    <n v="2000"/>
    <x v="4"/>
  </r>
  <r>
    <x v="1"/>
    <x v="0"/>
    <n v="1000"/>
    <x v="5"/>
  </r>
  <r>
    <x v="1"/>
    <x v="0"/>
    <n v="1000"/>
    <x v="6"/>
  </r>
  <r>
    <x v="0"/>
    <x v="0"/>
    <n v="2000"/>
    <x v="0"/>
  </r>
  <r>
    <x v="1"/>
    <x v="0"/>
    <n v="1000"/>
    <x v="1"/>
  </r>
  <r>
    <x v="1"/>
    <x v="0"/>
    <n v="0"/>
    <x v="2"/>
  </r>
  <r>
    <x v="1"/>
    <x v="0"/>
    <n v="0"/>
    <x v="3"/>
  </r>
  <r>
    <x v="1"/>
    <x v="0"/>
    <n v="0"/>
    <x v="4"/>
  </r>
  <r>
    <x v="1"/>
    <x v="0"/>
    <n v="1000"/>
    <x v="5"/>
  </r>
  <r>
    <x v="1"/>
    <x v="0"/>
    <n v="0"/>
    <x v="6"/>
  </r>
  <r>
    <x v="0"/>
    <x v="0"/>
    <n v="1000"/>
    <x v="0"/>
  </r>
  <r>
    <x v="1"/>
    <x v="0"/>
    <n v="1000"/>
    <x v="1"/>
  </r>
  <r>
    <x v="1"/>
    <x v="0"/>
    <n v="1000"/>
    <x v="2"/>
  </r>
  <r>
    <x v="1"/>
    <x v="0"/>
    <n v="0"/>
    <x v="3"/>
  </r>
  <r>
    <x v="1"/>
    <x v="0"/>
    <n v="1000"/>
    <x v="4"/>
  </r>
  <r>
    <x v="1"/>
    <x v="0"/>
    <n v="1000"/>
    <x v="5"/>
  </r>
  <r>
    <x v="1"/>
    <x v="0"/>
    <n v="1000"/>
    <x v="6"/>
  </r>
  <r>
    <x v="0"/>
    <x v="0"/>
    <n v="2000"/>
    <x v="0"/>
  </r>
  <r>
    <x v="1"/>
    <x v="0"/>
    <n v="0"/>
    <x v="1"/>
  </r>
  <r>
    <x v="1"/>
    <x v="0"/>
    <n v="1000"/>
    <x v="2"/>
  </r>
  <r>
    <x v="1"/>
    <x v="0"/>
    <n v="0"/>
    <x v="3"/>
  </r>
  <r>
    <x v="1"/>
    <x v="0"/>
    <n v="1000"/>
    <x v="4"/>
  </r>
  <r>
    <x v="1"/>
    <x v="0"/>
    <n v="2000"/>
    <x v="5"/>
  </r>
  <r>
    <x v="1"/>
    <x v="0"/>
    <n v="1000"/>
    <x v="6"/>
  </r>
  <r>
    <x v="0"/>
    <x v="0"/>
    <n v="2000"/>
    <x v="0"/>
  </r>
  <r>
    <x v="1"/>
    <x v="0"/>
    <n v="1000"/>
    <x v="1"/>
  </r>
  <r>
    <x v="1"/>
    <x v="0"/>
    <n v="0"/>
    <x v="2"/>
  </r>
  <r>
    <x v="1"/>
    <x v="0"/>
    <n v="0"/>
    <x v="3"/>
  </r>
  <r>
    <x v="1"/>
    <x v="0"/>
    <n v="1000"/>
    <x v="4"/>
  </r>
  <r>
    <x v="1"/>
    <x v="0"/>
    <n v="2000"/>
    <x v="5"/>
  </r>
  <r>
    <x v="1"/>
    <x v="0"/>
    <n v="1000"/>
    <x v="6"/>
  </r>
  <r>
    <x v="0"/>
    <x v="0"/>
    <n v="1000"/>
    <x v="0"/>
  </r>
  <r>
    <x v="1"/>
    <x v="0"/>
    <n v="1000"/>
    <x v="1"/>
  </r>
  <r>
    <x v="1"/>
    <x v="0"/>
    <n v="0"/>
    <x v="2"/>
  </r>
  <r>
    <x v="1"/>
    <x v="0"/>
    <n v="0"/>
    <x v="3"/>
  </r>
  <r>
    <x v="1"/>
    <x v="0"/>
    <n v="1000"/>
    <x v="4"/>
  </r>
  <r>
    <x v="1"/>
    <x v="0"/>
    <n v="2000"/>
    <x v="5"/>
  </r>
  <r>
    <x v="1"/>
    <x v="0"/>
    <n v="1000"/>
    <x v="6"/>
  </r>
  <r>
    <x v="0"/>
    <x v="0"/>
    <n v="2000"/>
    <x v="0"/>
  </r>
  <r>
    <x v="1"/>
    <x v="0"/>
    <n v="1000"/>
    <x v="1"/>
  </r>
  <r>
    <x v="1"/>
    <x v="0"/>
    <n v="1000"/>
    <x v="2"/>
  </r>
  <r>
    <x v="1"/>
    <x v="0"/>
    <n v="1000"/>
    <x v="3"/>
  </r>
  <r>
    <x v="1"/>
    <x v="0"/>
    <n v="0"/>
    <x v="4"/>
  </r>
  <r>
    <x v="1"/>
    <x v="0"/>
    <n v="2000"/>
    <x v="5"/>
  </r>
  <r>
    <x v="1"/>
    <x v="0"/>
    <n v="0"/>
    <x v="6"/>
  </r>
  <r>
    <x v="0"/>
    <x v="0"/>
    <n v="2000"/>
    <x v="0"/>
  </r>
  <r>
    <x v="1"/>
    <x v="0"/>
    <n v="1000"/>
    <x v="1"/>
  </r>
  <r>
    <x v="1"/>
    <x v="0"/>
    <n v="1000"/>
    <x v="2"/>
  </r>
  <r>
    <x v="1"/>
    <x v="0"/>
    <n v="0"/>
    <x v="3"/>
  </r>
  <r>
    <x v="1"/>
    <x v="0"/>
    <n v="0"/>
    <x v="4"/>
  </r>
  <r>
    <x v="1"/>
    <x v="0"/>
    <n v="2000"/>
    <x v="5"/>
  </r>
  <r>
    <x v="1"/>
    <x v="0"/>
    <n v="1000"/>
    <x v="6"/>
  </r>
  <r>
    <x v="0"/>
    <x v="0"/>
    <n v="2000"/>
    <x v="0"/>
  </r>
  <r>
    <x v="1"/>
    <x v="0"/>
    <n v="0"/>
    <x v="1"/>
  </r>
  <r>
    <x v="1"/>
    <x v="0"/>
    <n v="1000"/>
    <x v="2"/>
  </r>
  <r>
    <x v="1"/>
    <x v="0"/>
    <n v="0"/>
    <x v="3"/>
  </r>
  <r>
    <x v="1"/>
    <x v="0"/>
    <n v="1000"/>
    <x v="4"/>
  </r>
  <r>
    <x v="1"/>
    <x v="0"/>
    <n v="1000"/>
    <x v="5"/>
  </r>
  <r>
    <x v="1"/>
    <x v="0"/>
    <n v="0"/>
    <x v="6"/>
  </r>
  <r>
    <x v="0"/>
    <x v="0"/>
    <n v="2000"/>
    <x v="0"/>
  </r>
  <r>
    <x v="1"/>
    <x v="0"/>
    <n v="1000"/>
    <x v="1"/>
  </r>
  <r>
    <x v="1"/>
    <x v="0"/>
    <n v="0"/>
    <x v="2"/>
  </r>
  <r>
    <x v="1"/>
    <x v="0"/>
    <n v="1000"/>
    <x v="3"/>
  </r>
  <r>
    <x v="1"/>
    <x v="0"/>
    <n v="0"/>
    <x v="4"/>
  </r>
  <r>
    <x v="1"/>
    <x v="0"/>
    <n v="1000"/>
    <x v="5"/>
  </r>
  <r>
    <x v="1"/>
    <x v="0"/>
    <n v="0"/>
    <x v="6"/>
  </r>
  <r>
    <x v="0"/>
    <x v="0"/>
    <n v="2000"/>
    <x v="0"/>
  </r>
  <r>
    <x v="1"/>
    <x v="0"/>
    <n v="1000"/>
    <x v="1"/>
  </r>
  <r>
    <x v="1"/>
    <x v="0"/>
    <n v="0"/>
    <x v="2"/>
  </r>
  <r>
    <x v="1"/>
    <x v="0"/>
    <n v="0"/>
    <x v="3"/>
  </r>
  <r>
    <x v="1"/>
    <x v="0"/>
    <n v="0"/>
    <x v="4"/>
  </r>
  <r>
    <x v="1"/>
    <x v="0"/>
    <n v="1000"/>
    <x v="5"/>
  </r>
  <r>
    <x v="1"/>
    <x v="0"/>
    <n v="0"/>
    <x v="6"/>
  </r>
  <r>
    <x v="0"/>
    <x v="0"/>
    <n v="1000"/>
    <x v="0"/>
  </r>
  <r>
    <x v="1"/>
    <x v="0"/>
    <n v="0"/>
    <x v="1"/>
  </r>
  <r>
    <x v="1"/>
    <x v="0"/>
    <n v="1000"/>
    <x v="2"/>
  </r>
  <r>
    <x v="1"/>
    <x v="0"/>
    <n v="0"/>
    <x v="3"/>
  </r>
  <r>
    <x v="1"/>
    <x v="0"/>
    <n v="0"/>
    <x v="4"/>
  </r>
  <r>
    <x v="1"/>
    <x v="0"/>
    <n v="1000"/>
    <x v="5"/>
  </r>
  <r>
    <x v="1"/>
    <x v="0"/>
    <n v="0"/>
    <x v="6"/>
  </r>
  <r>
    <x v="0"/>
    <x v="0"/>
    <n v="1000"/>
    <x v="0"/>
  </r>
  <r>
    <x v="1"/>
    <x v="0"/>
    <n v="0"/>
    <x v="1"/>
  </r>
  <r>
    <x v="1"/>
    <x v="0"/>
    <n v="0"/>
    <x v="2"/>
  </r>
  <r>
    <x v="1"/>
    <x v="0"/>
    <n v="0"/>
    <x v="3"/>
  </r>
  <r>
    <x v="1"/>
    <x v="0"/>
    <n v="1000"/>
    <x v="4"/>
  </r>
  <r>
    <x v="1"/>
    <x v="0"/>
    <n v="1000"/>
    <x v="5"/>
  </r>
  <r>
    <x v="1"/>
    <x v="0"/>
    <n v="1000"/>
    <x v="6"/>
  </r>
  <r>
    <x v="0"/>
    <x v="0"/>
    <n v="0"/>
    <x v="0"/>
  </r>
  <r>
    <x v="1"/>
    <x v="0"/>
    <n v="1000"/>
    <x v="1"/>
  </r>
  <r>
    <x v="1"/>
    <x v="0"/>
    <n v="0"/>
    <x v="2"/>
  </r>
  <r>
    <x v="1"/>
    <x v="0"/>
    <n v="0"/>
    <x v="3"/>
  </r>
  <r>
    <x v="1"/>
    <x v="0"/>
    <n v="0"/>
    <x v="4"/>
  </r>
  <r>
    <x v="1"/>
    <x v="0"/>
    <n v="1000"/>
    <x v="5"/>
  </r>
  <r>
    <x v="1"/>
    <x v="0"/>
    <n v="1000"/>
    <x v="6"/>
  </r>
  <r>
    <x v="0"/>
    <x v="0"/>
    <n v="1000"/>
    <x v="0"/>
  </r>
  <r>
    <x v="1"/>
    <x v="0"/>
    <n v="0"/>
    <x v="1"/>
  </r>
  <r>
    <x v="1"/>
    <x v="0"/>
    <n v="1000"/>
    <x v="2"/>
  </r>
  <r>
    <x v="1"/>
    <x v="0"/>
    <n v="0"/>
    <x v="3"/>
  </r>
  <r>
    <x v="1"/>
    <x v="0"/>
    <n v="0"/>
    <x v="4"/>
  </r>
  <r>
    <x v="1"/>
    <x v="0"/>
    <n v="0"/>
    <x v="5"/>
  </r>
  <r>
    <x v="1"/>
    <x v="0"/>
    <n v="1000"/>
    <x v="6"/>
  </r>
  <r>
    <x v="0"/>
    <x v="0"/>
    <n v="1000"/>
    <x v="0"/>
  </r>
  <r>
    <x v="1"/>
    <x v="0"/>
    <n v="0"/>
    <x v="1"/>
  </r>
  <r>
    <x v="1"/>
    <x v="0"/>
    <n v="0"/>
    <x v="2"/>
  </r>
  <r>
    <x v="1"/>
    <x v="0"/>
    <n v="0"/>
    <x v="3"/>
  </r>
  <r>
    <x v="1"/>
    <x v="0"/>
    <n v="0"/>
    <x v="4"/>
  </r>
  <r>
    <x v="1"/>
    <x v="0"/>
    <n v="1000"/>
    <x v="5"/>
  </r>
  <r>
    <x v="1"/>
    <x v="0"/>
    <n v="2000"/>
    <x v="6"/>
  </r>
  <r>
    <x v="0"/>
    <x v="0"/>
    <n v="1000"/>
    <x v="0"/>
  </r>
  <r>
    <x v="1"/>
    <x v="0"/>
    <n v="0"/>
    <x v="1"/>
  </r>
  <r>
    <x v="1"/>
    <x v="0"/>
    <n v="0"/>
    <x v="2"/>
  </r>
  <r>
    <x v="1"/>
    <x v="0"/>
    <n v="0"/>
    <x v="3"/>
  </r>
  <r>
    <x v="1"/>
    <x v="0"/>
    <n v="0"/>
    <x v="4"/>
  </r>
  <r>
    <x v="1"/>
    <x v="0"/>
    <n v="1000"/>
    <x v="5"/>
  </r>
  <r>
    <x v="1"/>
    <x v="0"/>
    <n v="1000"/>
    <x v="6"/>
  </r>
  <r>
    <x v="0"/>
    <x v="0"/>
    <n v="1000"/>
    <x v="0"/>
  </r>
  <r>
    <x v="1"/>
    <x v="0"/>
    <n v="0"/>
    <x v="1"/>
  </r>
  <r>
    <x v="1"/>
    <x v="0"/>
    <n v="0"/>
    <x v="2"/>
  </r>
  <r>
    <x v="1"/>
    <x v="0"/>
    <n v="0"/>
    <x v="3"/>
  </r>
  <r>
    <x v="1"/>
    <x v="0"/>
    <n v="0"/>
    <x v="4"/>
  </r>
  <r>
    <x v="1"/>
    <x v="0"/>
    <n v="1000"/>
    <x v="5"/>
  </r>
  <r>
    <x v="1"/>
    <x v="0"/>
    <n v="1000"/>
    <x v="6"/>
  </r>
  <r>
    <x v="0"/>
    <x v="0"/>
    <n v="1000"/>
    <x v="0"/>
  </r>
  <r>
    <x v="1"/>
    <x v="0"/>
    <n v="0"/>
    <x v="1"/>
  </r>
  <r>
    <x v="1"/>
    <x v="0"/>
    <n v="0"/>
    <x v="2"/>
  </r>
  <r>
    <x v="1"/>
    <x v="0"/>
    <n v="0"/>
    <x v="3"/>
  </r>
  <r>
    <x v="1"/>
    <x v="0"/>
    <n v="0"/>
    <x v="4"/>
  </r>
  <r>
    <x v="1"/>
    <x v="0"/>
    <n v="1000"/>
    <x v="5"/>
  </r>
  <r>
    <x v="1"/>
    <x v="0"/>
    <n v="1000"/>
    <x v="6"/>
  </r>
  <r>
    <x v="0"/>
    <x v="0"/>
    <n v="1000"/>
    <x v="0"/>
  </r>
  <r>
    <x v="1"/>
    <x v="0"/>
    <n v="0"/>
    <x v="1"/>
  </r>
  <r>
    <x v="1"/>
    <x v="0"/>
    <n v="0"/>
    <x v="2"/>
  </r>
  <r>
    <x v="1"/>
    <x v="0"/>
    <n v="0"/>
    <x v="3"/>
  </r>
  <r>
    <x v="1"/>
    <x v="0"/>
    <n v="0"/>
    <x v="4"/>
  </r>
  <r>
    <x v="1"/>
    <x v="0"/>
    <n v="1000"/>
    <x v="5"/>
  </r>
  <r>
    <x v="1"/>
    <x v="0"/>
    <n v="0"/>
    <x v="6"/>
  </r>
  <r>
    <x v="0"/>
    <x v="0"/>
    <n v="2000"/>
    <x v="0"/>
  </r>
  <r>
    <x v="1"/>
    <x v="0"/>
    <n v="0"/>
    <x v="1"/>
  </r>
  <r>
    <x v="1"/>
    <x v="0"/>
    <n v="0"/>
    <x v="2"/>
  </r>
  <r>
    <x v="1"/>
    <x v="0"/>
    <n v="0"/>
    <x v="3"/>
  </r>
  <r>
    <x v="1"/>
    <x v="0"/>
    <n v="0"/>
    <x v="4"/>
  </r>
  <r>
    <x v="1"/>
    <x v="0"/>
    <n v="1000"/>
    <x v="5"/>
  </r>
  <r>
    <x v="1"/>
    <x v="0"/>
    <n v="1000"/>
    <x v="6"/>
  </r>
  <r>
    <x v="0"/>
    <x v="0"/>
    <n v="1000"/>
    <x v="0"/>
  </r>
  <r>
    <x v="1"/>
    <x v="0"/>
    <n v="0"/>
    <x v="1"/>
  </r>
  <r>
    <x v="1"/>
    <x v="0"/>
    <n v="0"/>
    <x v="2"/>
  </r>
  <r>
    <x v="1"/>
    <x v="0"/>
    <n v="0"/>
    <x v="3"/>
  </r>
  <r>
    <x v="1"/>
    <x v="0"/>
    <n v="1000"/>
    <x v="4"/>
  </r>
  <r>
    <x v="1"/>
    <x v="0"/>
    <n v="1000"/>
    <x v="5"/>
  </r>
  <r>
    <x v="1"/>
    <x v="0"/>
    <n v="1000"/>
    <x v="6"/>
  </r>
  <r>
    <x v="0"/>
    <x v="0"/>
    <n v="1000"/>
    <x v="0"/>
  </r>
  <r>
    <x v="1"/>
    <x v="0"/>
    <n v="0"/>
    <x v="1"/>
  </r>
  <r>
    <x v="1"/>
    <x v="0"/>
    <n v="0"/>
    <x v="2"/>
  </r>
  <r>
    <x v="1"/>
    <x v="0"/>
    <n v="0"/>
    <x v="3"/>
  </r>
  <r>
    <x v="1"/>
    <x v="0"/>
    <n v="0"/>
    <x v="4"/>
  </r>
  <r>
    <x v="1"/>
    <x v="0"/>
    <n v="1000"/>
    <x v="5"/>
  </r>
  <r>
    <x v="1"/>
    <x v="0"/>
    <n v="1000"/>
    <x v="6"/>
  </r>
  <r>
    <x v="0"/>
    <x v="0"/>
    <n v="1000"/>
    <x v="0"/>
  </r>
  <r>
    <x v="1"/>
    <x v="0"/>
    <n v="0"/>
    <x v="1"/>
  </r>
  <r>
    <x v="1"/>
    <x v="0"/>
    <n v="0"/>
    <x v="2"/>
  </r>
  <r>
    <x v="1"/>
    <x v="0"/>
    <n v="0"/>
    <x v="3"/>
  </r>
  <r>
    <x v="1"/>
    <x v="0"/>
    <n v="1000"/>
    <x v="4"/>
  </r>
  <r>
    <x v="1"/>
    <x v="0"/>
    <n v="1000"/>
    <x v="5"/>
  </r>
  <r>
    <x v="1"/>
    <x v="0"/>
    <n v="1000"/>
    <x v="6"/>
  </r>
  <r>
    <x v="0"/>
    <x v="0"/>
    <n v="0"/>
    <x v="0"/>
  </r>
  <r>
    <x v="1"/>
    <x v="0"/>
    <n v="0"/>
    <x v="1"/>
  </r>
  <r>
    <x v="1"/>
    <x v="0"/>
    <n v="0"/>
    <x v="2"/>
  </r>
  <r>
    <x v="1"/>
    <x v="0"/>
    <n v="0"/>
    <x v="3"/>
  </r>
  <r>
    <x v="1"/>
    <x v="0"/>
    <n v="0"/>
    <x v="4"/>
  </r>
  <r>
    <x v="1"/>
    <x v="0"/>
    <n v="1000"/>
    <x v="5"/>
  </r>
  <r>
    <x v="1"/>
    <x v="0"/>
    <n v="1000"/>
    <x v="6"/>
  </r>
  <r>
    <x v="0"/>
    <x v="0"/>
    <n v="1000"/>
    <x v="0"/>
  </r>
  <r>
    <x v="1"/>
    <x v="0"/>
    <n v="0"/>
    <x v="1"/>
  </r>
  <r>
    <x v="1"/>
    <x v="0"/>
    <n v="1000"/>
    <x v="2"/>
  </r>
  <r>
    <x v="1"/>
    <x v="0"/>
    <n v="0"/>
    <x v="3"/>
  </r>
  <r>
    <x v="1"/>
    <x v="0"/>
    <n v="1000"/>
    <x v="4"/>
  </r>
  <r>
    <x v="1"/>
    <x v="0"/>
    <n v="1000"/>
    <x v="5"/>
  </r>
  <r>
    <x v="1"/>
    <x v="0"/>
    <n v="1000"/>
    <x v="6"/>
  </r>
  <r>
    <x v="0"/>
    <x v="0"/>
    <n v="2000"/>
    <x v="0"/>
  </r>
  <r>
    <x v="1"/>
    <x v="0"/>
    <n v="0"/>
    <x v="1"/>
  </r>
  <r>
    <x v="1"/>
    <x v="0"/>
    <n v="0"/>
    <x v="2"/>
  </r>
  <r>
    <x v="1"/>
    <x v="0"/>
    <n v="0"/>
    <x v="3"/>
  </r>
  <r>
    <x v="1"/>
    <x v="0"/>
    <n v="0"/>
    <x v="4"/>
  </r>
  <r>
    <x v="1"/>
    <x v="0"/>
    <n v="2000"/>
    <x v="5"/>
  </r>
  <r>
    <x v="1"/>
    <x v="0"/>
    <n v="1000"/>
    <x v="6"/>
  </r>
  <r>
    <x v="0"/>
    <x v="0"/>
    <n v="0"/>
    <x v="0"/>
  </r>
  <r>
    <x v="1"/>
    <x v="0"/>
    <n v="0"/>
    <x v="1"/>
  </r>
  <r>
    <x v="1"/>
    <x v="0"/>
    <n v="1000"/>
    <x v="2"/>
  </r>
  <r>
    <x v="1"/>
    <x v="0"/>
    <n v="0"/>
    <x v="3"/>
  </r>
  <r>
    <x v="1"/>
    <x v="0"/>
    <n v="1000"/>
    <x v="4"/>
  </r>
  <r>
    <x v="1"/>
    <x v="0"/>
    <n v="1000"/>
    <x v="5"/>
  </r>
  <r>
    <x v="1"/>
    <x v="0"/>
    <n v="1000"/>
    <x v="6"/>
  </r>
  <r>
    <x v="0"/>
    <x v="0"/>
    <n v="1000"/>
    <x v="0"/>
  </r>
  <r>
    <x v="1"/>
    <x v="0"/>
    <n v="1000"/>
    <x v="1"/>
  </r>
  <r>
    <x v="1"/>
    <x v="0"/>
    <n v="0"/>
    <x v="2"/>
  </r>
  <r>
    <x v="1"/>
    <x v="0"/>
    <n v="0"/>
    <x v="3"/>
  </r>
  <r>
    <x v="1"/>
    <x v="0"/>
    <n v="1000"/>
    <x v="4"/>
  </r>
  <r>
    <x v="1"/>
    <x v="0"/>
    <n v="0"/>
    <x v="5"/>
  </r>
  <r>
    <x v="1"/>
    <x v="0"/>
    <n v="1000"/>
    <x v="6"/>
  </r>
  <r>
    <x v="0"/>
    <x v="0"/>
    <n v="1000"/>
    <x v="0"/>
  </r>
  <r>
    <x v="1"/>
    <x v="0"/>
    <n v="0"/>
    <x v="1"/>
  </r>
  <r>
    <x v="1"/>
    <x v="0"/>
    <n v="0"/>
    <x v="2"/>
  </r>
  <r>
    <x v="1"/>
    <x v="0"/>
    <n v="0"/>
    <x v="3"/>
  </r>
  <r>
    <x v="1"/>
    <x v="0"/>
    <n v="1000"/>
    <x v="4"/>
  </r>
  <r>
    <x v="1"/>
    <x v="0"/>
    <n v="1000"/>
    <x v="5"/>
  </r>
  <r>
    <x v="1"/>
    <x v="0"/>
    <n v="1000"/>
    <x v="6"/>
  </r>
  <r>
    <x v="0"/>
    <x v="0"/>
    <n v="1000"/>
    <x v="0"/>
  </r>
  <r>
    <x v="1"/>
    <x v="0"/>
    <n v="0"/>
    <x v="1"/>
  </r>
  <r>
    <x v="1"/>
    <x v="0"/>
    <n v="1000"/>
    <x v="2"/>
  </r>
  <r>
    <x v="1"/>
    <x v="0"/>
    <n v="0"/>
    <x v="3"/>
  </r>
  <r>
    <x v="1"/>
    <x v="0"/>
    <n v="1000"/>
    <x v="4"/>
  </r>
  <r>
    <x v="1"/>
    <x v="0"/>
    <n v="1000"/>
    <x v="5"/>
  </r>
  <r>
    <x v="1"/>
    <x v="0"/>
    <n v="1000"/>
    <x v="6"/>
  </r>
  <r>
    <x v="0"/>
    <x v="0"/>
    <n v="1000"/>
    <x v="0"/>
  </r>
  <r>
    <x v="1"/>
    <x v="0"/>
    <n v="0"/>
    <x v="1"/>
  </r>
  <r>
    <x v="1"/>
    <x v="0"/>
    <n v="1000"/>
    <x v="2"/>
  </r>
  <r>
    <x v="1"/>
    <x v="0"/>
    <n v="1000"/>
    <x v="3"/>
  </r>
  <r>
    <x v="1"/>
    <x v="0"/>
    <n v="1000"/>
    <x v="4"/>
  </r>
  <r>
    <x v="1"/>
    <x v="0"/>
    <n v="1000"/>
    <x v="5"/>
  </r>
  <r>
    <x v="1"/>
    <x v="0"/>
    <n v="1000"/>
    <x v="6"/>
  </r>
  <r>
    <x v="0"/>
    <x v="0"/>
    <n v="0"/>
    <x v="0"/>
  </r>
  <r>
    <x v="1"/>
    <x v="0"/>
    <n v="0"/>
    <x v="1"/>
  </r>
  <r>
    <x v="1"/>
    <x v="0"/>
    <n v="1000"/>
    <x v="2"/>
  </r>
  <r>
    <x v="1"/>
    <x v="0"/>
    <n v="0"/>
    <x v="3"/>
  </r>
  <r>
    <x v="1"/>
    <x v="0"/>
    <n v="1000"/>
    <x v="4"/>
  </r>
  <r>
    <x v="1"/>
    <x v="0"/>
    <n v="1000"/>
    <x v="5"/>
  </r>
  <r>
    <x v="1"/>
    <x v="0"/>
    <n v="1000"/>
    <x v="6"/>
  </r>
  <r>
    <x v="0"/>
    <x v="0"/>
    <n v="1000"/>
    <x v="0"/>
  </r>
  <r>
    <x v="1"/>
    <x v="0"/>
    <n v="1000"/>
    <x v="1"/>
  </r>
  <r>
    <x v="1"/>
    <x v="0"/>
    <n v="1000"/>
    <x v="2"/>
  </r>
  <r>
    <x v="1"/>
    <x v="0"/>
    <n v="0"/>
    <x v="3"/>
  </r>
  <r>
    <x v="1"/>
    <x v="0"/>
    <n v="0"/>
    <x v="4"/>
  </r>
  <r>
    <x v="1"/>
    <x v="0"/>
    <n v="1000"/>
    <x v="5"/>
  </r>
  <r>
    <x v="1"/>
    <x v="0"/>
    <n v="0"/>
    <x v="6"/>
  </r>
  <r>
    <x v="0"/>
    <x v="0"/>
    <n v="1000"/>
    <x v="0"/>
  </r>
  <r>
    <x v="1"/>
    <x v="0"/>
    <n v="1000"/>
    <x v="1"/>
  </r>
  <r>
    <x v="1"/>
    <x v="0"/>
    <n v="0"/>
    <x v="2"/>
  </r>
  <r>
    <x v="1"/>
    <x v="0"/>
    <n v="1000"/>
    <x v="3"/>
  </r>
  <r>
    <x v="1"/>
    <x v="0"/>
    <n v="1000"/>
    <x v="4"/>
  </r>
  <r>
    <x v="1"/>
    <x v="0"/>
    <n v="1000"/>
    <x v="5"/>
  </r>
  <r>
    <x v="1"/>
    <x v="0"/>
    <n v="1000"/>
    <x v="6"/>
  </r>
  <r>
    <x v="0"/>
    <x v="0"/>
    <n v="1000"/>
    <x v="0"/>
  </r>
  <r>
    <x v="1"/>
    <x v="0"/>
    <n v="1000"/>
    <x v="1"/>
  </r>
  <r>
    <x v="1"/>
    <x v="0"/>
    <n v="1000"/>
    <x v="2"/>
  </r>
  <r>
    <x v="1"/>
    <x v="0"/>
    <n v="0"/>
    <x v="3"/>
  </r>
  <r>
    <x v="1"/>
    <x v="0"/>
    <n v="0"/>
    <x v="4"/>
  </r>
  <r>
    <x v="1"/>
    <x v="0"/>
    <n v="1000"/>
    <x v="5"/>
  </r>
  <r>
    <x v="1"/>
    <x v="0"/>
    <n v="1000"/>
    <x v="6"/>
  </r>
  <r>
    <x v="0"/>
    <x v="0"/>
    <n v="1000"/>
    <x v="0"/>
  </r>
  <r>
    <x v="1"/>
    <x v="0"/>
    <n v="1000"/>
    <x v="1"/>
  </r>
  <r>
    <x v="1"/>
    <x v="0"/>
    <n v="1000"/>
    <x v="2"/>
  </r>
  <r>
    <x v="1"/>
    <x v="0"/>
    <n v="1000"/>
    <x v="3"/>
  </r>
  <r>
    <x v="1"/>
    <x v="0"/>
    <n v="0"/>
    <x v="4"/>
  </r>
  <r>
    <x v="1"/>
    <x v="0"/>
    <n v="1000"/>
    <x v="5"/>
  </r>
  <r>
    <x v="1"/>
    <x v="0"/>
    <n v="1000"/>
    <x v="6"/>
  </r>
  <r>
    <x v="0"/>
    <x v="0"/>
    <n v="0"/>
    <x v="0"/>
  </r>
  <r>
    <x v="1"/>
    <x v="0"/>
    <n v="1000"/>
    <x v="1"/>
  </r>
  <r>
    <x v="1"/>
    <x v="0"/>
    <n v="1000"/>
    <x v="2"/>
  </r>
  <r>
    <x v="1"/>
    <x v="0"/>
    <n v="1000"/>
    <x v="3"/>
  </r>
  <r>
    <x v="1"/>
    <x v="0"/>
    <n v="1000"/>
    <x v="4"/>
  </r>
  <r>
    <x v="1"/>
    <x v="0"/>
    <n v="1000"/>
    <x v="5"/>
  </r>
  <r>
    <x v="1"/>
    <x v="0"/>
    <n v="0"/>
    <x v="6"/>
  </r>
  <r>
    <x v="0"/>
    <x v="0"/>
    <n v="2000"/>
    <x v="0"/>
  </r>
  <r>
    <x v="1"/>
    <x v="0"/>
    <n v="1000"/>
    <x v="1"/>
  </r>
  <r>
    <x v="1"/>
    <x v="0"/>
    <n v="1000"/>
    <x v="2"/>
  </r>
  <r>
    <x v="1"/>
    <x v="0"/>
    <n v="1000"/>
    <x v="3"/>
  </r>
  <r>
    <x v="1"/>
    <x v="0"/>
    <n v="1000"/>
    <x v="4"/>
  </r>
  <r>
    <x v="1"/>
    <x v="0"/>
    <n v="0"/>
    <x v="5"/>
  </r>
  <r>
    <x v="1"/>
    <x v="0"/>
    <n v="2000"/>
    <x v="6"/>
  </r>
  <r>
    <x v="0"/>
    <x v="0"/>
    <n v="1000"/>
    <x v="0"/>
  </r>
  <r>
    <x v="1"/>
    <x v="0"/>
    <n v="0"/>
    <x v="1"/>
  </r>
  <r>
    <x v="1"/>
    <x v="0"/>
    <n v="0"/>
    <x v="2"/>
  </r>
  <r>
    <x v="1"/>
    <x v="0"/>
    <n v="0"/>
    <x v="3"/>
  </r>
  <r>
    <x v="1"/>
    <x v="0"/>
    <n v="0"/>
    <x v="4"/>
  </r>
  <r>
    <x v="1"/>
    <x v="0"/>
    <n v="1000"/>
    <x v="5"/>
  </r>
  <r>
    <x v="1"/>
    <x v="0"/>
    <n v="1000"/>
    <x v="6"/>
  </r>
  <r>
    <x v="0"/>
    <x v="0"/>
    <n v="1000"/>
    <x v="0"/>
  </r>
  <r>
    <x v="1"/>
    <x v="0"/>
    <n v="1000"/>
    <x v="1"/>
  </r>
  <r>
    <x v="1"/>
    <x v="0"/>
    <n v="1000"/>
    <x v="2"/>
  </r>
  <r>
    <x v="1"/>
    <x v="0"/>
    <n v="0"/>
    <x v="3"/>
  </r>
  <r>
    <x v="1"/>
    <x v="0"/>
    <n v="0"/>
    <x v="4"/>
  </r>
  <r>
    <x v="1"/>
    <x v="0"/>
    <n v="0"/>
    <x v="5"/>
  </r>
  <r>
    <x v="1"/>
    <x v="0"/>
    <n v="2000"/>
    <x v="6"/>
  </r>
  <r>
    <x v="0"/>
    <x v="0"/>
    <n v="0"/>
    <x v="0"/>
  </r>
  <r>
    <x v="1"/>
    <x v="0"/>
    <n v="0"/>
    <x v="1"/>
  </r>
  <r>
    <x v="1"/>
    <x v="0"/>
    <n v="0"/>
    <x v="2"/>
  </r>
  <r>
    <x v="1"/>
    <x v="0"/>
    <n v="1000"/>
    <x v="3"/>
  </r>
  <r>
    <x v="1"/>
    <x v="0"/>
    <n v="0"/>
    <x v="4"/>
  </r>
  <r>
    <x v="1"/>
    <x v="0"/>
    <n v="0"/>
    <x v="5"/>
  </r>
  <r>
    <x v="1"/>
    <x v="0"/>
    <n v="1000"/>
    <x v="6"/>
  </r>
  <r>
    <x v="0"/>
    <x v="0"/>
    <n v="1000"/>
    <x v="0"/>
  </r>
  <r>
    <x v="1"/>
    <x v="0"/>
    <n v="1000"/>
    <x v="1"/>
  </r>
  <r>
    <x v="1"/>
    <x v="0"/>
    <n v="1000"/>
    <x v="2"/>
  </r>
  <r>
    <x v="1"/>
    <x v="0"/>
    <n v="1000"/>
    <x v="3"/>
  </r>
  <r>
    <x v="1"/>
    <x v="0"/>
    <n v="1000"/>
    <x v="4"/>
  </r>
  <r>
    <x v="1"/>
    <x v="0"/>
    <n v="1000"/>
    <x v="5"/>
  </r>
  <r>
    <x v="1"/>
    <x v="0"/>
    <n v="1000"/>
    <x v="6"/>
  </r>
  <r>
    <x v="0"/>
    <x v="0"/>
    <n v="2000"/>
    <x v="0"/>
  </r>
  <r>
    <x v="1"/>
    <x v="0"/>
    <n v="0"/>
    <x v="1"/>
  </r>
  <r>
    <x v="1"/>
    <x v="0"/>
    <n v="0"/>
    <x v="2"/>
  </r>
  <r>
    <x v="1"/>
    <x v="0"/>
    <n v="0"/>
    <x v="3"/>
  </r>
  <r>
    <x v="1"/>
    <x v="0"/>
    <n v="0"/>
    <x v="4"/>
  </r>
  <r>
    <x v="1"/>
    <x v="0"/>
    <n v="1000"/>
    <x v="5"/>
  </r>
  <r>
    <x v="1"/>
    <x v="0"/>
    <n v="1000"/>
    <x v="6"/>
  </r>
  <r>
    <x v="0"/>
    <x v="0"/>
    <n v="0"/>
    <x v="0"/>
  </r>
  <r>
    <x v="1"/>
    <x v="0"/>
    <n v="1000"/>
    <x v="1"/>
  </r>
  <r>
    <x v="1"/>
    <x v="0"/>
    <n v="0"/>
    <x v="2"/>
  </r>
  <r>
    <x v="1"/>
    <x v="0"/>
    <n v="2000"/>
    <x v="3"/>
  </r>
  <r>
    <x v="1"/>
    <x v="0"/>
    <n v="2000"/>
    <x v="4"/>
  </r>
  <r>
    <x v="1"/>
    <x v="0"/>
    <n v="0"/>
    <x v="5"/>
  </r>
  <r>
    <x v="1"/>
    <x v="0"/>
    <n v="0"/>
    <x v="6"/>
  </r>
  <r>
    <x v="0"/>
    <x v="0"/>
    <n v="0"/>
    <x v="0"/>
  </r>
  <r>
    <x v="1"/>
    <x v="0"/>
    <n v="1000"/>
    <x v="1"/>
  </r>
  <r>
    <x v="1"/>
    <x v="0"/>
    <n v="0"/>
    <x v="2"/>
  </r>
  <r>
    <x v="1"/>
    <x v="0"/>
    <n v="2000"/>
    <x v="3"/>
  </r>
  <r>
    <x v="1"/>
    <x v="0"/>
    <n v="0"/>
    <x v="4"/>
  </r>
  <r>
    <x v="1"/>
    <x v="0"/>
    <n v="1000"/>
    <x v="5"/>
  </r>
  <r>
    <x v="1"/>
    <x v="0"/>
    <n v="0"/>
    <x v="6"/>
  </r>
  <r>
    <x v="0"/>
    <x v="0"/>
    <n v="1000"/>
    <x v="0"/>
  </r>
  <r>
    <x v="1"/>
    <x v="0"/>
    <n v="0"/>
    <x v="1"/>
  </r>
  <r>
    <x v="1"/>
    <x v="0"/>
    <n v="1000"/>
    <x v="2"/>
  </r>
  <r>
    <x v="1"/>
    <x v="0"/>
    <n v="1000"/>
    <x v="3"/>
  </r>
  <r>
    <x v="1"/>
    <x v="0"/>
    <n v="0"/>
    <x v="4"/>
  </r>
  <r>
    <x v="1"/>
    <x v="0"/>
    <n v="0"/>
    <x v="5"/>
  </r>
  <r>
    <x v="1"/>
    <x v="0"/>
    <n v="1000"/>
    <x v="6"/>
  </r>
  <r>
    <x v="0"/>
    <x v="0"/>
    <n v="2000"/>
    <x v="0"/>
  </r>
  <r>
    <x v="1"/>
    <x v="0"/>
    <n v="0"/>
    <x v="1"/>
  </r>
  <r>
    <x v="1"/>
    <x v="0"/>
    <n v="0"/>
    <x v="2"/>
  </r>
  <r>
    <x v="1"/>
    <x v="0"/>
    <n v="0"/>
    <x v="3"/>
  </r>
  <r>
    <x v="1"/>
    <x v="0"/>
    <n v="1000"/>
    <x v="4"/>
  </r>
  <r>
    <x v="1"/>
    <x v="0"/>
    <n v="0"/>
    <x v="3"/>
  </r>
  <r>
    <x v="1"/>
    <x v="0"/>
    <n v="0"/>
    <x v="4"/>
  </r>
  <r>
    <x v="0"/>
    <x v="0"/>
    <n v="0"/>
    <x v="5"/>
  </r>
  <r>
    <x v="1"/>
    <x v="0"/>
    <n v="0"/>
    <x v="6"/>
  </r>
  <r>
    <x v="0"/>
    <x v="0"/>
    <n v="2000"/>
    <x v="0"/>
  </r>
  <r>
    <x v="1"/>
    <x v="0"/>
    <n v="0"/>
    <x v="1"/>
  </r>
  <r>
    <x v="1"/>
    <x v="0"/>
    <n v="3000"/>
    <x v="2"/>
  </r>
  <r>
    <x v="1"/>
    <x v="0"/>
    <n v="0"/>
    <x v="7"/>
  </r>
  <r>
    <x v="1"/>
    <x v="0"/>
    <n v="2000"/>
    <x v="7"/>
  </r>
  <r>
    <x v="1"/>
    <x v="0"/>
    <n v="0"/>
    <x v="7"/>
  </r>
  <r>
    <x v="1"/>
    <x v="0"/>
    <n v="2000"/>
    <x v="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m/>
    <x v="0"/>
  </r>
  <r>
    <x v="1"/>
    <n v="34348.484848484848"/>
    <x v="1"/>
  </r>
  <r>
    <x v="0"/>
    <m/>
    <x v="0"/>
  </r>
  <r>
    <x v="2"/>
    <n v="12500"/>
    <x v="2"/>
  </r>
  <r>
    <x v="0"/>
    <m/>
    <x v="0"/>
  </r>
  <r>
    <x v="3"/>
    <n v="1000"/>
    <x v="3"/>
  </r>
  <r>
    <x v="0"/>
    <m/>
    <x v="0"/>
  </r>
  <r>
    <x v="0"/>
    <m/>
    <x v="0"/>
  </r>
  <r>
    <x v="4"/>
    <n v="22670000"/>
    <x v="4"/>
  </r>
  <r>
    <x v="0"/>
    <m/>
    <x v="0"/>
  </r>
  <r>
    <x v="5"/>
    <n v="3257000"/>
    <x v="5"/>
  </r>
  <r>
    <x v="0"/>
    <m/>
    <x v="0"/>
  </r>
  <r>
    <x v="6"/>
    <n v="20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D04544-0F05-4E97-A107-95AE917D7B2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9" firstHeaderRow="0" firstDataRow="1" firstDataCol="1"/>
  <pivotFields count="6">
    <pivotField showAll="0"/>
    <pivotField axis="axisRow" showAll="0">
      <items count="8">
        <item x="4"/>
        <item x="5"/>
        <item x="6"/>
        <item x="0"/>
        <item x="1"/>
        <item x="2"/>
        <item x="3"/>
        <item t="default"/>
      </items>
    </pivotField>
    <pivotField showAll="0"/>
    <pivotField showAll="0">
      <items count="4">
        <item h="1" x="1"/>
        <item h="1" x="0"/>
        <item x="2"/>
        <item t="default"/>
      </items>
    </pivotField>
    <pivotField dataField="1" showAll="0">
      <items count="136">
        <item x="65"/>
        <item x="66"/>
        <item x="8"/>
        <item x="10"/>
        <item x="55"/>
        <item x="41"/>
        <item x="63"/>
        <item x="115"/>
        <item x="67"/>
        <item x="0"/>
        <item x="61"/>
        <item x="5"/>
        <item x="70"/>
        <item x="14"/>
        <item x="72"/>
        <item x="73"/>
        <item x="25"/>
        <item x="51"/>
        <item x="49"/>
        <item x="93"/>
        <item x="9"/>
        <item x="32"/>
        <item x="50"/>
        <item x="68"/>
        <item x="39"/>
        <item x="58"/>
        <item x="3"/>
        <item x="64"/>
        <item x="7"/>
        <item x="29"/>
        <item x="13"/>
        <item x="2"/>
        <item x="85"/>
        <item x="48"/>
        <item x="34"/>
        <item x="43"/>
        <item x="28"/>
        <item x="46"/>
        <item x="37"/>
        <item x="78"/>
        <item x="59"/>
        <item x="52"/>
        <item x="45"/>
        <item x="31"/>
        <item x="69"/>
        <item x="107"/>
        <item x="11"/>
        <item x="6"/>
        <item x="104"/>
        <item x="18"/>
        <item x="109"/>
        <item x="117"/>
        <item x="30"/>
        <item x="54"/>
        <item x="108"/>
        <item x="62"/>
        <item x="53"/>
        <item x="1"/>
        <item x="128"/>
        <item x="89"/>
        <item x="100"/>
        <item x="71"/>
        <item x="60"/>
        <item x="20"/>
        <item x="79"/>
        <item x="35"/>
        <item x="90"/>
        <item x="4"/>
        <item x="103"/>
        <item x="42"/>
        <item x="81"/>
        <item x="12"/>
        <item x="94"/>
        <item x="23"/>
        <item x="77"/>
        <item x="16"/>
        <item x="21"/>
        <item x="114"/>
        <item x="124"/>
        <item x="15"/>
        <item x="83"/>
        <item x="99"/>
        <item x="80"/>
        <item x="131"/>
        <item x="17"/>
        <item x="88"/>
        <item x="97"/>
        <item x="91"/>
        <item x="126"/>
        <item x="127"/>
        <item x="47"/>
        <item x="22"/>
        <item x="98"/>
        <item x="95"/>
        <item x="86"/>
        <item x="110"/>
        <item x="129"/>
        <item x="96"/>
        <item x="112"/>
        <item x="105"/>
        <item x="75"/>
        <item x="87"/>
        <item x="56"/>
        <item x="82"/>
        <item x="106"/>
        <item x="57"/>
        <item x="33"/>
        <item x="44"/>
        <item x="84"/>
        <item x="132"/>
        <item x="118"/>
        <item x="36"/>
        <item x="101"/>
        <item x="74"/>
        <item x="27"/>
        <item x="125"/>
        <item x="122"/>
        <item x="24"/>
        <item x="123"/>
        <item x="113"/>
        <item x="102"/>
        <item x="76"/>
        <item x="92"/>
        <item x="119"/>
        <item x="19"/>
        <item x="121"/>
        <item x="130"/>
        <item x="40"/>
        <item x="120"/>
        <item x="116"/>
        <item x="38"/>
        <item x="133"/>
        <item x="111"/>
        <item x="26"/>
        <item x="134"/>
        <item t="default"/>
      </items>
    </pivotField>
    <pivotField dataField="1" showAll="0"/>
  </pivotFields>
  <rowFields count="1">
    <field x="1"/>
  </rowFields>
  <rowItems count="8">
    <i>
      <x/>
    </i>
    <i>
      <x v="1"/>
    </i>
    <i>
      <x v="2"/>
    </i>
    <i>
      <x v="3"/>
    </i>
    <i>
      <x v="4"/>
    </i>
    <i>
      <x v="5"/>
    </i>
    <i>
      <x v="6"/>
    </i>
    <i t="grand">
      <x/>
    </i>
  </rowItems>
  <colFields count="1">
    <field x="-2"/>
  </colFields>
  <colItems count="2">
    <i>
      <x/>
    </i>
    <i i="1">
      <x v="1"/>
    </i>
  </colItems>
  <dataFields count="2">
    <dataField name="Sum of Value" fld="4" baseField="0" baseItem="0"/>
    <dataField name="Average of Cumulative" fld="5" subtotal="average" baseField="0" baseItem="0"/>
  </dataFields>
  <chartFormats count="2">
    <chartFormat chart="0" format="3"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2DAFDC-1D14-47B3-A867-B648D5A1CEB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C38" firstHeaderRow="0" firstDataRow="1" firstDataCol="1"/>
  <pivotFields count="6">
    <pivotField showAll="0"/>
    <pivotField axis="axisRow" showAll="0">
      <items count="8">
        <item h="1" x="4"/>
        <item x="5"/>
        <item h="1" x="6"/>
        <item h="1" x="0"/>
        <item x="1"/>
        <item h="1" x="2"/>
        <item x="3"/>
        <item t="default"/>
      </items>
    </pivotField>
    <pivotField showAll="0"/>
    <pivotField axis="axisRow" dataField="1" showAll="0">
      <items count="4">
        <item h="1" x="1"/>
        <item x="0"/>
        <item x="2"/>
        <item t="default"/>
      </items>
    </pivotField>
    <pivotField dataField="1" showAll="0">
      <items count="136">
        <item x="65"/>
        <item x="66"/>
        <item x="8"/>
        <item x="10"/>
        <item x="55"/>
        <item x="41"/>
        <item x="63"/>
        <item x="115"/>
        <item x="67"/>
        <item x="0"/>
        <item x="61"/>
        <item x="5"/>
        <item x="70"/>
        <item x="14"/>
        <item x="72"/>
        <item x="73"/>
        <item x="25"/>
        <item x="51"/>
        <item x="49"/>
        <item x="93"/>
        <item x="9"/>
        <item x="32"/>
        <item x="50"/>
        <item x="68"/>
        <item x="39"/>
        <item x="58"/>
        <item x="3"/>
        <item x="64"/>
        <item x="7"/>
        <item x="29"/>
        <item x="13"/>
        <item x="2"/>
        <item x="85"/>
        <item x="48"/>
        <item x="34"/>
        <item x="43"/>
        <item x="28"/>
        <item x="46"/>
        <item x="37"/>
        <item x="78"/>
        <item x="59"/>
        <item x="52"/>
        <item x="45"/>
        <item x="31"/>
        <item x="69"/>
        <item x="107"/>
        <item x="11"/>
        <item x="6"/>
        <item x="104"/>
        <item x="18"/>
        <item x="109"/>
        <item x="117"/>
        <item x="30"/>
        <item x="54"/>
        <item x="108"/>
        <item x="62"/>
        <item x="53"/>
        <item x="1"/>
        <item x="128"/>
        <item x="89"/>
        <item x="100"/>
        <item x="71"/>
        <item x="60"/>
        <item x="20"/>
        <item x="79"/>
        <item x="35"/>
        <item x="90"/>
        <item x="4"/>
        <item x="103"/>
        <item x="42"/>
        <item x="81"/>
        <item x="12"/>
        <item x="94"/>
        <item x="23"/>
        <item x="77"/>
        <item x="16"/>
        <item x="21"/>
        <item x="114"/>
        <item x="124"/>
        <item x="15"/>
        <item x="83"/>
        <item x="99"/>
        <item x="80"/>
        <item x="131"/>
        <item x="17"/>
        <item x="88"/>
        <item x="97"/>
        <item x="91"/>
        <item x="126"/>
        <item x="127"/>
        <item x="47"/>
        <item x="22"/>
        <item x="98"/>
        <item x="95"/>
        <item x="86"/>
        <item x="110"/>
        <item x="129"/>
        <item x="96"/>
        <item x="112"/>
        <item x="105"/>
        <item x="75"/>
        <item x="87"/>
        <item x="56"/>
        <item x="82"/>
        <item x="106"/>
        <item x="57"/>
        <item x="33"/>
        <item x="44"/>
        <item x="84"/>
        <item x="132"/>
        <item x="118"/>
        <item x="36"/>
        <item x="101"/>
        <item x="74"/>
        <item x="27"/>
        <item x="125"/>
        <item x="122"/>
        <item x="24"/>
        <item x="123"/>
        <item x="113"/>
        <item x="102"/>
        <item x="76"/>
        <item x="92"/>
        <item x="119"/>
        <item x="19"/>
        <item x="121"/>
        <item x="130"/>
        <item x="40"/>
        <item x="120"/>
        <item x="116"/>
        <item x="38"/>
        <item x="133"/>
        <item x="111"/>
        <item x="26"/>
        <item x="134"/>
        <item t="default"/>
      </items>
    </pivotField>
    <pivotField showAll="0"/>
  </pivotFields>
  <rowFields count="2">
    <field x="1"/>
    <field x="3"/>
  </rowFields>
  <rowItems count="10">
    <i>
      <x v="1"/>
    </i>
    <i r="1">
      <x v="1"/>
    </i>
    <i r="1">
      <x v="2"/>
    </i>
    <i>
      <x v="4"/>
    </i>
    <i r="1">
      <x v="1"/>
    </i>
    <i r="1">
      <x v="2"/>
    </i>
    <i>
      <x v="6"/>
    </i>
    <i r="1">
      <x v="1"/>
    </i>
    <i r="1">
      <x v="2"/>
    </i>
    <i t="grand">
      <x/>
    </i>
  </rowItems>
  <colFields count="1">
    <field x="-2"/>
  </colFields>
  <colItems count="2">
    <i>
      <x/>
    </i>
    <i i="1">
      <x v="1"/>
    </i>
  </colItems>
  <dataFields count="2">
    <dataField name="Count of Commodity" fld="3" subtotal="count" baseField="0" baseItem="0"/>
    <dataField name="Sum of Value" fld="4" baseField="0" baseItem="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B6D1FB-33C9-4D69-B4B9-4A01A9FA2497}"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17" firstHeaderRow="1" firstDataRow="3" firstDataCol="1"/>
  <pivotFields count="4">
    <pivotField axis="axisRow" showAll="0">
      <items count="3">
        <item x="1"/>
        <item x="0"/>
        <item t="default"/>
      </items>
    </pivotField>
    <pivotField axis="axisCol" showAll="0">
      <items count="4">
        <item x="2"/>
        <item x="1"/>
        <item x="0"/>
        <item t="default"/>
      </items>
    </pivotField>
    <pivotField dataField="1" showAll="0"/>
    <pivotField axis="axisRow" showAll="0">
      <items count="9">
        <item x="7"/>
        <item x="0"/>
        <item x="1"/>
        <item x="2"/>
        <item x="3"/>
        <item x="4"/>
        <item x="5"/>
        <item x="6"/>
        <item t="default"/>
      </items>
    </pivotField>
  </pivotFields>
  <rowFields count="2">
    <field x="0"/>
    <field x="3"/>
  </rowFields>
  <rowItems count="12">
    <i>
      <x/>
    </i>
    <i r="1">
      <x/>
    </i>
    <i r="1">
      <x v="2"/>
    </i>
    <i r="1">
      <x v="3"/>
    </i>
    <i r="1">
      <x v="4"/>
    </i>
    <i r="1">
      <x v="5"/>
    </i>
    <i r="1">
      <x v="6"/>
    </i>
    <i r="1">
      <x v="7"/>
    </i>
    <i>
      <x v="1"/>
    </i>
    <i r="1">
      <x v="1"/>
    </i>
    <i r="1">
      <x v="6"/>
    </i>
    <i t="grand">
      <x/>
    </i>
  </rowItems>
  <colFields count="2">
    <field x="1"/>
    <field x="-2"/>
  </colFields>
  <colItems count="8">
    <i>
      <x/>
      <x/>
    </i>
    <i r="1" i="1">
      <x v="1"/>
    </i>
    <i>
      <x v="1"/>
      <x/>
    </i>
    <i r="1" i="1">
      <x v="1"/>
    </i>
    <i>
      <x v="2"/>
      <x/>
    </i>
    <i r="1" i="1">
      <x v="1"/>
    </i>
    <i t="grand">
      <x/>
    </i>
    <i t="grand" i="1">
      <x/>
    </i>
  </colItems>
  <dataFields count="2">
    <dataField name="Sum of IFNA" fld="2" baseField="0" baseItem="0"/>
    <dataField name="Max of IFNA2" fld="2" subtotal="max" baseField="3" baseItem="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146F8E-282B-4208-9384-C9EF01257DAB}"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D29" firstHeaderRow="0" firstDataRow="1" firstDataCol="1"/>
  <pivotFields count="3">
    <pivotField axis="axisRow" showAll="0">
      <items count="8">
        <item x="1"/>
        <item x="2"/>
        <item x="3"/>
        <item x="4"/>
        <item x="5"/>
        <item x="6"/>
        <item h="1" x="0"/>
        <item t="default"/>
      </items>
    </pivotField>
    <pivotField dataField="1" showAll="0"/>
    <pivotField dataField="1" showAll="0">
      <items count="8">
        <item x="3"/>
        <item x="6"/>
        <item x="5"/>
        <item x="2"/>
        <item x="1"/>
        <item x="4"/>
        <item x="0"/>
        <item t="default"/>
      </items>
    </pivotField>
  </pivotFields>
  <rowFields count="1">
    <field x="0"/>
  </rowFields>
  <rowItems count="7">
    <i>
      <x/>
    </i>
    <i>
      <x v="1"/>
    </i>
    <i>
      <x v="2"/>
    </i>
    <i>
      <x v="3"/>
    </i>
    <i>
      <x v="4"/>
    </i>
    <i>
      <x v="5"/>
    </i>
    <i t="grand">
      <x/>
    </i>
  </rowItems>
  <colFields count="1">
    <field x="-2"/>
  </colFields>
  <colItems count="3">
    <i>
      <x/>
    </i>
    <i i="1">
      <x v="1"/>
    </i>
    <i i="2">
      <x v="2"/>
    </i>
  </colItems>
  <dataFields count="3">
    <dataField name="Sum of Value" fld="1" baseField="0" baseItem="0"/>
    <dataField name="Sum of Cumulative" fld="2" baseField="0" baseItem="0"/>
    <dataField name="Min of Value2" fld="1" subtotal="min"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E56B3A85-DCB7-48B9-A61F-525EE5068F1C}" sourceName="Weekday">
  <pivotTables>
    <pivotTable tabId="7" name="PivotTable1"/>
  </pivotTables>
  <data>
    <tabular pivotCacheId="1304659793">
      <items count="7">
        <i x="4" s="1"/>
        <i x="5" s="1"/>
        <i x="6" s="1"/>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87C1C483-740B-4407-B7C1-10BCCFEFAC8F}" sourceName="Commodity">
  <pivotTables>
    <pivotTable tabId="7" name="PivotTable1"/>
  </pivotTables>
  <data>
    <tabular pivotCacheId="1304659793">
      <items count="3">
        <i x="1"/>
        <i x="0"/>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1" xr10:uid="{79687C67-614C-4D40-930B-EECCBB3223C5}" sourceName="Weekday">
  <pivotTables>
    <pivotTable tabId="7" name="PivotTable2"/>
  </pivotTables>
  <data>
    <tabular pivotCacheId="1304659793">
      <items count="7">
        <i x="4"/>
        <i x="5" s="1"/>
        <i x="6"/>
        <i x="0"/>
        <i x="1" s="1"/>
        <i x="2"/>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1" xr10:uid="{74088459-B03E-44A5-BAF3-6C2823658AB5}" sourceName="Commodity">
  <pivotTables>
    <pivotTable tabId="7" name="PivotTable2"/>
  </pivotTables>
  <data>
    <tabular pivotCacheId="1304659793">
      <items count="3">
        <i x="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lue" xr10:uid="{0BAC53D7-CBD1-4D52-9BA6-79D987F0C698}" sourceName="Value">
  <pivotTables>
    <pivotTable tabId="7" name="PivotTable2"/>
  </pivotTables>
  <data>
    <tabular pivotCacheId="1304659793">
      <items count="135">
        <i x="66" s="1"/>
        <i x="8" s="1"/>
        <i x="10" s="1"/>
        <i x="55" s="1"/>
        <i x="41" s="1"/>
        <i x="63" s="1"/>
        <i x="115" s="1"/>
        <i x="0" s="1"/>
        <i x="61" s="1"/>
        <i x="5" s="1"/>
        <i x="70" s="1"/>
        <i x="14" s="1"/>
        <i x="72" s="1"/>
        <i x="25" s="1"/>
        <i x="49" s="1"/>
        <i x="9" s="1"/>
        <i x="32" s="1"/>
        <i x="50" s="1"/>
        <i x="68" s="1"/>
        <i x="39" s="1"/>
        <i x="58" s="1"/>
        <i x="3" s="1"/>
        <i x="64" s="1"/>
        <i x="7" s="1"/>
        <i x="29" s="1"/>
        <i x="13" s="1"/>
        <i x="2" s="1"/>
        <i x="85" s="1"/>
        <i x="43" s="1"/>
        <i x="37" s="1"/>
        <i x="78" s="1"/>
        <i x="59" s="1"/>
        <i x="52" s="1"/>
        <i x="31" s="1"/>
        <i x="69" s="1"/>
        <i x="11" s="1"/>
        <i x="104" s="1"/>
        <i x="18" s="1"/>
        <i x="117" s="1"/>
        <i x="54" s="1"/>
        <i x="108" s="1"/>
        <i x="53" s="1"/>
        <i x="1" s="1"/>
        <i x="128" s="1"/>
        <i x="89" s="1"/>
        <i x="100" s="1"/>
        <i x="71" s="1"/>
        <i x="20" s="1"/>
        <i x="79" s="1"/>
        <i x="35" s="1"/>
        <i x="90" s="1"/>
        <i x="103" s="1"/>
        <i x="42" s="1"/>
        <i x="81" s="1"/>
        <i x="12" s="1"/>
        <i x="23" s="1"/>
        <i x="77" s="1"/>
        <i x="16" s="1"/>
        <i x="114" s="1"/>
        <i x="83" s="1"/>
        <i x="99" s="1"/>
        <i x="80" s="1"/>
        <i x="131" s="1"/>
        <i x="17" s="1"/>
        <i x="88" s="1"/>
        <i x="97" s="1"/>
        <i x="127" s="1"/>
        <i x="47" s="1"/>
        <i x="22" s="1"/>
        <i x="96" s="1"/>
        <i x="112" s="1"/>
        <i x="105" s="1"/>
        <i x="75" s="1"/>
        <i x="87" s="1"/>
        <i x="56" s="1"/>
        <i x="106" s="1"/>
        <i x="57" s="1"/>
        <i x="33" s="1"/>
        <i x="44" s="1"/>
        <i x="84" s="1"/>
        <i x="101" s="1"/>
        <i x="122" s="1"/>
        <i x="24" s="1"/>
        <i x="102" s="1"/>
        <i x="19" s="1"/>
        <i x="121" s="1"/>
        <i x="40" s="1"/>
        <i x="116" s="1"/>
        <i x="26" s="1"/>
        <i x="134" s="1"/>
        <i x="65" s="1" nd="1"/>
        <i x="67" s="1" nd="1"/>
        <i x="73" s="1" nd="1"/>
        <i x="51" s="1" nd="1"/>
        <i x="93" s="1" nd="1"/>
        <i x="48" s="1" nd="1"/>
        <i x="34" s="1" nd="1"/>
        <i x="28" s="1" nd="1"/>
        <i x="46" s="1" nd="1"/>
        <i x="45" s="1" nd="1"/>
        <i x="107" s="1" nd="1"/>
        <i x="6" s="1" nd="1"/>
        <i x="109" s="1" nd="1"/>
        <i x="30" s="1" nd="1"/>
        <i x="62" s="1" nd="1"/>
        <i x="60" s="1" nd="1"/>
        <i x="4" s="1" nd="1"/>
        <i x="94" s="1" nd="1"/>
        <i x="21" s="1" nd="1"/>
        <i x="124" s="1" nd="1"/>
        <i x="15" s="1" nd="1"/>
        <i x="91" s="1" nd="1"/>
        <i x="126" s="1" nd="1"/>
        <i x="98" s="1" nd="1"/>
        <i x="95" s="1" nd="1"/>
        <i x="86" s="1" nd="1"/>
        <i x="110" s="1" nd="1"/>
        <i x="129" s="1" nd="1"/>
        <i x="82" s="1" nd="1"/>
        <i x="132" s="1" nd="1"/>
        <i x="118" s="1" nd="1"/>
        <i x="36" s="1" nd="1"/>
        <i x="74" s="1" nd="1"/>
        <i x="27" s="1" nd="1"/>
        <i x="125" s="1" nd="1"/>
        <i x="123" s="1" nd="1"/>
        <i x="113" s="1" nd="1"/>
        <i x="76" s="1" nd="1"/>
        <i x="92" s="1" nd="1"/>
        <i x="119" s="1" nd="1"/>
        <i x="130" s="1" nd="1"/>
        <i x="120" s="1" nd="1"/>
        <i x="38" s="1" nd="1"/>
        <i x="133" s="1" nd="1"/>
        <i x="1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day" xr10:uid="{438FE2F1-0F33-4098-B105-ADB1073D1826}" cache="Slicer_Weekday" caption="Weekday" style="SlicerStyleLight2" rowHeight="241300"/>
  <slicer name="Commodity" xr10:uid="{00B50C20-2CF1-4F49-A372-4628B6FF5D9E}" cache="Slicer_Commodity" caption="Commodity" rowHeight="241300"/>
  <slicer name="Weekday 1" xr10:uid="{EC349176-FAFC-4AA3-A1D6-6E0BCB4A106D}" cache="Slicer_Weekday1" caption="Weekday" style="SlicerStyleOther1" rowHeight="241300"/>
  <slicer name="Commodity 1" xr10:uid="{E19611D6-1F0B-4042-BD65-5072D326FF50}" cache="Slicer_Commodity1" caption="Commodity" rowHeight="241300"/>
  <slicer name="Value" xr10:uid="{439DEC38-52C6-4342-BCD3-782A336EBBBE}" cache="Slicer_Value" caption="Value" startItem="43"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5AF070C-2206-4068-84D5-909C62BFBDBE}" name="Table4" displayName="Table4" ref="A1:H9" totalsRowCount="1">
  <autoFilter ref="A1:H8" xr:uid="{15AF070C-2206-4068-84D5-909C62BFBDBE}"/>
  <tableColumns count="8">
    <tableColumn id="1" xr3:uid="{594D38FF-0A01-4A46-BFDB-E9E99ACA9FD2}" name="Year" totalsRowLabel="Total"/>
    <tableColumn id="2" xr3:uid="{60685E10-E26F-462D-87D5-4E2ECC275AE9}" name="Date" totalsRowFunction="count" dataDxfId="0"/>
    <tableColumn id="3" xr3:uid="{2F73F1B4-8B34-4BE2-8912-6017A5D91A05}" name="Weekday"/>
    <tableColumn id="4" xr3:uid="{6B820513-FD04-41F6-8AFD-7AA8AD6CE0AA}" name="Country"/>
    <tableColumn id="5" xr3:uid="{55BDED18-24C2-42E6-B9E2-4307CE33B480}" name="Commodity"/>
    <tableColumn id="6" xr3:uid="{B66B053B-D88C-4F23-BF86-C45DD90192CA}" name="Transport_Mode"/>
    <tableColumn id="7" xr3:uid="{C3F654B0-92FA-49CA-B3EA-428C40084091}" name="Value" totalsRowFunction="average"/>
    <tableColumn id="8" xr3:uid="{D2A0B907-C72E-4714-808C-F6E6A1B62338}" name="Cumulative" totalsRowFunction="su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BE1C6-81B2-4362-903C-C35FF5DB2E3D}">
  <dimension ref="A1:H9"/>
  <sheetViews>
    <sheetView zoomScale="120" zoomScaleNormal="120" workbookViewId="0">
      <selection activeCell="H49" sqref="H49"/>
    </sheetView>
  </sheetViews>
  <sheetFormatPr defaultRowHeight="15" x14ac:dyDescent="0.25"/>
  <cols>
    <col min="3" max="3" width="11.5703125" customWidth="1"/>
    <col min="4" max="4" width="10.140625" customWidth="1"/>
    <col min="5" max="5" width="13.42578125" customWidth="1"/>
    <col min="6" max="6" width="17.85546875" customWidth="1"/>
    <col min="8" max="8" width="13.28515625" customWidth="1"/>
  </cols>
  <sheetData>
    <row r="1" spans="1:8" x14ac:dyDescent="0.25">
      <c r="A1" t="s">
        <v>0</v>
      </c>
      <c r="B1" t="s">
        <v>1</v>
      </c>
      <c r="C1" t="s">
        <v>2</v>
      </c>
      <c r="D1" t="s">
        <v>3</v>
      </c>
      <c r="E1" t="s">
        <v>4</v>
      </c>
      <c r="F1" t="s">
        <v>5</v>
      </c>
      <c r="G1" t="s">
        <v>6</v>
      </c>
      <c r="H1" t="s">
        <v>7</v>
      </c>
    </row>
    <row r="2" spans="1:8" x14ac:dyDescent="0.25">
      <c r="A2">
        <v>2020</v>
      </c>
      <c r="B2" s="1">
        <v>44013</v>
      </c>
      <c r="C2" t="s">
        <v>25</v>
      </c>
      <c r="D2" t="s">
        <v>256</v>
      </c>
      <c r="E2" t="s">
        <v>257</v>
      </c>
      <c r="F2" t="s">
        <v>13</v>
      </c>
      <c r="G2">
        <v>2000</v>
      </c>
      <c r="H2">
        <v>9000</v>
      </c>
    </row>
    <row r="3" spans="1:8" x14ac:dyDescent="0.25">
      <c r="A3">
        <v>2020</v>
      </c>
      <c r="B3" s="1">
        <v>43983</v>
      </c>
      <c r="C3" t="s">
        <v>22</v>
      </c>
      <c r="D3" t="s">
        <v>256</v>
      </c>
      <c r="E3" t="s">
        <v>257</v>
      </c>
      <c r="F3" t="s">
        <v>13</v>
      </c>
      <c r="H3">
        <v>7000</v>
      </c>
    </row>
    <row r="4" spans="1:8" x14ac:dyDescent="0.25">
      <c r="A4">
        <v>2020</v>
      </c>
      <c r="B4" s="1">
        <v>43952</v>
      </c>
      <c r="C4" t="s">
        <v>21</v>
      </c>
      <c r="D4" t="s">
        <v>256</v>
      </c>
      <c r="E4" t="s">
        <v>257</v>
      </c>
      <c r="F4" t="s">
        <v>13</v>
      </c>
      <c r="G4">
        <v>2000</v>
      </c>
      <c r="H4">
        <v>7000</v>
      </c>
    </row>
    <row r="5" spans="1:8" x14ac:dyDescent="0.25">
      <c r="A5">
        <v>2020</v>
      </c>
      <c r="B5" s="1">
        <v>43922</v>
      </c>
      <c r="C5" t="s">
        <v>18</v>
      </c>
      <c r="D5" t="s">
        <v>256</v>
      </c>
      <c r="E5" t="s">
        <v>257</v>
      </c>
      <c r="F5" t="s">
        <v>13</v>
      </c>
      <c r="H5">
        <v>5000</v>
      </c>
    </row>
    <row r="6" spans="1:8" x14ac:dyDescent="0.25">
      <c r="A6">
        <v>2020</v>
      </c>
      <c r="B6" s="1">
        <v>43891</v>
      </c>
      <c r="C6" t="s">
        <v>17</v>
      </c>
      <c r="D6" t="s">
        <v>256</v>
      </c>
      <c r="E6" t="s">
        <v>257</v>
      </c>
      <c r="F6" t="s">
        <v>13</v>
      </c>
      <c r="G6">
        <v>3000</v>
      </c>
      <c r="H6">
        <v>5000</v>
      </c>
    </row>
    <row r="7" spans="1:8" x14ac:dyDescent="0.25">
      <c r="A7">
        <v>2020</v>
      </c>
      <c r="B7" s="1">
        <v>43862</v>
      </c>
      <c r="C7" t="s">
        <v>15</v>
      </c>
      <c r="D7" t="s">
        <v>256</v>
      </c>
      <c r="E7" t="s">
        <v>257</v>
      </c>
      <c r="F7" t="s">
        <v>13</v>
      </c>
      <c r="H7">
        <v>2000</v>
      </c>
    </row>
    <row r="8" spans="1:8" x14ac:dyDescent="0.25">
      <c r="A8">
        <v>2020</v>
      </c>
      <c r="B8" s="1">
        <v>43831</v>
      </c>
      <c r="C8" t="s">
        <v>12</v>
      </c>
      <c r="D8" t="s">
        <v>256</v>
      </c>
      <c r="E8" t="s">
        <v>257</v>
      </c>
      <c r="F8" t="s">
        <v>13</v>
      </c>
      <c r="G8">
        <v>2000</v>
      </c>
      <c r="H8">
        <v>2000</v>
      </c>
    </row>
    <row r="9" spans="1:8" x14ac:dyDescent="0.25">
      <c r="A9" t="s">
        <v>270</v>
      </c>
      <c r="B9">
        <f>SUBTOTAL(103,Table4[Date])</f>
        <v>7</v>
      </c>
      <c r="G9">
        <f>SUBTOTAL(101,Table4[Value])</f>
        <v>2250</v>
      </c>
      <c r="H9">
        <f>SUBTOTAL(109,Table4[Cumulative])</f>
        <v>37000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D2DC3-9217-4018-B70E-5E8B3CC3EA14}">
  <dimension ref="A1:C38"/>
  <sheetViews>
    <sheetView zoomScale="98" zoomScaleNormal="98" workbookViewId="0">
      <selection activeCell="G817" sqref="G817"/>
    </sheetView>
  </sheetViews>
  <sheetFormatPr defaultRowHeight="15" x14ac:dyDescent="0.25"/>
  <cols>
    <col min="1" max="1" width="34.85546875" bestFit="1" customWidth="1"/>
    <col min="2" max="2" width="24.5703125" bestFit="1" customWidth="1"/>
    <col min="3" max="3" width="16.85546875" bestFit="1" customWidth="1"/>
    <col min="4" max="4" width="28.42578125" bestFit="1" customWidth="1"/>
    <col min="5" max="5" width="30.5703125" bestFit="1" customWidth="1"/>
    <col min="6" max="6" width="24.85546875" bestFit="1" customWidth="1"/>
    <col min="7" max="7" width="18.140625" bestFit="1" customWidth="1"/>
    <col min="8" max="8" width="24.5703125" bestFit="1" customWidth="1"/>
    <col min="9" max="9" width="17.85546875" bestFit="1" customWidth="1"/>
    <col min="10" max="11" width="30.5703125" bestFit="1" customWidth="1"/>
    <col min="12" max="12" width="13.28515625" bestFit="1" customWidth="1"/>
    <col min="13" max="15" width="30.5703125" bestFit="1" customWidth="1"/>
    <col min="16" max="16" width="16.5703125" bestFit="1" customWidth="1"/>
    <col min="17" max="19" width="30.5703125" bestFit="1" customWidth="1"/>
    <col min="20" max="20" width="14" bestFit="1" customWidth="1"/>
    <col min="21" max="23" width="30.5703125" bestFit="1" customWidth="1"/>
    <col min="24" max="24" width="11.28515625" bestFit="1" customWidth="1"/>
    <col min="25" max="27" width="30.5703125" bestFit="1" customWidth="1"/>
    <col min="28" max="28" width="13.7109375" bestFit="1" customWidth="1"/>
    <col min="29" max="31" width="30.5703125" bestFit="1" customWidth="1"/>
    <col min="32" max="32" width="12.28515625" bestFit="1" customWidth="1"/>
    <col min="33" max="35" width="30.5703125" bestFit="1" customWidth="1"/>
    <col min="36" max="36" width="13.28515625" bestFit="1" customWidth="1"/>
    <col min="37" max="39" width="30.5703125" bestFit="1" customWidth="1"/>
    <col min="40" max="40" width="13.28515625" bestFit="1" customWidth="1"/>
    <col min="41" max="43" width="30.5703125" bestFit="1" customWidth="1"/>
    <col min="44" max="44" width="16.5703125" bestFit="1" customWidth="1"/>
    <col min="45" max="47" width="30.5703125" bestFit="1" customWidth="1"/>
    <col min="48" max="48" width="14" bestFit="1" customWidth="1"/>
    <col min="49" max="51" width="30.5703125" bestFit="1" customWidth="1"/>
    <col min="52" max="52" width="11.28515625" bestFit="1" customWidth="1"/>
    <col min="53" max="55" width="30.5703125" bestFit="1" customWidth="1"/>
    <col min="56" max="56" width="13.7109375" bestFit="1" customWidth="1"/>
    <col min="57" max="57" width="24.5703125" bestFit="1" customWidth="1"/>
    <col min="58" max="58" width="17.85546875" bestFit="1" customWidth="1"/>
    <col min="59" max="97" width="6" bestFit="1" customWidth="1"/>
    <col min="98" max="135" width="7" bestFit="1" customWidth="1"/>
    <col min="136" max="136" width="7.28515625" bestFit="1" customWidth="1"/>
    <col min="137" max="137" width="17.7109375" bestFit="1" customWidth="1"/>
    <col min="138" max="138" width="6" bestFit="1" customWidth="1"/>
    <col min="139" max="139" width="7" bestFit="1" customWidth="1"/>
    <col min="140" max="141" width="8" bestFit="1" customWidth="1"/>
    <col min="142" max="142" width="9" bestFit="1" customWidth="1"/>
    <col min="143" max="143" width="8" bestFit="1" customWidth="1"/>
    <col min="144" max="144" width="9" bestFit="1" customWidth="1"/>
    <col min="145" max="145" width="8" bestFit="1" customWidth="1"/>
    <col min="146" max="146" width="9" bestFit="1" customWidth="1"/>
    <col min="147" max="147" width="8" bestFit="1" customWidth="1"/>
    <col min="148" max="148" width="9" bestFit="1" customWidth="1"/>
    <col min="149" max="149" width="8" bestFit="1" customWidth="1"/>
    <col min="150" max="150" width="9" bestFit="1" customWidth="1"/>
    <col min="151" max="151" width="8" bestFit="1" customWidth="1"/>
    <col min="152" max="153" width="9" bestFit="1" customWidth="1"/>
    <col min="154" max="156" width="8" bestFit="1" customWidth="1"/>
    <col min="157" max="158" width="9" bestFit="1" customWidth="1"/>
    <col min="159" max="159" width="8" bestFit="1" customWidth="1"/>
    <col min="160" max="160" width="9" bestFit="1" customWidth="1"/>
    <col min="161" max="161" width="8" bestFit="1" customWidth="1"/>
    <col min="162" max="166" width="9" bestFit="1" customWidth="1"/>
    <col min="167" max="167" width="8" bestFit="1" customWidth="1"/>
    <col min="168" max="170" width="9" bestFit="1" customWidth="1"/>
    <col min="171" max="171" width="8" bestFit="1" customWidth="1"/>
    <col min="172" max="172" width="9" bestFit="1" customWidth="1"/>
    <col min="173" max="173" width="8" bestFit="1" customWidth="1"/>
    <col min="174" max="177" width="9" bestFit="1" customWidth="1"/>
    <col min="178" max="179" width="8" bestFit="1" customWidth="1"/>
    <col min="180" max="182" width="9" bestFit="1" customWidth="1"/>
    <col min="183" max="183" width="7" bestFit="1" customWidth="1"/>
    <col min="184" max="188" width="9" bestFit="1" customWidth="1"/>
    <col min="189" max="189" width="8" bestFit="1" customWidth="1"/>
    <col min="190" max="198" width="9" bestFit="1" customWidth="1"/>
    <col min="199" max="200" width="8" bestFit="1" customWidth="1"/>
    <col min="201" max="206" width="9" bestFit="1" customWidth="1"/>
    <col min="207" max="207" width="8" bestFit="1" customWidth="1"/>
    <col min="208" max="208" width="9" bestFit="1" customWidth="1"/>
    <col min="209" max="209" width="8" bestFit="1" customWidth="1"/>
    <col min="210" max="210" width="9" bestFit="1" customWidth="1"/>
    <col min="211" max="211" width="8" bestFit="1" customWidth="1"/>
    <col min="212" max="212" width="9" bestFit="1" customWidth="1"/>
    <col min="213" max="213" width="8" bestFit="1" customWidth="1"/>
    <col min="214" max="215" width="9" bestFit="1" customWidth="1"/>
    <col min="216" max="216" width="7" bestFit="1" customWidth="1"/>
    <col min="217" max="221" width="9" bestFit="1" customWidth="1"/>
    <col min="222" max="222" width="8" bestFit="1" customWidth="1"/>
    <col min="223" max="226" width="9" bestFit="1" customWidth="1"/>
    <col min="227" max="227" width="8" bestFit="1" customWidth="1"/>
    <col min="228" max="228" width="9" bestFit="1" customWidth="1"/>
    <col min="229" max="231" width="8" bestFit="1" customWidth="1"/>
    <col min="232" max="239" width="9" bestFit="1" customWidth="1"/>
    <col min="240" max="240" width="8" bestFit="1" customWidth="1"/>
    <col min="241" max="241" width="9" bestFit="1" customWidth="1"/>
    <col min="242" max="242" width="8" bestFit="1" customWidth="1"/>
    <col min="243" max="247" width="9" bestFit="1" customWidth="1"/>
    <col min="248" max="251" width="8" bestFit="1" customWidth="1"/>
    <col min="252" max="253" width="9" bestFit="1" customWidth="1"/>
    <col min="254" max="254" width="8" bestFit="1" customWidth="1"/>
    <col min="255" max="256" width="9" bestFit="1" customWidth="1"/>
    <col min="257" max="259" width="8" bestFit="1" customWidth="1"/>
    <col min="260" max="260" width="9" bestFit="1" customWidth="1"/>
    <col min="261" max="261" width="8" bestFit="1" customWidth="1"/>
    <col min="262" max="269" width="9" bestFit="1" customWidth="1"/>
    <col min="270" max="270" width="8" bestFit="1" customWidth="1"/>
    <col min="271" max="271" width="7.28515625" bestFit="1" customWidth="1"/>
    <col min="272" max="273" width="22.7109375" bestFit="1" customWidth="1"/>
  </cols>
  <sheetData>
    <row r="1" spans="1:3" x14ac:dyDescent="0.25">
      <c r="A1" s="14" t="s">
        <v>265</v>
      </c>
      <c r="B1" t="s">
        <v>267</v>
      </c>
      <c r="C1" t="s">
        <v>268</v>
      </c>
    </row>
    <row r="2" spans="1:3" x14ac:dyDescent="0.25">
      <c r="A2" s="15" t="s">
        <v>21</v>
      </c>
      <c r="B2">
        <v>2000</v>
      </c>
      <c r="C2">
        <v>7000</v>
      </c>
    </row>
    <row r="3" spans="1:3" x14ac:dyDescent="0.25">
      <c r="A3" s="15" t="s">
        <v>22</v>
      </c>
      <c r="C3">
        <v>7000</v>
      </c>
    </row>
    <row r="4" spans="1:3" x14ac:dyDescent="0.25">
      <c r="A4" s="15" t="s">
        <v>25</v>
      </c>
      <c r="B4">
        <v>2000</v>
      </c>
      <c r="C4">
        <v>9000</v>
      </c>
    </row>
    <row r="5" spans="1:3" x14ac:dyDescent="0.25">
      <c r="A5" s="15" t="s">
        <v>12</v>
      </c>
      <c r="B5">
        <v>2000</v>
      </c>
      <c r="C5">
        <v>2000</v>
      </c>
    </row>
    <row r="6" spans="1:3" x14ac:dyDescent="0.25">
      <c r="A6" s="15" t="s">
        <v>15</v>
      </c>
      <c r="C6">
        <v>2000</v>
      </c>
    </row>
    <row r="7" spans="1:3" x14ac:dyDescent="0.25">
      <c r="A7" s="15" t="s">
        <v>17</v>
      </c>
      <c r="B7">
        <v>3000</v>
      </c>
      <c r="C7">
        <v>5000</v>
      </c>
    </row>
    <row r="8" spans="1:3" x14ac:dyDescent="0.25">
      <c r="A8" s="15" t="s">
        <v>18</v>
      </c>
      <c r="C8">
        <v>5000</v>
      </c>
    </row>
    <row r="9" spans="1:3" x14ac:dyDescent="0.25">
      <c r="A9" s="15" t="s">
        <v>266</v>
      </c>
      <c r="B9">
        <v>9000</v>
      </c>
      <c r="C9">
        <v>5285.7142857142853</v>
      </c>
    </row>
    <row r="28" spans="1:3" x14ac:dyDescent="0.25">
      <c r="A28" s="14" t="s">
        <v>265</v>
      </c>
      <c r="B28" t="s">
        <v>269</v>
      </c>
      <c r="C28" t="s">
        <v>267</v>
      </c>
    </row>
    <row r="29" spans="1:3" x14ac:dyDescent="0.25">
      <c r="A29" s="15" t="s">
        <v>22</v>
      </c>
      <c r="B29">
        <v>53</v>
      </c>
      <c r="C29">
        <v>3014000</v>
      </c>
    </row>
    <row r="30" spans="1:3" x14ac:dyDescent="0.25">
      <c r="A30" s="16" t="s">
        <v>14</v>
      </c>
      <c r="B30">
        <v>52</v>
      </c>
      <c r="C30">
        <v>3014000</v>
      </c>
    </row>
    <row r="31" spans="1:3" x14ac:dyDescent="0.25">
      <c r="A31" s="16" t="s">
        <v>257</v>
      </c>
      <c r="B31">
        <v>1</v>
      </c>
    </row>
    <row r="32" spans="1:3" x14ac:dyDescent="0.25">
      <c r="A32" s="15" t="s">
        <v>15</v>
      </c>
      <c r="B32">
        <v>54</v>
      </c>
      <c r="C32">
        <v>3258000</v>
      </c>
    </row>
    <row r="33" spans="1:3" x14ac:dyDescent="0.25">
      <c r="A33" s="16" t="s">
        <v>14</v>
      </c>
      <c r="B33">
        <v>53</v>
      </c>
      <c r="C33">
        <v>3258000</v>
      </c>
    </row>
    <row r="34" spans="1:3" x14ac:dyDescent="0.25">
      <c r="A34" s="16" t="s">
        <v>257</v>
      </c>
      <c r="B34">
        <v>1</v>
      </c>
    </row>
    <row r="35" spans="1:3" x14ac:dyDescent="0.25">
      <c r="A35" s="15" t="s">
        <v>18</v>
      </c>
      <c r="B35">
        <v>53</v>
      </c>
      <c r="C35">
        <v>3172000</v>
      </c>
    </row>
    <row r="36" spans="1:3" x14ac:dyDescent="0.25">
      <c r="A36" s="16" t="s">
        <v>14</v>
      </c>
      <c r="B36">
        <v>52</v>
      </c>
      <c r="C36">
        <v>3172000</v>
      </c>
    </row>
    <row r="37" spans="1:3" x14ac:dyDescent="0.25">
      <c r="A37" s="16" t="s">
        <v>257</v>
      </c>
      <c r="B37">
        <v>1</v>
      </c>
    </row>
    <row r="38" spans="1:3" x14ac:dyDescent="0.25">
      <c r="A38" s="15" t="s">
        <v>266</v>
      </c>
      <c r="B38">
        <v>160</v>
      </c>
      <c r="C38">
        <v>9444000</v>
      </c>
    </row>
  </sheetData>
  <phoneticPr fontId="20" type="noConversion"/>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2484-1BBE-4399-9171-59B58627B507}">
  <dimension ref="A3:I29"/>
  <sheetViews>
    <sheetView workbookViewId="0">
      <selection activeCell="D10" sqref="D10"/>
    </sheetView>
  </sheetViews>
  <sheetFormatPr defaultRowHeight="15" x14ac:dyDescent="0.25"/>
  <cols>
    <col min="1" max="1" width="13.140625" bestFit="1" customWidth="1"/>
    <col min="2" max="2" width="12.7109375" bestFit="1" customWidth="1"/>
    <col min="3" max="3" width="18" bestFit="1" customWidth="1"/>
    <col min="4" max="4" width="13.5703125" bestFit="1" customWidth="1"/>
    <col min="5" max="5" width="12.85546875" bestFit="1" customWidth="1"/>
    <col min="6" max="6" width="11.85546875" bestFit="1" customWidth="1"/>
    <col min="7" max="7" width="12.85546875" bestFit="1" customWidth="1"/>
    <col min="8" max="8" width="16.85546875" bestFit="1" customWidth="1"/>
    <col min="9" max="9" width="18" bestFit="1" customWidth="1"/>
    <col min="10" max="10" width="13.42578125" bestFit="1" customWidth="1"/>
    <col min="11" max="11" width="16.5703125" bestFit="1" customWidth="1"/>
    <col min="12" max="12" width="10.85546875" bestFit="1" customWidth="1"/>
    <col min="13" max="13" width="14" bestFit="1" customWidth="1"/>
    <col min="14" max="14" width="8.28515625" bestFit="1" customWidth="1"/>
    <col min="15" max="15" width="6" bestFit="1" customWidth="1"/>
    <col min="16" max="16" width="11.28515625" bestFit="1" customWidth="1"/>
    <col min="17" max="17" width="10.5703125" bestFit="1" customWidth="1"/>
    <col min="18" max="18" width="13.7109375" bestFit="1" customWidth="1"/>
    <col min="19" max="19" width="11.28515625" bestFit="1" customWidth="1"/>
    <col min="20" max="20" width="8" bestFit="1" customWidth="1"/>
    <col min="21" max="21" width="8.7109375" bestFit="1" customWidth="1"/>
    <col min="22" max="22" width="8" bestFit="1" customWidth="1"/>
    <col min="23" max="23" width="11.28515625" bestFit="1" customWidth="1"/>
  </cols>
  <sheetData>
    <row r="3" spans="1:9" x14ac:dyDescent="0.25">
      <c r="B3" s="14" t="s">
        <v>277</v>
      </c>
    </row>
    <row r="4" spans="1:9" x14ac:dyDescent="0.25">
      <c r="B4" t="s">
        <v>273</v>
      </c>
      <c r="D4" t="s">
        <v>274</v>
      </c>
      <c r="F4" t="s">
        <v>275</v>
      </c>
      <c r="H4" t="s">
        <v>278</v>
      </c>
      <c r="I4" t="s">
        <v>279</v>
      </c>
    </row>
    <row r="5" spans="1:9" x14ac:dyDescent="0.25">
      <c r="A5" s="14" t="s">
        <v>265</v>
      </c>
      <c r="B5" t="s">
        <v>276</v>
      </c>
      <c r="C5" t="s">
        <v>280</v>
      </c>
      <c r="D5" t="s">
        <v>276</v>
      </c>
      <c r="E5" t="s">
        <v>280</v>
      </c>
      <c r="F5" t="s">
        <v>276</v>
      </c>
      <c r="G5" t="s">
        <v>280</v>
      </c>
    </row>
    <row r="6" spans="1:9" x14ac:dyDescent="0.25">
      <c r="A6" s="15" t="s">
        <v>271</v>
      </c>
      <c r="B6">
        <v>120000</v>
      </c>
      <c r="C6">
        <v>60000</v>
      </c>
      <c r="D6">
        <v>14123000</v>
      </c>
      <c r="E6">
        <v>245000</v>
      </c>
      <c r="F6">
        <v>5316000</v>
      </c>
      <c r="G6">
        <v>59000</v>
      </c>
      <c r="H6">
        <v>19559000</v>
      </c>
      <c r="I6">
        <v>245000</v>
      </c>
    </row>
    <row r="7" spans="1:9" x14ac:dyDescent="0.25">
      <c r="A7" s="16">
        <v>0</v>
      </c>
      <c r="F7">
        <v>4000</v>
      </c>
      <c r="G7">
        <v>2000</v>
      </c>
      <c r="H7">
        <v>4000</v>
      </c>
      <c r="I7">
        <v>2000</v>
      </c>
    </row>
    <row r="8" spans="1:9" x14ac:dyDescent="0.25">
      <c r="A8" s="16" t="s">
        <v>22</v>
      </c>
      <c r="D8">
        <v>2379000</v>
      </c>
      <c r="E8">
        <v>169000</v>
      </c>
      <c r="F8">
        <v>823000</v>
      </c>
      <c r="G8">
        <v>59000</v>
      </c>
      <c r="H8">
        <v>3202000</v>
      </c>
      <c r="I8">
        <v>169000</v>
      </c>
    </row>
    <row r="9" spans="1:9" x14ac:dyDescent="0.25">
      <c r="A9" s="16" t="s">
        <v>25</v>
      </c>
      <c r="D9">
        <v>2554000</v>
      </c>
      <c r="E9">
        <v>184000</v>
      </c>
      <c r="F9">
        <v>703000</v>
      </c>
      <c r="G9">
        <v>58000</v>
      </c>
      <c r="H9">
        <v>3257000</v>
      </c>
      <c r="I9">
        <v>184000</v>
      </c>
    </row>
    <row r="10" spans="1:9" x14ac:dyDescent="0.25">
      <c r="A10" s="16" t="s">
        <v>12</v>
      </c>
      <c r="B10">
        <v>60000</v>
      </c>
      <c r="C10">
        <v>60000</v>
      </c>
      <c r="D10">
        <v>2343000</v>
      </c>
      <c r="E10">
        <v>174000</v>
      </c>
      <c r="F10">
        <v>871000</v>
      </c>
      <c r="G10">
        <v>58000</v>
      </c>
      <c r="H10">
        <v>3274000</v>
      </c>
      <c r="I10">
        <v>174000</v>
      </c>
    </row>
    <row r="11" spans="1:9" x14ac:dyDescent="0.25">
      <c r="A11" s="16" t="s">
        <v>15</v>
      </c>
      <c r="B11">
        <v>60000</v>
      </c>
      <c r="C11">
        <v>60000</v>
      </c>
      <c r="D11">
        <v>2679000</v>
      </c>
      <c r="E11">
        <v>169000</v>
      </c>
      <c r="F11">
        <v>781000</v>
      </c>
      <c r="G11">
        <v>56000</v>
      </c>
      <c r="H11">
        <v>3520000</v>
      </c>
      <c r="I11">
        <v>169000</v>
      </c>
    </row>
    <row r="12" spans="1:9" x14ac:dyDescent="0.25">
      <c r="A12" s="16" t="s">
        <v>17</v>
      </c>
      <c r="D12">
        <v>1850000</v>
      </c>
      <c r="E12">
        <v>245000</v>
      </c>
      <c r="F12">
        <v>1124000</v>
      </c>
      <c r="G12">
        <v>58000</v>
      </c>
      <c r="H12">
        <v>2974000</v>
      </c>
      <c r="I12">
        <v>245000</v>
      </c>
    </row>
    <row r="13" spans="1:9" x14ac:dyDescent="0.25">
      <c r="A13" s="16" t="s">
        <v>18</v>
      </c>
      <c r="D13">
        <v>2318000</v>
      </c>
      <c r="E13">
        <v>201000</v>
      </c>
      <c r="F13">
        <v>1010000</v>
      </c>
      <c r="G13">
        <v>59000</v>
      </c>
      <c r="H13">
        <v>3328000</v>
      </c>
      <c r="I13">
        <v>201000</v>
      </c>
    </row>
    <row r="14" spans="1:9" x14ac:dyDescent="0.25">
      <c r="A14" s="15" t="s">
        <v>272</v>
      </c>
      <c r="B14">
        <v>60000</v>
      </c>
      <c r="C14">
        <v>60000</v>
      </c>
      <c r="D14">
        <v>2011000</v>
      </c>
      <c r="E14">
        <v>184000</v>
      </c>
      <c r="F14">
        <v>1040000</v>
      </c>
      <c r="G14">
        <v>58000</v>
      </c>
      <c r="H14">
        <v>3111000</v>
      </c>
      <c r="I14">
        <v>184000</v>
      </c>
    </row>
    <row r="15" spans="1:9" x14ac:dyDescent="0.25">
      <c r="A15" s="16" t="s">
        <v>21</v>
      </c>
      <c r="B15">
        <v>60000</v>
      </c>
      <c r="C15">
        <v>60000</v>
      </c>
      <c r="D15">
        <v>2011000</v>
      </c>
      <c r="E15">
        <v>184000</v>
      </c>
      <c r="F15">
        <v>985000</v>
      </c>
      <c r="G15">
        <v>58000</v>
      </c>
      <c r="H15">
        <v>3056000</v>
      </c>
      <c r="I15">
        <v>184000</v>
      </c>
    </row>
    <row r="16" spans="1:9" x14ac:dyDescent="0.25">
      <c r="A16" s="16" t="s">
        <v>17</v>
      </c>
      <c r="F16">
        <v>55000</v>
      </c>
      <c r="G16">
        <v>55000</v>
      </c>
      <c r="H16">
        <v>55000</v>
      </c>
      <c r="I16">
        <v>55000</v>
      </c>
    </row>
    <row r="17" spans="1:9" x14ac:dyDescent="0.25">
      <c r="A17" s="15" t="s">
        <v>266</v>
      </c>
      <c r="B17">
        <v>180000</v>
      </c>
      <c r="C17">
        <v>60000</v>
      </c>
      <c r="D17">
        <v>16134000</v>
      </c>
      <c r="E17">
        <v>245000</v>
      </c>
      <c r="F17">
        <v>6356000</v>
      </c>
      <c r="G17">
        <v>59000</v>
      </c>
      <c r="H17">
        <v>22670000</v>
      </c>
      <c r="I17">
        <v>245000</v>
      </c>
    </row>
    <row r="22" spans="1:9" x14ac:dyDescent="0.25">
      <c r="A22" s="14" t="s">
        <v>265</v>
      </c>
      <c r="B22" t="s">
        <v>267</v>
      </c>
      <c r="C22" t="s">
        <v>281</v>
      </c>
      <c r="D22" t="s">
        <v>283</v>
      </c>
    </row>
    <row r="23" spans="1:9" x14ac:dyDescent="0.25">
      <c r="A23" s="15" t="s">
        <v>19</v>
      </c>
      <c r="B23">
        <v>34348.484848484848</v>
      </c>
      <c r="C23">
        <v>5204585.9269282818</v>
      </c>
      <c r="D23">
        <v>34348.484848484848</v>
      </c>
    </row>
    <row r="24" spans="1:9" x14ac:dyDescent="0.25">
      <c r="A24" s="15" t="s">
        <v>23</v>
      </c>
      <c r="B24">
        <v>12500</v>
      </c>
      <c r="C24">
        <v>245000</v>
      </c>
      <c r="D24">
        <v>12500</v>
      </c>
    </row>
    <row r="25" spans="1:9" x14ac:dyDescent="0.25">
      <c r="A25" s="15" t="s">
        <v>26</v>
      </c>
      <c r="B25">
        <v>1000</v>
      </c>
      <c r="C25">
        <v>2000</v>
      </c>
      <c r="D25">
        <v>1000</v>
      </c>
    </row>
    <row r="26" spans="1:9" x14ac:dyDescent="0.25">
      <c r="A26" s="15" t="s">
        <v>28</v>
      </c>
      <c r="B26">
        <v>22670000</v>
      </c>
      <c r="C26">
        <v>3846189000</v>
      </c>
      <c r="D26">
        <v>22670000</v>
      </c>
    </row>
    <row r="27" spans="1:9" x14ac:dyDescent="0.25">
      <c r="A27" s="15" t="s">
        <v>30</v>
      </c>
      <c r="B27">
        <v>3257000</v>
      </c>
      <c r="C27">
        <v>37000</v>
      </c>
      <c r="D27">
        <v>3257000</v>
      </c>
    </row>
    <row r="28" spans="1:9" x14ac:dyDescent="0.25">
      <c r="A28" s="15" t="s">
        <v>33</v>
      </c>
      <c r="B28">
        <v>2000</v>
      </c>
      <c r="C28">
        <v>7000</v>
      </c>
      <c r="D28">
        <v>2000</v>
      </c>
    </row>
    <row r="29" spans="1:9" x14ac:dyDescent="0.25">
      <c r="A29" s="15" t="s">
        <v>266</v>
      </c>
      <c r="B29">
        <v>25976848.484848484</v>
      </c>
      <c r="C29">
        <v>3851684585.9269285</v>
      </c>
      <c r="D29">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40"/>
  <sheetViews>
    <sheetView tabSelected="1" zoomScale="172" zoomScaleNormal="172" workbookViewId="0">
      <selection activeCell="C3" sqref="C3"/>
    </sheetView>
  </sheetViews>
  <sheetFormatPr defaultRowHeight="15" x14ac:dyDescent="0.25"/>
  <cols>
    <col min="1" max="1" width="10.7109375" bestFit="1" customWidth="1"/>
    <col min="6" max="6" width="11.140625" bestFit="1" customWidth="1"/>
    <col min="12" max="12" width="11.42578125" bestFit="1" customWidth="1"/>
    <col min="14" max="14" width="28.7109375" bestFit="1" customWidth="1"/>
    <col min="15" max="15" width="30.42578125" bestFit="1" customWidth="1"/>
    <col min="17" max="17" width="10.7109375" bestFit="1" customWidth="1"/>
    <col min="18" max="18" width="12.42578125" bestFit="1" customWidth="1"/>
    <col min="19" max="19" width="13.7109375" bestFit="1" customWidth="1"/>
    <col min="21" max="21" width="12.7109375" bestFit="1" customWidth="1"/>
  </cols>
  <sheetData>
    <row r="1" spans="1:22" ht="18.75" x14ac:dyDescent="0.3">
      <c r="A1" s="23" t="s">
        <v>1</v>
      </c>
      <c r="B1" s="24" t="s">
        <v>2</v>
      </c>
      <c r="C1" s="24" t="s">
        <v>3</v>
      </c>
      <c r="D1" s="24" t="s">
        <v>4</v>
      </c>
      <c r="E1" s="24" t="s">
        <v>6</v>
      </c>
      <c r="F1" s="25" t="s">
        <v>7</v>
      </c>
      <c r="I1" s="5" t="s">
        <v>8</v>
      </c>
      <c r="J1" s="5" t="s">
        <v>9</v>
      </c>
      <c r="K1" s="5" t="s">
        <v>10</v>
      </c>
      <c r="L1" s="5" t="s">
        <v>11</v>
      </c>
    </row>
    <row r="2" spans="1:22" ht="18.75" x14ac:dyDescent="0.3">
      <c r="A2" s="26">
        <v>43831</v>
      </c>
      <c r="B2" s="22" t="s">
        <v>12</v>
      </c>
      <c r="C2" s="22" t="s">
        <v>13</v>
      </c>
      <c r="D2" s="22" t="s">
        <v>14</v>
      </c>
      <c r="E2" s="22">
        <v>9000</v>
      </c>
      <c r="F2" s="27">
        <v>9000</v>
      </c>
      <c r="I2" s="3" t="str">
        <f t="shared" ref="I2:I65" si="0">IF(B2=$O$3,"Y","N")</f>
        <v>Y</v>
      </c>
      <c r="J2" s="3" t="str">
        <f>_xlfn.IFS(E2&gt;60000,"G",E2&lt;60000,"L",E2=60000,"E")</f>
        <v>L</v>
      </c>
      <c r="K2" s="3">
        <f>_xlfn.IFNA(E2,0)</f>
        <v>9000</v>
      </c>
      <c r="L2" s="3" t="str">
        <f>INDEX(A1:F10,6,2)</f>
        <v>Sunday</v>
      </c>
      <c r="N2" s="7" t="s">
        <v>264</v>
      </c>
    </row>
    <row r="3" spans="1:22" ht="18.75" x14ac:dyDescent="0.3">
      <c r="A3" s="26">
        <v>43862</v>
      </c>
      <c r="B3" s="22" t="s">
        <v>15</v>
      </c>
      <c r="C3" s="22" t="s">
        <v>13</v>
      </c>
      <c r="D3" s="22" t="s">
        <v>14</v>
      </c>
      <c r="E3" s="22">
        <v>58000</v>
      </c>
      <c r="F3" s="27">
        <v>67000</v>
      </c>
      <c r="I3" s="3" t="str">
        <f t="shared" si="0"/>
        <v>N</v>
      </c>
      <c r="J3" s="3" t="str">
        <f t="shared" ref="J3:J66" si="1">_xlfn.IFS(E3&gt;60000,"G",E3&lt;60000,"L",E3=60000,"E")</f>
        <v>L</v>
      </c>
      <c r="K3" s="3">
        <f t="shared" ref="K3:K66" si="2">_xlfn.IFNA(E3,0)</f>
        <v>58000</v>
      </c>
      <c r="L3" s="3" t="str">
        <f t="shared" ref="L3:L66" si="3">INDEX(A2:F11,6,2)</f>
        <v>Monday</v>
      </c>
      <c r="N3" s="8" t="s">
        <v>16</v>
      </c>
      <c r="O3" s="13" t="s">
        <v>12</v>
      </c>
      <c r="Q3" s="3" t="s">
        <v>282</v>
      </c>
      <c r="R3" s="17" t="s">
        <v>6</v>
      </c>
      <c r="S3" s="17" t="s">
        <v>7</v>
      </c>
    </row>
    <row r="4" spans="1:22" x14ac:dyDescent="0.25">
      <c r="A4" s="26">
        <v>43891</v>
      </c>
      <c r="B4" s="22" t="s">
        <v>17</v>
      </c>
      <c r="C4" s="22" t="s">
        <v>13</v>
      </c>
      <c r="D4" s="22" t="s">
        <v>14</v>
      </c>
      <c r="E4" s="22">
        <v>32000</v>
      </c>
      <c r="F4" s="27">
        <v>99000</v>
      </c>
      <c r="I4" s="3" t="str">
        <f t="shared" si="0"/>
        <v>N</v>
      </c>
      <c r="J4" s="3" t="str">
        <f t="shared" si="1"/>
        <v>L</v>
      </c>
      <c r="K4" s="3">
        <f t="shared" si="2"/>
        <v>32000</v>
      </c>
      <c r="L4" s="3" t="str">
        <f t="shared" si="3"/>
        <v>Tuesday</v>
      </c>
      <c r="N4" s="9"/>
      <c r="O4" s="2"/>
      <c r="Q4" s="3"/>
      <c r="R4" s="3"/>
      <c r="S4" s="3"/>
    </row>
    <row r="5" spans="1:22" ht="18.75" x14ac:dyDescent="0.3">
      <c r="A5" s="26">
        <v>43922</v>
      </c>
      <c r="B5" s="22" t="s">
        <v>18</v>
      </c>
      <c r="C5" s="22" t="s">
        <v>13</v>
      </c>
      <c r="D5" s="22" t="s">
        <v>14</v>
      </c>
      <c r="E5" s="22">
        <v>27000</v>
      </c>
      <c r="F5" s="27">
        <v>126000</v>
      </c>
      <c r="I5" s="3" t="str">
        <f t="shared" si="0"/>
        <v>N</v>
      </c>
      <c r="J5" s="3" t="str">
        <f t="shared" si="1"/>
        <v>L</v>
      </c>
      <c r="K5" s="3">
        <f t="shared" si="2"/>
        <v>27000</v>
      </c>
      <c r="L5" s="3" t="str">
        <f t="shared" si="3"/>
        <v>Wednesday</v>
      </c>
      <c r="N5" s="10" t="s">
        <v>258</v>
      </c>
      <c r="O5" s="13" t="s">
        <v>257</v>
      </c>
      <c r="Q5" s="5" t="s">
        <v>19</v>
      </c>
      <c r="R5" s="3">
        <f>AVERAGE(E2:E740)</f>
        <v>34348.484848484848</v>
      </c>
      <c r="S5" s="3">
        <f>AVERAGE(F2:F740)</f>
        <v>5204585.9269282818</v>
      </c>
      <c r="U5" s="5" t="s">
        <v>20</v>
      </c>
      <c r="V5" s="3">
        <f>COUNT(A2:F740)</f>
        <v>1694</v>
      </c>
    </row>
    <row r="6" spans="1:22" ht="18.75" x14ac:dyDescent="0.3">
      <c r="A6" s="26">
        <v>43952</v>
      </c>
      <c r="B6" s="22" t="s">
        <v>21</v>
      </c>
      <c r="C6" s="22" t="s">
        <v>13</v>
      </c>
      <c r="D6" s="22" t="s">
        <v>14</v>
      </c>
      <c r="E6" s="22">
        <v>70000</v>
      </c>
      <c r="F6" s="27">
        <v>196000</v>
      </c>
      <c r="I6" s="3" t="str">
        <f t="shared" si="0"/>
        <v>N</v>
      </c>
      <c r="J6" s="3" t="str">
        <f t="shared" si="1"/>
        <v>G</v>
      </c>
      <c r="K6" s="3">
        <f t="shared" si="2"/>
        <v>70000</v>
      </c>
      <c r="L6" s="3" t="str">
        <f t="shared" si="3"/>
        <v>Thursday</v>
      </c>
      <c r="N6" s="9"/>
      <c r="O6" s="2"/>
      <c r="Q6" s="4"/>
      <c r="R6" s="3"/>
      <c r="S6" s="3"/>
      <c r="U6" s="6"/>
      <c r="V6" s="3"/>
    </row>
    <row r="7" spans="1:22" ht="18.75" x14ac:dyDescent="0.3">
      <c r="A7" s="26">
        <v>43983</v>
      </c>
      <c r="B7" s="22" t="s">
        <v>22</v>
      </c>
      <c r="C7" s="22" t="s">
        <v>13</v>
      </c>
      <c r="D7" s="22" t="s">
        <v>14</v>
      </c>
      <c r="E7" s="22">
        <v>12000</v>
      </c>
      <c r="F7" s="27">
        <v>208000</v>
      </c>
      <c r="I7" s="3" t="str">
        <f t="shared" si="0"/>
        <v>N</v>
      </c>
      <c r="J7" s="3" t="str">
        <f t="shared" si="1"/>
        <v>L</v>
      </c>
      <c r="K7" s="3">
        <f t="shared" si="2"/>
        <v>12000</v>
      </c>
      <c r="L7" s="3" t="str">
        <f t="shared" si="3"/>
        <v>Friday</v>
      </c>
      <c r="N7" s="10" t="s">
        <v>259</v>
      </c>
      <c r="O7" s="13" t="s">
        <v>21</v>
      </c>
      <c r="Q7" s="5" t="s">
        <v>23</v>
      </c>
      <c r="R7" s="3">
        <f>MEDIAN(E2:E740)</f>
        <v>12500</v>
      </c>
      <c r="S7" s="3">
        <f>MEDIAN(F2:F740)</f>
        <v>245000</v>
      </c>
      <c r="U7" s="5" t="s">
        <v>24</v>
      </c>
      <c r="V7" s="3">
        <f>COUNTA(A4:F742)</f>
        <v>4343</v>
      </c>
    </row>
    <row r="8" spans="1:22" ht="18.75" x14ac:dyDescent="0.3">
      <c r="A8" s="26">
        <v>44013</v>
      </c>
      <c r="B8" s="22" t="s">
        <v>25</v>
      </c>
      <c r="C8" s="22" t="s">
        <v>13</v>
      </c>
      <c r="D8" s="22" t="s">
        <v>14</v>
      </c>
      <c r="E8" s="22">
        <v>48000</v>
      </c>
      <c r="F8" s="27">
        <v>256000</v>
      </c>
      <c r="I8" s="3" t="str">
        <f t="shared" si="0"/>
        <v>N</v>
      </c>
      <c r="J8" s="3" t="str">
        <f t="shared" si="1"/>
        <v>L</v>
      </c>
      <c r="K8" s="3">
        <f t="shared" si="2"/>
        <v>48000</v>
      </c>
      <c r="L8" s="3" t="str">
        <f t="shared" si="3"/>
        <v>Saturday</v>
      </c>
      <c r="N8" s="10" t="s">
        <v>260</v>
      </c>
      <c r="O8" s="13" t="s">
        <v>256</v>
      </c>
      <c r="Q8" s="4"/>
      <c r="R8" s="3"/>
      <c r="S8" s="3"/>
      <c r="U8" s="6"/>
      <c r="V8" s="3"/>
    </row>
    <row r="9" spans="1:22" ht="18.75" x14ac:dyDescent="0.3">
      <c r="A9" s="26">
        <v>44044</v>
      </c>
      <c r="B9" s="22" t="s">
        <v>12</v>
      </c>
      <c r="C9" s="22" t="s">
        <v>13</v>
      </c>
      <c r="D9" s="22" t="s">
        <v>14</v>
      </c>
      <c r="E9" s="22">
        <v>29000</v>
      </c>
      <c r="F9" s="27">
        <v>285000</v>
      </c>
      <c r="I9" s="3" t="str">
        <f t="shared" si="0"/>
        <v>Y</v>
      </c>
      <c r="J9" s="3" t="str">
        <f t="shared" si="1"/>
        <v>L</v>
      </c>
      <c r="K9" s="3">
        <f t="shared" si="2"/>
        <v>29000</v>
      </c>
      <c r="L9" s="3" t="str">
        <f t="shared" si="3"/>
        <v>Sunday</v>
      </c>
      <c r="N9" s="9"/>
      <c r="O9" s="2"/>
      <c r="Q9" s="5" t="s">
        <v>26</v>
      </c>
      <c r="R9" s="3">
        <f>MODE(E2:E740)</f>
        <v>1000</v>
      </c>
      <c r="S9" s="3">
        <f>MODE(F2:F740)</f>
        <v>2000</v>
      </c>
      <c r="U9" s="5" t="s">
        <v>27</v>
      </c>
      <c r="V9" s="3">
        <f>COUNTIFS(B2:B740,O14,C2:C740,O15)</f>
        <v>104</v>
      </c>
    </row>
    <row r="10" spans="1:22" ht="18.75" x14ac:dyDescent="0.3">
      <c r="A10" s="26">
        <v>44075</v>
      </c>
      <c r="B10" s="22" t="s">
        <v>15</v>
      </c>
      <c r="C10" s="22" t="s">
        <v>13</v>
      </c>
      <c r="D10" s="22" t="s">
        <v>14</v>
      </c>
      <c r="E10" s="22">
        <v>2000</v>
      </c>
      <c r="F10" s="27">
        <v>288000</v>
      </c>
      <c r="I10" s="3" t="str">
        <f t="shared" si="0"/>
        <v>N</v>
      </c>
      <c r="J10" s="3" t="str">
        <f t="shared" si="1"/>
        <v>L</v>
      </c>
      <c r="K10" s="3">
        <f t="shared" si="2"/>
        <v>2000</v>
      </c>
      <c r="L10" s="3" t="str">
        <f t="shared" si="3"/>
        <v>Monday</v>
      </c>
      <c r="N10" s="10" t="s">
        <v>261</v>
      </c>
      <c r="O10" s="13" t="s">
        <v>6</v>
      </c>
      <c r="Q10" s="4"/>
      <c r="R10" s="3"/>
      <c r="S10" s="3"/>
    </row>
    <row r="11" spans="1:22" ht="18.75" x14ac:dyDescent="0.3">
      <c r="A11" s="26">
        <v>44105</v>
      </c>
      <c r="B11" s="22" t="s">
        <v>17</v>
      </c>
      <c r="C11" s="22" t="s">
        <v>13</v>
      </c>
      <c r="D11" s="22" t="s">
        <v>14</v>
      </c>
      <c r="E11" s="22">
        <v>21000</v>
      </c>
      <c r="F11" s="27">
        <v>308000</v>
      </c>
      <c r="I11" s="3" t="str">
        <f t="shared" si="0"/>
        <v>N</v>
      </c>
      <c r="J11" s="3" t="str">
        <f t="shared" si="1"/>
        <v>L</v>
      </c>
      <c r="K11" s="3">
        <f t="shared" si="2"/>
        <v>21000</v>
      </c>
      <c r="L11" s="3" t="str">
        <f t="shared" si="3"/>
        <v>Tuesday</v>
      </c>
      <c r="N11" s="9"/>
      <c r="O11" s="2"/>
      <c r="Q11" s="4"/>
      <c r="R11" s="3"/>
      <c r="S11" s="3"/>
    </row>
    <row r="12" spans="1:22" ht="18.75" x14ac:dyDescent="0.3">
      <c r="A12" s="26">
        <v>44136</v>
      </c>
      <c r="B12" s="22" t="s">
        <v>18</v>
      </c>
      <c r="C12" s="22" t="s">
        <v>13</v>
      </c>
      <c r="D12" s="22" t="s">
        <v>14</v>
      </c>
      <c r="E12" s="22">
        <v>32000</v>
      </c>
      <c r="F12" s="27">
        <v>340000</v>
      </c>
      <c r="I12" s="3" t="str">
        <f t="shared" si="0"/>
        <v>N</v>
      </c>
      <c r="J12" s="3" t="str">
        <f t="shared" si="1"/>
        <v>L</v>
      </c>
      <c r="K12" s="3">
        <f t="shared" si="2"/>
        <v>32000</v>
      </c>
      <c r="L12" s="3" t="str">
        <f t="shared" si="3"/>
        <v>Wednesday</v>
      </c>
      <c r="N12" s="10" t="s">
        <v>262</v>
      </c>
      <c r="O12" s="13" t="s">
        <v>28</v>
      </c>
      <c r="Q12" s="5" t="s">
        <v>28</v>
      </c>
      <c r="R12" s="3">
        <f>SUM(E2:E740)</f>
        <v>22670000</v>
      </c>
      <c r="S12" s="3">
        <f>SUM(F2:F740)</f>
        <v>3846189000</v>
      </c>
    </row>
    <row r="13" spans="1:22" ht="18.75" x14ac:dyDescent="0.3">
      <c r="A13" s="26">
        <v>44166</v>
      </c>
      <c r="B13" s="22" t="s">
        <v>21</v>
      </c>
      <c r="C13" s="22" t="s">
        <v>13</v>
      </c>
      <c r="D13" s="22" t="s">
        <v>14</v>
      </c>
      <c r="E13" s="22">
        <v>3000</v>
      </c>
      <c r="F13" s="27">
        <v>343000</v>
      </c>
      <c r="I13" s="3" t="str">
        <f t="shared" si="0"/>
        <v>N</v>
      </c>
      <c r="J13" s="3" t="str">
        <f t="shared" si="1"/>
        <v>L</v>
      </c>
      <c r="K13" s="3">
        <f t="shared" si="2"/>
        <v>3000</v>
      </c>
      <c r="L13" s="3" t="str">
        <f t="shared" si="3"/>
        <v>Thursday</v>
      </c>
      <c r="N13" s="9"/>
      <c r="O13" s="2"/>
      <c r="Q13" s="4"/>
      <c r="R13" s="3"/>
      <c r="S13" s="3"/>
    </row>
    <row r="14" spans="1:22" ht="19.5" thickBot="1" x14ac:dyDescent="0.35">
      <c r="A14" s="28" t="s">
        <v>29</v>
      </c>
      <c r="B14" s="22" t="s">
        <v>22</v>
      </c>
      <c r="C14" s="22" t="s">
        <v>13</v>
      </c>
      <c r="D14" s="22" t="s">
        <v>14</v>
      </c>
      <c r="E14" s="22">
        <v>47000</v>
      </c>
      <c r="F14" s="27">
        <v>389000</v>
      </c>
      <c r="I14" s="3" t="str">
        <f t="shared" si="0"/>
        <v>N</v>
      </c>
      <c r="J14" s="3" t="str">
        <f t="shared" si="1"/>
        <v>L</v>
      </c>
      <c r="K14" s="3">
        <f t="shared" si="2"/>
        <v>47000</v>
      </c>
      <c r="L14" s="3" t="str">
        <f t="shared" si="3"/>
        <v>Friday</v>
      </c>
      <c r="N14" s="11" t="s">
        <v>263</v>
      </c>
      <c r="O14" s="13" t="s">
        <v>17</v>
      </c>
      <c r="Q14" s="5" t="s">
        <v>30</v>
      </c>
      <c r="R14" s="3">
        <f>SUMIF(B2:B740,"FRIDAY",E2:E740)</f>
        <v>3257000</v>
      </c>
      <c r="S14" s="3">
        <f>SUMIF(D2:D740,O5,F2:F740)</f>
        <v>37000</v>
      </c>
    </row>
    <row r="15" spans="1:22" ht="19.5" thickBot="1" x14ac:dyDescent="0.35">
      <c r="A15" s="28" t="s">
        <v>31</v>
      </c>
      <c r="B15" s="22" t="s">
        <v>25</v>
      </c>
      <c r="C15" s="22" t="s">
        <v>13</v>
      </c>
      <c r="D15" s="22" t="s">
        <v>14</v>
      </c>
      <c r="E15" s="22">
        <v>27000</v>
      </c>
      <c r="F15" s="27">
        <v>416000</v>
      </c>
      <c r="I15" s="3" t="str">
        <f t="shared" si="0"/>
        <v>N</v>
      </c>
      <c r="J15" s="3" t="str">
        <f t="shared" si="1"/>
        <v>L</v>
      </c>
      <c r="K15" s="3">
        <f t="shared" si="2"/>
        <v>27000</v>
      </c>
      <c r="L15" s="3" t="str">
        <f t="shared" si="3"/>
        <v>Saturday</v>
      </c>
      <c r="N15" s="12" t="s">
        <v>260</v>
      </c>
      <c r="O15" s="13" t="s">
        <v>13</v>
      </c>
      <c r="Q15" s="4"/>
      <c r="R15" s="3"/>
      <c r="S15" s="3"/>
    </row>
    <row r="16" spans="1:22" ht="18.75" x14ac:dyDescent="0.3">
      <c r="A16" s="28" t="s">
        <v>32</v>
      </c>
      <c r="B16" s="22" t="s">
        <v>12</v>
      </c>
      <c r="C16" s="22" t="s">
        <v>13</v>
      </c>
      <c r="D16" s="22" t="s">
        <v>14</v>
      </c>
      <c r="E16" s="22">
        <v>74000</v>
      </c>
      <c r="F16" s="27">
        <v>490000</v>
      </c>
      <c r="I16" s="3" t="str">
        <f t="shared" si="0"/>
        <v>Y</v>
      </c>
      <c r="J16" s="3" t="str">
        <f t="shared" si="1"/>
        <v>G</v>
      </c>
      <c r="K16" s="3">
        <f t="shared" si="2"/>
        <v>74000</v>
      </c>
      <c r="L16" s="3" t="str">
        <f t="shared" si="3"/>
        <v>Sunday</v>
      </c>
      <c r="Q16" s="5" t="s">
        <v>33</v>
      </c>
      <c r="R16" s="3">
        <f>SUMIFS(E2:E740,B2:B740,O7,C2:C740,O8)</f>
        <v>2000</v>
      </c>
      <c r="S16" s="3">
        <f>SUMIFS(F2:F740,B2:B740,O7,C2:C740,O8)</f>
        <v>7000</v>
      </c>
    </row>
    <row r="17" spans="1:19" x14ac:dyDescent="0.25">
      <c r="A17" s="28" t="s">
        <v>34</v>
      </c>
      <c r="B17" s="22" t="s">
        <v>15</v>
      </c>
      <c r="C17" s="22" t="s">
        <v>13</v>
      </c>
      <c r="D17" s="22" t="s">
        <v>14</v>
      </c>
      <c r="E17" s="22">
        <v>31000</v>
      </c>
      <c r="F17" s="27">
        <v>521000</v>
      </c>
      <c r="I17" s="3" t="str">
        <f t="shared" si="0"/>
        <v>N</v>
      </c>
      <c r="J17" s="3" t="str">
        <f t="shared" si="1"/>
        <v>L</v>
      </c>
      <c r="K17" s="3">
        <f t="shared" si="2"/>
        <v>31000</v>
      </c>
      <c r="L17" s="3" t="str">
        <f t="shared" si="3"/>
        <v>Monday</v>
      </c>
    </row>
    <row r="18" spans="1:19" x14ac:dyDescent="0.25">
      <c r="A18" s="28" t="s">
        <v>35</v>
      </c>
      <c r="B18" s="22" t="s">
        <v>17</v>
      </c>
      <c r="C18" s="22" t="s">
        <v>13</v>
      </c>
      <c r="D18" s="22" t="s">
        <v>14</v>
      </c>
      <c r="E18" s="22">
        <v>14000</v>
      </c>
      <c r="F18" s="27">
        <v>536000</v>
      </c>
      <c r="I18" s="3" t="str">
        <f t="shared" si="0"/>
        <v>N</v>
      </c>
      <c r="J18" s="3" t="str">
        <f t="shared" si="1"/>
        <v>L</v>
      </c>
      <c r="K18" s="3">
        <f t="shared" si="2"/>
        <v>14000</v>
      </c>
      <c r="L18" s="3" t="str">
        <f t="shared" si="3"/>
        <v>Tuesday</v>
      </c>
    </row>
    <row r="19" spans="1:19" ht="18.75" x14ac:dyDescent="0.3">
      <c r="A19" s="28" t="s">
        <v>36</v>
      </c>
      <c r="B19" s="22" t="s">
        <v>18</v>
      </c>
      <c r="C19" s="22" t="s">
        <v>13</v>
      </c>
      <c r="D19" s="22" t="s">
        <v>14</v>
      </c>
      <c r="E19" s="22">
        <v>31000</v>
      </c>
      <c r="F19" s="27">
        <v>567000</v>
      </c>
      <c r="I19" s="3" t="str">
        <f t="shared" si="0"/>
        <v>N</v>
      </c>
      <c r="J19" s="3" t="str">
        <f t="shared" si="1"/>
        <v>L</v>
      </c>
      <c r="K19" s="3">
        <f t="shared" si="2"/>
        <v>31000</v>
      </c>
      <c r="L19" s="3" t="str">
        <f t="shared" si="3"/>
        <v>Wednesday</v>
      </c>
      <c r="R19" s="5" t="s">
        <v>37</v>
      </c>
      <c r="S19" s="3">
        <f>HLOOKUP(O10,Q3:S16,7,0)</f>
        <v>1000</v>
      </c>
    </row>
    <row r="20" spans="1:19" ht="18.75" x14ac:dyDescent="0.3">
      <c r="A20" s="28" t="s">
        <v>38</v>
      </c>
      <c r="B20" s="22" t="s">
        <v>21</v>
      </c>
      <c r="C20" s="22" t="s">
        <v>13</v>
      </c>
      <c r="D20" s="22" t="s">
        <v>14</v>
      </c>
      <c r="E20" s="22">
        <v>83000</v>
      </c>
      <c r="F20" s="27">
        <v>650000</v>
      </c>
      <c r="I20" s="3" t="str">
        <f t="shared" si="0"/>
        <v>N</v>
      </c>
      <c r="J20" s="3" t="str">
        <f t="shared" si="1"/>
        <v>G</v>
      </c>
      <c r="K20" s="3">
        <f t="shared" si="2"/>
        <v>83000</v>
      </c>
      <c r="L20" s="3" t="str">
        <f t="shared" si="3"/>
        <v>Thursday</v>
      </c>
      <c r="R20" s="4"/>
      <c r="S20" s="3"/>
    </row>
    <row r="21" spans="1:19" ht="18.75" x14ac:dyDescent="0.3">
      <c r="A21" s="28" t="s">
        <v>39</v>
      </c>
      <c r="B21" s="22" t="s">
        <v>22</v>
      </c>
      <c r="C21" s="22" t="s">
        <v>13</v>
      </c>
      <c r="D21" s="22" t="s">
        <v>14</v>
      </c>
      <c r="E21" s="22">
        <v>78000</v>
      </c>
      <c r="F21" s="27">
        <v>728000</v>
      </c>
      <c r="I21" s="3" t="str">
        <f t="shared" si="0"/>
        <v>N</v>
      </c>
      <c r="J21" s="3" t="str">
        <f t="shared" si="1"/>
        <v>G</v>
      </c>
      <c r="K21" s="3">
        <f t="shared" si="2"/>
        <v>78000</v>
      </c>
      <c r="L21" s="3" t="str">
        <f t="shared" si="3"/>
        <v>Friday</v>
      </c>
      <c r="R21" s="5" t="s">
        <v>40</v>
      </c>
      <c r="S21" s="3">
        <f>VLOOKUP(O12,Q3:S16,3,0)</f>
        <v>3846189000</v>
      </c>
    </row>
    <row r="22" spans="1:19" x14ac:dyDescent="0.25">
      <c r="A22" s="28" t="s">
        <v>41</v>
      </c>
      <c r="B22" s="22" t="s">
        <v>25</v>
      </c>
      <c r="C22" s="22" t="s">
        <v>13</v>
      </c>
      <c r="D22" s="22" t="s">
        <v>14</v>
      </c>
      <c r="E22" s="22">
        <v>88000</v>
      </c>
      <c r="F22" s="27">
        <v>815000</v>
      </c>
      <c r="I22" s="3" t="str">
        <f t="shared" si="0"/>
        <v>N</v>
      </c>
      <c r="J22" s="3" t="str">
        <f t="shared" si="1"/>
        <v>G</v>
      </c>
      <c r="K22" s="3">
        <f t="shared" si="2"/>
        <v>88000</v>
      </c>
      <c r="L22" s="3" t="str">
        <f t="shared" si="3"/>
        <v>Saturday</v>
      </c>
    </row>
    <row r="23" spans="1:19" x14ac:dyDescent="0.25">
      <c r="A23" s="28" t="s">
        <v>42</v>
      </c>
      <c r="B23" s="22" t="s">
        <v>12</v>
      </c>
      <c r="C23" s="22" t="s">
        <v>13</v>
      </c>
      <c r="D23" s="22" t="s">
        <v>14</v>
      </c>
      <c r="E23" s="22">
        <v>50000</v>
      </c>
      <c r="F23" s="27">
        <v>866000</v>
      </c>
      <c r="I23" s="3" t="str">
        <f t="shared" si="0"/>
        <v>Y</v>
      </c>
      <c r="J23" s="3" t="str">
        <f t="shared" si="1"/>
        <v>L</v>
      </c>
      <c r="K23" s="3">
        <f t="shared" si="2"/>
        <v>50000</v>
      </c>
      <c r="L23" s="3" t="str">
        <f t="shared" si="3"/>
        <v>Sunday</v>
      </c>
    </row>
    <row r="24" spans="1:19" x14ac:dyDescent="0.25">
      <c r="A24" s="28" t="s">
        <v>43</v>
      </c>
      <c r="B24" s="22" t="s">
        <v>15</v>
      </c>
      <c r="C24" s="22" t="s">
        <v>13</v>
      </c>
      <c r="D24" s="22" t="s">
        <v>14</v>
      </c>
      <c r="E24" s="22">
        <v>154000</v>
      </c>
      <c r="F24" s="27">
        <v>1020000</v>
      </c>
      <c r="I24" s="3" t="str">
        <f t="shared" si="0"/>
        <v>N</v>
      </c>
      <c r="J24" s="3" t="str">
        <f t="shared" si="1"/>
        <v>G</v>
      </c>
      <c r="K24" s="3">
        <f t="shared" si="2"/>
        <v>154000</v>
      </c>
      <c r="L24" s="3" t="str">
        <f t="shared" si="3"/>
        <v>Monday</v>
      </c>
    </row>
    <row r="25" spans="1:19" x14ac:dyDescent="0.25">
      <c r="A25" s="28" t="s">
        <v>44</v>
      </c>
      <c r="B25" s="22" t="s">
        <v>17</v>
      </c>
      <c r="C25" s="22" t="s">
        <v>13</v>
      </c>
      <c r="D25" s="22" t="s">
        <v>14</v>
      </c>
      <c r="E25" s="22">
        <v>64000</v>
      </c>
      <c r="F25" s="27">
        <v>1084000</v>
      </c>
      <c r="I25" s="3" t="str">
        <f t="shared" si="0"/>
        <v>N</v>
      </c>
      <c r="J25" s="3" t="str">
        <f t="shared" si="1"/>
        <v>G</v>
      </c>
      <c r="K25" s="3">
        <f t="shared" si="2"/>
        <v>64000</v>
      </c>
      <c r="L25" s="3" t="str">
        <f t="shared" si="3"/>
        <v>Tuesday</v>
      </c>
    </row>
    <row r="26" spans="1:19" x14ac:dyDescent="0.25">
      <c r="A26" s="28" t="s">
        <v>45</v>
      </c>
      <c r="B26" s="22" t="s">
        <v>18</v>
      </c>
      <c r="C26" s="22" t="s">
        <v>13</v>
      </c>
      <c r="D26" s="22" t="s">
        <v>14</v>
      </c>
      <c r="E26" s="22">
        <v>27000</v>
      </c>
      <c r="F26" s="27">
        <v>1111000</v>
      </c>
      <c r="I26" s="3" t="str">
        <f t="shared" si="0"/>
        <v>N</v>
      </c>
      <c r="J26" s="3" t="str">
        <f t="shared" si="1"/>
        <v>L</v>
      </c>
      <c r="K26" s="3">
        <f t="shared" si="2"/>
        <v>27000</v>
      </c>
      <c r="L26" s="3" t="str">
        <f t="shared" si="3"/>
        <v>Wednesday</v>
      </c>
    </row>
    <row r="27" spans="1:19" x14ac:dyDescent="0.25">
      <c r="A27" s="28" t="s">
        <v>46</v>
      </c>
      <c r="B27" s="22" t="s">
        <v>21</v>
      </c>
      <c r="C27" s="22" t="s">
        <v>13</v>
      </c>
      <c r="D27" s="22" t="s">
        <v>14</v>
      </c>
      <c r="E27" s="22">
        <v>79000</v>
      </c>
      <c r="F27" s="27">
        <v>1190000</v>
      </c>
      <c r="I27" s="3" t="str">
        <f t="shared" si="0"/>
        <v>N</v>
      </c>
      <c r="J27" s="3" t="str">
        <f t="shared" si="1"/>
        <v>G</v>
      </c>
      <c r="K27" s="3">
        <f t="shared" si="2"/>
        <v>79000</v>
      </c>
      <c r="L27" s="3" t="str">
        <f t="shared" si="3"/>
        <v>Thursday</v>
      </c>
    </row>
    <row r="28" spans="1:19" x14ac:dyDescent="0.25">
      <c r="A28" s="28" t="s">
        <v>47</v>
      </c>
      <c r="B28" s="22" t="s">
        <v>22</v>
      </c>
      <c r="C28" s="22" t="s">
        <v>13</v>
      </c>
      <c r="D28" s="22" t="s">
        <v>14</v>
      </c>
      <c r="E28" s="22">
        <v>64000</v>
      </c>
      <c r="F28" s="27">
        <v>1254000</v>
      </c>
      <c r="I28" s="3" t="str">
        <f t="shared" si="0"/>
        <v>N</v>
      </c>
      <c r="J28" s="3" t="str">
        <f t="shared" si="1"/>
        <v>G</v>
      </c>
      <c r="K28" s="3">
        <f t="shared" si="2"/>
        <v>64000</v>
      </c>
      <c r="L28" s="3" t="str">
        <f t="shared" si="3"/>
        <v>Friday</v>
      </c>
    </row>
    <row r="29" spans="1:19" x14ac:dyDescent="0.25">
      <c r="A29" s="28" t="s">
        <v>48</v>
      </c>
      <c r="B29" s="22" t="s">
        <v>25</v>
      </c>
      <c r="C29" s="22" t="s">
        <v>13</v>
      </c>
      <c r="D29" s="22" t="s">
        <v>14</v>
      </c>
      <c r="E29" s="22">
        <v>74000</v>
      </c>
      <c r="F29" s="27">
        <v>1328000</v>
      </c>
      <c r="I29" s="3" t="str">
        <f t="shared" si="0"/>
        <v>N</v>
      </c>
      <c r="J29" s="3" t="str">
        <f t="shared" si="1"/>
        <v>G</v>
      </c>
      <c r="K29" s="3">
        <f t="shared" si="2"/>
        <v>74000</v>
      </c>
      <c r="L29" s="3" t="str">
        <f t="shared" si="3"/>
        <v>Saturday</v>
      </c>
    </row>
    <row r="30" spans="1:19" x14ac:dyDescent="0.25">
      <c r="A30" s="28" t="s">
        <v>49</v>
      </c>
      <c r="B30" s="22" t="s">
        <v>12</v>
      </c>
      <c r="C30" s="22" t="s">
        <v>13</v>
      </c>
      <c r="D30" s="22" t="s">
        <v>14</v>
      </c>
      <c r="E30" s="22">
        <v>48000</v>
      </c>
      <c r="F30" s="27">
        <v>1376000</v>
      </c>
      <c r="I30" s="3" t="str">
        <f t="shared" si="0"/>
        <v>Y</v>
      </c>
      <c r="J30" s="3" t="str">
        <f t="shared" si="1"/>
        <v>L</v>
      </c>
      <c r="K30" s="3">
        <f t="shared" si="2"/>
        <v>48000</v>
      </c>
      <c r="L30" s="3" t="str">
        <f t="shared" si="3"/>
        <v>Sunday</v>
      </c>
    </row>
    <row r="31" spans="1:19" x14ac:dyDescent="0.25">
      <c r="A31" s="28" t="s">
        <v>50</v>
      </c>
      <c r="B31" s="22" t="s">
        <v>15</v>
      </c>
      <c r="C31" s="22" t="s">
        <v>13</v>
      </c>
      <c r="D31" s="22" t="s">
        <v>14</v>
      </c>
      <c r="E31" s="22">
        <v>95000</v>
      </c>
      <c r="F31" s="27">
        <v>1471000</v>
      </c>
      <c r="I31" s="3" t="str">
        <f t="shared" si="0"/>
        <v>N</v>
      </c>
      <c r="J31" s="3" t="str">
        <f t="shared" si="1"/>
        <v>G</v>
      </c>
      <c r="K31" s="3">
        <f t="shared" si="2"/>
        <v>95000</v>
      </c>
      <c r="L31" s="3" t="str">
        <f t="shared" si="3"/>
        <v>Monday</v>
      </c>
    </row>
    <row r="32" spans="1:19" x14ac:dyDescent="0.25">
      <c r="A32" s="28" t="s">
        <v>51</v>
      </c>
      <c r="B32" s="22" t="s">
        <v>17</v>
      </c>
      <c r="C32" s="22" t="s">
        <v>13</v>
      </c>
      <c r="D32" s="22" t="s">
        <v>14</v>
      </c>
      <c r="E32" s="22">
        <v>76000</v>
      </c>
      <c r="F32" s="27">
        <v>1547000</v>
      </c>
      <c r="I32" s="3" t="str">
        <f t="shared" si="0"/>
        <v>N</v>
      </c>
      <c r="J32" s="3" t="str">
        <f t="shared" si="1"/>
        <v>G</v>
      </c>
      <c r="K32" s="3">
        <f t="shared" si="2"/>
        <v>76000</v>
      </c>
      <c r="L32" s="3" t="str">
        <f t="shared" si="3"/>
        <v>Tuesday</v>
      </c>
    </row>
    <row r="33" spans="1:12" x14ac:dyDescent="0.25">
      <c r="A33" s="26">
        <v>43832</v>
      </c>
      <c r="B33" s="22" t="s">
        <v>18</v>
      </c>
      <c r="C33" s="22" t="s">
        <v>13</v>
      </c>
      <c r="D33" s="22" t="s">
        <v>14</v>
      </c>
      <c r="E33" s="22">
        <v>133000</v>
      </c>
      <c r="F33" s="27">
        <v>1680000</v>
      </c>
      <c r="I33" s="3" t="str">
        <f t="shared" si="0"/>
        <v>N</v>
      </c>
      <c r="J33" s="3" t="str">
        <f t="shared" si="1"/>
        <v>G</v>
      </c>
      <c r="K33" s="3">
        <f t="shared" si="2"/>
        <v>133000</v>
      </c>
      <c r="L33" s="3" t="str">
        <f t="shared" si="3"/>
        <v>Wednesday</v>
      </c>
    </row>
    <row r="34" spans="1:12" x14ac:dyDescent="0.25">
      <c r="A34" s="26">
        <v>43863</v>
      </c>
      <c r="B34" s="22" t="s">
        <v>21</v>
      </c>
      <c r="C34" s="22" t="s">
        <v>13</v>
      </c>
      <c r="D34" s="22" t="s">
        <v>14</v>
      </c>
      <c r="E34" s="22">
        <v>17000</v>
      </c>
      <c r="F34" s="27">
        <v>1696000</v>
      </c>
      <c r="I34" s="3" t="str">
        <f t="shared" si="0"/>
        <v>N</v>
      </c>
      <c r="J34" s="3" t="str">
        <f t="shared" si="1"/>
        <v>L</v>
      </c>
      <c r="K34" s="3">
        <f t="shared" si="2"/>
        <v>17000</v>
      </c>
      <c r="L34" s="3" t="str">
        <f t="shared" si="3"/>
        <v>Thursday</v>
      </c>
    </row>
    <row r="35" spans="1:12" x14ac:dyDescent="0.25">
      <c r="A35" s="26">
        <v>43892</v>
      </c>
      <c r="B35" s="22" t="s">
        <v>22</v>
      </c>
      <c r="C35" s="22" t="s">
        <v>13</v>
      </c>
      <c r="D35" s="22" t="s">
        <v>14</v>
      </c>
      <c r="E35" s="22">
        <v>245000</v>
      </c>
      <c r="F35" s="27">
        <v>1941000</v>
      </c>
      <c r="I35" s="3" t="str">
        <f t="shared" si="0"/>
        <v>N</v>
      </c>
      <c r="J35" s="3" t="str">
        <f t="shared" si="1"/>
        <v>G</v>
      </c>
      <c r="K35" s="3">
        <f t="shared" si="2"/>
        <v>245000</v>
      </c>
      <c r="L35" s="3" t="str">
        <f t="shared" si="3"/>
        <v>Friday</v>
      </c>
    </row>
    <row r="36" spans="1:12" x14ac:dyDescent="0.25">
      <c r="A36" s="26">
        <v>43923</v>
      </c>
      <c r="B36" s="22" t="s">
        <v>25</v>
      </c>
      <c r="C36" s="22" t="s">
        <v>13</v>
      </c>
      <c r="D36" s="22" t="s">
        <v>14</v>
      </c>
      <c r="E36" s="22">
        <v>127000</v>
      </c>
      <c r="F36" s="27">
        <v>2068000</v>
      </c>
      <c r="I36" s="3" t="str">
        <f t="shared" si="0"/>
        <v>N</v>
      </c>
      <c r="J36" s="3" t="str">
        <f t="shared" si="1"/>
        <v>G</v>
      </c>
      <c r="K36" s="3">
        <f t="shared" si="2"/>
        <v>127000</v>
      </c>
      <c r="L36" s="3" t="str">
        <f t="shared" si="3"/>
        <v>Saturday</v>
      </c>
    </row>
    <row r="37" spans="1:12" x14ac:dyDescent="0.25">
      <c r="A37" s="26">
        <v>43953</v>
      </c>
      <c r="B37" s="22" t="s">
        <v>12</v>
      </c>
      <c r="C37" s="22" t="s">
        <v>13</v>
      </c>
      <c r="D37" s="22" t="s">
        <v>14</v>
      </c>
      <c r="E37" s="22">
        <v>37000</v>
      </c>
      <c r="F37" s="27">
        <v>2105000</v>
      </c>
      <c r="I37" s="3" t="str">
        <f t="shared" si="0"/>
        <v>Y</v>
      </c>
      <c r="J37" s="3" t="str">
        <f t="shared" si="1"/>
        <v>L</v>
      </c>
      <c r="K37" s="3">
        <f t="shared" si="2"/>
        <v>37000</v>
      </c>
      <c r="L37" s="3" t="str">
        <f t="shared" si="3"/>
        <v>Sunday</v>
      </c>
    </row>
    <row r="38" spans="1:12" x14ac:dyDescent="0.25">
      <c r="A38" s="26">
        <v>43984</v>
      </c>
      <c r="B38" s="22" t="s">
        <v>15</v>
      </c>
      <c r="C38" s="22" t="s">
        <v>13</v>
      </c>
      <c r="D38" s="22" t="s">
        <v>14</v>
      </c>
      <c r="E38" s="22">
        <v>30000</v>
      </c>
      <c r="F38" s="27">
        <v>2136000</v>
      </c>
      <c r="I38" s="3" t="str">
        <f t="shared" si="0"/>
        <v>N</v>
      </c>
      <c r="J38" s="3" t="str">
        <f t="shared" si="1"/>
        <v>L</v>
      </c>
      <c r="K38" s="3">
        <f t="shared" si="2"/>
        <v>30000</v>
      </c>
      <c r="L38" s="3" t="str">
        <f t="shared" si="3"/>
        <v>Monday</v>
      </c>
    </row>
    <row r="39" spans="1:12" x14ac:dyDescent="0.25">
      <c r="A39" s="26">
        <v>44014</v>
      </c>
      <c r="B39" s="22" t="s">
        <v>17</v>
      </c>
      <c r="C39" s="22" t="s">
        <v>13</v>
      </c>
      <c r="D39" s="22" t="s">
        <v>14</v>
      </c>
      <c r="E39" s="22">
        <v>53000</v>
      </c>
      <c r="F39" s="27">
        <v>2189000</v>
      </c>
      <c r="I39" s="3" t="str">
        <f t="shared" si="0"/>
        <v>N</v>
      </c>
      <c r="J39" s="3" t="str">
        <f t="shared" si="1"/>
        <v>L</v>
      </c>
      <c r="K39" s="3">
        <f t="shared" si="2"/>
        <v>53000</v>
      </c>
      <c r="L39" s="3" t="str">
        <f t="shared" si="3"/>
        <v>Tuesday</v>
      </c>
    </row>
    <row r="40" spans="1:12" x14ac:dyDescent="0.25">
      <c r="A40" s="26">
        <v>44045</v>
      </c>
      <c r="B40" s="22" t="s">
        <v>18</v>
      </c>
      <c r="C40" s="22" t="s">
        <v>13</v>
      </c>
      <c r="D40" s="22" t="s">
        <v>14</v>
      </c>
      <c r="E40" s="22">
        <v>21000</v>
      </c>
      <c r="F40" s="27">
        <v>2210000</v>
      </c>
      <c r="I40" s="3" t="str">
        <f t="shared" si="0"/>
        <v>N</v>
      </c>
      <c r="J40" s="3" t="str">
        <f t="shared" si="1"/>
        <v>L</v>
      </c>
      <c r="K40" s="3">
        <f t="shared" si="2"/>
        <v>21000</v>
      </c>
      <c r="L40" s="3" t="str">
        <f t="shared" si="3"/>
        <v>Wednesday</v>
      </c>
    </row>
    <row r="41" spans="1:12" x14ac:dyDescent="0.25">
      <c r="A41" s="26">
        <v>44076</v>
      </c>
      <c r="B41" s="22" t="s">
        <v>21</v>
      </c>
      <c r="C41" s="22" t="s">
        <v>13</v>
      </c>
      <c r="D41" s="22" t="s">
        <v>14</v>
      </c>
      <c r="E41" s="22">
        <v>32000</v>
      </c>
      <c r="F41" s="27">
        <v>2241000</v>
      </c>
      <c r="I41" s="3" t="str">
        <f t="shared" si="0"/>
        <v>N</v>
      </c>
      <c r="J41" s="3" t="str">
        <f t="shared" si="1"/>
        <v>L</v>
      </c>
      <c r="K41" s="3">
        <f t="shared" si="2"/>
        <v>32000</v>
      </c>
      <c r="L41" s="3" t="str">
        <f t="shared" si="3"/>
        <v>Thursday</v>
      </c>
    </row>
    <row r="42" spans="1:12" x14ac:dyDescent="0.25">
      <c r="A42" s="26">
        <v>44106</v>
      </c>
      <c r="B42" s="22" t="s">
        <v>22</v>
      </c>
      <c r="C42" s="22" t="s">
        <v>13</v>
      </c>
      <c r="D42" s="22" t="s">
        <v>14</v>
      </c>
      <c r="E42" s="22">
        <v>44000</v>
      </c>
      <c r="F42" s="27">
        <v>2285000</v>
      </c>
      <c r="I42" s="3" t="str">
        <f t="shared" si="0"/>
        <v>N</v>
      </c>
      <c r="J42" s="3" t="str">
        <f t="shared" si="1"/>
        <v>L</v>
      </c>
      <c r="K42" s="3">
        <f t="shared" si="2"/>
        <v>44000</v>
      </c>
      <c r="L42" s="3" t="str">
        <f t="shared" si="3"/>
        <v>Friday</v>
      </c>
    </row>
    <row r="43" spans="1:12" x14ac:dyDescent="0.25">
      <c r="A43" s="26">
        <v>44137</v>
      </c>
      <c r="B43" s="22" t="s">
        <v>25</v>
      </c>
      <c r="C43" s="22" t="s">
        <v>13</v>
      </c>
      <c r="D43" s="22" t="s">
        <v>14</v>
      </c>
      <c r="E43" s="22">
        <v>50000</v>
      </c>
      <c r="F43" s="27">
        <v>2335000</v>
      </c>
      <c r="I43" s="3" t="str">
        <f t="shared" si="0"/>
        <v>N</v>
      </c>
      <c r="J43" s="3" t="str">
        <f t="shared" si="1"/>
        <v>L</v>
      </c>
      <c r="K43" s="3">
        <f t="shared" si="2"/>
        <v>50000</v>
      </c>
      <c r="L43" s="3" t="str">
        <f t="shared" si="3"/>
        <v>Saturday</v>
      </c>
    </row>
    <row r="44" spans="1:12" x14ac:dyDescent="0.25">
      <c r="A44" s="26">
        <v>44167</v>
      </c>
      <c r="B44" s="22" t="s">
        <v>12</v>
      </c>
      <c r="C44" s="22" t="s">
        <v>13</v>
      </c>
      <c r="D44" s="22" t="s">
        <v>14</v>
      </c>
      <c r="E44" s="22">
        <v>22000</v>
      </c>
      <c r="F44" s="27">
        <v>2358000</v>
      </c>
      <c r="I44" s="3" t="str">
        <f t="shared" si="0"/>
        <v>Y</v>
      </c>
      <c r="J44" s="3" t="str">
        <f t="shared" si="1"/>
        <v>L</v>
      </c>
      <c r="K44" s="3">
        <f t="shared" si="2"/>
        <v>22000</v>
      </c>
      <c r="L44" s="3" t="str">
        <f t="shared" si="3"/>
        <v>Sunday</v>
      </c>
    </row>
    <row r="45" spans="1:12" x14ac:dyDescent="0.25">
      <c r="A45" s="28" t="s">
        <v>52</v>
      </c>
      <c r="B45" s="22" t="s">
        <v>15</v>
      </c>
      <c r="C45" s="22" t="s">
        <v>13</v>
      </c>
      <c r="D45" s="22" t="s">
        <v>14</v>
      </c>
      <c r="E45" s="22">
        <v>111000</v>
      </c>
      <c r="F45" s="27">
        <v>2469000</v>
      </c>
      <c r="I45" s="3" t="str">
        <f t="shared" si="0"/>
        <v>N</v>
      </c>
      <c r="J45" s="3" t="str">
        <f t="shared" si="1"/>
        <v>G</v>
      </c>
      <c r="K45" s="3">
        <f t="shared" si="2"/>
        <v>111000</v>
      </c>
      <c r="L45" s="3" t="str">
        <f t="shared" si="3"/>
        <v>Monday</v>
      </c>
    </row>
    <row r="46" spans="1:12" x14ac:dyDescent="0.25">
      <c r="A46" s="28" t="s">
        <v>53</v>
      </c>
      <c r="B46" s="22" t="s">
        <v>17</v>
      </c>
      <c r="C46" s="22" t="s">
        <v>13</v>
      </c>
      <c r="D46" s="22" t="s">
        <v>14</v>
      </c>
      <c r="E46" s="22">
        <v>35000</v>
      </c>
      <c r="F46" s="27">
        <v>2504000</v>
      </c>
      <c r="I46" s="3" t="str">
        <f t="shared" si="0"/>
        <v>N</v>
      </c>
      <c r="J46" s="3" t="str">
        <f t="shared" si="1"/>
        <v>L</v>
      </c>
      <c r="K46" s="3">
        <f t="shared" si="2"/>
        <v>35000</v>
      </c>
      <c r="L46" s="3" t="str">
        <f t="shared" si="3"/>
        <v>Tuesday</v>
      </c>
    </row>
    <row r="47" spans="1:12" x14ac:dyDescent="0.25">
      <c r="A47" s="28" t="s">
        <v>54</v>
      </c>
      <c r="B47" s="22" t="s">
        <v>18</v>
      </c>
      <c r="C47" s="22" t="s">
        <v>13</v>
      </c>
      <c r="D47" s="22" t="s">
        <v>14</v>
      </c>
      <c r="E47" s="22">
        <v>50000</v>
      </c>
      <c r="F47" s="27">
        <v>2553000</v>
      </c>
      <c r="I47" s="3" t="str">
        <f t="shared" si="0"/>
        <v>N</v>
      </c>
      <c r="J47" s="3" t="str">
        <f t="shared" si="1"/>
        <v>L</v>
      </c>
      <c r="K47" s="3">
        <f t="shared" si="2"/>
        <v>50000</v>
      </c>
      <c r="L47" s="3" t="str">
        <f t="shared" si="3"/>
        <v>Wednesday</v>
      </c>
    </row>
    <row r="48" spans="1:12" x14ac:dyDescent="0.25">
      <c r="A48" s="28" t="s">
        <v>55</v>
      </c>
      <c r="B48" s="22" t="s">
        <v>21</v>
      </c>
      <c r="C48" s="22" t="s">
        <v>13</v>
      </c>
      <c r="D48" s="22" t="s">
        <v>14</v>
      </c>
      <c r="E48" s="22">
        <v>67000</v>
      </c>
      <c r="F48" s="27">
        <v>2620000</v>
      </c>
      <c r="I48" s="3" t="str">
        <f t="shared" si="0"/>
        <v>N</v>
      </c>
      <c r="J48" s="3" t="str">
        <f t="shared" si="1"/>
        <v>G</v>
      </c>
      <c r="K48" s="3">
        <f t="shared" si="2"/>
        <v>67000</v>
      </c>
      <c r="L48" s="3" t="str">
        <f t="shared" si="3"/>
        <v>Thursday</v>
      </c>
    </row>
    <row r="49" spans="1:12" x14ac:dyDescent="0.25">
      <c r="A49" s="28" t="s">
        <v>56</v>
      </c>
      <c r="B49" s="22" t="s">
        <v>22</v>
      </c>
      <c r="C49" s="22" t="s">
        <v>13</v>
      </c>
      <c r="D49" s="22" t="s">
        <v>14</v>
      </c>
      <c r="E49" s="22">
        <v>21000</v>
      </c>
      <c r="F49" s="27">
        <v>2641000</v>
      </c>
      <c r="I49" s="3" t="str">
        <f t="shared" si="0"/>
        <v>N</v>
      </c>
      <c r="J49" s="3" t="str">
        <f t="shared" si="1"/>
        <v>L</v>
      </c>
      <c r="K49" s="3">
        <f t="shared" si="2"/>
        <v>21000</v>
      </c>
      <c r="L49" s="3" t="str">
        <f t="shared" si="3"/>
        <v>Friday</v>
      </c>
    </row>
    <row r="50" spans="1:12" x14ac:dyDescent="0.25">
      <c r="A50" s="28" t="s">
        <v>57</v>
      </c>
      <c r="B50" s="22" t="s">
        <v>25</v>
      </c>
      <c r="C50" s="22" t="s">
        <v>13</v>
      </c>
      <c r="D50" s="22" t="s">
        <v>14</v>
      </c>
      <c r="E50" s="22">
        <v>21000</v>
      </c>
      <c r="F50" s="27">
        <v>2661000</v>
      </c>
      <c r="I50" s="3" t="str">
        <f t="shared" si="0"/>
        <v>N</v>
      </c>
      <c r="J50" s="3" t="str">
        <f t="shared" si="1"/>
        <v>L</v>
      </c>
      <c r="K50" s="3">
        <f t="shared" si="2"/>
        <v>21000</v>
      </c>
      <c r="L50" s="3" t="str">
        <f t="shared" si="3"/>
        <v>Saturday</v>
      </c>
    </row>
    <row r="51" spans="1:12" x14ac:dyDescent="0.25">
      <c r="A51" s="28" t="s">
        <v>58</v>
      </c>
      <c r="B51" s="22" t="s">
        <v>12</v>
      </c>
      <c r="C51" s="22" t="s">
        <v>13</v>
      </c>
      <c r="D51" s="22" t="s">
        <v>14</v>
      </c>
      <c r="E51" s="22">
        <v>121000</v>
      </c>
      <c r="F51" s="27">
        <v>2782000</v>
      </c>
      <c r="I51" s="3" t="str">
        <f t="shared" si="0"/>
        <v>Y</v>
      </c>
      <c r="J51" s="3" t="str">
        <f t="shared" si="1"/>
        <v>G</v>
      </c>
      <c r="K51" s="3">
        <f t="shared" si="2"/>
        <v>121000</v>
      </c>
      <c r="L51" s="3" t="str">
        <f t="shared" si="3"/>
        <v>Sunday</v>
      </c>
    </row>
    <row r="52" spans="1:12" x14ac:dyDescent="0.25">
      <c r="A52" s="28" t="s">
        <v>59</v>
      </c>
      <c r="B52" s="22" t="s">
        <v>15</v>
      </c>
      <c r="C52" s="22" t="s">
        <v>13</v>
      </c>
      <c r="D52" s="22" t="s">
        <v>14</v>
      </c>
      <c r="E52" s="22">
        <v>39000</v>
      </c>
      <c r="F52" s="27">
        <v>2822000</v>
      </c>
      <c r="I52" s="3" t="str">
        <f t="shared" si="0"/>
        <v>N</v>
      </c>
      <c r="J52" s="3" t="str">
        <f t="shared" si="1"/>
        <v>L</v>
      </c>
      <c r="K52" s="3">
        <f t="shared" si="2"/>
        <v>39000</v>
      </c>
      <c r="L52" s="3" t="str">
        <f t="shared" si="3"/>
        <v>Monday</v>
      </c>
    </row>
    <row r="53" spans="1:12" x14ac:dyDescent="0.25">
      <c r="A53" s="28" t="s">
        <v>60</v>
      </c>
      <c r="B53" s="22" t="s">
        <v>17</v>
      </c>
      <c r="C53" s="22" t="s">
        <v>13</v>
      </c>
      <c r="D53" s="22" t="s">
        <v>14</v>
      </c>
      <c r="E53" s="22">
        <v>184000</v>
      </c>
      <c r="F53" s="27">
        <v>3006000</v>
      </c>
      <c r="I53" s="3" t="str">
        <f t="shared" si="0"/>
        <v>N</v>
      </c>
      <c r="J53" s="3" t="str">
        <f t="shared" si="1"/>
        <v>G</v>
      </c>
      <c r="K53" s="3">
        <f t="shared" si="2"/>
        <v>184000</v>
      </c>
      <c r="L53" s="3" t="str">
        <f t="shared" si="3"/>
        <v>Tuesday</v>
      </c>
    </row>
    <row r="54" spans="1:12" x14ac:dyDescent="0.25">
      <c r="A54" s="28" t="s">
        <v>61</v>
      </c>
      <c r="B54" s="22" t="s">
        <v>18</v>
      </c>
      <c r="C54" s="22" t="s">
        <v>13</v>
      </c>
      <c r="D54" s="22" t="s">
        <v>14</v>
      </c>
      <c r="E54" s="22">
        <v>25000</v>
      </c>
      <c r="F54" s="27">
        <v>3030000</v>
      </c>
      <c r="I54" s="3" t="str">
        <f t="shared" si="0"/>
        <v>N</v>
      </c>
      <c r="J54" s="3" t="str">
        <f t="shared" si="1"/>
        <v>L</v>
      </c>
      <c r="K54" s="3">
        <f t="shared" si="2"/>
        <v>25000</v>
      </c>
      <c r="L54" s="3" t="str">
        <f t="shared" si="3"/>
        <v>Wednesday</v>
      </c>
    </row>
    <row r="55" spans="1:12" x14ac:dyDescent="0.25">
      <c r="A55" s="28" t="s">
        <v>62</v>
      </c>
      <c r="B55" s="22" t="s">
        <v>21</v>
      </c>
      <c r="C55" s="22" t="s">
        <v>13</v>
      </c>
      <c r="D55" s="22" t="s">
        <v>14</v>
      </c>
      <c r="E55" s="22">
        <v>21000</v>
      </c>
      <c r="F55" s="27">
        <v>3051000</v>
      </c>
      <c r="I55" s="3" t="str">
        <f t="shared" si="0"/>
        <v>N</v>
      </c>
      <c r="J55" s="3" t="str">
        <f t="shared" si="1"/>
        <v>L</v>
      </c>
      <c r="K55" s="3">
        <f t="shared" si="2"/>
        <v>21000</v>
      </c>
      <c r="L55" s="3" t="str">
        <f t="shared" si="3"/>
        <v>Thursday</v>
      </c>
    </row>
    <row r="56" spans="1:12" x14ac:dyDescent="0.25">
      <c r="A56" s="28" t="s">
        <v>63</v>
      </c>
      <c r="B56" s="22" t="s">
        <v>22</v>
      </c>
      <c r="C56" s="22" t="s">
        <v>13</v>
      </c>
      <c r="D56" s="22" t="s">
        <v>14</v>
      </c>
      <c r="E56" s="22">
        <v>29000</v>
      </c>
      <c r="F56" s="27">
        <v>3080000</v>
      </c>
      <c r="I56" s="3" t="str">
        <f t="shared" si="0"/>
        <v>N</v>
      </c>
      <c r="J56" s="3" t="str">
        <f t="shared" si="1"/>
        <v>L</v>
      </c>
      <c r="K56" s="3">
        <f t="shared" si="2"/>
        <v>29000</v>
      </c>
      <c r="L56" s="3" t="str">
        <f t="shared" si="3"/>
        <v>Friday</v>
      </c>
    </row>
    <row r="57" spans="1:12" x14ac:dyDescent="0.25">
      <c r="A57" s="28" t="s">
        <v>64</v>
      </c>
      <c r="B57" s="22" t="s">
        <v>25</v>
      </c>
      <c r="C57" s="22" t="s">
        <v>13</v>
      </c>
      <c r="D57" s="22" t="s">
        <v>14</v>
      </c>
      <c r="E57" s="22">
        <v>169000</v>
      </c>
      <c r="F57" s="27">
        <v>3250000</v>
      </c>
      <c r="I57" s="3" t="str">
        <f t="shared" si="0"/>
        <v>N</v>
      </c>
      <c r="J57" s="3" t="str">
        <f t="shared" si="1"/>
        <v>G</v>
      </c>
      <c r="K57" s="3">
        <f t="shared" si="2"/>
        <v>169000</v>
      </c>
      <c r="L57" s="3" t="str">
        <f t="shared" si="3"/>
        <v>Saturday</v>
      </c>
    </row>
    <row r="58" spans="1:12" x14ac:dyDescent="0.25">
      <c r="A58" s="28" t="s">
        <v>65</v>
      </c>
      <c r="B58" s="22" t="s">
        <v>12</v>
      </c>
      <c r="C58" s="22" t="s">
        <v>13</v>
      </c>
      <c r="D58" s="22" t="s">
        <v>14</v>
      </c>
      <c r="E58" s="22">
        <v>5000</v>
      </c>
      <c r="F58" s="27">
        <v>3255000</v>
      </c>
      <c r="I58" s="3" t="str">
        <f t="shared" si="0"/>
        <v>Y</v>
      </c>
      <c r="J58" s="3" t="str">
        <f t="shared" si="1"/>
        <v>L</v>
      </c>
      <c r="K58" s="3">
        <f t="shared" si="2"/>
        <v>5000</v>
      </c>
      <c r="L58" s="3" t="str">
        <f t="shared" si="3"/>
        <v>Sunday</v>
      </c>
    </row>
    <row r="59" spans="1:12" x14ac:dyDescent="0.25">
      <c r="A59" s="28" t="s">
        <v>66</v>
      </c>
      <c r="B59" s="22" t="s">
        <v>15</v>
      </c>
      <c r="C59" s="22" t="s">
        <v>13</v>
      </c>
      <c r="D59" s="22" t="s">
        <v>14</v>
      </c>
      <c r="E59" s="22">
        <v>72000</v>
      </c>
      <c r="F59" s="27">
        <v>3327000</v>
      </c>
      <c r="I59" s="3" t="str">
        <f t="shared" si="0"/>
        <v>N</v>
      </c>
      <c r="J59" s="3" t="str">
        <f t="shared" si="1"/>
        <v>G</v>
      </c>
      <c r="K59" s="3">
        <f t="shared" si="2"/>
        <v>72000</v>
      </c>
      <c r="L59" s="3" t="str">
        <f t="shared" si="3"/>
        <v>Monday</v>
      </c>
    </row>
    <row r="60" spans="1:12" x14ac:dyDescent="0.25">
      <c r="A60" s="28" t="s">
        <v>67</v>
      </c>
      <c r="B60" s="22" t="s">
        <v>17</v>
      </c>
      <c r="C60" s="22" t="s">
        <v>13</v>
      </c>
      <c r="D60" s="22" t="s">
        <v>14</v>
      </c>
      <c r="E60" s="22">
        <v>36000</v>
      </c>
      <c r="F60" s="27">
        <v>3363000</v>
      </c>
      <c r="I60" s="3" t="str">
        <f t="shared" si="0"/>
        <v>N</v>
      </c>
      <c r="J60" s="3" t="str">
        <f t="shared" si="1"/>
        <v>L</v>
      </c>
      <c r="K60" s="3">
        <f t="shared" si="2"/>
        <v>36000</v>
      </c>
      <c r="L60" s="3" t="str">
        <f t="shared" si="3"/>
        <v>Tuesday</v>
      </c>
    </row>
    <row r="61" spans="1:12" x14ac:dyDescent="0.25">
      <c r="A61" s="28" t="s">
        <v>68</v>
      </c>
      <c r="B61" s="22" t="s">
        <v>18</v>
      </c>
      <c r="C61" s="22" t="s">
        <v>13</v>
      </c>
      <c r="D61" s="22" t="s">
        <v>14</v>
      </c>
      <c r="E61" s="22">
        <v>29000</v>
      </c>
      <c r="F61" s="27">
        <v>3393000</v>
      </c>
      <c r="I61" s="3" t="str">
        <f t="shared" si="0"/>
        <v>N</v>
      </c>
      <c r="J61" s="3" t="str">
        <f t="shared" si="1"/>
        <v>L</v>
      </c>
      <c r="K61" s="3">
        <f t="shared" si="2"/>
        <v>29000</v>
      </c>
      <c r="L61" s="3" t="str">
        <f t="shared" si="3"/>
        <v>Wednesday</v>
      </c>
    </row>
    <row r="62" spans="1:12" x14ac:dyDescent="0.25">
      <c r="A62" s="26">
        <v>43833</v>
      </c>
      <c r="B62" s="22" t="s">
        <v>21</v>
      </c>
      <c r="C62" s="22" t="s">
        <v>13</v>
      </c>
      <c r="D62" s="22" t="s">
        <v>14</v>
      </c>
      <c r="E62" s="22">
        <v>112000</v>
      </c>
      <c r="F62" s="27">
        <v>3505000</v>
      </c>
      <c r="I62" s="3" t="str">
        <f t="shared" si="0"/>
        <v>N</v>
      </c>
      <c r="J62" s="3" t="str">
        <f t="shared" si="1"/>
        <v>G</v>
      </c>
      <c r="K62" s="3">
        <f t="shared" si="2"/>
        <v>112000</v>
      </c>
      <c r="L62" s="3" t="str">
        <f t="shared" si="3"/>
        <v>Thursday</v>
      </c>
    </row>
    <row r="63" spans="1:12" x14ac:dyDescent="0.25">
      <c r="A63" s="26">
        <v>43864</v>
      </c>
      <c r="B63" s="22" t="s">
        <v>22</v>
      </c>
      <c r="C63" s="22" t="s">
        <v>13</v>
      </c>
      <c r="D63" s="22" t="s">
        <v>14</v>
      </c>
      <c r="E63" s="22">
        <v>32000</v>
      </c>
      <c r="F63" s="27">
        <v>3537000</v>
      </c>
      <c r="I63" s="3" t="str">
        <f t="shared" si="0"/>
        <v>N</v>
      </c>
      <c r="J63" s="3" t="str">
        <f t="shared" si="1"/>
        <v>L</v>
      </c>
      <c r="K63" s="3">
        <f t="shared" si="2"/>
        <v>32000</v>
      </c>
      <c r="L63" s="3" t="str">
        <f t="shared" si="3"/>
        <v>Friday</v>
      </c>
    </row>
    <row r="64" spans="1:12" x14ac:dyDescent="0.25">
      <c r="A64" s="26">
        <v>43893</v>
      </c>
      <c r="B64" s="22" t="s">
        <v>25</v>
      </c>
      <c r="C64" s="22" t="s">
        <v>13</v>
      </c>
      <c r="D64" s="22" t="s">
        <v>14</v>
      </c>
      <c r="E64" s="22">
        <v>43000</v>
      </c>
      <c r="F64" s="27">
        <v>3580000</v>
      </c>
      <c r="I64" s="3" t="str">
        <f t="shared" si="0"/>
        <v>N</v>
      </c>
      <c r="J64" s="3" t="str">
        <f t="shared" si="1"/>
        <v>L</v>
      </c>
      <c r="K64" s="3">
        <f t="shared" si="2"/>
        <v>43000</v>
      </c>
      <c r="L64" s="3" t="str">
        <f t="shared" si="3"/>
        <v>Saturday</v>
      </c>
    </row>
    <row r="65" spans="1:12" x14ac:dyDescent="0.25">
      <c r="A65" s="26">
        <v>43924</v>
      </c>
      <c r="B65" s="22" t="s">
        <v>12</v>
      </c>
      <c r="C65" s="22" t="s">
        <v>13</v>
      </c>
      <c r="D65" s="22" t="s">
        <v>14</v>
      </c>
      <c r="E65" s="22">
        <v>38000</v>
      </c>
      <c r="F65" s="27">
        <v>3618000</v>
      </c>
      <c r="I65" s="3" t="str">
        <f t="shared" si="0"/>
        <v>Y</v>
      </c>
      <c r="J65" s="3" t="str">
        <f t="shared" si="1"/>
        <v>L</v>
      </c>
      <c r="K65" s="3">
        <f t="shared" si="2"/>
        <v>38000</v>
      </c>
      <c r="L65" s="3" t="str">
        <f t="shared" si="3"/>
        <v>Sunday</v>
      </c>
    </row>
    <row r="66" spans="1:12" x14ac:dyDescent="0.25">
      <c r="A66" s="26">
        <v>43954</v>
      </c>
      <c r="B66" s="22" t="s">
        <v>15</v>
      </c>
      <c r="C66" s="22" t="s">
        <v>13</v>
      </c>
      <c r="D66" s="22" t="s">
        <v>14</v>
      </c>
      <c r="E66" s="22">
        <v>94000</v>
      </c>
      <c r="F66" s="27">
        <v>3713000</v>
      </c>
      <c r="I66" s="3" t="str">
        <f t="shared" ref="I66:I129" si="4">IF(B66=$O$3,"Y","N")</f>
        <v>N</v>
      </c>
      <c r="J66" s="3" t="str">
        <f t="shared" si="1"/>
        <v>G</v>
      </c>
      <c r="K66" s="3">
        <f t="shared" si="2"/>
        <v>94000</v>
      </c>
      <c r="L66" s="3" t="str">
        <f t="shared" si="3"/>
        <v>Monday</v>
      </c>
    </row>
    <row r="67" spans="1:12" x14ac:dyDescent="0.25">
      <c r="A67" s="26">
        <v>43985</v>
      </c>
      <c r="B67" s="22" t="s">
        <v>17</v>
      </c>
      <c r="C67" s="22" t="s">
        <v>13</v>
      </c>
      <c r="D67" s="22" t="s">
        <v>14</v>
      </c>
      <c r="E67" s="22">
        <v>34000</v>
      </c>
      <c r="F67" s="27">
        <v>3747000</v>
      </c>
      <c r="I67" s="3" t="str">
        <f t="shared" si="4"/>
        <v>N</v>
      </c>
      <c r="J67" s="3" t="str">
        <f t="shared" ref="J67:J130" si="5">_xlfn.IFS(E67&gt;60000,"G",E67&lt;60000,"L",E67=60000,"E")</f>
        <v>L</v>
      </c>
      <c r="K67" s="3">
        <f t="shared" ref="K67:K130" si="6">_xlfn.IFNA(E67,0)</f>
        <v>34000</v>
      </c>
      <c r="L67" s="3" t="str">
        <f t="shared" ref="L67:L130" si="7">INDEX(A66:F75,6,2)</f>
        <v>Tuesday</v>
      </c>
    </row>
    <row r="68" spans="1:12" x14ac:dyDescent="0.25">
      <c r="A68" s="26">
        <v>44015</v>
      </c>
      <c r="B68" s="22" t="s">
        <v>18</v>
      </c>
      <c r="C68" s="22" t="s">
        <v>13</v>
      </c>
      <c r="D68" s="22" t="s">
        <v>14</v>
      </c>
      <c r="E68" s="22">
        <v>19000</v>
      </c>
      <c r="F68" s="27">
        <v>3765000</v>
      </c>
      <c r="I68" s="3" t="str">
        <f t="shared" si="4"/>
        <v>N</v>
      </c>
      <c r="J68" s="3" t="str">
        <f t="shared" si="5"/>
        <v>L</v>
      </c>
      <c r="K68" s="3">
        <f t="shared" si="6"/>
        <v>19000</v>
      </c>
      <c r="L68" s="3" t="str">
        <f t="shared" si="7"/>
        <v>Wednesday</v>
      </c>
    </row>
    <row r="69" spans="1:12" x14ac:dyDescent="0.25">
      <c r="A69" s="26">
        <v>44046</v>
      </c>
      <c r="B69" s="22" t="s">
        <v>21</v>
      </c>
      <c r="C69" s="22" t="s">
        <v>13</v>
      </c>
      <c r="D69" s="22" t="s">
        <v>14</v>
      </c>
      <c r="E69" s="22">
        <v>79000</v>
      </c>
      <c r="F69" s="27">
        <v>3844000</v>
      </c>
      <c r="I69" s="3" t="str">
        <f t="shared" si="4"/>
        <v>N</v>
      </c>
      <c r="J69" s="3" t="str">
        <f t="shared" si="5"/>
        <v>G</v>
      </c>
      <c r="K69" s="3">
        <f t="shared" si="6"/>
        <v>79000</v>
      </c>
      <c r="L69" s="3" t="str">
        <f t="shared" si="7"/>
        <v>Thursday</v>
      </c>
    </row>
    <row r="70" spans="1:12" x14ac:dyDescent="0.25">
      <c r="A70" s="26">
        <v>44077</v>
      </c>
      <c r="B70" s="22" t="s">
        <v>22</v>
      </c>
      <c r="C70" s="22" t="s">
        <v>13</v>
      </c>
      <c r="D70" s="22" t="s">
        <v>14</v>
      </c>
      <c r="E70" s="22">
        <v>23000</v>
      </c>
      <c r="F70" s="27">
        <v>3868000</v>
      </c>
      <c r="I70" s="3" t="str">
        <f t="shared" si="4"/>
        <v>N</v>
      </c>
      <c r="J70" s="3" t="str">
        <f t="shared" si="5"/>
        <v>L</v>
      </c>
      <c r="K70" s="3">
        <f t="shared" si="6"/>
        <v>23000</v>
      </c>
      <c r="L70" s="3" t="str">
        <f t="shared" si="7"/>
        <v>Friday</v>
      </c>
    </row>
    <row r="71" spans="1:12" x14ac:dyDescent="0.25">
      <c r="A71" s="26">
        <v>44107</v>
      </c>
      <c r="B71" s="22" t="s">
        <v>25</v>
      </c>
      <c r="C71" s="22" t="s">
        <v>13</v>
      </c>
      <c r="D71" s="22" t="s">
        <v>14</v>
      </c>
      <c r="E71" s="22">
        <v>95000</v>
      </c>
      <c r="F71" s="27">
        <v>3963000</v>
      </c>
      <c r="I71" s="3" t="str">
        <f t="shared" si="4"/>
        <v>N</v>
      </c>
      <c r="J71" s="3" t="str">
        <f t="shared" si="5"/>
        <v>G</v>
      </c>
      <c r="K71" s="3">
        <f t="shared" si="6"/>
        <v>95000</v>
      </c>
      <c r="L71" s="3" t="str">
        <f t="shared" si="7"/>
        <v>Saturday</v>
      </c>
    </row>
    <row r="72" spans="1:12" x14ac:dyDescent="0.25">
      <c r="A72" s="26">
        <v>44138</v>
      </c>
      <c r="B72" s="22" t="s">
        <v>12</v>
      </c>
      <c r="C72" s="22" t="s">
        <v>13</v>
      </c>
      <c r="D72" s="22" t="s">
        <v>14</v>
      </c>
      <c r="E72" s="22">
        <v>18000</v>
      </c>
      <c r="F72" s="27">
        <v>3981000</v>
      </c>
      <c r="I72" s="3" t="str">
        <f t="shared" si="4"/>
        <v>Y</v>
      </c>
      <c r="J72" s="3" t="str">
        <f t="shared" si="5"/>
        <v>L</v>
      </c>
      <c r="K72" s="3">
        <f t="shared" si="6"/>
        <v>18000</v>
      </c>
      <c r="L72" s="3" t="str">
        <f t="shared" si="7"/>
        <v>Sunday</v>
      </c>
    </row>
    <row r="73" spans="1:12" x14ac:dyDescent="0.25">
      <c r="A73" s="26">
        <v>44168</v>
      </c>
      <c r="B73" s="22" t="s">
        <v>15</v>
      </c>
      <c r="C73" s="22" t="s">
        <v>13</v>
      </c>
      <c r="D73" s="22" t="s">
        <v>14</v>
      </c>
      <c r="E73" s="22">
        <v>42000</v>
      </c>
      <c r="F73" s="27">
        <v>4024000</v>
      </c>
      <c r="I73" s="3" t="str">
        <f t="shared" si="4"/>
        <v>N</v>
      </c>
      <c r="J73" s="3" t="str">
        <f t="shared" si="5"/>
        <v>L</v>
      </c>
      <c r="K73" s="3">
        <f t="shared" si="6"/>
        <v>42000</v>
      </c>
      <c r="L73" s="3" t="str">
        <f t="shared" si="7"/>
        <v>Monday</v>
      </c>
    </row>
    <row r="74" spans="1:12" x14ac:dyDescent="0.25">
      <c r="A74" s="28" t="s">
        <v>69</v>
      </c>
      <c r="B74" s="22" t="s">
        <v>17</v>
      </c>
      <c r="C74" s="22" t="s">
        <v>13</v>
      </c>
      <c r="D74" s="22" t="s">
        <v>14</v>
      </c>
      <c r="E74" s="22">
        <v>23000</v>
      </c>
      <c r="F74" s="27">
        <v>4047000</v>
      </c>
      <c r="I74" s="3" t="str">
        <f t="shared" si="4"/>
        <v>N</v>
      </c>
      <c r="J74" s="3" t="str">
        <f t="shared" si="5"/>
        <v>L</v>
      </c>
      <c r="K74" s="3">
        <f t="shared" si="6"/>
        <v>23000</v>
      </c>
      <c r="L74" s="3" t="str">
        <f t="shared" si="7"/>
        <v>Tuesday</v>
      </c>
    </row>
    <row r="75" spans="1:12" x14ac:dyDescent="0.25">
      <c r="A75" s="28" t="s">
        <v>70</v>
      </c>
      <c r="B75" s="22" t="s">
        <v>18</v>
      </c>
      <c r="C75" s="22" t="s">
        <v>13</v>
      </c>
      <c r="D75" s="22" t="s">
        <v>14</v>
      </c>
      <c r="E75" s="22">
        <v>57000</v>
      </c>
      <c r="F75" s="27">
        <v>4104000</v>
      </c>
      <c r="I75" s="3" t="str">
        <f t="shared" si="4"/>
        <v>N</v>
      </c>
      <c r="J75" s="3" t="str">
        <f t="shared" si="5"/>
        <v>L</v>
      </c>
      <c r="K75" s="3">
        <f t="shared" si="6"/>
        <v>57000</v>
      </c>
      <c r="L75" s="3" t="str">
        <f t="shared" si="7"/>
        <v>Wednesday</v>
      </c>
    </row>
    <row r="76" spans="1:12" x14ac:dyDescent="0.25">
      <c r="A76" s="28" t="s">
        <v>71</v>
      </c>
      <c r="B76" s="22" t="s">
        <v>21</v>
      </c>
      <c r="C76" s="22" t="s">
        <v>13</v>
      </c>
      <c r="D76" s="22" t="s">
        <v>14</v>
      </c>
      <c r="E76" s="22">
        <v>54000</v>
      </c>
      <c r="F76" s="27">
        <v>4159000</v>
      </c>
      <c r="I76" s="3" t="str">
        <f t="shared" si="4"/>
        <v>N</v>
      </c>
      <c r="J76" s="3" t="str">
        <f t="shared" si="5"/>
        <v>L</v>
      </c>
      <c r="K76" s="3">
        <f t="shared" si="6"/>
        <v>54000</v>
      </c>
      <c r="L76" s="3" t="str">
        <f t="shared" si="7"/>
        <v>Thursday</v>
      </c>
    </row>
    <row r="77" spans="1:12" x14ac:dyDescent="0.25">
      <c r="A77" s="28" t="s">
        <v>72</v>
      </c>
      <c r="B77" s="22" t="s">
        <v>22</v>
      </c>
      <c r="C77" s="22" t="s">
        <v>13</v>
      </c>
      <c r="D77" s="22" t="s">
        <v>14</v>
      </c>
      <c r="E77" s="22">
        <v>54000</v>
      </c>
      <c r="F77" s="27">
        <v>4213000</v>
      </c>
      <c r="I77" s="3" t="str">
        <f t="shared" si="4"/>
        <v>N</v>
      </c>
      <c r="J77" s="3" t="str">
        <f t="shared" si="5"/>
        <v>L</v>
      </c>
      <c r="K77" s="3">
        <f t="shared" si="6"/>
        <v>54000</v>
      </c>
      <c r="L77" s="3" t="str">
        <f t="shared" si="7"/>
        <v>Friday</v>
      </c>
    </row>
    <row r="78" spans="1:12" x14ac:dyDescent="0.25">
      <c r="A78" s="28" t="s">
        <v>73</v>
      </c>
      <c r="B78" s="22" t="s">
        <v>25</v>
      </c>
      <c r="C78" s="22" t="s">
        <v>13</v>
      </c>
      <c r="D78" s="22" t="s">
        <v>14</v>
      </c>
      <c r="E78" s="22">
        <v>4000</v>
      </c>
      <c r="F78" s="27">
        <v>4216000</v>
      </c>
      <c r="I78" s="3" t="str">
        <f t="shared" si="4"/>
        <v>N</v>
      </c>
      <c r="J78" s="3" t="str">
        <f t="shared" si="5"/>
        <v>L</v>
      </c>
      <c r="K78" s="3">
        <f t="shared" si="6"/>
        <v>4000</v>
      </c>
      <c r="L78" s="3" t="str">
        <f t="shared" si="7"/>
        <v>Saturday</v>
      </c>
    </row>
    <row r="79" spans="1:12" x14ac:dyDescent="0.25">
      <c r="A79" s="28" t="s">
        <v>74</v>
      </c>
      <c r="B79" s="22" t="s">
        <v>12</v>
      </c>
      <c r="C79" s="22" t="s">
        <v>13</v>
      </c>
      <c r="D79" s="22" t="s">
        <v>14</v>
      </c>
      <c r="E79" s="22">
        <v>107000</v>
      </c>
      <c r="F79" s="27">
        <v>4323000</v>
      </c>
      <c r="I79" s="3" t="str">
        <f t="shared" si="4"/>
        <v>Y</v>
      </c>
      <c r="J79" s="3" t="str">
        <f t="shared" si="5"/>
        <v>G</v>
      </c>
      <c r="K79" s="3">
        <f t="shared" si="6"/>
        <v>107000</v>
      </c>
      <c r="L79" s="3" t="str">
        <f t="shared" si="7"/>
        <v>Sunday</v>
      </c>
    </row>
    <row r="80" spans="1:12" x14ac:dyDescent="0.25">
      <c r="A80" s="28" t="s">
        <v>75</v>
      </c>
      <c r="B80" s="22" t="s">
        <v>15</v>
      </c>
      <c r="C80" s="22" t="s">
        <v>13</v>
      </c>
      <c r="D80" s="22" t="s">
        <v>14</v>
      </c>
      <c r="E80" s="22">
        <v>110000</v>
      </c>
      <c r="F80" s="27">
        <v>4434000</v>
      </c>
      <c r="I80" s="3" t="str">
        <f t="shared" si="4"/>
        <v>N</v>
      </c>
      <c r="J80" s="3" t="str">
        <f t="shared" si="5"/>
        <v>G</v>
      </c>
      <c r="K80" s="3">
        <f t="shared" si="6"/>
        <v>110000</v>
      </c>
      <c r="L80" s="3" t="str">
        <f t="shared" si="7"/>
        <v>Monday</v>
      </c>
    </row>
    <row r="81" spans="1:12" x14ac:dyDescent="0.25">
      <c r="A81" s="28" t="s">
        <v>76</v>
      </c>
      <c r="B81" s="22" t="s">
        <v>17</v>
      </c>
      <c r="C81" s="22" t="s">
        <v>13</v>
      </c>
      <c r="D81" s="22" t="s">
        <v>14</v>
      </c>
      <c r="E81" s="22">
        <v>26000</v>
      </c>
      <c r="F81" s="27">
        <v>4460000</v>
      </c>
      <c r="I81" s="3" t="str">
        <f t="shared" si="4"/>
        <v>N</v>
      </c>
      <c r="J81" s="3" t="str">
        <f t="shared" si="5"/>
        <v>L</v>
      </c>
      <c r="K81" s="3">
        <f t="shared" si="6"/>
        <v>26000</v>
      </c>
      <c r="L81" s="3" t="str">
        <f t="shared" si="7"/>
        <v>Tuesday</v>
      </c>
    </row>
    <row r="82" spans="1:12" x14ac:dyDescent="0.25">
      <c r="A82" s="28" t="s">
        <v>77</v>
      </c>
      <c r="B82" s="22" t="s">
        <v>18</v>
      </c>
      <c r="C82" s="22" t="s">
        <v>13</v>
      </c>
      <c r="D82" s="22" t="s">
        <v>14</v>
      </c>
      <c r="E82" s="22">
        <v>110000</v>
      </c>
      <c r="F82" s="27">
        <v>4570000</v>
      </c>
      <c r="I82" s="3" t="str">
        <f t="shared" si="4"/>
        <v>N</v>
      </c>
      <c r="J82" s="3" t="str">
        <f t="shared" si="5"/>
        <v>G</v>
      </c>
      <c r="K82" s="3">
        <f t="shared" si="6"/>
        <v>110000</v>
      </c>
      <c r="L82" s="3" t="str">
        <f t="shared" si="7"/>
        <v>Wednesday</v>
      </c>
    </row>
    <row r="83" spans="1:12" x14ac:dyDescent="0.25">
      <c r="A83" s="28" t="s">
        <v>78</v>
      </c>
      <c r="B83" s="22" t="s">
        <v>21</v>
      </c>
      <c r="C83" s="22" t="s">
        <v>13</v>
      </c>
      <c r="D83" s="22" t="s">
        <v>14</v>
      </c>
      <c r="E83" s="22">
        <v>111000</v>
      </c>
      <c r="F83" s="27">
        <v>4681000</v>
      </c>
      <c r="I83" s="3" t="str">
        <f t="shared" si="4"/>
        <v>N</v>
      </c>
      <c r="J83" s="3" t="str">
        <f t="shared" si="5"/>
        <v>G</v>
      </c>
      <c r="K83" s="3">
        <f t="shared" si="6"/>
        <v>111000</v>
      </c>
      <c r="L83" s="3" t="str">
        <f t="shared" si="7"/>
        <v>Thursday</v>
      </c>
    </row>
    <row r="84" spans="1:12" x14ac:dyDescent="0.25">
      <c r="A84" s="28" t="s">
        <v>79</v>
      </c>
      <c r="B84" s="22" t="s">
        <v>22</v>
      </c>
      <c r="C84" s="22" t="s">
        <v>13</v>
      </c>
      <c r="D84" s="22" t="s">
        <v>14</v>
      </c>
      <c r="E84" s="22">
        <v>25000</v>
      </c>
      <c r="F84" s="27">
        <v>4706000</v>
      </c>
      <c r="I84" s="3" t="str">
        <f t="shared" si="4"/>
        <v>N</v>
      </c>
      <c r="J84" s="3" t="str">
        <f t="shared" si="5"/>
        <v>L</v>
      </c>
      <c r="K84" s="3">
        <f t="shared" si="6"/>
        <v>25000</v>
      </c>
      <c r="L84" s="3" t="str">
        <f t="shared" si="7"/>
        <v>Friday</v>
      </c>
    </row>
    <row r="85" spans="1:12" x14ac:dyDescent="0.25">
      <c r="A85" s="28" t="s">
        <v>80</v>
      </c>
      <c r="B85" s="22" t="s">
        <v>25</v>
      </c>
      <c r="C85" s="22" t="s">
        <v>13</v>
      </c>
      <c r="D85" s="22" t="s">
        <v>14</v>
      </c>
      <c r="E85" s="22">
        <v>53000</v>
      </c>
      <c r="F85" s="27">
        <v>4759000</v>
      </c>
      <c r="I85" s="3" t="str">
        <f t="shared" si="4"/>
        <v>N</v>
      </c>
      <c r="J85" s="3" t="str">
        <f t="shared" si="5"/>
        <v>L</v>
      </c>
      <c r="K85" s="3">
        <f t="shared" si="6"/>
        <v>53000</v>
      </c>
      <c r="L85" s="3" t="str">
        <f t="shared" si="7"/>
        <v>Saturday</v>
      </c>
    </row>
    <row r="86" spans="1:12" x14ac:dyDescent="0.25">
      <c r="A86" s="28" t="s">
        <v>81</v>
      </c>
      <c r="B86" s="22" t="s">
        <v>12</v>
      </c>
      <c r="C86" s="22" t="s">
        <v>13</v>
      </c>
      <c r="D86" s="22" t="s">
        <v>14</v>
      </c>
      <c r="E86" s="22">
        <v>64000</v>
      </c>
      <c r="F86" s="27">
        <v>4823000</v>
      </c>
      <c r="I86" s="3" t="str">
        <f t="shared" si="4"/>
        <v>Y</v>
      </c>
      <c r="J86" s="3" t="str">
        <f t="shared" si="5"/>
        <v>G</v>
      </c>
      <c r="K86" s="3">
        <f t="shared" si="6"/>
        <v>64000</v>
      </c>
      <c r="L86" s="3" t="str">
        <f t="shared" si="7"/>
        <v>Sunday</v>
      </c>
    </row>
    <row r="87" spans="1:12" x14ac:dyDescent="0.25">
      <c r="A87" s="28" t="s">
        <v>82</v>
      </c>
      <c r="B87" s="22" t="s">
        <v>15</v>
      </c>
      <c r="C87" s="22" t="s">
        <v>13</v>
      </c>
      <c r="D87" s="22" t="s">
        <v>14</v>
      </c>
      <c r="E87" s="22">
        <v>41000</v>
      </c>
      <c r="F87" s="27">
        <v>4864000</v>
      </c>
      <c r="I87" s="3" t="str">
        <f t="shared" si="4"/>
        <v>N</v>
      </c>
      <c r="J87" s="3" t="str">
        <f t="shared" si="5"/>
        <v>L</v>
      </c>
      <c r="K87" s="3">
        <f t="shared" si="6"/>
        <v>41000</v>
      </c>
      <c r="L87" s="3" t="str">
        <f t="shared" si="7"/>
        <v>Monday</v>
      </c>
    </row>
    <row r="88" spans="1:12" x14ac:dyDescent="0.25">
      <c r="A88" s="28" t="s">
        <v>83</v>
      </c>
      <c r="B88" s="22" t="s">
        <v>17</v>
      </c>
      <c r="C88" s="22" t="s">
        <v>13</v>
      </c>
      <c r="D88" s="22" t="s">
        <v>14</v>
      </c>
      <c r="E88" s="22">
        <v>63000</v>
      </c>
      <c r="F88" s="27">
        <v>4927000</v>
      </c>
      <c r="I88" s="3" t="str">
        <f t="shared" si="4"/>
        <v>N</v>
      </c>
      <c r="J88" s="3" t="str">
        <f t="shared" si="5"/>
        <v>G</v>
      </c>
      <c r="K88" s="3">
        <f t="shared" si="6"/>
        <v>63000</v>
      </c>
      <c r="L88" s="3" t="str">
        <f t="shared" si="7"/>
        <v>Tuesday</v>
      </c>
    </row>
    <row r="89" spans="1:12" x14ac:dyDescent="0.25">
      <c r="A89" s="28" t="s">
        <v>84</v>
      </c>
      <c r="B89" s="22" t="s">
        <v>18</v>
      </c>
      <c r="C89" s="22" t="s">
        <v>13</v>
      </c>
      <c r="D89" s="22" t="s">
        <v>14</v>
      </c>
      <c r="E89" s="22">
        <v>41000</v>
      </c>
      <c r="F89" s="27">
        <v>4967000</v>
      </c>
      <c r="I89" s="3" t="str">
        <f t="shared" si="4"/>
        <v>N</v>
      </c>
      <c r="J89" s="3" t="str">
        <f t="shared" si="5"/>
        <v>L</v>
      </c>
      <c r="K89" s="3">
        <f t="shared" si="6"/>
        <v>41000</v>
      </c>
      <c r="L89" s="3" t="str">
        <f t="shared" si="7"/>
        <v>Wednesday</v>
      </c>
    </row>
    <row r="90" spans="1:12" x14ac:dyDescent="0.25">
      <c r="A90" s="28" t="s">
        <v>85</v>
      </c>
      <c r="B90" s="22" t="s">
        <v>21</v>
      </c>
      <c r="C90" s="22" t="s">
        <v>13</v>
      </c>
      <c r="D90" s="22" t="s">
        <v>14</v>
      </c>
      <c r="E90" s="22">
        <v>3000</v>
      </c>
      <c r="F90" s="27">
        <v>4971000</v>
      </c>
      <c r="I90" s="3" t="str">
        <f t="shared" si="4"/>
        <v>N</v>
      </c>
      <c r="J90" s="3" t="str">
        <f t="shared" si="5"/>
        <v>L</v>
      </c>
      <c r="K90" s="3">
        <f t="shared" si="6"/>
        <v>3000</v>
      </c>
      <c r="L90" s="3" t="str">
        <f t="shared" si="7"/>
        <v>Thursday</v>
      </c>
    </row>
    <row r="91" spans="1:12" x14ac:dyDescent="0.25">
      <c r="A91" s="28" t="s">
        <v>86</v>
      </c>
      <c r="B91" s="22" t="s">
        <v>22</v>
      </c>
      <c r="C91" s="22" t="s">
        <v>13</v>
      </c>
      <c r="D91" s="22" t="s">
        <v>14</v>
      </c>
      <c r="E91" s="22">
        <v>27000</v>
      </c>
      <c r="F91" s="27">
        <v>4998000</v>
      </c>
      <c r="I91" s="3" t="str">
        <f t="shared" si="4"/>
        <v>N</v>
      </c>
      <c r="J91" s="3" t="str">
        <f t="shared" si="5"/>
        <v>L</v>
      </c>
      <c r="K91" s="3">
        <f t="shared" si="6"/>
        <v>27000</v>
      </c>
      <c r="L91" s="3" t="str">
        <f t="shared" si="7"/>
        <v>Friday</v>
      </c>
    </row>
    <row r="92" spans="1:12" x14ac:dyDescent="0.25">
      <c r="A92" s="28" t="s">
        <v>87</v>
      </c>
      <c r="B92" s="22" t="s">
        <v>25</v>
      </c>
      <c r="C92" s="22" t="s">
        <v>13</v>
      </c>
      <c r="D92" s="22" t="s">
        <v>14</v>
      </c>
      <c r="E92" s="22">
        <v>12000</v>
      </c>
      <c r="F92" s="27">
        <v>5010000</v>
      </c>
      <c r="I92" s="3" t="str">
        <f t="shared" si="4"/>
        <v>N</v>
      </c>
      <c r="J92" s="3" t="str">
        <f t="shared" si="5"/>
        <v>L</v>
      </c>
      <c r="K92" s="3">
        <f t="shared" si="6"/>
        <v>12000</v>
      </c>
      <c r="L92" s="3" t="str">
        <f t="shared" si="7"/>
        <v>Saturday</v>
      </c>
    </row>
    <row r="93" spans="1:12" x14ac:dyDescent="0.25">
      <c r="A93" s="26">
        <v>43834</v>
      </c>
      <c r="B93" s="22" t="s">
        <v>12</v>
      </c>
      <c r="C93" s="22" t="s">
        <v>13</v>
      </c>
      <c r="D93" s="22" t="s">
        <v>14</v>
      </c>
      <c r="E93" s="22">
        <v>41000</v>
      </c>
      <c r="F93" s="27">
        <v>5050000</v>
      </c>
      <c r="I93" s="3" t="str">
        <f t="shared" si="4"/>
        <v>Y</v>
      </c>
      <c r="J93" s="3" t="str">
        <f t="shared" si="5"/>
        <v>L</v>
      </c>
      <c r="K93" s="3">
        <f t="shared" si="6"/>
        <v>41000</v>
      </c>
      <c r="L93" s="3" t="str">
        <f t="shared" si="7"/>
        <v>Sunday</v>
      </c>
    </row>
    <row r="94" spans="1:12" x14ac:dyDescent="0.25">
      <c r="A94" s="26">
        <v>43865</v>
      </c>
      <c r="B94" s="22" t="s">
        <v>15</v>
      </c>
      <c r="C94" s="22" t="s">
        <v>13</v>
      </c>
      <c r="D94" s="22" t="s">
        <v>14</v>
      </c>
      <c r="E94" s="22">
        <v>32000</v>
      </c>
      <c r="F94" s="27">
        <v>5083000</v>
      </c>
      <c r="I94" s="3" t="str">
        <f t="shared" si="4"/>
        <v>N</v>
      </c>
      <c r="J94" s="3" t="str">
        <f t="shared" si="5"/>
        <v>L</v>
      </c>
      <c r="K94" s="3">
        <f t="shared" si="6"/>
        <v>32000</v>
      </c>
      <c r="L94" s="3" t="str">
        <f t="shared" si="7"/>
        <v>Monday</v>
      </c>
    </row>
    <row r="95" spans="1:12" x14ac:dyDescent="0.25">
      <c r="A95" s="26">
        <v>43894</v>
      </c>
      <c r="B95" s="22" t="s">
        <v>17</v>
      </c>
      <c r="C95" s="22" t="s">
        <v>13</v>
      </c>
      <c r="D95" s="22" t="s">
        <v>14</v>
      </c>
      <c r="E95" s="22">
        <v>10000</v>
      </c>
      <c r="F95" s="27">
        <v>5093000</v>
      </c>
      <c r="I95" s="3" t="str">
        <f t="shared" si="4"/>
        <v>N</v>
      </c>
      <c r="J95" s="3" t="str">
        <f t="shared" si="5"/>
        <v>L</v>
      </c>
      <c r="K95" s="3">
        <f t="shared" si="6"/>
        <v>10000</v>
      </c>
      <c r="L95" s="3" t="str">
        <f t="shared" si="7"/>
        <v>Tuesday</v>
      </c>
    </row>
    <row r="96" spans="1:12" x14ac:dyDescent="0.25">
      <c r="A96" s="26">
        <v>43925</v>
      </c>
      <c r="B96" s="22" t="s">
        <v>18</v>
      </c>
      <c r="C96" s="22" t="s">
        <v>13</v>
      </c>
      <c r="D96" s="22" t="s">
        <v>14</v>
      </c>
      <c r="E96" s="22">
        <v>39000</v>
      </c>
      <c r="F96" s="27">
        <v>5132000</v>
      </c>
      <c r="I96" s="3" t="str">
        <f t="shared" si="4"/>
        <v>N</v>
      </c>
      <c r="J96" s="3" t="str">
        <f t="shared" si="5"/>
        <v>L</v>
      </c>
      <c r="K96" s="3">
        <f t="shared" si="6"/>
        <v>39000</v>
      </c>
      <c r="L96" s="3" t="str">
        <f t="shared" si="7"/>
        <v>Wednesday</v>
      </c>
    </row>
    <row r="97" spans="1:12" x14ac:dyDescent="0.25">
      <c r="A97" s="26">
        <v>43955</v>
      </c>
      <c r="B97" s="22" t="s">
        <v>21</v>
      </c>
      <c r="C97" s="22" t="s">
        <v>13</v>
      </c>
      <c r="D97" s="22" t="s">
        <v>14</v>
      </c>
      <c r="E97" s="22">
        <v>56000</v>
      </c>
      <c r="F97" s="27">
        <v>5187000</v>
      </c>
      <c r="I97" s="3" t="str">
        <f t="shared" si="4"/>
        <v>N</v>
      </c>
      <c r="J97" s="3" t="str">
        <f t="shared" si="5"/>
        <v>L</v>
      </c>
      <c r="K97" s="3">
        <f t="shared" si="6"/>
        <v>56000</v>
      </c>
      <c r="L97" s="3" t="str">
        <f t="shared" si="7"/>
        <v>Thursday</v>
      </c>
    </row>
    <row r="98" spans="1:12" x14ac:dyDescent="0.25">
      <c r="A98" s="26">
        <v>43986</v>
      </c>
      <c r="B98" s="22" t="s">
        <v>22</v>
      </c>
      <c r="C98" s="22" t="s">
        <v>13</v>
      </c>
      <c r="D98" s="22" t="s">
        <v>14</v>
      </c>
      <c r="E98" s="22">
        <v>25000</v>
      </c>
      <c r="F98" s="27">
        <v>5213000</v>
      </c>
      <c r="I98" s="3" t="str">
        <f t="shared" si="4"/>
        <v>N</v>
      </c>
      <c r="J98" s="3" t="str">
        <f t="shared" si="5"/>
        <v>L</v>
      </c>
      <c r="K98" s="3">
        <f t="shared" si="6"/>
        <v>25000</v>
      </c>
      <c r="L98" s="3" t="str">
        <f t="shared" si="7"/>
        <v>Friday</v>
      </c>
    </row>
    <row r="99" spans="1:12" x14ac:dyDescent="0.25">
      <c r="A99" s="26">
        <v>44016</v>
      </c>
      <c r="B99" s="22" t="s">
        <v>25</v>
      </c>
      <c r="C99" s="22" t="s">
        <v>13</v>
      </c>
      <c r="D99" s="22" t="s">
        <v>14</v>
      </c>
      <c r="E99" s="22">
        <v>58000</v>
      </c>
      <c r="F99" s="27">
        <v>5271000</v>
      </c>
      <c r="I99" s="3" t="str">
        <f t="shared" si="4"/>
        <v>N</v>
      </c>
      <c r="J99" s="3" t="str">
        <f t="shared" si="5"/>
        <v>L</v>
      </c>
      <c r="K99" s="3">
        <f t="shared" si="6"/>
        <v>58000</v>
      </c>
      <c r="L99" s="3" t="str">
        <f t="shared" si="7"/>
        <v>Saturday</v>
      </c>
    </row>
    <row r="100" spans="1:12" x14ac:dyDescent="0.25">
      <c r="A100" s="26">
        <v>44047</v>
      </c>
      <c r="B100" s="22" t="s">
        <v>12</v>
      </c>
      <c r="C100" s="22" t="s">
        <v>13</v>
      </c>
      <c r="D100" s="22" t="s">
        <v>14</v>
      </c>
      <c r="E100" s="22">
        <v>2000</v>
      </c>
      <c r="F100" s="27">
        <v>5273000</v>
      </c>
      <c r="I100" s="3" t="str">
        <f t="shared" si="4"/>
        <v>Y</v>
      </c>
      <c r="J100" s="3" t="str">
        <f t="shared" si="5"/>
        <v>L</v>
      </c>
      <c r="K100" s="3">
        <f t="shared" si="6"/>
        <v>2000</v>
      </c>
      <c r="L100" s="3" t="str">
        <f t="shared" si="7"/>
        <v>Sunday</v>
      </c>
    </row>
    <row r="101" spans="1:12" x14ac:dyDescent="0.25">
      <c r="A101" s="26">
        <v>44078</v>
      </c>
      <c r="B101" s="22" t="s">
        <v>15</v>
      </c>
      <c r="C101" s="22" t="s">
        <v>13</v>
      </c>
      <c r="D101" s="22" t="s">
        <v>14</v>
      </c>
      <c r="E101" s="22">
        <v>94000</v>
      </c>
      <c r="F101" s="27">
        <v>5367000</v>
      </c>
      <c r="I101" s="3" t="str">
        <f t="shared" si="4"/>
        <v>N</v>
      </c>
      <c r="J101" s="3" t="str">
        <f t="shared" si="5"/>
        <v>G</v>
      </c>
      <c r="K101" s="3">
        <f t="shared" si="6"/>
        <v>94000</v>
      </c>
      <c r="L101" s="3" t="str">
        <f t="shared" si="7"/>
        <v>Monday</v>
      </c>
    </row>
    <row r="102" spans="1:12" x14ac:dyDescent="0.25">
      <c r="A102" s="26">
        <v>44108</v>
      </c>
      <c r="B102" s="22" t="s">
        <v>17</v>
      </c>
      <c r="C102" s="22" t="s">
        <v>13</v>
      </c>
      <c r="D102" s="22" t="s">
        <v>14</v>
      </c>
      <c r="E102" s="22">
        <v>27000</v>
      </c>
      <c r="F102" s="27">
        <v>5393000</v>
      </c>
      <c r="I102" s="3" t="str">
        <f t="shared" si="4"/>
        <v>N</v>
      </c>
      <c r="J102" s="3" t="str">
        <f t="shared" si="5"/>
        <v>L</v>
      </c>
      <c r="K102" s="3">
        <f t="shared" si="6"/>
        <v>27000</v>
      </c>
      <c r="L102" s="3" t="str">
        <f t="shared" si="7"/>
        <v>Tuesday</v>
      </c>
    </row>
    <row r="103" spans="1:12" x14ac:dyDescent="0.25">
      <c r="A103" s="26">
        <v>44139</v>
      </c>
      <c r="B103" s="22" t="s">
        <v>18</v>
      </c>
      <c r="C103" s="22" t="s">
        <v>13</v>
      </c>
      <c r="D103" s="22" t="s">
        <v>14</v>
      </c>
      <c r="E103" s="22">
        <v>6000</v>
      </c>
      <c r="F103" s="27">
        <v>5399000</v>
      </c>
      <c r="I103" s="3" t="str">
        <f t="shared" si="4"/>
        <v>N</v>
      </c>
      <c r="J103" s="3" t="str">
        <f t="shared" si="5"/>
        <v>L</v>
      </c>
      <c r="K103" s="3">
        <f t="shared" si="6"/>
        <v>6000</v>
      </c>
      <c r="L103" s="3" t="str">
        <f t="shared" si="7"/>
        <v>Wednesday</v>
      </c>
    </row>
    <row r="104" spans="1:12" x14ac:dyDescent="0.25">
      <c r="A104" s="26">
        <v>44169</v>
      </c>
      <c r="B104" s="22" t="s">
        <v>21</v>
      </c>
      <c r="C104" s="22" t="s">
        <v>13</v>
      </c>
      <c r="D104" s="22" t="s">
        <v>14</v>
      </c>
      <c r="E104" s="22">
        <v>28000</v>
      </c>
      <c r="F104" s="27">
        <v>5428000</v>
      </c>
      <c r="I104" s="3" t="str">
        <f t="shared" si="4"/>
        <v>N</v>
      </c>
      <c r="J104" s="3" t="str">
        <f t="shared" si="5"/>
        <v>L</v>
      </c>
      <c r="K104" s="3">
        <f t="shared" si="6"/>
        <v>28000</v>
      </c>
      <c r="L104" s="3" t="str">
        <f t="shared" si="7"/>
        <v>Thursday</v>
      </c>
    </row>
    <row r="105" spans="1:12" x14ac:dyDescent="0.25">
      <c r="A105" s="28" t="s">
        <v>88</v>
      </c>
      <c r="B105" s="22" t="s">
        <v>22</v>
      </c>
      <c r="C105" s="22" t="s">
        <v>13</v>
      </c>
      <c r="D105" s="22" t="s">
        <v>14</v>
      </c>
      <c r="E105" s="22">
        <v>6000</v>
      </c>
      <c r="F105" s="27">
        <v>5433000</v>
      </c>
      <c r="I105" s="3" t="str">
        <f t="shared" si="4"/>
        <v>N</v>
      </c>
      <c r="J105" s="3" t="str">
        <f t="shared" si="5"/>
        <v>L</v>
      </c>
      <c r="K105" s="3">
        <f t="shared" si="6"/>
        <v>6000</v>
      </c>
      <c r="L105" s="3" t="str">
        <f t="shared" si="7"/>
        <v>Friday</v>
      </c>
    </row>
    <row r="106" spans="1:12" x14ac:dyDescent="0.25">
      <c r="A106" s="28" t="s">
        <v>89</v>
      </c>
      <c r="B106" s="22" t="s">
        <v>25</v>
      </c>
      <c r="C106" s="22" t="s">
        <v>13</v>
      </c>
      <c r="D106" s="22" t="s">
        <v>14</v>
      </c>
      <c r="E106" s="22">
        <v>0</v>
      </c>
      <c r="F106" s="27">
        <v>5433000</v>
      </c>
      <c r="I106" s="3" t="str">
        <f t="shared" si="4"/>
        <v>N</v>
      </c>
      <c r="J106" s="3" t="str">
        <f t="shared" si="5"/>
        <v>L</v>
      </c>
      <c r="K106" s="3">
        <f t="shared" si="6"/>
        <v>0</v>
      </c>
      <c r="L106" s="3" t="str">
        <f t="shared" si="7"/>
        <v>Saturday</v>
      </c>
    </row>
    <row r="107" spans="1:12" x14ac:dyDescent="0.25">
      <c r="A107" s="28" t="s">
        <v>90</v>
      </c>
      <c r="B107" s="22" t="s">
        <v>12</v>
      </c>
      <c r="C107" s="22" t="s">
        <v>13</v>
      </c>
      <c r="D107" s="22" t="s">
        <v>14</v>
      </c>
      <c r="E107" s="22">
        <v>5000</v>
      </c>
      <c r="F107" s="27">
        <v>5439000</v>
      </c>
      <c r="I107" s="3" t="str">
        <f t="shared" si="4"/>
        <v>Y</v>
      </c>
      <c r="J107" s="3" t="str">
        <f t="shared" si="5"/>
        <v>L</v>
      </c>
      <c r="K107" s="3">
        <f t="shared" si="6"/>
        <v>5000</v>
      </c>
      <c r="L107" s="3" t="str">
        <f t="shared" si="7"/>
        <v>Sunday</v>
      </c>
    </row>
    <row r="108" spans="1:12" x14ac:dyDescent="0.25">
      <c r="A108" s="28" t="s">
        <v>91</v>
      </c>
      <c r="B108" s="22" t="s">
        <v>15</v>
      </c>
      <c r="C108" s="22" t="s">
        <v>13</v>
      </c>
      <c r="D108" s="22" t="s">
        <v>14</v>
      </c>
      <c r="E108" s="22">
        <v>3000</v>
      </c>
      <c r="F108" s="27">
        <v>5442000</v>
      </c>
      <c r="I108" s="3" t="str">
        <f t="shared" si="4"/>
        <v>N</v>
      </c>
      <c r="J108" s="3" t="str">
        <f t="shared" si="5"/>
        <v>L</v>
      </c>
      <c r="K108" s="3">
        <f t="shared" si="6"/>
        <v>3000</v>
      </c>
      <c r="L108" s="3" t="str">
        <f t="shared" si="7"/>
        <v>Monday</v>
      </c>
    </row>
    <row r="109" spans="1:12" x14ac:dyDescent="0.25">
      <c r="A109" s="28" t="s">
        <v>92</v>
      </c>
      <c r="B109" s="22" t="s">
        <v>17</v>
      </c>
      <c r="C109" s="22" t="s">
        <v>13</v>
      </c>
      <c r="D109" s="22" t="s">
        <v>14</v>
      </c>
      <c r="E109" s="22">
        <v>12000</v>
      </c>
      <c r="F109" s="27">
        <v>5453000</v>
      </c>
      <c r="I109" s="3" t="str">
        <f t="shared" si="4"/>
        <v>N</v>
      </c>
      <c r="J109" s="3" t="str">
        <f t="shared" si="5"/>
        <v>L</v>
      </c>
      <c r="K109" s="3">
        <f t="shared" si="6"/>
        <v>12000</v>
      </c>
      <c r="L109" s="3" t="str">
        <f t="shared" si="7"/>
        <v>Tuesday</v>
      </c>
    </row>
    <row r="110" spans="1:12" x14ac:dyDescent="0.25">
      <c r="A110" s="28" t="s">
        <v>93</v>
      </c>
      <c r="B110" s="22" t="s">
        <v>18</v>
      </c>
      <c r="C110" s="22" t="s">
        <v>13</v>
      </c>
      <c r="D110" s="22" t="s">
        <v>14</v>
      </c>
      <c r="E110" s="22">
        <v>4000</v>
      </c>
      <c r="F110" s="27">
        <v>5457000</v>
      </c>
      <c r="I110" s="3" t="str">
        <f t="shared" si="4"/>
        <v>N</v>
      </c>
      <c r="J110" s="3" t="str">
        <f t="shared" si="5"/>
        <v>L</v>
      </c>
      <c r="K110" s="3">
        <f t="shared" si="6"/>
        <v>4000</v>
      </c>
      <c r="L110" s="3" t="str">
        <f t="shared" si="7"/>
        <v>Wednesday</v>
      </c>
    </row>
    <row r="111" spans="1:12" x14ac:dyDescent="0.25">
      <c r="A111" s="28" t="s">
        <v>94</v>
      </c>
      <c r="B111" s="22" t="s">
        <v>21</v>
      </c>
      <c r="C111" s="22" t="s">
        <v>13</v>
      </c>
      <c r="D111" s="22" t="s">
        <v>14</v>
      </c>
      <c r="E111" s="22">
        <v>31000</v>
      </c>
      <c r="F111" s="27">
        <v>5488000</v>
      </c>
      <c r="I111" s="3" t="str">
        <f t="shared" si="4"/>
        <v>N</v>
      </c>
      <c r="J111" s="3" t="str">
        <f t="shared" si="5"/>
        <v>L</v>
      </c>
      <c r="K111" s="3">
        <f t="shared" si="6"/>
        <v>31000</v>
      </c>
      <c r="L111" s="3" t="str">
        <f t="shared" si="7"/>
        <v>Thursday</v>
      </c>
    </row>
    <row r="112" spans="1:12" x14ac:dyDescent="0.25">
      <c r="A112" s="28" t="s">
        <v>95</v>
      </c>
      <c r="B112" s="22" t="s">
        <v>22</v>
      </c>
      <c r="C112" s="22" t="s">
        <v>13</v>
      </c>
      <c r="D112" s="22" t="s">
        <v>14</v>
      </c>
      <c r="E112" s="22">
        <v>14000</v>
      </c>
      <c r="F112" s="27">
        <v>5503000</v>
      </c>
      <c r="I112" s="3" t="str">
        <f t="shared" si="4"/>
        <v>N</v>
      </c>
      <c r="J112" s="3" t="str">
        <f t="shared" si="5"/>
        <v>L</v>
      </c>
      <c r="K112" s="3">
        <f t="shared" si="6"/>
        <v>14000</v>
      </c>
      <c r="L112" s="3" t="str">
        <f t="shared" si="7"/>
        <v>Friday</v>
      </c>
    </row>
    <row r="113" spans="1:12" x14ac:dyDescent="0.25">
      <c r="A113" s="28" t="s">
        <v>96</v>
      </c>
      <c r="B113" s="22" t="s">
        <v>25</v>
      </c>
      <c r="C113" s="22" t="s">
        <v>13</v>
      </c>
      <c r="D113" s="22" t="s">
        <v>14</v>
      </c>
      <c r="E113" s="22">
        <v>0</v>
      </c>
      <c r="F113" s="27">
        <v>5503000</v>
      </c>
      <c r="I113" s="3" t="str">
        <f t="shared" si="4"/>
        <v>N</v>
      </c>
      <c r="J113" s="3" t="str">
        <f t="shared" si="5"/>
        <v>L</v>
      </c>
      <c r="K113" s="3">
        <f t="shared" si="6"/>
        <v>0</v>
      </c>
      <c r="L113" s="3" t="str">
        <f t="shared" si="7"/>
        <v>Saturday</v>
      </c>
    </row>
    <row r="114" spans="1:12" x14ac:dyDescent="0.25">
      <c r="A114" s="28" t="s">
        <v>97</v>
      </c>
      <c r="B114" s="22" t="s">
        <v>12</v>
      </c>
      <c r="C114" s="22" t="s">
        <v>13</v>
      </c>
      <c r="D114" s="22" t="s">
        <v>14</v>
      </c>
      <c r="E114" s="22">
        <v>0</v>
      </c>
      <c r="F114" s="27">
        <v>5503000</v>
      </c>
      <c r="I114" s="3" t="str">
        <f t="shared" si="4"/>
        <v>Y</v>
      </c>
      <c r="J114" s="3" t="str">
        <f t="shared" si="5"/>
        <v>L</v>
      </c>
      <c r="K114" s="3">
        <f t="shared" si="6"/>
        <v>0</v>
      </c>
      <c r="L114" s="3" t="str">
        <f t="shared" si="7"/>
        <v>Sunday</v>
      </c>
    </row>
    <row r="115" spans="1:12" x14ac:dyDescent="0.25">
      <c r="A115" s="28" t="s">
        <v>98</v>
      </c>
      <c r="B115" s="22" t="s">
        <v>15</v>
      </c>
      <c r="C115" s="22" t="s">
        <v>13</v>
      </c>
      <c r="D115" s="22" t="s">
        <v>14</v>
      </c>
      <c r="E115" s="22">
        <v>1000</v>
      </c>
      <c r="F115" s="27">
        <v>5504000</v>
      </c>
      <c r="I115" s="3" t="str">
        <f t="shared" si="4"/>
        <v>N</v>
      </c>
      <c r="J115" s="3" t="str">
        <f t="shared" si="5"/>
        <v>L</v>
      </c>
      <c r="K115" s="3">
        <f t="shared" si="6"/>
        <v>1000</v>
      </c>
      <c r="L115" s="3" t="str">
        <f t="shared" si="7"/>
        <v>Monday</v>
      </c>
    </row>
    <row r="116" spans="1:12" x14ac:dyDescent="0.25">
      <c r="A116" s="28" t="s">
        <v>99</v>
      </c>
      <c r="B116" s="22" t="s">
        <v>17</v>
      </c>
      <c r="C116" s="22" t="s">
        <v>13</v>
      </c>
      <c r="D116" s="22" t="s">
        <v>14</v>
      </c>
      <c r="E116" s="22">
        <v>1000</v>
      </c>
      <c r="F116" s="27">
        <v>5505000</v>
      </c>
      <c r="I116" s="3" t="str">
        <f t="shared" si="4"/>
        <v>N</v>
      </c>
      <c r="J116" s="3" t="str">
        <f t="shared" si="5"/>
        <v>L</v>
      </c>
      <c r="K116" s="3">
        <f t="shared" si="6"/>
        <v>1000</v>
      </c>
      <c r="L116" s="3" t="str">
        <f t="shared" si="7"/>
        <v>Tuesday</v>
      </c>
    </row>
    <row r="117" spans="1:12" x14ac:dyDescent="0.25">
      <c r="A117" s="28" t="s">
        <v>100</v>
      </c>
      <c r="B117" s="22" t="s">
        <v>18</v>
      </c>
      <c r="C117" s="22" t="s">
        <v>13</v>
      </c>
      <c r="D117" s="22" t="s">
        <v>14</v>
      </c>
      <c r="E117" s="22">
        <v>12000</v>
      </c>
      <c r="F117" s="27">
        <v>5517000</v>
      </c>
      <c r="I117" s="3" t="str">
        <f t="shared" si="4"/>
        <v>N</v>
      </c>
      <c r="J117" s="3" t="str">
        <f t="shared" si="5"/>
        <v>L</v>
      </c>
      <c r="K117" s="3">
        <f t="shared" si="6"/>
        <v>12000</v>
      </c>
      <c r="L117" s="3" t="str">
        <f t="shared" si="7"/>
        <v>Wednesday</v>
      </c>
    </row>
    <row r="118" spans="1:12" x14ac:dyDescent="0.25">
      <c r="A118" s="28" t="s">
        <v>101</v>
      </c>
      <c r="B118" s="22" t="s">
        <v>21</v>
      </c>
      <c r="C118" s="22" t="s">
        <v>13</v>
      </c>
      <c r="D118" s="22" t="s">
        <v>14</v>
      </c>
      <c r="E118" s="22">
        <v>31000</v>
      </c>
      <c r="F118" s="27">
        <v>5548000</v>
      </c>
      <c r="I118" s="3" t="str">
        <f t="shared" si="4"/>
        <v>N</v>
      </c>
      <c r="J118" s="3" t="str">
        <f t="shared" si="5"/>
        <v>L</v>
      </c>
      <c r="K118" s="3">
        <f t="shared" si="6"/>
        <v>31000</v>
      </c>
      <c r="L118" s="3" t="str">
        <f t="shared" si="7"/>
        <v>Thursday</v>
      </c>
    </row>
    <row r="119" spans="1:12" x14ac:dyDescent="0.25">
      <c r="A119" s="28" t="s">
        <v>102</v>
      </c>
      <c r="B119" s="22" t="s">
        <v>22</v>
      </c>
      <c r="C119" s="22" t="s">
        <v>13</v>
      </c>
      <c r="D119" s="22" t="s">
        <v>14</v>
      </c>
      <c r="E119" s="22">
        <v>29000</v>
      </c>
      <c r="F119" s="27">
        <v>5577000</v>
      </c>
      <c r="I119" s="3" t="str">
        <f t="shared" si="4"/>
        <v>N</v>
      </c>
      <c r="J119" s="3" t="str">
        <f t="shared" si="5"/>
        <v>L</v>
      </c>
      <c r="K119" s="3">
        <f t="shared" si="6"/>
        <v>29000</v>
      </c>
      <c r="L119" s="3" t="str">
        <f t="shared" si="7"/>
        <v>Friday</v>
      </c>
    </row>
    <row r="120" spans="1:12" x14ac:dyDescent="0.25">
      <c r="A120" s="28" t="s">
        <v>103</v>
      </c>
      <c r="B120" s="22" t="s">
        <v>25</v>
      </c>
      <c r="C120" s="22" t="s">
        <v>13</v>
      </c>
      <c r="D120" s="22" t="s">
        <v>14</v>
      </c>
      <c r="E120" s="22">
        <v>1000</v>
      </c>
      <c r="F120" s="27">
        <v>5578000</v>
      </c>
      <c r="I120" s="3" t="str">
        <f t="shared" si="4"/>
        <v>N</v>
      </c>
      <c r="J120" s="3" t="str">
        <f t="shared" si="5"/>
        <v>L</v>
      </c>
      <c r="K120" s="3">
        <f t="shared" si="6"/>
        <v>1000</v>
      </c>
      <c r="L120" s="3" t="str">
        <f t="shared" si="7"/>
        <v>Saturday</v>
      </c>
    </row>
    <row r="121" spans="1:12" x14ac:dyDescent="0.25">
      <c r="A121" s="28" t="s">
        <v>104</v>
      </c>
      <c r="B121" s="22" t="s">
        <v>12</v>
      </c>
      <c r="C121" s="22" t="s">
        <v>13</v>
      </c>
      <c r="D121" s="22" t="s">
        <v>14</v>
      </c>
      <c r="E121" s="22">
        <v>25000</v>
      </c>
      <c r="F121" s="27">
        <v>5603000</v>
      </c>
      <c r="I121" s="3" t="str">
        <f t="shared" si="4"/>
        <v>Y</v>
      </c>
      <c r="J121" s="3" t="str">
        <f t="shared" si="5"/>
        <v>L</v>
      </c>
      <c r="K121" s="3">
        <f t="shared" si="6"/>
        <v>25000</v>
      </c>
      <c r="L121" s="3" t="str">
        <f t="shared" si="7"/>
        <v>Sunday</v>
      </c>
    </row>
    <row r="122" spans="1:12" x14ac:dyDescent="0.25">
      <c r="A122" s="28" t="s">
        <v>105</v>
      </c>
      <c r="B122" s="22" t="s">
        <v>15</v>
      </c>
      <c r="C122" s="22" t="s">
        <v>13</v>
      </c>
      <c r="D122" s="22" t="s">
        <v>14</v>
      </c>
      <c r="E122" s="22">
        <v>10000</v>
      </c>
      <c r="F122" s="27">
        <v>5613000</v>
      </c>
      <c r="I122" s="3" t="str">
        <f t="shared" si="4"/>
        <v>N</v>
      </c>
      <c r="J122" s="3" t="str">
        <f t="shared" si="5"/>
        <v>L</v>
      </c>
      <c r="K122" s="3">
        <f t="shared" si="6"/>
        <v>10000</v>
      </c>
      <c r="L122" s="3" t="str">
        <f t="shared" si="7"/>
        <v>Monday</v>
      </c>
    </row>
    <row r="123" spans="1:12" x14ac:dyDescent="0.25">
      <c r="A123" s="26">
        <v>43835</v>
      </c>
      <c r="B123" s="22" t="s">
        <v>17</v>
      </c>
      <c r="C123" s="22" t="s">
        <v>13</v>
      </c>
      <c r="D123" s="22" t="s">
        <v>14</v>
      </c>
      <c r="E123" s="22">
        <v>8000</v>
      </c>
      <c r="F123" s="27">
        <v>5621000</v>
      </c>
      <c r="I123" s="3" t="str">
        <f t="shared" si="4"/>
        <v>N</v>
      </c>
      <c r="J123" s="3" t="str">
        <f t="shared" si="5"/>
        <v>L</v>
      </c>
      <c r="K123" s="3">
        <f t="shared" si="6"/>
        <v>8000</v>
      </c>
      <c r="L123" s="3" t="str">
        <f t="shared" si="7"/>
        <v>Tuesday</v>
      </c>
    </row>
    <row r="124" spans="1:12" x14ac:dyDescent="0.25">
      <c r="A124" s="26">
        <v>43866</v>
      </c>
      <c r="B124" s="22" t="s">
        <v>18</v>
      </c>
      <c r="C124" s="22" t="s">
        <v>13</v>
      </c>
      <c r="D124" s="22" t="s">
        <v>14</v>
      </c>
      <c r="E124" s="22">
        <v>24000</v>
      </c>
      <c r="F124" s="27">
        <v>5645000</v>
      </c>
      <c r="I124" s="3" t="str">
        <f t="shared" si="4"/>
        <v>N</v>
      </c>
      <c r="J124" s="3" t="str">
        <f t="shared" si="5"/>
        <v>L</v>
      </c>
      <c r="K124" s="3">
        <f t="shared" si="6"/>
        <v>24000</v>
      </c>
      <c r="L124" s="3" t="str">
        <f t="shared" si="7"/>
        <v>Wednesday</v>
      </c>
    </row>
    <row r="125" spans="1:12" x14ac:dyDescent="0.25">
      <c r="A125" s="26">
        <v>43895</v>
      </c>
      <c r="B125" s="22" t="s">
        <v>21</v>
      </c>
      <c r="C125" s="22" t="s">
        <v>13</v>
      </c>
      <c r="D125" s="22" t="s">
        <v>14</v>
      </c>
      <c r="E125" s="22">
        <v>38000</v>
      </c>
      <c r="F125" s="27">
        <v>5683000</v>
      </c>
      <c r="I125" s="3" t="str">
        <f t="shared" si="4"/>
        <v>N</v>
      </c>
      <c r="J125" s="3" t="str">
        <f t="shared" si="5"/>
        <v>L</v>
      </c>
      <c r="K125" s="3">
        <f t="shared" si="6"/>
        <v>38000</v>
      </c>
      <c r="L125" s="3" t="str">
        <f t="shared" si="7"/>
        <v>Thursday</v>
      </c>
    </row>
    <row r="126" spans="1:12" x14ac:dyDescent="0.25">
      <c r="A126" s="26">
        <v>43926</v>
      </c>
      <c r="B126" s="22" t="s">
        <v>22</v>
      </c>
      <c r="C126" s="22" t="s">
        <v>13</v>
      </c>
      <c r="D126" s="22" t="s">
        <v>14</v>
      </c>
      <c r="E126" s="22">
        <v>45000</v>
      </c>
      <c r="F126" s="27">
        <v>5728000</v>
      </c>
      <c r="I126" s="3" t="str">
        <f t="shared" si="4"/>
        <v>N</v>
      </c>
      <c r="J126" s="3" t="str">
        <f t="shared" si="5"/>
        <v>L</v>
      </c>
      <c r="K126" s="3">
        <f t="shared" si="6"/>
        <v>45000</v>
      </c>
      <c r="L126" s="3" t="str">
        <f t="shared" si="7"/>
        <v>Friday</v>
      </c>
    </row>
    <row r="127" spans="1:12" x14ac:dyDescent="0.25">
      <c r="A127" s="26">
        <v>43956</v>
      </c>
      <c r="B127" s="22" t="s">
        <v>25</v>
      </c>
      <c r="C127" s="22" t="s">
        <v>13</v>
      </c>
      <c r="D127" s="22" t="s">
        <v>14</v>
      </c>
      <c r="E127" s="22">
        <v>1000</v>
      </c>
      <c r="F127" s="27">
        <v>5729000</v>
      </c>
      <c r="I127" s="3" t="str">
        <f t="shared" si="4"/>
        <v>N</v>
      </c>
      <c r="J127" s="3" t="str">
        <f t="shared" si="5"/>
        <v>L</v>
      </c>
      <c r="K127" s="3">
        <f t="shared" si="6"/>
        <v>1000</v>
      </c>
      <c r="L127" s="3" t="str">
        <f t="shared" si="7"/>
        <v>Saturday</v>
      </c>
    </row>
    <row r="128" spans="1:12" x14ac:dyDescent="0.25">
      <c r="A128" s="26">
        <v>43987</v>
      </c>
      <c r="B128" s="22" t="s">
        <v>12</v>
      </c>
      <c r="C128" s="22" t="s">
        <v>13</v>
      </c>
      <c r="D128" s="22" t="s">
        <v>14</v>
      </c>
      <c r="E128" s="22">
        <v>30000</v>
      </c>
      <c r="F128" s="27">
        <v>5759000</v>
      </c>
      <c r="I128" s="3" t="str">
        <f t="shared" si="4"/>
        <v>Y</v>
      </c>
      <c r="J128" s="3" t="str">
        <f t="shared" si="5"/>
        <v>L</v>
      </c>
      <c r="K128" s="3">
        <f t="shared" si="6"/>
        <v>30000</v>
      </c>
      <c r="L128" s="3" t="str">
        <f t="shared" si="7"/>
        <v>Sunday</v>
      </c>
    </row>
    <row r="129" spans="1:12" x14ac:dyDescent="0.25">
      <c r="A129" s="26">
        <v>44017</v>
      </c>
      <c r="B129" s="22" t="s">
        <v>15</v>
      </c>
      <c r="C129" s="22" t="s">
        <v>13</v>
      </c>
      <c r="D129" s="22" t="s">
        <v>14</v>
      </c>
      <c r="E129" s="22">
        <v>13000</v>
      </c>
      <c r="F129" s="27">
        <v>5772000</v>
      </c>
      <c r="I129" s="3" t="str">
        <f t="shared" si="4"/>
        <v>N</v>
      </c>
      <c r="J129" s="3" t="str">
        <f t="shared" si="5"/>
        <v>L</v>
      </c>
      <c r="K129" s="3">
        <f t="shared" si="6"/>
        <v>13000</v>
      </c>
      <c r="L129" s="3" t="str">
        <f t="shared" si="7"/>
        <v>Monday</v>
      </c>
    </row>
    <row r="130" spans="1:12" x14ac:dyDescent="0.25">
      <c r="A130" s="26">
        <v>44048</v>
      </c>
      <c r="B130" s="22" t="s">
        <v>17</v>
      </c>
      <c r="C130" s="22" t="s">
        <v>13</v>
      </c>
      <c r="D130" s="22" t="s">
        <v>14</v>
      </c>
      <c r="E130" s="22">
        <v>62000</v>
      </c>
      <c r="F130" s="27">
        <v>5834000</v>
      </c>
      <c r="I130" s="3" t="str">
        <f t="shared" ref="I130:I193" si="8">IF(B130=$O$3,"Y","N")</f>
        <v>N</v>
      </c>
      <c r="J130" s="3" t="str">
        <f t="shared" si="5"/>
        <v>G</v>
      </c>
      <c r="K130" s="3">
        <f t="shared" si="6"/>
        <v>62000</v>
      </c>
      <c r="L130" s="3" t="str">
        <f t="shared" si="7"/>
        <v>Tuesday</v>
      </c>
    </row>
    <row r="131" spans="1:12" x14ac:dyDescent="0.25">
      <c r="A131" s="26">
        <v>44079</v>
      </c>
      <c r="B131" s="22" t="s">
        <v>18</v>
      </c>
      <c r="C131" s="22" t="s">
        <v>13</v>
      </c>
      <c r="D131" s="22" t="s">
        <v>14</v>
      </c>
      <c r="E131" s="22">
        <v>15000</v>
      </c>
      <c r="F131" s="27">
        <v>5849000</v>
      </c>
      <c r="I131" s="3" t="str">
        <f t="shared" si="8"/>
        <v>N</v>
      </c>
      <c r="J131" s="3" t="str">
        <f t="shared" ref="J131:J194" si="9">_xlfn.IFS(E131&gt;60000,"G",E131&lt;60000,"L",E131=60000,"E")</f>
        <v>L</v>
      </c>
      <c r="K131" s="3">
        <f t="shared" ref="K131:K194" si="10">_xlfn.IFNA(E131,0)</f>
        <v>15000</v>
      </c>
      <c r="L131" s="3" t="str">
        <f t="shared" ref="L131:L194" si="11">INDEX(A130:F139,6,2)</f>
        <v>Wednesday</v>
      </c>
    </row>
    <row r="132" spans="1:12" x14ac:dyDescent="0.25">
      <c r="A132" s="26">
        <v>44109</v>
      </c>
      <c r="B132" s="22" t="s">
        <v>21</v>
      </c>
      <c r="C132" s="22" t="s">
        <v>13</v>
      </c>
      <c r="D132" s="22" t="s">
        <v>14</v>
      </c>
      <c r="E132" s="22">
        <v>16000</v>
      </c>
      <c r="F132" s="27">
        <v>5865000</v>
      </c>
      <c r="I132" s="3" t="str">
        <f t="shared" si="8"/>
        <v>N</v>
      </c>
      <c r="J132" s="3" t="str">
        <f t="shared" si="9"/>
        <v>L</v>
      </c>
      <c r="K132" s="3">
        <f t="shared" si="10"/>
        <v>16000</v>
      </c>
      <c r="L132" s="3" t="str">
        <f t="shared" si="11"/>
        <v>Thursday</v>
      </c>
    </row>
    <row r="133" spans="1:12" x14ac:dyDescent="0.25">
      <c r="A133" s="26">
        <v>44140</v>
      </c>
      <c r="B133" s="22" t="s">
        <v>22</v>
      </c>
      <c r="C133" s="22" t="s">
        <v>13</v>
      </c>
      <c r="D133" s="22" t="s">
        <v>14</v>
      </c>
      <c r="E133" s="22">
        <v>27000</v>
      </c>
      <c r="F133" s="27">
        <v>5893000</v>
      </c>
      <c r="I133" s="3" t="str">
        <f t="shared" si="8"/>
        <v>N</v>
      </c>
      <c r="J133" s="3" t="str">
        <f t="shared" si="9"/>
        <v>L</v>
      </c>
      <c r="K133" s="3">
        <f t="shared" si="10"/>
        <v>27000</v>
      </c>
      <c r="L133" s="3" t="str">
        <f t="shared" si="11"/>
        <v>Friday</v>
      </c>
    </row>
    <row r="134" spans="1:12" x14ac:dyDescent="0.25">
      <c r="A134" s="26">
        <v>44170</v>
      </c>
      <c r="B134" s="22" t="s">
        <v>25</v>
      </c>
      <c r="C134" s="22" t="s">
        <v>13</v>
      </c>
      <c r="D134" s="22" t="s">
        <v>14</v>
      </c>
      <c r="E134" s="22">
        <v>74000</v>
      </c>
      <c r="F134" s="27">
        <v>5967000</v>
      </c>
      <c r="I134" s="3" t="str">
        <f t="shared" si="8"/>
        <v>N</v>
      </c>
      <c r="J134" s="3" t="str">
        <f t="shared" si="9"/>
        <v>G</v>
      </c>
      <c r="K134" s="3">
        <f t="shared" si="10"/>
        <v>74000</v>
      </c>
      <c r="L134" s="3" t="str">
        <f t="shared" si="11"/>
        <v>Saturday</v>
      </c>
    </row>
    <row r="135" spans="1:12" x14ac:dyDescent="0.25">
      <c r="A135" s="28" t="s">
        <v>106</v>
      </c>
      <c r="B135" s="22" t="s">
        <v>12</v>
      </c>
      <c r="C135" s="22" t="s">
        <v>13</v>
      </c>
      <c r="D135" s="22" t="s">
        <v>14</v>
      </c>
      <c r="E135" s="22">
        <v>63000</v>
      </c>
      <c r="F135" s="27">
        <v>6030000</v>
      </c>
      <c r="I135" s="3" t="str">
        <f t="shared" si="8"/>
        <v>Y</v>
      </c>
      <c r="J135" s="3" t="str">
        <f t="shared" si="9"/>
        <v>G</v>
      </c>
      <c r="K135" s="3">
        <f t="shared" si="10"/>
        <v>63000</v>
      </c>
      <c r="L135" s="3" t="str">
        <f t="shared" si="11"/>
        <v>Sunday</v>
      </c>
    </row>
    <row r="136" spans="1:12" x14ac:dyDescent="0.25">
      <c r="A136" s="28" t="s">
        <v>107</v>
      </c>
      <c r="B136" s="22" t="s">
        <v>15</v>
      </c>
      <c r="C136" s="22" t="s">
        <v>13</v>
      </c>
      <c r="D136" s="22" t="s">
        <v>14</v>
      </c>
      <c r="E136" s="22">
        <v>44000</v>
      </c>
      <c r="F136" s="27">
        <v>6074000</v>
      </c>
      <c r="I136" s="3" t="str">
        <f t="shared" si="8"/>
        <v>N</v>
      </c>
      <c r="J136" s="3" t="str">
        <f t="shared" si="9"/>
        <v>L</v>
      </c>
      <c r="K136" s="3">
        <f t="shared" si="10"/>
        <v>44000</v>
      </c>
      <c r="L136" s="3" t="str">
        <f t="shared" si="11"/>
        <v>Monday</v>
      </c>
    </row>
    <row r="137" spans="1:12" x14ac:dyDescent="0.25">
      <c r="A137" s="28" t="s">
        <v>108</v>
      </c>
      <c r="B137" s="22" t="s">
        <v>17</v>
      </c>
      <c r="C137" s="22" t="s">
        <v>13</v>
      </c>
      <c r="D137" s="22" t="s">
        <v>14</v>
      </c>
      <c r="E137" s="22">
        <v>21000</v>
      </c>
      <c r="F137" s="27">
        <v>6095000</v>
      </c>
      <c r="I137" s="3" t="str">
        <f t="shared" si="8"/>
        <v>N</v>
      </c>
      <c r="J137" s="3" t="str">
        <f t="shared" si="9"/>
        <v>L</v>
      </c>
      <c r="K137" s="3">
        <f t="shared" si="10"/>
        <v>21000</v>
      </c>
      <c r="L137" s="3" t="str">
        <f t="shared" si="11"/>
        <v>Tuesday</v>
      </c>
    </row>
    <row r="138" spans="1:12" x14ac:dyDescent="0.25">
      <c r="A138" s="28" t="s">
        <v>109</v>
      </c>
      <c r="B138" s="22" t="s">
        <v>18</v>
      </c>
      <c r="C138" s="22" t="s">
        <v>13</v>
      </c>
      <c r="D138" s="22" t="s">
        <v>14</v>
      </c>
      <c r="E138" s="22">
        <v>54000</v>
      </c>
      <c r="F138" s="27">
        <v>6148000</v>
      </c>
      <c r="I138" s="3" t="str">
        <f t="shared" si="8"/>
        <v>N</v>
      </c>
      <c r="J138" s="3" t="str">
        <f t="shared" si="9"/>
        <v>L</v>
      </c>
      <c r="K138" s="3">
        <f t="shared" si="10"/>
        <v>54000</v>
      </c>
      <c r="L138" s="3" t="str">
        <f t="shared" si="11"/>
        <v>Wednesday</v>
      </c>
    </row>
    <row r="139" spans="1:12" x14ac:dyDescent="0.25">
      <c r="A139" s="28" t="s">
        <v>110</v>
      </c>
      <c r="B139" s="22" t="s">
        <v>21</v>
      </c>
      <c r="C139" s="22" t="s">
        <v>13</v>
      </c>
      <c r="D139" s="22" t="s">
        <v>14</v>
      </c>
      <c r="E139" s="22">
        <v>125000</v>
      </c>
      <c r="F139" s="27">
        <v>6273000</v>
      </c>
      <c r="I139" s="3" t="str">
        <f t="shared" si="8"/>
        <v>N</v>
      </c>
      <c r="J139" s="3" t="str">
        <f t="shared" si="9"/>
        <v>G</v>
      </c>
      <c r="K139" s="3">
        <f t="shared" si="10"/>
        <v>125000</v>
      </c>
      <c r="L139" s="3" t="str">
        <f t="shared" si="11"/>
        <v>Thursday</v>
      </c>
    </row>
    <row r="140" spans="1:12" x14ac:dyDescent="0.25">
      <c r="A140" s="28" t="s">
        <v>111</v>
      </c>
      <c r="B140" s="22" t="s">
        <v>22</v>
      </c>
      <c r="C140" s="22" t="s">
        <v>13</v>
      </c>
      <c r="D140" s="22" t="s">
        <v>14</v>
      </c>
      <c r="E140" s="22">
        <v>105000</v>
      </c>
      <c r="F140" s="27">
        <v>6378000</v>
      </c>
      <c r="I140" s="3" t="str">
        <f t="shared" si="8"/>
        <v>N</v>
      </c>
      <c r="J140" s="3" t="str">
        <f t="shared" si="9"/>
        <v>G</v>
      </c>
      <c r="K140" s="3">
        <f t="shared" si="10"/>
        <v>105000</v>
      </c>
      <c r="L140" s="3" t="str">
        <f t="shared" si="11"/>
        <v>Friday</v>
      </c>
    </row>
    <row r="141" spans="1:12" x14ac:dyDescent="0.25">
      <c r="A141" s="28" t="s">
        <v>112</v>
      </c>
      <c r="B141" s="22" t="s">
        <v>25</v>
      </c>
      <c r="C141" s="22" t="s">
        <v>13</v>
      </c>
      <c r="D141" s="22" t="s">
        <v>14</v>
      </c>
      <c r="E141" s="22">
        <v>67000</v>
      </c>
      <c r="F141" s="27">
        <v>6445000</v>
      </c>
      <c r="I141" s="3" t="str">
        <f t="shared" si="8"/>
        <v>N</v>
      </c>
      <c r="J141" s="3" t="str">
        <f t="shared" si="9"/>
        <v>G</v>
      </c>
      <c r="K141" s="3">
        <f t="shared" si="10"/>
        <v>67000</v>
      </c>
      <c r="L141" s="3" t="str">
        <f t="shared" si="11"/>
        <v>Saturday</v>
      </c>
    </row>
    <row r="142" spans="1:12" x14ac:dyDescent="0.25">
      <c r="A142" s="28" t="s">
        <v>113</v>
      </c>
      <c r="B142" s="22" t="s">
        <v>12</v>
      </c>
      <c r="C142" s="22" t="s">
        <v>13</v>
      </c>
      <c r="D142" s="22" t="s">
        <v>14</v>
      </c>
      <c r="E142" s="22">
        <v>148000</v>
      </c>
      <c r="F142" s="27">
        <v>6593000</v>
      </c>
      <c r="I142" s="3" t="str">
        <f t="shared" si="8"/>
        <v>Y</v>
      </c>
      <c r="J142" s="3" t="str">
        <f t="shared" si="9"/>
        <v>G</v>
      </c>
      <c r="K142" s="3">
        <f t="shared" si="10"/>
        <v>148000</v>
      </c>
      <c r="L142" s="3" t="str">
        <f t="shared" si="11"/>
        <v>Sunday</v>
      </c>
    </row>
    <row r="143" spans="1:12" x14ac:dyDescent="0.25">
      <c r="A143" s="28" t="s">
        <v>114</v>
      </c>
      <c r="B143" s="22" t="s">
        <v>15</v>
      </c>
      <c r="C143" s="22" t="s">
        <v>13</v>
      </c>
      <c r="D143" s="22" t="s">
        <v>14</v>
      </c>
      <c r="E143" s="22">
        <v>77000</v>
      </c>
      <c r="F143" s="27">
        <v>6670000</v>
      </c>
      <c r="I143" s="3" t="str">
        <f t="shared" si="8"/>
        <v>N</v>
      </c>
      <c r="J143" s="3" t="str">
        <f t="shared" si="9"/>
        <v>G</v>
      </c>
      <c r="K143" s="3">
        <f t="shared" si="10"/>
        <v>77000</v>
      </c>
      <c r="L143" s="3" t="str">
        <f t="shared" si="11"/>
        <v>Monday</v>
      </c>
    </row>
    <row r="144" spans="1:12" x14ac:dyDescent="0.25">
      <c r="A144" s="28" t="s">
        <v>115</v>
      </c>
      <c r="B144" s="22" t="s">
        <v>17</v>
      </c>
      <c r="C144" s="22" t="s">
        <v>13</v>
      </c>
      <c r="D144" s="22" t="s">
        <v>14</v>
      </c>
      <c r="E144" s="22">
        <v>40000</v>
      </c>
      <c r="F144" s="27">
        <v>6710000</v>
      </c>
      <c r="I144" s="3" t="str">
        <f t="shared" si="8"/>
        <v>N</v>
      </c>
      <c r="J144" s="3" t="str">
        <f t="shared" si="9"/>
        <v>L</v>
      </c>
      <c r="K144" s="3">
        <f t="shared" si="10"/>
        <v>40000</v>
      </c>
      <c r="L144" s="3" t="str">
        <f t="shared" si="11"/>
        <v>Tuesday</v>
      </c>
    </row>
    <row r="145" spans="1:12" x14ac:dyDescent="0.25">
      <c r="A145" s="28" t="s">
        <v>116</v>
      </c>
      <c r="B145" s="22" t="s">
        <v>18</v>
      </c>
      <c r="C145" s="22" t="s">
        <v>13</v>
      </c>
      <c r="D145" s="22" t="s">
        <v>14</v>
      </c>
      <c r="E145" s="22">
        <v>66000</v>
      </c>
      <c r="F145" s="27">
        <v>6776000</v>
      </c>
      <c r="I145" s="3" t="str">
        <f t="shared" si="8"/>
        <v>N</v>
      </c>
      <c r="J145" s="3" t="str">
        <f t="shared" si="9"/>
        <v>G</v>
      </c>
      <c r="K145" s="3">
        <f t="shared" si="10"/>
        <v>66000</v>
      </c>
      <c r="L145" s="3" t="str">
        <f t="shared" si="11"/>
        <v>Wednesday</v>
      </c>
    </row>
    <row r="146" spans="1:12" x14ac:dyDescent="0.25">
      <c r="A146" s="28" t="s">
        <v>117</v>
      </c>
      <c r="B146" s="22" t="s">
        <v>21</v>
      </c>
      <c r="C146" s="22" t="s">
        <v>13</v>
      </c>
      <c r="D146" s="22" t="s">
        <v>14</v>
      </c>
      <c r="E146" s="22">
        <v>86000</v>
      </c>
      <c r="F146" s="27">
        <v>6862000</v>
      </c>
      <c r="I146" s="3" t="str">
        <f t="shared" si="8"/>
        <v>N</v>
      </c>
      <c r="J146" s="3" t="str">
        <f t="shared" si="9"/>
        <v>G</v>
      </c>
      <c r="K146" s="3">
        <f t="shared" si="10"/>
        <v>86000</v>
      </c>
      <c r="L146" s="3" t="str">
        <f t="shared" si="11"/>
        <v>Thursday</v>
      </c>
    </row>
    <row r="147" spans="1:12" x14ac:dyDescent="0.25">
      <c r="A147" s="28" t="s">
        <v>118</v>
      </c>
      <c r="B147" s="22" t="s">
        <v>22</v>
      </c>
      <c r="C147" s="22" t="s">
        <v>13</v>
      </c>
      <c r="D147" s="22" t="s">
        <v>14</v>
      </c>
      <c r="E147" s="22">
        <v>22000</v>
      </c>
      <c r="F147" s="27">
        <v>6885000</v>
      </c>
      <c r="I147" s="3" t="str">
        <f t="shared" si="8"/>
        <v>N</v>
      </c>
      <c r="J147" s="3" t="str">
        <f t="shared" si="9"/>
        <v>L</v>
      </c>
      <c r="K147" s="3">
        <f t="shared" si="10"/>
        <v>22000</v>
      </c>
      <c r="L147" s="3" t="str">
        <f t="shared" si="11"/>
        <v>Friday</v>
      </c>
    </row>
    <row r="148" spans="1:12" x14ac:dyDescent="0.25">
      <c r="A148" s="28" t="s">
        <v>119</v>
      </c>
      <c r="B148" s="22" t="s">
        <v>25</v>
      </c>
      <c r="C148" s="22" t="s">
        <v>13</v>
      </c>
      <c r="D148" s="22" t="s">
        <v>14</v>
      </c>
      <c r="E148" s="22">
        <v>73000</v>
      </c>
      <c r="F148" s="27">
        <v>6957000</v>
      </c>
      <c r="I148" s="3" t="str">
        <f t="shared" si="8"/>
        <v>N</v>
      </c>
      <c r="J148" s="3" t="str">
        <f t="shared" si="9"/>
        <v>G</v>
      </c>
      <c r="K148" s="3">
        <f t="shared" si="10"/>
        <v>73000</v>
      </c>
      <c r="L148" s="3" t="str">
        <f t="shared" si="11"/>
        <v>Saturday</v>
      </c>
    </row>
    <row r="149" spans="1:12" x14ac:dyDescent="0.25">
      <c r="A149" s="28" t="s">
        <v>120</v>
      </c>
      <c r="B149" s="22" t="s">
        <v>12</v>
      </c>
      <c r="C149" s="22" t="s">
        <v>13</v>
      </c>
      <c r="D149" s="22" t="s">
        <v>14</v>
      </c>
      <c r="E149" s="22">
        <v>108000</v>
      </c>
      <c r="F149" s="27">
        <v>7066000</v>
      </c>
      <c r="I149" s="3" t="str">
        <f t="shared" si="8"/>
        <v>Y</v>
      </c>
      <c r="J149" s="3" t="str">
        <f t="shared" si="9"/>
        <v>G</v>
      </c>
      <c r="K149" s="3">
        <f t="shared" si="10"/>
        <v>108000</v>
      </c>
      <c r="L149" s="3" t="str">
        <f t="shared" si="11"/>
        <v>Sunday</v>
      </c>
    </row>
    <row r="150" spans="1:12" x14ac:dyDescent="0.25">
      <c r="A150" s="28" t="s">
        <v>121</v>
      </c>
      <c r="B150" s="22" t="s">
        <v>15</v>
      </c>
      <c r="C150" s="22" t="s">
        <v>13</v>
      </c>
      <c r="D150" s="22" t="s">
        <v>14</v>
      </c>
      <c r="E150" s="22">
        <v>84000</v>
      </c>
      <c r="F150" s="27">
        <v>7150000</v>
      </c>
      <c r="I150" s="3" t="str">
        <f t="shared" si="8"/>
        <v>N</v>
      </c>
      <c r="J150" s="3" t="str">
        <f t="shared" si="9"/>
        <v>G</v>
      </c>
      <c r="K150" s="3">
        <f t="shared" si="10"/>
        <v>84000</v>
      </c>
      <c r="L150" s="3" t="str">
        <f t="shared" si="11"/>
        <v>Monday</v>
      </c>
    </row>
    <row r="151" spans="1:12" x14ac:dyDescent="0.25">
      <c r="A151" s="28" t="s">
        <v>122</v>
      </c>
      <c r="B151" s="22" t="s">
        <v>17</v>
      </c>
      <c r="C151" s="22" t="s">
        <v>13</v>
      </c>
      <c r="D151" s="22" t="s">
        <v>14</v>
      </c>
      <c r="E151" s="22">
        <v>24000</v>
      </c>
      <c r="F151" s="27">
        <v>7174000</v>
      </c>
      <c r="I151" s="3" t="str">
        <f t="shared" si="8"/>
        <v>N</v>
      </c>
      <c r="J151" s="3" t="str">
        <f t="shared" si="9"/>
        <v>L</v>
      </c>
      <c r="K151" s="3">
        <f t="shared" si="10"/>
        <v>24000</v>
      </c>
      <c r="L151" s="3" t="str">
        <f t="shared" si="11"/>
        <v>Tuesday</v>
      </c>
    </row>
    <row r="152" spans="1:12" x14ac:dyDescent="0.25">
      <c r="A152" s="28" t="s">
        <v>123</v>
      </c>
      <c r="B152" s="22" t="s">
        <v>18</v>
      </c>
      <c r="C152" s="22" t="s">
        <v>13</v>
      </c>
      <c r="D152" s="22" t="s">
        <v>14</v>
      </c>
      <c r="E152" s="22">
        <v>73000</v>
      </c>
      <c r="F152" s="27">
        <v>7247000</v>
      </c>
      <c r="I152" s="3" t="str">
        <f t="shared" si="8"/>
        <v>N</v>
      </c>
      <c r="J152" s="3" t="str">
        <f t="shared" si="9"/>
        <v>G</v>
      </c>
      <c r="K152" s="3">
        <f t="shared" si="10"/>
        <v>73000</v>
      </c>
      <c r="L152" s="3" t="str">
        <f t="shared" si="11"/>
        <v>Wednesday</v>
      </c>
    </row>
    <row r="153" spans="1:12" x14ac:dyDescent="0.25">
      <c r="A153" s="28" t="s">
        <v>124</v>
      </c>
      <c r="B153" s="22" t="s">
        <v>21</v>
      </c>
      <c r="C153" s="22" t="s">
        <v>13</v>
      </c>
      <c r="D153" s="22" t="s">
        <v>14</v>
      </c>
      <c r="E153" s="22">
        <v>113000</v>
      </c>
      <c r="F153" s="27">
        <v>7360000</v>
      </c>
      <c r="I153" s="3" t="str">
        <f t="shared" si="8"/>
        <v>N</v>
      </c>
      <c r="J153" s="3" t="str">
        <f t="shared" si="9"/>
        <v>G</v>
      </c>
      <c r="K153" s="3">
        <f t="shared" si="10"/>
        <v>113000</v>
      </c>
      <c r="L153" s="3" t="str">
        <f t="shared" si="11"/>
        <v>Thursday</v>
      </c>
    </row>
    <row r="154" spans="1:12" x14ac:dyDescent="0.25">
      <c r="A154" s="26">
        <v>43836</v>
      </c>
      <c r="B154" s="22" t="s">
        <v>22</v>
      </c>
      <c r="C154" s="22" t="s">
        <v>13</v>
      </c>
      <c r="D154" s="22" t="s">
        <v>14</v>
      </c>
      <c r="E154" s="22">
        <v>33000</v>
      </c>
      <c r="F154" s="27">
        <v>7393000</v>
      </c>
      <c r="I154" s="3" t="str">
        <f t="shared" si="8"/>
        <v>N</v>
      </c>
      <c r="J154" s="3" t="str">
        <f t="shared" si="9"/>
        <v>L</v>
      </c>
      <c r="K154" s="3">
        <f t="shared" si="10"/>
        <v>33000</v>
      </c>
      <c r="L154" s="3" t="str">
        <f t="shared" si="11"/>
        <v>Friday</v>
      </c>
    </row>
    <row r="155" spans="1:12" x14ac:dyDescent="0.25">
      <c r="A155" s="26">
        <v>43867</v>
      </c>
      <c r="B155" s="22" t="s">
        <v>25</v>
      </c>
      <c r="C155" s="22" t="s">
        <v>13</v>
      </c>
      <c r="D155" s="22" t="s">
        <v>14</v>
      </c>
      <c r="E155" s="22">
        <v>98000</v>
      </c>
      <c r="F155" s="27">
        <v>7491000</v>
      </c>
      <c r="I155" s="3" t="str">
        <f t="shared" si="8"/>
        <v>N</v>
      </c>
      <c r="J155" s="3" t="str">
        <f t="shared" si="9"/>
        <v>G</v>
      </c>
      <c r="K155" s="3">
        <f t="shared" si="10"/>
        <v>98000</v>
      </c>
      <c r="L155" s="3" t="str">
        <f t="shared" si="11"/>
        <v>Saturday</v>
      </c>
    </row>
    <row r="156" spans="1:12" x14ac:dyDescent="0.25">
      <c r="A156" s="26">
        <v>43896</v>
      </c>
      <c r="B156" s="22" t="s">
        <v>12</v>
      </c>
      <c r="C156" s="22" t="s">
        <v>13</v>
      </c>
      <c r="D156" s="22" t="s">
        <v>14</v>
      </c>
      <c r="E156" s="22">
        <v>106000</v>
      </c>
      <c r="F156" s="27">
        <v>7597000</v>
      </c>
      <c r="I156" s="3" t="str">
        <f t="shared" si="8"/>
        <v>Y</v>
      </c>
      <c r="J156" s="3" t="str">
        <f t="shared" si="9"/>
        <v>G</v>
      </c>
      <c r="K156" s="3">
        <f t="shared" si="10"/>
        <v>106000</v>
      </c>
      <c r="L156" s="3" t="str">
        <f t="shared" si="11"/>
        <v>Sunday</v>
      </c>
    </row>
    <row r="157" spans="1:12" x14ac:dyDescent="0.25">
      <c r="A157" s="26">
        <v>43927</v>
      </c>
      <c r="B157" s="22" t="s">
        <v>15</v>
      </c>
      <c r="C157" s="22" t="s">
        <v>13</v>
      </c>
      <c r="D157" s="22" t="s">
        <v>14</v>
      </c>
      <c r="E157" s="22">
        <v>89000</v>
      </c>
      <c r="F157" s="27">
        <v>7686000</v>
      </c>
      <c r="I157" s="3" t="str">
        <f t="shared" si="8"/>
        <v>N</v>
      </c>
      <c r="J157" s="3" t="str">
        <f t="shared" si="9"/>
        <v>G</v>
      </c>
      <c r="K157" s="3">
        <f t="shared" si="10"/>
        <v>89000</v>
      </c>
      <c r="L157" s="3" t="str">
        <f t="shared" si="11"/>
        <v>Monday</v>
      </c>
    </row>
    <row r="158" spans="1:12" x14ac:dyDescent="0.25">
      <c r="A158" s="26">
        <v>43957</v>
      </c>
      <c r="B158" s="22" t="s">
        <v>17</v>
      </c>
      <c r="C158" s="22" t="s">
        <v>13</v>
      </c>
      <c r="D158" s="22" t="s">
        <v>14</v>
      </c>
      <c r="E158" s="22">
        <v>76000</v>
      </c>
      <c r="F158" s="27">
        <v>7762000</v>
      </c>
      <c r="I158" s="3" t="str">
        <f t="shared" si="8"/>
        <v>N</v>
      </c>
      <c r="J158" s="3" t="str">
        <f t="shared" si="9"/>
        <v>G</v>
      </c>
      <c r="K158" s="3">
        <f t="shared" si="10"/>
        <v>76000</v>
      </c>
      <c r="L158" s="3" t="str">
        <f t="shared" si="11"/>
        <v>Tuesday</v>
      </c>
    </row>
    <row r="159" spans="1:12" x14ac:dyDescent="0.25">
      <c r="A159" s="26">
        <v>43988</v>
      </c>
      <c r="B159" s="22" t="s">
        <v>18</v>
      </c>
      <c r="C159" s="22" t="s">
        <v>13</v>
      </c>
      <c r="D159" s="22" t="s">
        <v>14</v>
      </c>
      <c r="E159" s="22">
        <v>60000</v>
      </c>
      <c r="F159" s="27">
        <v>7822000</v>
      </c>
      <c r="I159" s="3" t="str">
        <f t="shared" si="8"/>
        <v>N</v>
      </c>
      <c r="J159" s="3" t="str">
        <f t="shared" si="9"/>
        <v>E</v>
      </c>
      <c r="K159" s="3">
        <f t="shared" si="10"/>
        <v>60000</v>
      </c>
      <c r="L159" s="3" t="str">
        <f t="shared" si="11"/>
        <v>Wednesday</v>
      </c>
    </row>
    <row r="160" spans="1:12" x14ac:dyDescent="0.25">
      <c r="A160" s="26">
        <v>44018</v>
      </c>
      <c r="B160" s="22" t="s">
        <v>21</v>
      </c>
      <c r="C160" s="22" t="s">
        <v>13</v>
      </c>
      <c r="D160" s="22" t="s">
        <v>14</v>
      </c>
      <c r="E160" s="22">
        <v>68000</v>
      </c>
      <c r="F160" s="27">
        <v>7890000</v>
      </c>
      <c r="I160" s="3" t="str">
        <f t="shared" si="8"/>
        <v>N</v>
      </c>
      <c r="J160" s="3" t="str">
        <f t="shared" si="9"/>
        <v>G</v>
      </c>
      <c r="K160" s="3">
        <f t="shared" si="10"/>
        <v>68000</v>
      </c>
      <c r="L160" s="3" t="str">
        <f t="shared" si="11"/>
        <v>Thursday</v>
      </c>
    </row>
    <row r="161" spans="1:12" x14ac:dyDescent="0.25">
      <c r="A161" s="26">
        <v>44049</v>
      </c>
      <c r="B161" s="22" t="s">
        <v>22</v>
      </c>
      <c r="C161" s="22" t="s">
        <v>13</v>
      </c>
      <c r="D161" s="22" t="s">
        <v>14</v>
      </c>
      <c r="E161" s="22">
        <v>58000</v>
      </c>
      <c r="F161" s="27">
        <v>7947000</v>
      </c>
      <c r="I161" s="3" t="str">
        <f t="shared" si="8"/>
        <v>N</v>
      </c>
      <c r="J161" s="3" t="str">
        <f t="shared" si="9"/>
        <v>L</v>
      </c>
      <c r="K161" s="3">
        <f t="shared" si="10"/>
        <v>58000</v>
      </c>
      <c r="L161" s="3" t="str">
        <f t="shared" si="11"/>
        <v>Friday</v>
      </c>
    </row>
    <row r="162" spans="1:12" x14ac:dyDescent="0.25">
      <c r="A162" s="26">
        <v>44080</v>
      </c>
      <c r="B162" s="22" t="s">
        <v>25</v>
      </c>
      <c r="C162" s="22" t="s">
        <v>13</v>
      </c>
      <c r="D162" s="22" t="s">
        <v>14</v>
      </c>
      <c r="E162" s="22">
        <v>89000</v>
      </c>
      <c r="F162" s="27">
        <v>8036000</v>
      </c>
      <c r="I162" s="3" t="str">
        <f t="shared" si="8"/>
        <v>N</v>
      </c>
      <c r="J162" s="3" t="str">
        <f t="shared" si="9"/>
        <v>G</v>
      </c>
      <c r="K162" s="3">
        <f t="shared" si="10"/>
        <v>89000</v>
      </c>
      <c r="L162" s="3" t="str">
        <f t="shared" si="11"/>
        <v>Saturday</v>
      </c>
    </row>
    <row r="163" spans="1:12" x14ac:dyDescent="0.25">
      <c r="A163" s="26">
        <v>44110</v>
      </c>
      <c r="B163" s="22" t="s">
        <v>12</v>
      </c>
      <c r="C163" s="22" t="s">
        <v>13</v>
      </c>
      <c r="D163" s="22" t="s">
        <v>14</v>
      </c>
      <c r="E163" s="22">
        <v>91000</v>
      </c>
      <c r="F163" s="27">
        <v>8128000</v>
      </c>
      <c r="I163" s="3" t="str">
        <f t="shared" si="8"/>
        <v>Y</v>
      </c>
      <c r="J163" s="3" t="str">
        <f t="shared" si="9"/>
        <v>G</v>
      </c>
      <c r="K163" s="3">
        <f t="shared" si="10"/>
        <v>91000</v>
      </c>
      <c r="L163" s="3" t="str">
        <f t="shared" si="11"/>
        <v>Sunday</v>
      </c>
    </row>
    <row r="164" spans="1:12" x14ac:dyDescent="0.25">
      <c r="A164" s="26">
        <v>44141</v>
      </c>
      <c r="B164" s="22" t="s">
        <v>15</v>
      </c>
      <c r="C164" s="22" t="s">
        <v>13</v>
      </c>
      <c r="D164" s="22" t="s">
        <v>14</v>
      </c>
      <c r="E164" s="22">
        <v>22000</v>
      </c>
      <c r="F164" s="27">
        <v>8150000</v>
      </c>
      <c r="I164" s="3" t="str">
        <f t="shared" si="8"/>
        <v>N</v>
      </c>
      <c r="J164" s="3" t="str">
        <f t="shared" si="9"/>
        <v>L</v>
      </c>
      <c r="K164" s="3">
        <f t="shared" si="10"/>
        <v>22000</v>
      </c>
      <c r="L164" s="3" t="str">
        <f t="shared" si="11"/>
        <v>Monday</v>
      </c>
    </row>
    <row r="165" spans="1:12" x14ac:dyDescent="0.25">
      <c r="A165" s="26">
        <v>44171</v>
      </c>
      <c r="B165" s="22" t="s">
        <v>17</v>
      </c>
      <c r="C165" s="22" t="s">
        <v>13</v>
      </c>
      <c r="D165" s="22" t="s">
        <v>14</v>
      </c>
      <c r="E165" s="22">
        <v>150000</v>
      </c>
      <c r="F165" s="27">
        <v>8300000</v>
      </c>
      <c r="I165" s="3" t="str">
        <f t="shared" si="8"/>
        <v>N</v>
      </c>
      <c r="J165" s="3" t="str">
        <f t="shared" si="9"/>
        <v>G</v>
      </c>
      <c r="K165" s="3">
        <f t="shared" si="10"/>
        <v>150000</v>
      </c>
      <c r="L165" s="3" t="str">
        <f t="shared" si="11"/>
        <v>Tuesday</v>
      </c>
    </row>
    <row r="166" spans="1:12" x14ac:dyDescent="0.25">
      <c r="A166" s="28" t="s">
        <v>125</v>
      </c>
      <c r="B166" s="22" t="s">
        <v>18</v>
      </c>
      <c r="C166" s="22" t="s">
        <v>13</v>
      </c>
      <c r="D166" s="22" t="s">
        <v>14</v>
      </c>
      <c r="E166" s="22">
        <v>113000</v>
      </c>
      <c r="F166" s="27">
        <v>8412000</v>
      </c>
      <c r="I166" s="3" t="str">
        <f t="shared" si="8"/>
        <v>N</v>
      </c>
      <c r="J166" s="3" t="str">
        <f t="shared" si="9"/>
        <v>G</v>
      </c>
      <c r="K166" s="3">
        <f t="shared" si="10"/>
        <v>113000</v>
      </c>
      <c r="L166" s="3" t="str">
        <f t="shared" si="11"/>
        <v>Wednesday</v>
      </c>
    </row>
    <row r="167" spans="1:12" x14ac:dyDescent="0.25">
      <c r="A167" s="28" t="s">
        <v>126</v>
      </c>
      <c r="B167" s="22" t="s">
        <v>21</v>
      </c>
      <c r="C167" s="22" t="s">
        <v>13</v>
      </c>
      <c r="D167" s="22" t="s">
        <v>14</v>
      </c>
      <c r="E167" s="22">
        <v>20000</v>
      </c>
      <c r="F167" s="27">
        <v>8432000</v>
      </c>
      <c r="I167" s="3" t="str">
        <f t="shared" si="8"/>
        <v>N</v>
      </c>
      <c r="J167" s="3" t="str">
        <f t="shared" si="9"/>
        <v>L</v>
      </c>
      <c r="K167" s="3">
        <f t="shared" si="10"/>
        <v>20000</v>
      </c>
      <c r="L167" s="3" t="str">
        <f t="shared" si="11"/>
        <v>Thursday</v>
      </c>
    </row>
    <row r="168" spans="1:12" x14ac:dyDescent="0.25">
      <c r="A168" s="28" t="s">
        <v>127</v>
      </c>
      <c r="B168" s="22" t="s">
        <v>22</v>
      </c>
      <c r="C168" s="22" t="s">
        <v>13</v>
      </c>
      <c r="D168" s="22" t="s">
        <v>14</v>
      </c>
      <c r="E168" s="22">
        <v>110000</v>
      </c>
      <c r="F168" s="27">
        <v>8542000</v>
      </c>
      <c r="I168" s="3" t="str">
        <f t="shared" si="8"/>
        <v>N</v>
      </c>
      <c r="J168" s="3" t="str">
        <f t="shared" si="9"/>
        <v>G</v>
      </c>
      <c r="K168" s="3">
        <f t="shared" si="10"/>
        <v>110000</v>
      </c>
      <c r="L168" s="3" t="str">
        <f t="shared" si="11"/>
        <v>Friday</v>
      </c>
    </row>
    <row r="169" spans="1:12" x14ac:dyDescent="0.25">
      <c r="A169" s="28" t="s">
        <v>128</v>
      </c>
      <c r="B169" s="22" t="s">
        <v>25</v>
      </c>
      <c r="C169" s="22" t="s">
        <v>13</v>
      </c>
      <c r="D169" s="22" t="s">
        <v>14</v>
      </c>
      <c r="E169" s="22">
        <v>41000</v>
      </c>
      <c r="F169" s="27">
        <v>8583000</v>
      </c>
      <c r="I169" s="3" t="str">
        <f t="shared" si="8"/>
        <v>N</v>
      </c>
      <c r="J169" s="3" t="str">
        <f t="shared" si="9"/>
        <v>L</v>
      </c>
      <c r="K169" s="3">
        <f t="shared" si="10"/>
        <v>41000</v>
      </c>
      <c r="L169" s="3" t="str">
        <f t="shared" si="11"/>
        <v>Saturday</v>
      </c>
    </row>
    <row r="170" spans="1:12" x14ac:dyDescent="0.25">
      <c r="A170" s="28" t="s">
        <v>129</v>
      </c>
      <c r="B170" s="22" t="s">
        <v>12</v>
      </c>
      <c r="C170" s="22" t="s">
        <v>13</v>
      </c>
      <c r="D170" s="22" t="s">
        <v>14</v>
      </c>
      <c r="E170" s="22">
        <v>75000</v>
      </c>
      <c r="F170" s="27">
        <v>8658000</v>
      </c>
      <c r="I170" s="3" t="str">
        <f t="shared" si="8"/>
        <v>Y</v>
      </c>
      <c r="J170" s="3" t="str">
        <f t="shared" si="9"/>
        <v>G</v>
      </c>
      <c r="K170" s="3">
        <f t="shared" si="10"/>
        <v>75000</v>
      </c>
      <c r="L170" s="3" t="str">
        <f t="shared" si="11"/>
        <v>Sunday</v>
      </c>
    </row>
    <row r="171" spans="1:12" x14ac:dyDescent="0.25">
      <c r="A171" s="28" t="s">
        <v>130</v>
      </c>
      <c r="B171" s="22" t="s">
        <v>15</v>
      </c>
      <c r="C171" s="22" t="s">
        <v>13</v>
      </c>
      <c r="D171" s="22" t="s">
        <v>14</v>
      </c>
      <c r="E171" s="22">
        <v>68000</v>
      </c>
      <c r="F171" s="27">
        <v>8725000</v>
      </c>
      <c r="I171" s="3" t="str">
        <f t="shared" si="8"/>
        <v>N</v>
      </c>
      <c r="J171" s="3" t="str">
        <f t="shared" si="9"/>
        <v>G</v>
      </c>
      <c r="K171" s="3">
        <f t="shared" si="10"/>
        <v>68000</v>
      </c>
      <c r="L171" s="3" t="str">
        <f t="shared" si="11"/>
        <v>Monday</v>
      </c>
    </row>
    <row r="172" spans="1:12" x14ac:dyDescent="0.25">
      <c r="A172" s="28" t="s">
        <v>131</v>
      </c>
      <c r="B172" s="22" t="s">
        <v>17</v>
      </c>
      <c r="C172" s="22" t="s">
        <v>13</v>
      </c>
      <c r="D172" s="22" t="s">
        <v>14</v>
      </c>
      <c r="E172" s="22">
        <v>97000</v>
      </c>
      <c r="F172" s="27">
        <v>8823000</v>
      </c>
      <c r="I172" s="3" t="str">
        <f t="shared" si="8"/>
        <v>N</v>
      </c>
      <c r="J172" s="3" t="str">
        <f t="shared" si="9"/>
        <v>G</v>
      </c>
      <c r="K172" s="3">
        <f t="shared" si="10"/>
        <v>97000</v>
      </c>
      <c r="L172" s="3" t="str">
        <f t="shared" si="11"/>
        <v>Tuesday</v>
      </c>
    </row>
    <row r="173" spans="1:12" x14ac:dyDescent="0.25">
      <c r="A173" s="28" t="s">
        <v>132</v>
      </c>
      <c r="B173" s="22" t="s">
        <v>18</v>
      </c>
      <c r="C173" s="22" t="s">
        <v>13</v>
      </c>
      <c r="D173" s="22" t="s">
        <v>14</v>
      </c>
      <c r="E173" s="22">
        <v>102000</v>
      </c>
      <c r="F173" s="27">
        <v>8925000</v>
      </c>
      <c r="I173" s="3" t="str">
        <f t="shared" si="8"/>
        <v>N</v>
      </c>
      <c r="J173" s="3" t="str">
        <f t="shared" si="9"/>
        <v>G</v>
      </c>
      <c r="K173" s="3">
        <f t="shared" si="10"/>
        <v>102000</v>
      </c>
      <c r="L173" s="3" t="str">
        <f t="shared" si="11"/>
        <v>Wednesday</v>
      </c>
    </row>
    <row r="174" spans="1:12" x14ac:dyDescent="0.25">
      <c r="A174" s="28" t="s">
        <v>133</v>
      </c>
      <c r="B174" s="22" t="s">
        <v>21</v>
      </c>
      <c r="C174" s="22" t="s">
        <v>13</v>
      </c>
      <c r="D174" s="22" t="s">
        <v>14</v>
      </c>
      <c r="E174" s="22">
        <v>23000</v>
      </c>
      <c r="F174" s="27">
        <v>8948000</v>
      </c>
      <c r="I174" s="3" t="str">
        <f t="shared" si="8"/>
        <v>N</v>
      </c>
      <c r="J174" s="3" t="str">
        <f t="shared" si="9"/>
        <v>L</v>
      </c>
      <c r="K174" s="3">
        <f t="shared" si="10"/>
        <v>23000</v>
      </c>
      <c r="L174" s="3" t="str">
        <f t="shared" si="11"/>
        <v>Thursday</v>
      </c>
    </row>
    <row r="175" spans="1:12" x14ac:dyDescent="0.25">
      <c r="A175" s="28" t="s">
        <v>134</v>
      </c>
      <c r="B175" s="22" t="s">
        <v>22</v>
      </c>
      <c r="C175" s="22" t="s">
        <v>13</v>
      </c>
      <c r="D175" s="22" t="s">
        <v>14</v>
      </c>
      <c r="E175" s="22">
        <v>90000</v>
      </c>
      <c r="F175" s="27">
        <v>9038000</v>
      </c>
      <c r="I175" s="3" t="str">
        <f t="shared" si="8"/>
        <v>N</v>
      </c>
      <c r="J175" s="3" t="str">
        <f t="shared" si="9"/>
        <v>G</v>
      </c>
      <c r="K175" s="3">
        <f t="shared" si="10"/>
        <v>90000</v>
      </c>
      <c r="L175" s="3" t="str">
        <f t="shared" si="11"/>
        <v>Friday</v>
      </c>
    </row>
    <row r="176" spans="1:12" x14ac:dyDescent="0.25">
      <c r="A176" s="28" t="s">
        <v>135</v>
      </c>
      <c r="B176" s="22" t="s">
        <v>25</v>
      </c>
      <c r="C176" s="22" t="s">
        <v>13</v>
      </c>
      <c r="D176" s="22" t="s">
        <v>14</v>
      </c>
      <c r="E176" s="22">
        <v>96000</v>
      </c>
      <c r="F176" s="27">
        <v>9134000</v>
      </c>
      <c r="I176" s="3" t="str">
        <f t="shared" si="8"/>
        <v>N</v>
      </c>
      <c r="J176" s="3" t="str">
        <f t="shared" si="9"/>
        <v>G</v>
      </c>
      <c r="K176" s="3">
        <f t="shared" si="10"/>
        <v>96000</v>
      </c>
      <c r="L176" s="3" t="str">
        <f t="shared" si="11"/>
        <v>Saturday</v>
      </c>
    </row>
    <row r="177" spans="1:12" x14ac:dyDescent="0.25">
      <c r="A177" s="28" t="s">
        <v>136</v>
      </c>
      <c r="B177" s="22" t="s">
        <v>12</v>
      </c>
      <c r="C177" s="22" t="s">
        <v>13</v>
      </c>
      <c r="D177" s="22" t="s">
        <v>14</v>
      </c>
      <c r="E177" s="22">
        <v>31000</v>
      </c>
      <c r="F177" s="27">
        <v>9165000</v>
      </c>
      <c r="I177" s="3" t="str">
        <f t="shared" si="8"/>
        <v>Y</v>
      </c>
      <c r="J177" s="3" t="str">
        <f t="shared" si="9"/>
        <v>L</v>
      </c>
      <c r="K177" s="3">
        <f t="shared" si="10"/>
        <v>31000</v>
      </c>
      <c r="L177" s="3" t="str">
        <f t="shared" si="11"/>
        <v>Sunday</v>
      </c>
    </row>
    <row r="178" spans="1:12" x14ac:dyDescent="0.25">
      <c r="A178" s="28" t="s">
        <v>137</v>
      </c>
      <c r="B178" s="22" t="s">
        <v>15</v>
      </c>
      <c r="C178" s="22" t="s">
        <v>13</v>
      </c>
      <c r="D178" s="22" t="s">
        <v>14</v>
      </c>
      <c r="E178" s="22">
        <v>31000</v>
      </c>
      <c r="F178" s="27">
        <v>9196000</v>
      </c>
      <c r="I178" s="3" t="str">
        <f t="shared" si="8"/>
        <v>N</v>
      </c>
      <c r="J178" s="3" t="str">
        <f t="shared" si="9"/>
        <v>L</v>
      </c>
      <c r="K178" s="3">
        <f t="shared" si="10"/>
        <v>31000</v>
      </c>
      <c r="L178" s="3" t="str">
        <f t="shared" si="11"/>
        <v>Monday</v>
      </c>
    </row>
    <row r="179" spans="1:12" x14ac:dyDescent="0.25">
      <c r="A179" s="28" t="s">
        <v>138</v>
      </c>
      <c r="B179" s="22" t="s">
        <v>17</v>
      </c>
      <c r="C179" s="22" t="s">
        <v>13</v>
      </c>
      <c r="D179" s="22" t="s">
        <v>14</v>
      </c>
      <c r="E179" s="22">
        <v>86000</v>
      </c>
      <c r="F179" s="27">
        <v>9282000</v>
      </c>
      <c r="I179" s="3" t="str">
        <f t="shared" si="8"/>
        <v>N</v>
      </c>
      <c r="J179" s="3" t="str">
        <f t="shared" si="9"/>
        <v>G</v>
      </c>
      <c r="K179" s="3">
        <f t="shared" si="10"/>
        <v>86000</v>
      </c>
      <c r="L179" s="3" t="str">
        <f t="shared" si="11"/>
        <v>Tuesday</v>
      </c>
    </row>
    <row r="180" spans="1:12" x14ac:dyDescent="0.25">
      <c r="A180" s="28" t="s">
        <v>139</v>
      </c>
      <c r="B180" s="22" t="s">
        <v>18</v>
      </c>
      <c r="C180" s="22" t="s">
        <v>13</v>
      </c>
      <c r="D180" s="22" t="s">
        <v>14</v>
      </c>
      <c r="E180" s="22">
        <v>85000</v>
      </c>
      <c r="F180" s="27">
        <v>9368000</v>
      </c>
      <c r="I180" s="3" t="str">
        <f t="shared" si="8"/>
        <v>N</v>
      </c>
      <c r="J180" s="3" t="str">
        <f t="shared" si="9"/>
        <v>G</v>
      </c>
      <c r="K180" s="3">
        <f t="shared" si="10"/>
        <v>85000</v>
      </c>
      <c r="L180" s="3" t="str">
        <f t="shared" si="11"/>
        <v>Wednesday</v>
      </c>
    </row>
    <row r="181" spans="1:12" x14ac:dyDescent="0.25">
      <c r="A181" s="28" t="s">
        <v>140</v>
      </c>
      <c r="B181" s="22" t="s">
        <v>21</v>
      </c>
      <c r="C181" s="22" t="s">
        <v>13</v>
      </c>
      <c r="D181" s="22" t="s">
        <v>14</v>
      </c>
      <c r="E181" s="22">
        <v>61000</v>
      </c>
      <c r="F181" s="27">
        <v>9429000</v>
      </c>
      <c r="I181" s="3" t="str">
        <f t="shared" si="8"/>
        <v>N</v>
      </c>
      <c r="J181" s="3" t="str">
        <f t="shared" si="9"/>
        <v>G</v>
      </c>
      <c r="K181" s="3">
        <f t="shared" si="10"/>
        <v>61000</v>
      </c>
      <c r="L181" s="3" t="str">
        <f t="shared" si="11"/>
        <v>Thursday</v>
      </c>
    </row>
    <row r="182" spans="1:12" x14ac:dyDescent="0.25">
      <c r="A182" s="28" t="s">
        <v>141</v>
      </c>
      <c r="B182" s="22" t="s">
        <v>22</v>
      </c>
      <c r="C182" s="22" t="s">
        <v>13</v>
      </c>
      <c r="D182" s="22" t="s">
        <v>14</v>
      </c>
      <c r="E182" s="22">
        <v>124000</v>
      </c>
      <c r="F182" s="27">
        <v>9554000</v>
      </c>
      <c r="I182" s="3" t="str">
        <f t="shared" si="8"/>
        <v>N</v>
      </c>
      <c r="J182" s="3" t="str">
        <f t="shared" si="9"/>
        <v>G</v>
      </c>
      <c r="K182" s="3">
        <f t="shared" si="10"/>
        <v>124000</v>
      </c>
      <c r="L182" s="3" t="str">
        <f t="shared" si="11"/>
        <v>Friday</v>
      </c>
    </row>
    <row r="183" spans="1:12" x14ac:dyDescent="0.25">
      <c r="A183" s="28" t="s">
        <v>142</v>
      </c>
      <c r="B183" s="22" t="s">
        <v>25</v>
      </c>
      <c r="C183" s="22" t="s">
        <v>13</v>
      </c>
      <c r="D183" s="22" t="s">
        <v>14</v>
      </c>
      <c r="E183" s="22">
        <v>15000</v>
      </c>
      <c r="F183" s="27">
        <v>9568000</v>
      </c>
      <c r="I183" s="3" t="str">
        <f t="shared" si="8"/>
        <v>N</v>
      </c>
      <c r="J183" s="3" t="str">
        <f t="shared" si="9"/>
        <v>L</v>
      </c>
      <c r="K183" s="3">
        <f t="shared" si="10"/>
        <v>15000</v>
      </c>
      <c r="L183" s="3" t="str">
        <f t="shared" si="11"/>
        <v>Saturday</v>
      </c>
    </row>
    <row r="184" spans="1:12" x14ac:dyDescent="0.25">
      <c r="A184" s="26">
        <v>43837</v>
      </c>
      <c r="B184" s="22" t="s">
        <v>12</v>
      </c>
      <c r="C184" s="22" t="s">
        <v>13</v>
      </c>
      <c r="D184" s="22" t="s">
        <v>14</v>
      </c>
      <c r="E184" s="22">
        <v>66000</v>
      </c>
      <c r="F184" s="27">
        <v>9635000</v>
      </c>
      <c r="I184" s="3" t="str">
        <f t="shared" si="8"/>
        <v>Y</v>
      </c>
      <c r="J184" s="3" t="str">
        <f t="shared" si="9"/>
        <v>G</v>
      </c>
      <c r="K184" s="3">
        <f t="shared" si="10"/>
        <v>66000</v>
      </c>
      <c r="L184" s="3" t="str">
        <f t="shared" si="11"/>
        <v>Sunday</v>
      </c>
    </row>
    <row r="185" spans="1:12" x14ac:dyDescent="0.25">
      <c r="A185" s="26">
        <v>43868</v>
      </c>
      <c r="B185" s="22" t="s">
        <v>15</v>
      </c>
      <c r="C185" s="22" t="s">
        <v>13</v>
      </c>
      <c r="D185" s="22" t="s">
        <v>14</v>
      </c>
      <c r="E185" s="22">
        <v>111000</v>
      </c>
      <c r="F185" s="27">
        <v>9746000</v>
      </c>
      <c r="I185" s="3" t="str">
        <f t="shared" si="8"/>
        <v>N</v>
      </c>
      <c r="J185" s="3" t="str">
        <f t="shared" si="9"/>
        <v>G</v>
      </c>
      <c r="K185" s="3">
        <f t="shared" si="10"/>
        <v>111000</v>
      </c>
      <c r="L185" s="3" t="str">
        <f t="shared" si="11"/>
        <v>Monday</v>
      </c>
    </row>
    <row r="186" spans="1:12" x14ac:dyDescent="0.25">
      <c r="A186" s="26">
        <v>43897</v>
      </c>
      <c r="B186" s="22" t="s">
        <v>17</v>
      </c>
      <c r="C186" s="22" t="s">
        <v>13</v>
      </c>
      <c r="D186" s="22" t="s">
        <v>14</v>
      </c>
      <c r="E186" s="22">
        <v>77000</v>
      </c>
      <c r="F186" s="27">
        <v>9823000</v>
      </c>
      <c r="I186" s="3" t="str">
        <f t="shared" si="8"/>
        <v>N</v>
      </c>
      <c r="J186" s="3" t="str">
        <f t="shared" si="9"/>
        <v>G</v>
      </c>
      <c r="K186" s="3">
        <f t="shared" si="10"/>
        <v>77000</v>
      </c>
      <c r="L186" s="3" t="str">
        <f t="shared" si="11"/>
        <v>Tuesday</v>
      </c>
    </row>
    <row r="187" spans="1:12" x14ac:dyDescent="0.25">
      <c r="A187" s="26">
        <v>43928</v>
      </c>
      <c r="B187" s="22" t="s">
        <v>18</v>
      </c>
      <c r="C187" s="22" t="s">
        <v>13</v>
      </c>
      <c r="D187" s="22" t="s">
        <v>14</v>
      </c>
      <c r="E187" s="22">
        <v>143000</v>
      </c>
      <c r="F187" s="27">
        <v>9966000</v>
      </c>
      <c r="I187" s="3" t="str">
        <f t="shared" si="8"/>
        <v>N</v>
      </c>
      <c r="J187" s="3" t="str">
        <f t="shared" si="9"/>
        <v>G</v>
      </c>
      <c r="K187" s="3">
        <f t="shared" si="10"/>
        <v>143000</v>
      </c>
      <c r="L187" s="3" t="str">
        <f t="shared" si="11"/>
        <v>Wednesday</v>
      </c>
    </row>
    <row r="188" spans="1:12" x14ac:dyDescent="0.25">
      <c r="A188" s="26">
        <v>43958</v>
      </c>
      <c r="B188" s="22" t="s">
        <v>21</v>
      </c>
      <c r="C188" s="22" t="s">
        <v>13</v>
      </c>
      <c r="D188" s="22" t="s">
        <v>14</v>
      </c>
      <c r="E188" s="22">
        <v>71000</v>
      </c>
      <c r="F188" s="27">
        <v>10037000</v>
      </c>
      <c r="I188" s="3" t="str">
        <f t="shared" si="8"/>
        <v>N</v>
      </c>
      <c r="J188" s="3" t="str">
        <f t="shared" si="9"/>
        <v>G</v>
      </c>
      <c r="K188" s="3">
        <f t="shared" si="10"/>
        <v>71000</v>
      </c>
      <c r="L188" s="3" t="str">
        <f t="shared" si="11"/>
        <v>Thursday</v>
      </c>
    </row>
    <row r="189" spans="1:12" x14ac:dyDescent="0.25">
      <c r="A189" s="26">
        <v>43989</v>
      </c>
      <c r="B189" s="22" t="s">
        <v>22</v>
      </c>
      <c r="C189" s="22" t="s">
        <v>13</v>
      </c>
      <c r="D189" s="22" t="s">
        <v>14</v>
      </c>
      <c r="E189" s="22">
        <v>74000</v>
      </c>
      <c r="F189" s="27">
        <v>10112000</v>
      </c>
      <c r="I189" s="3" t="str">
        <f t="shared" si="8"/>
        <v>N</v>
      </c>
      <c r="J189" s="3" t="str">
        <f t="shared" si="9"/>
        <v>G</v>
      </c>
      <c r="K189" s="3">
        <f t="shared" si="10"/>
        <v>74000</v>
      </c>
      <c r="L189" s="3" t="str">
        <f t="shared" si="11"/>
        <v>Friday</v>
      </c>
    </row>
    <row r="190" spans="1:12" x14ac:dyDescent="0.25">
      <c r="A190" s="26">
        <v>44019</v>
      </c>
      <c r="B190" s="22" t="s">
        <v>25</v>
      </c>
      <c r="C190" s="22" t="s">
        <v>13</v>
      </c>
      <c r="D190" s="22" t="s">
        <v>14</v>
      </c>
      <c r="E190" s="22">
        <v>22000</v>
      </c>
      <c r="F190" s="27">
        <v>10133000</v>
      </c>
      <c r="I190" s="3" t="str">
        <f t="shared" si="8"/>
        <v>N</v>
      </c>
      <c r="J190" s="3" t="str">
        <f t="shared" si="9"/>
        <v>L</v>
      </c>
      <c r="K190" s="3">
        <f t="shared" si="10"/>
        <v>22000</v>
      </c>
      <c r="L190" s="3" t="str">
        <f t="shared" si="11"/>
        <v>Saturday</v>
      </c>
    </row>
    <row r="191" spans="1:12" x14ac:dyDescent="0.25">
      <c r="A191" s="26">
        <v>44050</v>
      </c>
      <c r="B191" s="22" t="s">
        <v>12</v>
      </c>
      <c r="C191" s="22" t="s">
        <v>13</v>
      </c>
      <c r="D191" s="22" t="s">
        <v>14</v>
      </c>
      <c r="E191" s="22">
        <v>49000</v>
      </c>
      <c r="F191" s="27">
        <v>10183000</v>
      </c>
      <c r="I191" s="3" t="str">
        <f t="shared" si="8"/>
        <v>Y</v>
      </c>
      <c r="J191" s="3" t="str">
        <f t="shared" si="9"/>
        <v>L</v>
      </c>
      <c r="K191" s="3">
        <f t="shared" si="10"/>
        <v>49000</v>
      </c>
      <c r="L191" s="3" t="str">
        <f t="shared" si="11"/>
        <v>Sunday</v>
      </c>
    </row>
    <row r="192" spans="1:12" x14ac:dyDescent="0.25">
      <c r="A192" s="26">
        <v>44081</v>
      </c>
      <c r="B192" s="22" t="s">
        <v>15</v>
      </c>
      <c r="C192" s="22" t="s">
        <v>13</v>
      </c>
      <c r="D192" s="22" t="s">
        <v>14</v>
      </c>
      <c r="E192" s="22">
        <v>62000</v>
      </c>
      <c r="F192" s="27">
        <v>10244000</v>
      </c>
      <c r="I192" s="3" t="str">
        <f t="shared" si="8"/>
        <v>N</v>
      </c>
      <c r="J192" s="3" t="str">
        <f t="shared" si="9"/>
        <v>G</v>
      </c>
      <c r="K192" s="3">
        <f t="shared" si="10"/>
        <v>62000</v>
      </c>
      <c r="L192" s="3" t="str">
        <f t="shared" si="11"/>
        <v>Monday</v>
      </c>
    </row>
    <row r="193" spans="1:12" x14ac:dyDescent="0.25">
      <c r="A193" s="26">
        <v>44111</v>
      </c>
      <c r="B193" s="22" t="s">
        <v>17</v>
      </c>
      <c r="C193" s="22" t="s">
        <v>13</v>
      </c>
      <c r="D193" s="22" t="s">
        <v>14</v>
      </c>
      <c r="E193" s="22">
        <v>85000</v>
      </c>
      <c r="F193" s="27">
        <v>10329000</v>
      </c>
      <c r="I193" s="3" t="str">
        <f t="shared" si="8"/>
        <v>N</v>
      </c>
      <c r="J193" s="3" t="str">
        <f t="shared" si="9"/>
        <v>G</v>
      </c>
      <c r="K193" s="3">
        <f t="shared" si="10"/>
        <v>85000</v>
      </c>
      <c r="L193" s="3" t="str">
        <f t="shared" si="11"/>
        <v>Tuesday</v>
      </c>
    </row>
    <row r="194" spans="1:12" x14ac:dyDescent="0.25">
      <c r="A194" s="26">
        <v>44142</v>
      </c>
      <c r="B194" s="22" t="s">
        <v>18</v>
      </c>
      <c r="C194" s="22" t="s">
        <v>13</v>
      </c>
      <c r="D194" s="22" t="s">
        <v>14</v>
      </c>
      <c r="E194" s="22">
        <v>22000</v>
      </c>
      <c r="F194" s="27">
        <v>10351000</v>
      </c>
      <c r="I194" s="3" t="str">
        <f t="shared" ref="I194:I257" si="12">IF(B194=$O$3,"Y","N")</f>
        <v>N</v>
      </c>
      <c r="J194" s="3" t="str">
        <f t="shared" si="9"/>
        <v>L</v>
      </c>
      <c r="K194" s="3">
        <f t="shared" si="10"/>
        <v>22000</v>
      </c>
      <c r="L194" s="3" t="str">
        <f t="shared" si="11"/>
        <v>Wednesday</v>
      </c>
    </row>
    <row r="195" spans="1:12" x14ac:dyDescent="0.25">
      <c r="A195" s="26">
        <v>44172</v>
      </c>
      <c r="B195" s="22" t="s">
        <v>21</v>
      </c>
      <c r="C195" s="22" t="s">
        <v>13</v>
      </c>
      <c r="D195" s="22" t="s">
        <v>14</v>
      </c>
      <c r="E195" s="22">
        <v>104000</v>
      </c>
      <c r="F195" s="27">
        <v>10455000</v>
      </c>
      <c r="I195" s="3" t="str">
        <f t="shared" si="12"/>
        <v>N</v>
      </c>
      <c r="J195" s="3" t="str">
        <f t="shared" ref="J195:J258" si="13">_xlfn.IFS(E195&gt;60000,"G",E195&lt;60000,"L",E195=60000,"E")</f>
        <v>G</v>
      </c>
      <c r="K195" s="3">
        <f t="shared" ref="K195:K258" si="14">_xlfn.IFNA(E195,0)</f>
        <v>104000</v>
      </c>
      <c r="L195" s="3" t="str">
        <f t="shared" ref="L195:L258" si="15">INDEX(A194:F203,6,2)</f>
        <v>Thursday</v>
      </c>
    </row>
    <row r="196" spans="1:12" x14ac:dyDescent="0.25">
      <c r="A196" s="28" t="s">
        <v>143</v>
      </c>
      <c r="B196" s="22" t="s">
        <v>22</v>
      </c>
      <c r="C196" s="22" t="s">
        <v>13</v>
      </c>
      <c r="D196" s="22" t="s">
        <v>14</v>
      </c>
      <c r="E196" s="22">
        <v>23000</v>
      </c>
      <c r="F196" s="27">
        <v>10478000</v>
      </c>
      <c r="I196" s="3" t="str">
        <f t="shared" si="12"/>
        <v>N</v>
      </c>
      <c r="J196" s="3" t="str">
        <f t="shared" si="13"/>
        <v>L</v>
      </c>
      <c r="K196" s="3">
        <f t="shared" si="14"/>
        <v>23000</v>
      </c>
      <c r="L196" s="3" t="str">
        <f t="shared" si="15"/>
        <v>Friday</v>
      </c>
    </row>
    <row r="197" spans="1:12" x14ac:dyDescent="0.25">
      <c r="A197" s="28" t="s">
        <v>144</v>
      </c>
      <c r="B197" s="22" t="s">
        <v>25</v>
      </c>
      <c r="C197" s="22" t="s">
        <v>13</v>
      </c>
      <c r="D197" s="22" t="s">
        <v>14</v>
      </c>
      <c r="E197" s="22">
        <v>30000</v>
      </c>
      <c r="F197" s="27">
        <v>10508000</v>
      </c>
      <c r="I197" s="3" t="str">
        <f t="shared" si="12"/>
        <v>N</v>
      </c>
      <c r="J197" s="3" t="str">
        <f t="shared" si="13"/>
        <v>L</v>
      </c>
      <c r="K197" s="3">
        <f t="shared" si="14"/>
        <v>30000</v>
      </c>
      <c r="L197" s="3" t="str">
        <f t="shared" si="15"/>
        <v>Saturday</v>
      </c>
    </row>
    <row r="198" spans="1:12" x14ac:dyDescent="0.25">
      <c r="A198" s="28" t="s">
        <v>145</v>
      </c>
      <c r="B198" s="22" t="s">
        <v>12</v>
      </c>
      <c r="C198" s="22" t="s">
        <v>13</v>
      </c>
      <c r="D198" s="22" t="s">
        <v>14</v>
      </c>
      <c r="E198" s="22">
        <v>31000</v>
      </c>
      <c r="F198" s="27">
        <v>10539000</v>
      </c>
      <c r="I198" s="3" t="str">
        <f t="shared" si="12"/>
        <v>Y</v>
      </c>
      <c r="J198" s="3" t="str">
        <f t="shared" si="13"/>
        <v>L</v>
      </c>
      <c r="K198" s="3">
        <f t="shared" si="14"/>
        <v>31000</v>
      </c>
      <c r="L198" s="3" t="str">
        <f t="shared" si="15"/>
        <v>Sunday</v>
      </c>
    </row>
    <row r="199" spans="1:12" x14ac:dyDescent="0.25">
      <c r="A199" s="28" t="s">
        <v>146</v>
      </c>
      <c r="B199" s="22" t="s">
        <v>15</v>
      </c>
      <c r="C199" s="22" t="s">
        <v>13</v>
      </c>
      <c r="D199" s="22" t="s">
        <v>14</v>
      </c>
      <c r="E199" s="22">
        <v>109000</v>
      </c>
      <c r="F199" s="27">
        <v>10649000</v>
      </c>
      <c r="I199" s="3" t="str">
        <f t="shared" si="12"/>
        <v>N</v>
      </c>
      <c r="J199" s="3" t="str">
        <f t="shared" si="13"/>
        <v>G</v>
      </c>
      <c r="K199" s="3">
        <f t="shared" si="14"/>
        <v>109000</v>
      </c>
      <c r="L199" s="3" t="str">
        <f t="shared" si="15"/>
        <v>Monday</v>
      </c>
    </row>
    <row r="200" spans="1:12" x14ac:dyDescent="0.25">
      <c r="A200" s="28" t="s">
        <v>147</v>
      </c>
      <c r="B200" s="22" t="s">
        <v>17</v>
      </c>
      <c r="C200" s="22" t="s">
        <v>13</v>
      </c>
      <c r="D200" s="22" t="s">
        <v>14</v>
      </c>
      <c r="E200" s="22">
        <v>111000</v>
      </c>
      <c r="F200" s="27">
        <v>10760000</v>
      </c>
      <c r="I200" s="3" t="str">
        <f t="shared" si="12"/>
        <v>N</v>
      </c>
      <c r="J200" s="3" t="str">
        <f t="shared" si="13"/>
        <v>G</v>
      </c>
      <c r="K200" s="3">
        <f t="shared" si="14"/>
        <v>111000</v>
      </c>
      <c r="L200" s="3" t="str">
        <f t="shared" si="15"/>
        <v>Tuesday</v>
      </c>
    </row>
    <row r="201" spans="1:12" x14ac:dyDescent="0.25">
      <c r="A201" s="28" t="s">
        <v>148</v>
      </c>
      <c r="B201" s="22" t="s">
        <v>18</v>
      </c>
      <c r="C201" s="22" t="s">
        <v>13</v>
      </c>
      <c r="D201" s="22" t="s">
        <v>14</v>
      </c>
      <c r="E201" s="22">
        <v>104000</v>
      </c>
      <c r="F201" s="27">
        <v>10864000</v>
      </c>
      <c r="I201" s="3" t="str">
        <f t="shared" si="12"/>
        <v>N</v>
      </c>
      <c r="J201" s="3" t="str">
        <f t="shared" si="13"/>
        <v>G</v>
      </c>
      <c r="K201" s="3">
        <f t="shared" si="14"/>
        <v>104000</v>
      </c>
      <c r="L201" s="3" t="str">
        <f t="shared" si="15"/>
        <v>Wednesday</v>
      </c>
    </row>
    <row r="202" spans="1:12" x14ac:dyDescent="0.25">
      <c r="A202" s="28" t="s">
        <v>149</v>
      </c>
      <c r="B202" s="22" t="s">
        <v>21</v>
      </c>
      <c r="C202" s="22" t="s">
        <v>13</v>
      </c>
      <c r="D202" s="22" t="s">
        <v>14</v>
      </c>
      <c r="E202" s="22">
        <v>169000</v>
      </c>
      <c r="F202" s="27">
        <v>11033000</v>
      </c>
      <c r="I202" s="3" t="str">
        <f t="shared" si="12"/>
        <v>N</v>
      </c>
      <c r="J202" s="3" t="str">
        <f t="shared" si="13"/>
        <v>G</v>
      </c>
      <c r="K202" s="3">
        <f t="shared" si="14"/>
        <v>169000</v>
      </c>
      <c r="L202" s="3" t="str">
        <f t="shared" si="15"/>
        <v>Thursday</v>
      </c>
    </row>
    <row r="203" spans="1:12" x14ac:dyDescent="0.25">
      <c r="A203" s="28" t="s">
        <v>150</v>
      </c>
      <c r="B203" s="22" t="s">
        <v>22</v>
      </c>
      <c r="C203" s="22" t="s">
        <v>13</v>
      </c>
      <c r="D203" s="22" t="s">
        <v>14</v>
      </c>
      <c r="E203" s="22">
        <v>17000</v>
      </c>
      <c r="F203" s="27">
        <v>11050000</v>
      </c>
      <c r="I203" s="3" t="str">
        <f t="shared" si="12"/>
        <v>N</v>
      </c>
      <c r="J203" s="3" t="str">
        <f t="shared" si="13"/>
        <v>L</v>
      </c>
      <c r="K203" s="3">
        <f t="shared" si="14"/>
        <v>17000</v>
      </c>
      <c r="L203" s="3" t="str">
        <f t="shared" si="15"/>
        <v>Friday</v>
      </c>
    </row>
    <row r="204" spans="1:12" x14ac:dyDescent="0.25">
      <c r="A204" s="28" t="s">
        <v>151</v>
      </c>
      <c r="B204" s="22" t="s">
        <v>25</v>
      </c>
      <c r="C204" s="22" t="s">
        <v>13</v>
      </c>
      <c r="D204" s="22" t="s">
        <v>14</v>
      </c>
      <c r="E204" s="22">
        <v>70000</v>
      </c>
      <c r="F204" s="27">
        <v>11120000</v>
      </c>
      <c r="I204" s="3" t="str">
        <f t="shared" si="12"/>
        <v>N</v>
      </c>
      <c r="J204" s="3" t="str">
        <f t="shared" si="13"/>
        <v>G</v>
      </c>
      <c r="K204" s="3">
        <f t="shared" si="14"/>
        <v>70000</v>
      </c>
      <c r="L204" s="3" t="str">
        <f t="shared" si="15"/>
        <v>Saturday</v>
      </c>
    </row>
    <row r="205" spans="1:12" x14ac:dyDescent="0.25">
      <c r="A205" s="28" t="s">
        <v>152</v>
      </c>
      <c r="B205" s="22" t="s">
        <v>12</v>
      </c>
      <c r="C205" s="22" t="s">
        <v>13</v>
      </c>
      <c r="D205" s="22" t="s">
        <v>14</v>
      </c>
      <c r="E205" s="22">
        <v>48000</v>
      </c>
      <c r="F205" s="27">
        <v>11168000</v>
      </c>
      <c r="I205" s="3" t="str">
        <f t="shared" si="12"/>
        <v>Y</v>
      </c>
      <c r="J205" s="3" t="str">
        <f t="shared" si="13"/>
        <v>L</v>
      </c>
      <c r="K205" s="3">
        <f t="shared" si="14"/>
        <v>48000</v>
      </c>
      <c r="L205" s="3" t="str">
        <f t="shared" si="15"/>
        <v>Sunday</v>
      </c>
    </row>
    <row r="206" spans="1:12" x14ac:dyDescent="0.25">
      <c r="A206" s="28" t="s">
        <v>153</v>
      </c>
      <c r="B206" s="22" t="s">
        <v>15</v>
      </c>
      <c r="C206" s="22" t="s">
        <v>13</v>
      </c>
      <c r="D206" s="22" t="s">
        <v>14</v>
      </c>
      <c r="E206" s="22">
        <v>95000</v>
      </c>
      <c r="F206" s="27">
        <v>11263000</v>
      </c>
      <c r="I206" s="3" t="str">
        <f t="shared" si="12"/>
        <v>N</v>
      </c>
      <c r="J206" s="3" t="str">
        <f t="shared" si="13"/>
        <v>G</v>
      </c>
      <c r="K206" s="3">
        <f t="shared" si="14"/>
        <v>95000</v>
      </c>
      <c r="L206" s="3" t="str">
        <f t="shared" si="15"/>
        <v>Monday</v>
      </c>
    </row>
    <row r="207" spans="1:12" x14ac:dyDescent="0.25">
      <c r="A207" s="28" t="s">
        <v>154</v>
      </c>
      <c r="B207" s="22" t="s">
        <v>17</v>
      </c>
      <c r="C207" s="22" t="s">
        <v>13</v>
      </c>
      <c r="D207" s="22" t="s">
        <v>14</v>
      </c>
      <c r="E207" s="22">
        <v>70000</v>
      </c>
      <c r="F207" s="27">
        <v>11333000</v>
      </c>
      <c r="I207" s="3" t="str">
        <f t="shared" si="12"/>
        <v>N</v>
      </c>
      <c r="J207" s="3" t="str">
        <f t="shared" si="13"/>
        <v>G</v>
      </c>
      <c r="K207" s="3">
        <f t="shared" si="14"/>
        <v>70000</v>
      </c>
      <c r="L207" s="3" t="str">
        <f t="shared" si="15"/>
        <v>Tuesday</v>
      </c>
    </row>
    <row r="208" spans="1:12" x14ac:dyDescent="0.25">
      <c r="A208" s="28" t="s">
        <v>155</v>
      </c>
      <c r="B208" s="22" t="s">
        <v>18</v>
      </c>
      <c r="C208" s="22" t="s">
        <v>13</v>
      </c>
      <c r="D208" s="22" t="s">
        <v>14</v>
      </c>
      <c r="E208" s="22">
        <v>61000</v>
      </c>
      <c r="F208" s="27">
        <v>11394000</v>
      </c>
      <c r="I208" s="3" t="str">
        <f t="shared" si="12"/>
        <v>N</v>
      </c>
      <c r="J208" s="3" t="str">
        <f t="shared" si="13"/>
        <v>G</v>
      </c>
      <c r="K208" s="3">
        <f t="shared" si="14"/>
        <v>61000</v>
      </c>
      <c r="L208" s="3" t="str">
        <f t="shared" si="15"/>
        <v>Wednesday</v>
      </c>
    </row>
    <row r="209" spans="1:12" x14ac:dyDescent="0.25">
      <c r="A209" s="28" t="s">
        <v>156</v>
      </c>
      <c r="B209" s="22" t="s">
        <v>21</v>
      </c>
      <c r="C209" s="22" t="s">
        <v>13</v>
      </c>
      <c r="D209" s="22" t="s">
        <v>14</v>
      </c>
      <c r="E209" s="22">
        <v>46000</v>
      </c>
      <c r="F209" s="27">
        <v>11441000</v>
      </c>
      <c r="I209" s="3" t="str">
        <f t="shared" si="12"/>
        <v>N</v>
      </c>
      <c r="J209" s="3" t="str">
        <f t="shared" si="13"/>
        <v>L</v>
      </c>
      <c r="K209" s="3">
        <f t="shared" si="14"/>
        <v>46000</v>
      </c>
      <c r="L209" s="3" t="str">
        <f t="shared" si="15"/>
        <v>Thursday</v>
      </c>
    </row>
    <row r="210" spans="1:12" x14ac:dyDescent="0.25">
      <c r="A210" s="28" t="s">
        <v>157</v>
      </c>
      <c r="B210" s="22" t="s">
        <v>22</v>
      </c>
      <c r="C210" s="22" t="s">
        <v>13</v>
      </c>
      <c r="D210" s="22" t="s">
        <v>14</v>
      </c>
      <c r="E210" s="22">
        <v>85000</v>
      </c>
      <c r="F210" s="27">
        <v>11525000</v>
      </c>
      <c r="I210" s="3" t="str">
        <f t="shared" si="12"/>
        <v>N</v>
      </c>
      <c r="J210" s="3" t="str">
        <f t="shared" si="13"/>
        <v>G</v>
      </c>
      <c r="K210" s="3">
        <f t="shared" si="14"/>
        <v>85000</v>
      </c>
      <c r="L210" s="3" t="str">
        <f t="shared" si="15"/>
        <v>Friday</v>
      </c>
    </row>
    <row r="211" spans="1:12" x14ac:dyDescent="0.25">
      <c r="A211" s="28" t="s">
        <v>158</v>
      </c>
      <c r="B211" s="22" t="s">
        <v>25</v>
      </c>
      <c r="C211" s="22" t="s">
        <v>13</v>
      </c>
      <c r="D211" s="22" t="s">
        <v>14</v>
      </c>
      <c r="E211" s="22">
        <v>45000</v>
      </c>
      <c r="F211" s="27">
        <v>11571000</v>
      </c>
      <c r="I211" s="3" t="str">
        <f t="shared" si="12"/>
        <v>N</v>
      </c>
      <c r="J211" s="3" t="str">
        <f t="shared" si="13"/>
        <v>L</v>
      </c>
      <c r="K211" s="3">
        <f t="shared" si="14"/>
        <v>45000</v>
      </c>
      <c r="L211" s="3" t="str">
        <f t="shared" si="15"/>
        <v>Saturday</v>
      </c>
    </row>
    <row r="212" spans="1:12" x14ac:dyDescent="0.25">
      <c r="A212" s="28" t="s">
        <v>159</v>
      </c>
      <c r="B212" s="22" t="s">
        <v>12</v>
      </c>
      <c r="C212" s="22" t="s">
        <v>13</v>
      </c>
      <c r="D212" s="22" t="s">
        <v>14</v>
      </c>
      <c r="E212" s="22">
        <v>58000</v>
      </c>
      <c r="F212" s="27">
        <v>11629000</v>
      </c>
      <c r="I212" s="3" t="str">
        <f t="shared" si="12"/>
        <v>Y</v>
      </c>
      <c r="J212" s="3" t="str">
        <f t="shared" si="13"/>
        <v>L</v>
      </c>
      <c r="K212" s="3">
        <f t="shared" si="14"/>
        <v>58000</v>
      </c>
      <c r="L212" s="3" t="str">
        <f t="shared" si="15"/>
        <v>Sunday</v>
      </c>
    </row>
    <row r="213" spans="1:12" x14ac:dyDescent="0.25">
      <c r="A213" s="28" t="s">
        <v>160</v>
      </c>
      <c r="B213" s="22" t="s">
        <v>15</v>
      </c>
      <c r="C213" s="22" t="s">
        <v>13</v>
      </c>
      <c r="D213" s="22" t="s">
        <v>14</v>
      </c>
      <c r="E213" s="22">
        <v>49000</v>
      </c>
      <c r="F213" s="27">
        <v>11678000</v>
      </c>
      <c r="I213" s="3" t="str">
        <f t="shared" si="12"/>
        <v>N</v>
      </c>
      <c r="J213" s="3" t="str">
        <f t="shared" si="13"/>
        <v>L</v>
      </c>
      <c r="K213" s="3">
        <f t="shared" si="14"/>
        <v>49000</v>
      </c>
      <c r="L213" s="3" t="str">
        <f t="shared" si="15"/>
        <v>Monday</v>
      </c>
    </row>
    <row r="214" spans="1:12" x14ac:dyDescent="0.25">
      <c r="A214" s="28" t="s">
        <v>161</v>
      </c>
      <c r="B214" s="22" t="s">
        <v>17</v>
      </c>
      <c r="C214" s="22" t="s">
        <v>13</v>
      </c>
      <c r="D214" s="22" t="s">
        <v>14</v>
      </c>
      <c r="E214" s="22">
        <v>104000</v>
      </c>
      <c r="F214" s="27">
        <v>11782000</v>
      </c>
      <c r="I214" s="3" t="str">
        <f t="shared" si="12"/>
        <v>N</v>
      </c>
      <c r="J214" s="3" t="str">
        <f t="shared" si="13"/>
        <v>G</v>
      </c>
      <c r="K214" s="3">
        <f t="shared" si="14"/>
        <v>104000</v>
      </c>
      <c r="L214" s="3" t="str">
        <f t="shared" si="15"/>
        <v>Tuesday</v>
      </c>
    </row>
    <row r="215" spans="1:12" x14ac:dyDescent="0.25">
      <c r="A215" s="26">
        <v>43838</v>
      </c>
      <c r="B215" s="22" t="s">
        <v>18</v>
      </c>
      <c r="C215" s="22" t="s">
        <v>13</v>
      </c>
      <c r="D215" s="22" t="s">
        <v>14</v>
      </c>
      <c r="E215" s="22">
        <v>14000</v>
      </c>
      <c r="F215" s="27">
        <v>11796000</v>
      </c>
      <c r="I215" s="3" t="str">
        <f t="shared" si="12"/>
        <v>N</v>
      </c>
      <c r="J215" s="3" t="str">
        <f t="shared" si="13"/>
        <v>L</v>
      </c>
      <c r="K215" s="3">
        <f t="shared" si="14"/>
        <v>14000</v>
      </c>
      <c r="L215" s="3" t="str">
        <f t="shared" si="15"/>
        <v>Wednesday</v>
      </c>
    </row>
    <row r="216" spans="1:12" x14ac:dyDescent="0.25">
      <c r="A216" s="26">
        <v>43869</v>
      </c>
      <c r="B216" s="22" t="s">
        <v>21</v>
      </c>
      <c r="C216" s="22" t="s">
        <v>13</v>
      </c>
      <c r="D216" s="22" t="s">
        <v>14</v>
      </c>
      <c r="E216" s="22">
        <v>90000</v>
      </c>
      <c r="F216" s="27">
        <v>11886000</v>
      </c>
      <c r="I216" s="3" t="str">
        <f t="shared" si="12"/>
        <v>N</v>
      </c>
      <c r="J216" s="3" t="str">
        <f t="shared" si="13"/>
        <v>G</v>
      </c>
      <c r="K216" s="3">
        <f t="shared" si="14"/>
        <v>90000</v>
      </c>
      <c r="L216" s="3" t="str">
        <f t="shared" si="15"/>
        <v>Thursday</v>
      </c>
    </row>
    <row r="217" spans="1:12" x14ac:dyDescent="0.25">
      <c r="A217" s="26">
        <v>43898</v>
      </c>
      <c r="B217" s="22" t="s">
        <v>22</v>
      </c>
      <c r="C217" s="22" t="s">
        <v>13</v>
      </c>
      <c r="D217" s="22" t="s">
        <v>14</v>
      </c>
      <c r="E217" s="22">
        <v>55000</v>
      </c>
      <c r="F217" s="27">
        <v>11941000</v>
      </c>
      <c r="I217" s="3" t="str">
        <f t="shared" si="12"/>
        <v>N</v>
      </c>
      <c r="J217" s="3" t="str">
        <f t="shared" si="13"/>
        <v>L</v>
      </c>
      <c r="K217" s="3">
        <f t="shared" si="14"/>
        <v>55000</v>
      </c>
      <c r="L217" s="3" t="str">
        <f t="shared" si="15"/>
        <v>Friday</v>
      </c>
    </row>
    <row r="218" spans="1:12" x14ac:dyDescent="0.25">
      <c r="A218" s="26">
        <v>43929</v>
      </c>
      <c r="B218" s="22" t="s">
        <v>25</v>
      </c>
      <c r="C218" s="22" t="s">
        <v>13</v>
      </c>
      <c r="D218" s="22" t="s">
        <v>14</v>
      </c>
      <c r="E218" s="22">
        <v>56000</v>
      </c>
      <c r="F218" s="27">
        <v>11998000</v>
      </c>
      <c r="I218" s="3" t="str">
        <f t="shared" si="12"/>
        <v>N</v>
      </c>
      <c r="J218" s="3" t="str">
        <f t="shared" si="13"/>
        <v>L</v>
      </c>
      <c r="K218" s="3">
        <f t="shared" si="14"/>
        <v>56000</v>
      </c>
      <c r="L218" s="3" t="str">
        <f t="shared" si="15"/>
        <v>Saturday</v>
      </c>
    </row>
    <row r="219" spans="1:12" x14ac:dyDescent="0.25">
      <c r="A219" s="26">
        <v>43959</v>
      </c>
      <c r="B219" s="22" t="s">
        <v>12</v>
      </c>
      <c r="C219" s="22" t="s">
        <v>13</v>
      </c>
      <c r="D219" s="22" t="s">
        <v>14</v>
      </c>
      <c r="E219" s="22">
        <v>51000</v>
      </c>
      <c r="F219" s="27">
        <v>12049000</v>
      </c>
      <c r="I219" s="3" t="str">
        <f t="shared" si="12"/>
        <v>Y</v>
      </c>
      <c r="J219" s="3" t="str">
        <f t="shared" si="13"/>
        <v>L</v>
      </c>
      <c r="K219" s="3">
        <f t="shared" si="14"/>
        <v>51000</v>
      </c>
      <c r="L219" s="3" t="str">
        <f t="shared" si="15"/>
        <v>Sunday</v>
      </c>
    </row>
    <row r="220" spans="1:12" x14ac:dyDescent="0.25">
      <c r="A220" s="26">
        <v>43990</v>
      </c>
      <c r="B220" s="22" t="s">
        <v>15</v>
      </c>
      <c r="C220" s="22" t="s">
        <v>13</v>
      </c>
      <c r="D220" s="22" t="s">
        <v>14</v>
      </c>
      <c r="E220" s="22">
        <v>169000</v>
      </c>
      <c r="F220" s="27">
        <v>12218000</v>
      </c>
      <c r="I220" s="3" t="str">
        <f t="shared" si="12"/>
        <v>N</v>
      </c>
      <c r="J220" s="3" t="str">
        <f t="shared" si="13"/>
        <v>G</v>
      </c>
      <c r="K220" s="3">
        <f t="shared" si="14"/>
        <v>169000</v>
      </c>
      <c r="L220" s="3" t="str">
        <f t="shared" si="15"/>
        <v>Monday</v>
      </c>
    </row>
    <row r="221" spans="1:12" x14ac:dyDescent="0.25">
      <c r="A221" s="26">
        <v>44020</v>
      </c>
      <c r="B221" s="22" t="s">
        <v>17</v>
      </c>
      <c r="C221" s="22" t="s">
        <v>13</v>
      </c>
      <c r="D221" s="22" t="s">
        <v>14</v>
      </c>
      <c r="E221" s="22">
        <v>72000</v>
      </c>
      <c r="F221" s="27">
        <v>12289000</v>
      </c>
      <c r="I221" s="3" t="str">
        <f t="shared" si="12"/>
        <v>N</v>
      </c>
      <c r="J221" s="3" t="str">
        <f t="shared" si="13"/>
        <v>G</v>
      </c>
      <c r="K221" s="3">
        <f t="shared" si="14"/>
        <v>72000</v>
      </c>
      <c r="L221" s="3" t="str">
        <f t="shared" si="15"/>
        <v>Tuesday</v>
      </c>
    </row>
    <row r="222" spans="1:12" x14ac:dyDescent="0.25">
      <c r="A222" s="26">
        <v>44051</v>
      </c>
      <c r="B222" s="22" t="s">
        <v>18</v>
      </c>
      <c r="C222" s="22" t="s">
        <v>13</v>
      </c>
      <c r="D222" s="22" t="s">
        <v>14</v>
      </c>
      <c r="E222" s="22">
        <v>106000</v>
      </c>
      <c r="F222" s="27">
        <v>12396000</v>
      </c>
      <c r="I222" s="3" t="str">
        <f t="shared" si="12"/>
        <v>N</v>
      </c>
      <c r="J222" s="3" t="str">
        <f t="shared" si="13"/>
        <v>G</v>
      </c>
      <c r="K222" s="3">
        <f t="shared" si="14"/>
        <v>106000</v>
      </c>
      <c r="L222" s="3" t="str">
        <f t="shared" si="15"/>
        <v>Wednesday</v>
      </c>
    </row>
    <row r="223" spans="1:12" x14ac:dyDescent="0.25">
      <c r="A223" s="26">
        <v>44082</v>
      </c>
      <c r="B223" s="22" t="s">
        <v>21</v>
      </c>
      <c r="C223" s="22" t="s">
        <v>13</v>
      </c>
      <c r="D223" s="22" t="s">
        <v>14</v>
      </c>
      <c r="E223" s="22">
        <v>68000</v>
      </c>
      <c r="F223" s="27">
        <v>12464000</v>
      </c>
      <c r="I223" s="3" t="str">
        <f t="shared" si="12"/>
        <v>N</v>
      </c>
      <c r="J223" s="3" t="str">
        <f t="shared" si="13"/>
        <v>G</v>
      </c>
      <c r="K223" s="3">
        <f t="shared" si="14"/>
        <v>68000</v>
      </c>
      <c r="L223" s="3" t="str">
        <f t="shared" si="15"/>
        <v>Thursday</v>
      </c>
    </row>
    <row r="224" spans="1:12" x14ac:dyDescent="0.25">
      <c r="A224" s="26">
        <v>44112</v>
      </c>
      <c r="B224" s="22" t="s">
        <v>22</v>
      </c>
      <c r="C224" s="22" t="s">
        <v>13</v>
      </c>
      <c r="D224" s="22" t="s">
        <v>14</v>
      </c>
      <c r="E224" s="22">
        <v>36000</v>
      </c>
      <c r="F224" s="27">
        <v>12500000</v>
      </c>
      <c r="I224" s="3" t="str">
        <f t="shared" si="12"/>
        <v>N</v>
      </c>
      <c r="J224" s="3" t="str">
        <f t="shared" si="13"/>
        <v>L</v>
      </c>
      <c r="K224" s="3">
        <f t="shared" si="14"/>
        <v>36000</v>
      </c>
      <c r="L224" s="3" t="str">
        <f t="shared" si="15"/>
        <v>Friday</v>
      </c>
    </row>
    <row r="225" spans="1:12" x14ac:dyDescent="0.25">
      <c r="A225" s="26">
        <v>44143</v>
      </c>
      <c r="B225" s="22" t="s">
        <v>25</v>
      </c>
      <c r="C225" s="22" t="s">
        <v>13</v>
      </c>
      <c r="D225" s="22" t="s">
        <v>14</v>
      </c>
      <c r="E225" s="22">
        <v>78000</v>
      </c>
      <c r="F225" s="27">
        <v>12578000</v>
      </c>
      <c r="I225" s="3" t="str">
        <f t="shared" si="12"/>
        <v>N</v>
      </c>
      <c r="J225" s="3" t="str">
        <f t="shared" si="13"/>
        <v>G</v>
      </c>
      <c r="K225" s="3">
        <f t="shared" si="14"/>
        <v>78000</v>
      </c>
      <c r="L225" s="3" t="str">
        <f t="shared" si="15"/>
        <v>Saturday</v>
      </c>
    </row>
    <row r="226" spans="1:12" x14ac:dyDescent="0.25">
      <c r="A226" s="26">
        <v>44173</v>
      </c>
      <c r="B226" s="22" t="s">
        <v>12</v>
      </c>
      <c r="C226" s="22" t="s">
        <v>13</v>
      </c>
      <c r="D226" s="22" t="s">
        <v>14</v>
      </c>
      <c r="E226" s="22">
        <v>56000</v>
      </c>
      <c r="F226" s="27">
        <v>12634000</v>
      </c>
      <c r="I226" s="3" t="str">
        <f t="shared" si="12"/>
        <v>Y</v>
      </c>
      <c r="J226" s="3" t="str">
        <f t="shared" si="13"/>
        <v>L</v>
      </c>
      <c r="K226" s="3">
        <f t="shared" si="14"/>
        <v>56000</v>
      </c>
      <c r="L226" s="3" t="str">
        <f t="shared" si="15"/>
        <v>Sunday</v>
      </c>
    </row>
    <row r="227" spans="1:12" x14ac:dyDescent="0.25">
      <c r="A227" s="28" t="s">
        <v>162</v>
      </c>
      <c r="B227" s="22" t="s">
        <v>15</v>
      </c>
      <c r="C227" s="22" t="s">
        <v>13</v>
      </c>
      <c r="D227" s="22" t="s">
        <v>14</v>
      </c>
      <c r="E227" s="22">
        <v>12000</v>
      </c>
      <c r="F227" s="27">
        <v>12646000</v>
      </c>
      <c r="I227" s="3" t="str">
        <f t="shared" si="12"/>
        <v>N</v>
      </c>
      <c r="J227" s="3" t="str">
        <f t="shared" si="13"/>
        <v>L</v>
      </c>
      <c r="K227" s="3">
        <f t="shared" si="14"/>
        <v>12000</v>
      </c>
      <c r="L227" s="3" t="str">
        <f t="shared" si="15"/>
        <v>Monday</v>
      </c>
    </row>
    <row r="228" spans="1:12" x14ac:dyDescent="0.25">
      <c r="A228" s="28" t="s">
        <v>163</v>
      </c>
      <c r="B228" s="22" t="s">
        <v>17</v>
      </c>
      <c r="C228" s="22" t="s">
        <v>13</v>
      </c>
      <c r="D228" s="22" t="s">
        <v>14</v>
      </c>
      <c r="E228" s="22">
        <v>70000</v>
      </c>
      <c r="F228" s="27">
        <v>12715000</v>
      </c>
      <c r="I228" s="3" t="str">
        <f t="shared" si="12"/>
        <v>N</v>
      </c>
      <c r="J228" s="3" t="str">
        <f t="shared" si="13"/>
        <v>G</v>
      </c>
      <c r="K228" s="3">
        <f t="shared" si="14"/>
        <v>70000</v>
      </c>
      <c r="L228" s="3" t="str">
        <f t="shared" si="15"/>
        <v>Tuesday</v>
      </c>
    </row>
    <row r="229" spans="1:12" x14ac:dyDescent="0.25">
      <c r="A229" s="28" t="s">
        <v>164</v>
      </c>
      <c r="B229" s="22" t="s">
        <v>18</v>
      </c>
      <c r="C229" s="22" t="s">
        <v>13</v>
      </c>
      <c r="D229" s="22" t="s">
        <v>14</v>
      </c>
      <c r="E229" s="22">
        <v>67000</v>
      </c>
      <c r="F229" s="27">
        <v>12782000</v>
      </c>
      <c r="I229" s="3" t="str">
        <f t="shared" si="12"/>
        <v>N</v>
      </c>
      <c r="J229" s="3" t="str">
        <f t="shared" si="13"/>
        <v>G</v>
      </c>
      <c r="K229" s="3">
        <f t="shared" si="14"/>
        <v>67000</v>
      </c>
      <c r="L229" s="3" t="str">
        <f t="shared" si="15"/>
        <v>Wednesday</v>
      </c>
    </row>
    <row r="230" spans="1:12" x14ac:dyDescent="0.25">
      <c r="A230" s="28" t="s">
        <v>165</v>
      </c>
      <c r="B230" s="22" t="s">
        <v>21</v>
      </c>
      <c r="C230" s="22" t="s">
        <v>13</v>
      </c>
      <c r="D230" s="22" t="s">
        <v>14</v>
      </c>
      <c r="E230" s="22">
        <v>91000</v>
      </c>
      <c r="F230" s="27">
        <v>12873000</v>
      </c>
      <c r="I230" s="3" t="str">
        <f t="shared" si="12"/>
        <v>N</v>
      </c>
      <c r="J230" s="3" t="str">
        <f t="shared" si="13"/>
        <v>G</v>
      </c>
      <c r="K230" s="3">
        <f t="shared" si="14"/>
        <v>91000</v>
      </c>
      <c r="L230" s="3" t="str">
        <f t="shared" si="15"/>
        <v>Thursday</v>
      </c>
    </row>
    <row r="231" spans="1:12" x14ac:dyDescent="0.25">
      <c r="A231" s="28" t="s">
        <v>166</v>
      </c>
      <c r="B231" s="22" t="s">
        <v>22</v>
      </c>
      <c r="C231" s="22" t="s">
        <v>13</v>
      </c>
      <c r="D231" s="22" t="s">
        <v>14</v>
      </c>
      <c r="E231" s="22">
        <v>28000</v>
      </c>
      <c r="F231" s="27">
        <v>12901000</v>
      </c>
      <c r="I231" s="3" t="str">
        <f t="shared" si="12"/>
        <v>N</v>
      </c>
      <c r="J231" s="3" t="str">
        <f t="shared" si="13"/>
        <v>L</v>
      </c>
      <c r="K231" s="3">
        <f t="shared" si="14"/>
        <v>28000</v>
      </c>
      <c r="L231" s="3" t="str">
        <f t="shared" si="15"/>
        <v>Friday</v>
      </c>
    </row>
    <row r="232" spans="1:12" x14ac:dyDescent="0.25">
      <c r="A232" s="28" t="s">
        <v>167</v>
      </c>
      <c r="B232" s="22" t="s">
        <v>25</v>
      </c>
      <c r="C232" s="22" t="s">
        <v>13</v>
      </c>
      <c r="D232" s="22" t="s">
        <v>14</v>
      </c>
      <c r="E232" s="22">
        <v>32000</v>
      </c>
      <c r="F232" s="27">
        <v>12933000</v>
      </c>
      <c r="I232" s="3" t="str">
        <f t="shared" si="12"/>
        <v>N</v>
      </c>
      <c r="J232" s="3" t="str">
        <f t="shared" si="13"/>
        <v>L</v>
      </c>
      <c r="K232" s="3">
        <f t="shared" si="14"/>
        <v>32000</v>
      </c>
      <c r="L232" s="3" t="str">
        <f t="shared" si="15"/>
        <v>Saturday</v>
      </c>
    </row>
    <row r="233" spans="1:12" x14ac:dyDescent="0.25">
      <c r="A233" s="28" t="s">
        <v>168</v>
      </c>
      <c r="B233" s="22" t="s">
        <v>12</v>
      </c>
      <c r="C233" s="22" t="s">
        <v>13</v>
      </c>
      <c r="D233" s="22" t="s">
        <v>14</v>
      </c>
      <c r="E233" s="22">
        <v>85000</v>
      </c>
      <c r="F233" s="27">
        <v>13018000</v>
      </c>
      <c r="I233" s="3" t="str">
        <f t="shared" si="12"/>
        <v>Y</v>
      </c>
      <c r="J233" s="3" t="str">
        <f t="shared" si="13"/>
        <v>G</v>
      </c>
      <c r="K233" s="3">
        <f t="shared" si="14"/>
        <v>85000</v>
      </c>
      <c r="L233" s="3" t="str">
        <f t="shared" si="15"/>
        <v>Sunday</v>
      </c>
    </row>
    <row r="234" spans="1:12" x14ac:dyDescent="0.25">
      <c r="A234" s="28" t="s">
        <v>169</v>
      </c>
      <c r="B234" s="22" t="s">
        <v>15</v>
      </c>
      <c r="C234" s="22" t="s">
        <v>13</v>
      </c>
      <c r="D234" s="22" t="s">
        <v>14</v>
      </c>
      <c r="E234" s="22">
        <v>3000</v>
      </c>
      <c r="F234" s="27">
        <v>13021000</v>
      </c>
      <c r="I234" s="3" t="str">
        <f t="shared" si="12"/>
        <v>N</v>
      </c>
      <c r="J234" s="3" t="str">
        <f t="shared" si="13"/>
        <v>L</v>
      </c>
      <c r="K234" s="3">
        <f t="shared" si="14"/>
        <v>3000</v>
      </c>
      <c r="L234" s="3" t="str">
        <f t="shared" si="15"/>
        <v>Monday</v>
      </c>
    </row>
    <row r="235" spans="1:12" x14ac:dyDescent="0.25">
      <c r="A235" s="28" t="s">
        <v>170</v>
      </c>
      <c r="B235" s="22" t="s">
        <v>17</v>
      </c>
      <c r="C235" s="22" t="s">
        <v>13</v>
      </c>
      <c r="D235" s="22" t="s">
        <v>14</v>
      </c>
      <c r="E235" s="22">
        <v>99000</v>
      </c>
      <c r="F235" s="27">
        <v>13120000</v>
      </c>
      <c r="I235" s="3" t="str">
        <f t="shared" si="12"/>
        <v>N</v>
      </c>
      <c r="J235" s="3" t="str">
        <f t="shared" si="13"/>
        <v>G</v>
      </c>
      <c r="K235" s="3">
        <f t="shared" si="14"/>
        <v>99000</v>
      </c>
      <c r="L235" s="3" t="str">
        <f t="shared" si="15"/>
        <v>Tuesday</v>
      </c>
    </row>
    <row r="236" spans="1:12" x14ac:dyDescent="0.25">
      <c r="A236" s="28" t="s">
        <v>171</v>
      </c>
      <c r="B236" s="22" t="s">
        <v>18</v>
      </c>
      <c r="C236" s="22" t="s">
        <v>13</v>
      </c>
      <c r="D236" s="22" t="s">
        <v>14</v>
      </c>
      <c r="E236" s="22">
        <v>26000</v>
      </c>
      <c r="F236" s="27">
        <v>13146000</v>
      </c>
      <c r="I236" s="3" t="str">
        <f t="shared" si="12"/>
        <v>N</v>
      </c>
      <c r="J236" s="3" t="str">
        <f t="shared" si="13"/>
        <v>L</v>
      </c>
      <c r="K236" s="3">
        <f t="shared" si="14"/>
        <v>26000</v>
      </c>
      <c r="L236" s="3" t="str">
        <f t="shared" si="15"/>
        <v>Wednesday</v>
      </c>
    </row>
    <row r="237" spans="1:12" x14ac:dyDescent="0.25">
      <c r="A237" s="28" t="s">
        <v>172</v>
      </c>
      <c r="B237" s="22" t="s">
        <v>21</v>
      </c>
      <c r="C237" s="22" t="s">
        <v>13</v>
      </c>
      <c r="D237" s="22" t="s">
        <v>14</v>
      </c>
      <c r="E237" s="22">
        <v>106000</v>
      </c>
      <c r="F237" s="27">
        <v>13253000</v>
      </c>
      <c r="I237" s="3" t="str">
        <f t="shared" si="12"/>
        <v>N</v>
      </c>
      <c r="J237" s="3" t="str">
        <f t="shared" si="13"/>
        <v>G</v>
      </c>
      <c r="K237" s="3">
        <f t="shared" si="14"/>
        <v>106000</v>
      </c>
      <c r="L237" s="3" t="str">
        <f t="shared" si="15"/>
        <v>Thursday</v>
      </c>
    </row>
    <row r="238" spans="1:12" x14ac:dyDescent="0.25">
      <c r="A238" s="28" t="s">
        <v>173</v>
      </c>
      <c r="B238" s="22" t="s">
        <v>22</v>
      </c>
      <c r="C238" s="22" t="s">
        <v>13</v>
      </c>
      <c r="D238" s="22" t="s">
        <v>14</v>
      </c>
      <c r="E238" s="22">
        <v>40000</v>
      </c>
      <c r="F238" s="27">
        <v>13293000</v>
      </c>
      <c r="I238" s="3" t="str">
        <f t="shared" si="12"/>
        <v>N</v>
      </c>
      <c r="J238" s="3" t="str">
        <f t="shared" si="13"/>
        <v>L</v>
      </c>
      <c r="K238" s="3">
        <f t="shared" si="14"/>
        <v>40000</v>
      </c>
      <c r="L238" s="3" t="str">
        <f t="shared" si="15"/>
        <v>Friday</v>
      </c>
    </row>
    <row r="239" spans="1:12" x14ac:dyDescent="0.25">
      <c r="A239" s="28" t="s">
        <v>174</v>
      </c>
      <c r="B239" s="22" t="s">
        <v>25</v>
      </c>
      <c r="C239" s="22" t="s">
        <v>13</v>
      </c>
      <c r="D239" s="22" t="s">
        <v>14</v>
      </c>
      <c r="E239" s="22">
        <v>201000</v>
      </c>
      <c r="F239" s="27">
        <v>13493000</v>
      </c>
      <c r="I239" s="3" t="str">
        <f t="shared" si="12"/>
        <v>N</v>
      </c>
      <c r="J239" s="3" t="str">
        <f t="shared" si="13"/>
        <v>G</v>
      </c>
      <c r="K239" s="3">
        <f t="shared" si="14"/>
        <v>201000</v>
      </c>
      <c r="L239" s="3" t="str">
        <f t="shared" si="15"/>
        <v>Saturday</v>
      </c>
    </row>
    <row r="240" spans="1:12" x14ac:dyDescent="0.25">
      <c r="A240" s="28" t="s">
        <v>175</v>
      </c>
      <c r="B240" s="22" t="s">
        <v>12</v>
      </c>
      <c r="C240" s="22" t="s">
        <v>13</v>
      </c>
      <c r="D240" s="22" t="s">
        <v>14</v>
      </c>
      <c r="E240" s="22">
        <v>16000</v>
      </c>
      <c r="F240" s="27">
        <v>13510000</v>
      </c>
      <c r="I240" s="3" t="str">
        <f t="shared" si="12"/>
        <v>Y</v>
      </c>
      <c r="J240" s="3" t="str">
        <f t="shared" si="13"/>
        <v>L</v>
      </c>
      <c r="K240" s="3">
        <f t="shared" si="14"/>
        <v>16000</v>
      </c>
      <c r="L240" s="3" t="str">
        <f t="shared" si="15"/>
        <v>Sunday</v>
      </c>
    </row>
    <row r="241" spans="1:12" x14ac:dyDescent="0.25">
      <c r="A241" s="28" t="s">
        <v>176</v>
      </c>
      <c r="B241" s="22" t="s">
        <v>15</v>
      </c>
      <c r="C241" s="22" t="s">
        <v>13</v>
      </c>
      <c r="D241" s="22" t="s">
        <v>14</v>
      </c>
      <c r="E241" s="22">
        <v>103000</v>
      </c>
      <c r="F241" s="27">
        <v>13612000</v>
      </c>
      <c r="I241" s="3" t="str">
        <f t="shared" si="12"/>
        <v>N</v>
      </c>
      <c r="J241" s="3" t="str">
        <f t="shared" si="13"/>
        <v>G</v>
      </c>
      <c r="K241" s="3">
        <f t="shared" si="14"/>
        <v>103000</v>
      </c>
      <c r="L241" s="3" t="str">
        <f t="shared" si="15"/>
        <v>Monday</v>
      </c>
    </row>
    <row r="242" spans="1:12" x14ac:dyDescent="0.25">
      <c r="A242" s="28" t="s">
        <v>177</v>
      </c>
      <c r="B242" s="22" t="s">
        <v>17</v>
      </c>
      <c r="C242" s="22" t="s">
        <v>13</v>
      </c>
      <c r="D242" s="22" t="s">
        <v>14</v>
      </c>
      <c r="E242" s="22">
        <v>140000</v>
      </c>
      <c r="F242" s="27">
        <v>13753000</v>
      </c>
      <c r="I242" s="3" t="str">
        <f t="shared" si="12"/>
        <v>N</v>
      </c>
      <c r="J242" s="3" t="str">
        <f t="shared" si="13"/>
        <v>G</v>
      </c>
      <c r="K242" s="3">
        <f t="shared" si="14"/>
        <v>140000</v>
      </c>
      <c r="L242" s="3" t="str">
        <f t="shared" si="15"/>
        <v>Tuesday</v>
      </c>
    </row>
    <row r="243" spans="1:12" x14ac:dyDescent="0.25">
      <c r="A243" s="28" t="s">
        <v>178</v>
      </c>
      <c r="B243" s="22" t="s">
        <v>18</v>
      </c>
      <c r="C243" s="22" t="s">
        <v>13</v>
      </c>
      <c r="D243" s="22" t="s">
        <v>14</v>
      </c>
      <c r="E243" s="22">
        <v>68000</v>
      </c>
      <c r="F243" s="27">
        <v>13820000</v>
      </c>
      <c r="I243" s="3" t="str">
        <f t="shared" si="12"/>
        <v>N</v>
      </c>
      <c r="J243" s="3" t="str">
        <f t="shared" si="13"/>
        <v>G</v>
      </c>
      <c r="K243" s="3">
        <f t="shared" si="14"/>
        <v>68000</v>
      </c>
      <c r="L243" s="3" t="str">
        <f t="shared" si="15"/>
        <v>Wednesday</v>
      </c>
    </row>
    <row r="244" spans="1:12" x14ac:dyDescent="0.25">
      <c r="A244" s="28" t="s">
        <v>179</v>
      </c>
      <c r="B244" s="22" t="s">
        <v>21</v>
      </c>
      <c r="C244" s="22" t="s">
        <v>13</v>
      </c>
      <c r="D244" s="22" t="s">
        <v>14</v>
      </c>
      <c r="E244" s="22">
        <v>66000</v>
      </c>
      <c r="F244" s="27">
        <v>13887000</v>
      </c>
      <c r="I244" s="3" t="str">
        <f t="shared" si="12"/>
        <v>N</v>
      </c>
      <c r="J244" s="3" t="str">
        <f t="shared" si="13"/>
        <v>G</v>
      </c>
      <c r="K244" s="3">
        <f t="shared" si="14"/>
        <v>66000</v>
      </c>
      <c r="L244" s="3" t="str">
        <f t="shared" si="15"/>
        <v>Thursday</v>
      </c>
    </row>
    <row r="245" spans="1:12" x14ac:dyDescent="0.25">
      <c r="A245" s="28" t="s">
        <v>180</v>
      </c>
      <c r="B245" s="22" t="s">
        <v>22</v>
      </c>
      <c r="C245" s="22" t="s">
        <v>13</v>
      </c>
      <c r="D245" s="22" t="s">
        <v>14</v>
      </c>
      <c r="E245" s="22">
        <v>9000</v>
      </c>
      <c r="F245" s="27">
        <v>13895000</v>
      </c>
      <c r="I245" s="3" t="str">
        <f t="shared" si="12"/>
        <v>N</v>
      </c>
      <c r="J245" s="3" t="str">
        <f t="shared" si="13"/>
        <v>L</v>
      </c>
      <c r="K245" s="3">
        <f t="shared" si="14"/>
        <v>9000</v>
      </c>
      <c r="L245" s="3" t="str">
        <f t="shared" si="15"/>
        <v>Friday</v>
      </c>
    </row>
    <row r="246" spans="1:12" x14ac:dyDescent="0.25">
      <c r="A246" s="26">
        <v>43839</v>
      </c>
      <c r="B246" s="22" t="s">
        <v>25</v>
      </c>
      <c r="C246" s="22" t="s">
        <v>13</v>
      </c>
      <c r="D246" s="22" t="s">
        <v>14</v>
      </c>
      <c r="E246" s="22">
        <v>71000</v>
      </c>
      <c r="F246" s="27">
        <v>13966000</v>
      </c>
      <c r="I246" s="3" t="str">
        <f t="shared" si="12"/>
        <v>N</v>
      </c>
      <c r="J246" s="3" t="str">
        <f t="shared" si="13"/>
        <v>G</v>
      </c>
      <c r="K246" s="3">
        <f t="shared" si="14"/>
        <v>71000</v>
      </c>
      <c r="L246" s="3" t="str">
        <f t="shared" si="15"/>
        <v>Saturday</v>
      </c>
    </row>
    <row r="247" spans="1:12" x14ac:dyDescent="0.25">
      <c r="A247" s="26">
        <v>43870</v>
      </c>
      <c r="B247" s="22" t="s">
        <v>12</v>
      </c>
      <c r="C247" s="22" t="s">
        <v>13</v>
      </c>
      <c r="D247" s="22" t="s">
        <v>14</v>
      </c>
      <c r="E247" s="22">
        <v>66000</v>
      </c>
      <c r="F247" s="27">
        <v>14032000</v>
      </c>
      <c r="I247" s="3" t="str">
        <f t="shared" si="12"/>
        <v>Y</v>
      </c>
      <c r="J247" s="3" t="str">
        <f t="shared" si="13"/>
        <v>G</v>
      </c>
      <c r="K247" s="3">
        <f t="shared" si="14"/>
        <v>66000</v>
      </c>
      <c r="L247" s="3" t="str">
        <f t="shared" si="15"/>
        <v>Sunday</v>
      </c>
    </row>
    <row r="248" spans="1:12" x14ac:dyDescent="0.25">
      <c r="A248" s="26">
        <v>43899</v>
      </c>
      <c r="B248" s="22" t="s">
        <v>15</v>
      </c>
      <c r="C248" s="22" t="s">
        <v>13</v>
      </c>
      <c r="D248" s="22" t="s">
        <v>14</v>
      </c>
      <c r="E248" s="22">
        <v>81000</v>
      </c>
      <c r="F248" s="27">
        <v>14113000</v>
      </c>
      <c r="I248" s="3" t="str">
        <f t="shared" si="12"/>
        <v>N</v>
      </c>
      <c r="J248" s="3" t="str">
        <f t="shared" si="13"/>
        <v>G</v>
      </c>
      <c r="K248" s="3">
        <f t="shared" si="14"/>
        <v>81000</v>
      </c>
      <c r="L248" s="3" t="str">
        <f t="shared" si="15"/>
        <v>Monday</v>
      </c>
    </row>
    <row r="249" spans="1:12" x14ac:dyDescent="0.25">
      <c r="A249" s="26">
        <v>43930</v>
      </c>
      <c r="B249" s="22" t="s">
        <v>17</v>
      </c>
      <c r="C249" s="22" t="s">
        <v>13</v>
      </c>
      <c r="D249" s="22" t="s">
        <v>14</v>
      </c>
      <c r="E249" s="22">
        <v>7000</v>
      </c>
      <c r="F249" s="27">
        <v>14120000</v>
      </c>
      <c r="I249" s="3" t="str">
        <f t="shared" si="12"/>
        <v>N</v>
      </c>
      <c r="J249" s="3" t="str">
        <f t="shared" si="13"/>
        <v>L</v>
      </c>
      <c r="K249" s="3">
        <f t="shared" si="14"/>
        <v>7000</v>
      </c>
      <c r="L249" s="3" t="str">
        <f t="shared" si="15"/>
        <v>Tuesday</v>
      </c>
    </row>
    <row r="250" spans="1:12" x14ac:dyDescent="0.25">
      <c r="A250" s="26">
        <v>43960</v>
      </c>
      <c r="B250" s="22" t="s">
        <v>18</v>
      </c>
      <c r="C250" s="22" t="s">
        <v>13</v>
      </c>
      <c r="D250" s="22" t="s">
        <v>14</v>
      </c>
      <c r="E250" s="22">
        <v>174000</v>
      </c>
      <c r="F250" s="27">
        <v>14294000</v>
      </c>
      <c r="I250" s="3" t="str">
        <f t="shared" si="12"/>
        <v>N</v>
      </c>
      <c r="J250" s="3" t="str">
        <f t="shared" si="13"/>
        <v>G</v>
      </c>
      <c r="K250" s="3">
        <f t="shared" si="14"/>
        <v>174000</v>
      </c>
      <c r="L250" s="3" t="str">
        <f t="shared" si="15"/>
        <v>Wednesday</v>
      </c>
    </row>
    <row r="251" spans="1:12" x14ac:dyDescent="0.25">
      <c r="A251" s="26">
        <v>43991</v>
      </c>
      <c r="B251" s="22" t="s">
        <v>21</v>
      </c>
      <c r="C251" s="22" t="s">
        <v>13</v>
      </c>
      <c r="D251" s="22" t="s">
        <v>14</v>
      </c>
      <c r="E251" s="22">
        <v>67000</v>
      </c>
      <c r="F251" s="27">
        <v>14361000</v>
      </c>
      <c r="I251" s="3" t="str">
        <f t="shared" si="12"/>
        <v>N</v>
      </c>
      <c r="J251" s="3" t="str">
        <f t="shared" si="13"/>
        <v>G</v>
      </c>
      <c r="K251" s="3">
        <f t="shared" si="14"/>
        <v>67000</v>
      </c>
      <c r="L251" s="3" t="str">
        <f t="shared" si="15"/>
        <v>Thursday</v>
      </c>
    </row>
    <row r="252" spans="1:12" x14ac:dyDescent="0.25">
      <c r="A252" s="26">
        <v>44021</v>
      </c>
      <c r="B252" s="22" t="s">
        <v>22</v>
      </c>
      <c r="C252" s="22" t="s">
        <v>13</v>
      </c>
      <c r="D252" s="22" t="s">
        <v>14</v>
      </c>
      <c r="E252" s="22">
        <v>41000</v>
      </c>
      <c r="F252" s="27">
        <v>14402000</v>
      </c>
      <c r="I252" s="3" t="str">
        <f t="shared" si="12"/>
        <v>N</v>
      </c>
      <c r="J252" s="3" t="str">
        <f t="shared" si="13"/>
        <v>L</v>
      </c>
      <c r="K252" s="3">
        <f t="shared" si="14"/>
        <v>41000</v>
      </c>
      <c r="L252" s="3" t="str">
        <f t="shared" si="15"/>
        <v>Friday</v>
      </c>
    </row>
    <row r="253" spans="1:12" x14ac:dyDescent="0.25">
      <c r="A253" s="26">
        <v>44052</v>
      </c>
      <c r="B253" s="22" t="s">
        <v>25</v>
      </c>
      <c r="C253" s="22" t="s">
        <v>13</v>
      </c>
      <c r="D253" s="22" t="s">
        <v>14</v>
      </c>
      <c r="E253" s="22">
        <v>29000</v>
      </c>
      <c r="F253" s="27">
        <v>14430000</v>
      </c>
      <c r="I253" s="3" t="str">
        <f t="shared" si="12"/>
        <v>N</v>
      </c>
      <c r="J253" s="3" t="str">
        <f t="shared" si="13"/>
        <v>L</v>
      </c>
      <c r="K253" s="3">
        <f t="shared" si="14"/>
        <v>29000</v>
      </c>
      <c r="L253" s="3" t="str">
        <f t="shared" si="15"/>
        <v>Saturday</v>
      </c>
    </row>
    <row r="254" spans="1:12" x14ac:dyDescent="0.25">
      <c r="A254" s="26">
        <v>44083</v>
      </c>
      <c r="B254" s="22" t="s">
        <v>12</v>
      </c>
      <c r="C254" s="22" t="s">
        <v>13</v>
      </c>
      <c r="D254" s="22" t="s">
        <v>14</v>
      </c>
      <c r="E254" s="22">
        <v>16000</v>
      </c>
      <c r="F254" s="27">
        <v>14446000</v>
      </c>
      <c r="I254" s="3" t="str">
        <f t="shared" si="12"/>
        <v>Y</v>
      </c>
      <c r="J254" s="3" t="str">
        <f t="shared" si="13"/>
        <v>L</v>
      </c>
      <c r="K254" s="3">
        <f t="shared" si="14"/>
        <v>16000</v>
      </c>
      <c r="L254" s="3" t="str">
        <f t="shared" si="15"/>
        <v>Sunday</v>
      </c>
    </row>
    <row r="255" spans="1:12" x14ac:dyDescent="0.25">
      <c r="A255" s="26">
        <v>44113</v>
      </c>
      <c r="B255" s="22" t="s">
        <v>15</v>
      </c>
      <c r="C255" s="22" t="s">
        <v>13</v>
      </c>
      <c r="D255" s="22" t="s">
        <v>14</v>
      </c>
      <c r="E255" s="22">
        <v>67000</v>
      </c>
      <c r="F255" s="27">
        <v>14513000</v>
      </c>
      <c r="I255" s="3" t="str">
        <f t="shared" si="12"/>
        <v>N</v>
      </c>
      <c r="J255" s="3" t="str">
        <f t="shared" si="13"/>
        <v>G</v>
      </c>
      <c r="K255" s="3">
        <f t="shared" si="14"/>
        <v>67000</v>
      </c>
      <c r="L255" s="3" t="str">
        <f t="shared" si="15"/>
        <v>Monday</v>
      </c>
    </row>
    <row r="256" spans="1:12" x14ac:dyDescent="0.25">
      <c r="A256" s="26">
        <v>44144</v>
      </c>
      <c r="B256" s="22" t="s">
        <v>17</v>
      </c>
      <c r="C256" s="22" t="s">
        <v>13</v>
      </c>
      <c r="D256" s="22" t="s">
        <v>14</v>
      </c>
      <c r="E256" s="22">
        <v>84000</v>
      </c>
      <c r="F256" s="27">
        <v>14597000</v>
      </c>
      <c r="I256" s="3" t="str">
        <f t="shared" si="12"/>
        <v>N</v>
      </c>
      <c r="J256" s="3" t="str">
        <f t="shared" si="13"/>
        <v>G</v>
      </c>
      <c r="K256" s="3">
        <f t="shared" si="14"/>
        <v>84000</v>
      </c>
      <c r="L256" s="3" t="str">
        <f t="shared" si="15"/>
        <v>Tuesday</v>
      </c>
    </row>
    <row r="257" spans="1:12" x14ac:dyDescent="0.25">
      <c r="A257" s="26">
        <v>44174</v>
      </c>
      <c r="B257" s="22" t="s">
        <v>18</v>
      </c>
      <c r="C257" s="22" t="s">
        <v>13</v>
      </c>
      <c r="D257" s="22" t="s">
        <v>14</v>
      </c>
      <c r="E257" s="22">
        <v>52000</v>
      </c>
      <c r="F257" s="27">
        <v>14649000</v>
      </c>
      <c r="I257" s="3" t="str">
        <f t="shared" si="12"/>
        <v>N</v>
      </c>
      <c r="J257" s="3" t="str">
        <f t="shared" si="13"/>
        <v>L</v>
      </c>
      <c r="K257" s="3">
        <f t="shared" si="14"/>
        <v>52000</v>
      </c>
      <c r="L257" s="3" t="str">
        <f t="shared" si="15"/>
        <v>Wednesday</v>
      </c>
    </row>
    <row r="258" spans="1:12" x14ac:dyDescent="0.25">
      <c r="A258" s="28" t="s">
        <v>181</v>
      </c>
      <c r="B258" s="22" t="s">
        <v>21</v>
      </c>
      <c r="C258" s="22" t="s">
        <v>13</v>
      </c>
      <c r="D258" s="22" t="s">
        <v>14</v>
      </c>
      <c r="E258" s="22">
        <v>60000</v>
      </c>
      <c r="F258" s="27">
        <v>14709000</v>
      </c>
      <c r="I258" s="3" t="str">
        <f t="shared" ref="I258:I321" si="16">IF(B258=$O$3,"Y","N")</f>
        <v>N</v>
      </c>
      <c r="J258" s="3" t="str">
        <f t="shared" si="13"/>
        <v>E</v>
      </c>
      <c r="K258" s="3">
        <f t="shared" si="14"/>
        <v>60000</v>
      </c>
      <c r="L258" s="3" t="str">
        <f t="shared" si="15"/>
        <v>Thursday</v>
      </c>
    </row>
    <row r="259" spans="1:12" x14ac:dyDescent="0.25">
      <c r="A259" s="28" t="s">
        <v>182</v>
      </c>
      <c r="B259" s="22" t="s">
        <v>22</v>
      </c>
      <c r="C259" s="22" t="s">
        <v>13</v>
      </c>
      <c r="D259" s="22" t="s">
        <v>14</v>
      </c>
      <c r="E259" s="22">
        <v>33000</v>
      </c>
      <c r="F259" s="27">
        <v>14741000</v>
      </c>
      <c r="I259" s="3" t="str">
        <f t="shared" si="16"/>
        <v>N</v>
      </c>
      <c r="J259" s="3" t="str">
        <f t="shared" ref="J259:J322" si="17">_xlfn.IFS(E259&gt;60000,"G",E259&lt;60000,"L",E259=60000,"E")</f>
        <v>L</v>
      </c>
      <c r="K259" s="3">
        <f t="shared" ref="K259:K322" si="18">_xlfn.IFNA(E259,0)</f>
        <v>33000</v>
      </c>
      <c r="L259" s="3" t="str">
        <f t="shared" ref="L259:L322" si="19">INDEX(A258:F267,6,2)</f>
        <v>Friday</v>
      </c>
    </row>
    <row r="260" spans="1:12" x14ac:dyDescent="0.25">
      <c r="A260" s="28" t="s">
        <v>183</v>
      </c>
      <c r="B260" s="22" t="s">
        <v>25</v>
      </c>
      <c r="C260" s="22" t="s">
        <v>13</v>
      </c>
      <c r="D260" s="22" t="s">
        <v>14</v>
      </c>
      <c r="E260" s="22">
        <v>44000</v>
      </c>
      <c r="F260" s="27">
        <v>14785000</v>
      </c>
      <c r="I260" s="3" t="str">
        <f t="shared" si="16"/>
        <v>N</v>
      </c>
      <c r="J260" s="3" t="str">
        <f t="shared" si="17"/>
        <v>L</v>
      </c>
      <c r="K260" s="3">
        <f t="shared" si="18"/>
        <v>44000</v>
      </c>
      <c r="L260" s="3" t="str">
        <f t="shared" si="19"/>
        <v>Saturday</v>
      </c>
    </row>
    <row r="261" spans="1:12" x14ac:dyDescent="0.25">
      <c r="A261" s="28" t="s">
        <v>184</v>
      </c>
      <c r="B261" s="22" t="s">
        <v>12</v>
      </c>
      <c r="C261" s="22" t="s">
        <v>13</v>
      </c>
      <c r="D261" s="22" t="s">
        <v>14</v>
      </c>
      <c r="E261" s="22">
        <v>116000</v>
      </c>
      <c r="F261" s="27">
        <v>14901000</v>
      </c>
      <c r="I261" s="3" t="str">
        <f t="shared" si="16"/>
        <v>Y</v>
      </c>
      <c r="J261" s="3" t="str">
        <f t="shared" si="17"/>
        <v>G</v>
      </c>
      <c r="K261" s="3">
        <f t="shared" si="18"/>
        <v>116000</v>
      </c>
      <c r="L261" s="3" t="str">
        <f t="shared" si="19"/>
        <v>Sunday</v>
      </c>
    </row>
    <row r="262" spans="1:12" x14ac:dyDescent="0.25">
      <c r="A262" s="28" t="s">
        <v>185</v>
      </c>
      <c r="B262" s="22" t="s">
        <v>15</v>
      </c>
      <c r="C262" s="22" t="s">
        <v>13</v>
      </c>
      <c r="D262" s="22" t="s">
        <v>14</v>
      </c>
      <c r="E262" s="22">
        <v>55000</v>
      </c>
      <c r="F262" s="27">
        <v>14956000</v>
      </c>
      <c r="I262" s="3" t="str">
        <f t="shared" si="16"/>
        <v>N</v>
      </c>
      <c r="J262" s="3" t="str">
        <f t="shared" si="17"/>
        <v>L</v>
      </c>
      <c r="K262" s="3">
        <f t="shared" si="18"/>
        <v>55000</v>
      </c>
      <c r="L262" s="3" t="str">
        <f t="shared" si="19"/>
        <v>Monday</v>
      </c>
    </row>
    <row r="263" spans="1:12" x14ac:dyDescent="0.25">
      <c r="A263" s="28" t="s">
        <v>186</v>
      </c>
      <c r="B263" s="22" t="s">
        <v>17</v>
      </c>
      <c r="C263" s="22" t="s">
        <v>13</v>
      </c>
      <c r="D263" s="22" t="s">
        <v>14</v>
      </c>
      <c r="E263" s="22">
        <v>77000</v>
      </c>
      <c r="F263" s="27">
        <v>15033000</v>
      </c>
      <c r="I263" s="3" t="str">
        <f t="shared" si="16"/>
        <v>N</v>
      </c>
      <c r="J263" s="3" t="str">
        <f t="shared" si="17"/>
        <v>G</v>
      </c>
      <c r="K263" s="3">
        <f t="shared" si="18"/>
        <v>77000</v>
      </c>
      <c r="L263" s="3" t="str">
        <f t="shared" si="19"/>
        <v>Tuesday</v>
      </c>
    </row>
    <row r="264" spans="1:12" x14ac:dyDescent="0.25">
      <c r="A264" s="28" t="s">
        <v>187</v>
      </c>
      <c r="B264" s="22" t="s">
        <v>18</v>
      </c>
      <c r="C264" s="22" t="s">
        <v>13</v>
      </c>
      <c r="D264" s="22" t="s">
        <v>14</v>
      </c>
      <c r="E264" s="22">
        <v>84000</v>
      </c>
      <c r="F264" s="27">
        <v>15117000</v>
      </c>
      <c r="I264" s="3" t="str">
        <f t="shared" si="16"/>
        <v>N</v>
      </c>
      <c r="J264" s="3" t="str">
        <f t="shared" si="17"/>
        <v>G</v>
      </c>
      <c r="K264" s="3">
        <f t="shared" si="18"/>
        <v>84000</v>
      </c>
      <c r="L264" s="3" t="str">
        <f t="shared" si="19"/>
        <v>Wednesday</v>
      </c>
    </row>
    <row r="265" spans="1:12" x14ac:dyDescent="0.25">
      <c r="A265" s="28" t="s">
        <v>188</v>
      </c>
      <c r="B265" s="22" t="s">
        <v>21</v>
      </c>
      <c r="C265" s="22" t="s">
        <v>13</v>
      </c>
      <c r="D265" s="22" t="s">
        <v>14</v>
      </c>
      <c r="E265" s="22">
        <v>153000</v>
      </c>
      <c r="F265" s="27">
        <v>15270000</v>
      </c>
      <c r="I265" s="3" t="str">
        <f t="shared" si="16"/>
        <v>N</v>
      </c>
      <c r="J265" s="3" t="str">
        <f t="shared" si="17"/>
        <v>G</v>
      </c>
      <c r="K265" s="3">
        <f t="shared" si="18"/>
        <v>153000</v>
      </c>
      <c r="L265" s="3" t="str">
        <f t="shared" si="19"/>
        <v>Thursday</v>
      </c>
    </row>
    <row r="266" spans="1:12" x14ac:dyDescent="0.25">
      <c r="A266" s="28" t="s">
        <v>189</v>
      </c>
      <c r="B266" s="22" t="s">
        <v>22</v>
      </c>
      <c r="C266" s="22" t="s">
        <v>13</v>
      </c>
      <c r="D266" s="22" t="s">
        <v>14</v>
      </c>
      <c r="E266" s="22">
        <v>88000</v>
      </c>
      <c r="F266" s="27">
        <v>15358000</v>
      </c>
      <c r="I266" s="3" t="str">
        <f t="shared" si="16"/>
        <v>N</v>
      </c>
      <c r="J266" s="3" t="str">
        <f t="shared" si="17"/>
        <v>G</v>
      </c>
      <c r="K266" s="3">
        <f t="shared" si="18"/>
        <v>88000</v>
      </c>
      <c r="L266" s="3" t="str">
        <f t="shared" si="19"/>
        <v>Friday</v>
      </c>
    </row>
    <row r="267" spans="1:12" x14ac:dyDescent="0.25">
      <c r="A267" s="28" t="s">
        <v>190</v>
      </c>
      <c r="B267" s="22" t="s">
        <v>25</v>
      </c>
      <c r="C267" s="22" t="s">
        <v>13</v>
      </c>
      <c r="D267" s="22" t="s">
        <v>14</v>
      </c>
      <c r="E267" s="22">
        <v>57000</v>
      </c>
      <c r="F267" s="27">
        <v>15415000</v>
      </c>
      <c r="I267" s="3" t="str">
        <f t="shared" si="16"/>
        <v>N</v>
      </c>
      <c r="J267" s="3" t="str">
        <f t="shared" si="17"/>
        <v>L</v>
      </c>
      <c r="K267" s="3">
        <f t="shared" si="18"/>
        <v>57000</v>
      </c>
      <c r="L267" s="3" t="str">
        <f t="shared" si="19"/>
        <v>Saturday</v>
      </c>
    </row>
    <row r="268" spans="1:12" x14ac:dyDescent="0.25">
      <c r="A268" s="28" t="s">
        <v>191</v>
      </c>
      <c r="B268" s="22" t="s">
        <v>12</v>
      </c>
      <c r="C268" s="22" t="s">
        <v>13</v>
      </c>
      <c r="D268" s="22" t="s">
        <v>14</v>
      </c>
      <c r="E268" s="22">
        <v>52000</v>
      </c>
      <c r="F268" s="27">
        <v>15467000</v>
      </c>
      <c r="I268" s="3" t="str">
        <f t="shared" si="16"/>
        <v>Y</v>
      </c>
      <c r="J268" s="3" t="str">
        <f t="shared" si="17"/>
        <v>L</v>
      </c>
      <c r="K268" s="3">
        <f t="shared" si="18"/>
        <v>52000</v>
      </c>
      <c r="L268" s="3" t="str">
        <f t="shared" si="19"/>
        <v>Sunday</v>
      </c>
    </row>
    <row r="269" spans="1:12" x14ac:dyDescent="0.25">
      <c r="A269" s="28" t="s">
        <v>192</v>
      </c>
      <c r="B269" s="22" t="s">
        <v>15</v>
      </c>
      <c r="C269" s="22" t="s">
        <v>13</v>
      </c>
      <c r="D269" s="22" t="s">
        <v>14</v>
      </c>
      <c r="E269" s="22">
        <v>10000</v>
      </c>
      <c r="F269" s="27">
        <v>15477000</v>
      </c>
      <c r="I269" s="3" t="str">
        <f t="shared" si="16"/>
        <v>N</v>
      </c>
      <c r="J269" s="3" t="str">
        <f t="shared" si="17"/>
        <v>L</v>
      </c>
      <c r="K269" s="3">
        <f t="shared" si="18"/>
        <v>10000</v>
      </c>
      <c r="L269" s="3" t="str">
        <f t="shared" si="19"/>
        <v>Monday</v>
      </c>
    </row>
    <row r="270" spans="1:12" x14ac:dyDescent="0.25">
      <c r="A270" s="28" t="s">
        <v>193</v>
      </c>
      <c r="B270" s="22" t="s">
        <v>17</v>
      </c>
      <c r="C270" s="22" t="s">
        <v>13</v>
      </c>
      <c r="D270" s="22" t="s">
        <v>14</v>
      </c>
      <c r="E270" s="22">
        <v>172000</v>
      </c>
      <c r="F270" s="27">
        <v>15649000</v>
      </c>
      <c r="I270" s="3" t="str">
        <f t="shared" si="16"/>
        <v>N</v>
      </c>
      <c r="J270" s="3" t="str">
        <f t="shared" si="17"/>
        <v>G</v>
      </c>
      <c r="K270" s="3">
        <f t="shared" si="18"/>
        <v>172000</v>
      </c>
      <c r="L270" s="3" t="str">
        <f t="shared" si="19"/>
        <v>Tuesday</v>
      </c>
    </row>
    <row r="271" spans="1:12" x14ac:dyDescent="0.25">
      <c r="A271" s="28" t="s">
        <v>194</v>
      </c>
      <c r="B271" s="22" t="s">
        <v>18</v>
      </c>
      <c r="C271" s="22" t="s">
        <v>13</v>
      </c>
      <c r="D271" s="22" t="s">
        <v>14</v>
      </c>
      <c r="E271" s="22">
        <v>72000</v>
      </c>
      <c r="F271" s="27">
        <v>15721000</v>
      </c>
      <c r="I271" s="3" t="str">
        <f t="shared" si="16"/>
        <v>N</v>
      </c>
      <c r="J271" s="3" t="str">
        <f t="shared" si="17"/>
        <v>G</v>
      </c>
      <c r="K271" s="3">
        <f t="shared" si="18"/>
        <v>72000</v>
      </c>
      <c r="L271" s="3" t="str">
        <f t="shared" si="19"/>
        <v>Wednesday</v>
      </c>
    </row>
    <row r="272" spans="1:12" x14ac:dyDescent="0.25">
      <c r="A272" s="28" t="s">
        <v>195</v>
      </c>
      <c r="B272" s="22" t="s">
        <v>21</v>
      </c>
      <c r="C272" s="22" t="s">
        <v>13</v>
      </c>
      <c r="D272" s="22" t="s">
        <v>14</v>
      </c>
      <c r="E272" s="22">
        <v>31000</v>
      </c>
      <c r="F272" s="27">
        <v>15752000</v>
      </c>
      <c r="I272" s="3" t="str">
        <f t="shared" si="16"/>
        <v>N</v>
      </c>
      <c r="J272" s="3" t="str">
        <f t="shared" si="17"/>
        <v>L</v>
      </c>
      <c r="K272" s="3">
        <f t="shared" si="18"/>
        <v>31000</v>
      </c>
      <c r="L272" s="3" t="str">
        <f t="shared" si="19"/>
        <v>Thursday</v>
      </c>
    </row>
    <row r="273" spans="1:12" x14ac:dyDescent="0.25">
      <c r="A273" s="28" t="s">
        <v>196</v>
      </c>
      <c r="B273" s="22" t="s">
        <v>22</v>
      </c>
      <c r="C273" s="22" t="s">
        <v>13</v>
      </c>
      <c r="D273" s="22" t="s">
        <v>14</v>
      </c>
      <c r="E273" s="22">
        <v>57000</v>
      </c>
      <c r="F273" s="27">
        <v>15809000</v>
      </c>
      <c r="I273" s="3" t="str">
        <f t="shared" si="16"/>
        <v>N</v>
      </c>
      <c r="J273" s="3" t="str">
        <f t="shared" si="17"/>
        <v>L</v>
      </c>
      <c r="K273" s="3">
        <f t="shared" si="18"/>
        <v>57000</v>
      </c>
      <c r="L273" s="3" t="str">
        <f t="shared" si="19"/>
        <v>Friday</v>
      </c>
    </row>
    <row r="274" spans="1:12" x14ac:dyDescent="0.25">
      <c r="A274" s="28" t="s">
        <v>197</v>
      </c>
      <c r="B274" s="22" t="s">
        <v>25</v>
      </c>
      <c r="C274" s="22" t="s">
        <v>13</v>
      </c>
      <c r="D274" s="22" t="s">
        <v>14</v>
      </c>
      <c r="E274" s="22">
        <v>52000</v>
      </c>
      <c r="F274" s="27">
        <v>15861000</v>
      </c>
      <c r="I274" s="3" t="str">
        <f t="shared" si="16"/>
        <v>N</v>
      </c>
      <c r="J274" s="3" t="str">
        <f t="shared" si="17"/>
        <v>L</v>
      </c>
      <c r="K274" s="3">
        <f t="shared" si="18"/>
        <v>52000</v>
      </c>
      <c r="L274" s="3" t="str">
        <f t="shared" si="19"/>
        <v>Saturday</v>
      </c>
    </row>
    <row r="275" spans="1:12" x14ac:dyDescent="0.25">
      <c r="A275" s="28" t="s">
        <v>198</v>
      </c>
      <c r="B275" s="22" t="s">
        <v>12</v>
      </c>
      <c r="C275" s="22" t="s">
        <v>13</v>
      </c>
      <c r="D275" s="22" t="s">
        <v>14</v>
      </c>
      <c r="E275" s="22">
        <v>86000</v>
      </c>
      <c r="F275" s="27">
        <v>15948000</v>
      </c>
      <c r="I275" s="3" t="str">
        <f t="shared" si="16"/>
        <v>Y</v>
      </c>
      <c r="J275" s="3" t="str">
        <f t="shared" si="17"/>
        <v>G</v>
      </c>
      <c r="K275" s="3">
        <f t="shared" si="18"/>
        <v>86000</v>
      </c>
      <c r="L275" s="3" t="str">
        <f t="shared" si="19"/>
        <v>Sunday</v>
      </c>
    </row>
    <row r="276" spans="1:12" x14ac:dyDescent="0.25">
      <c r="A276" s="26">
        <v>43840</v>
      </c>
      <c r="B276" s="22" t="s">
        <v>15</v>
      </c>
      <c r="C276" s="22" t="s">
        <v>13</v>
      </c>
      <c r="D276" s="22" t="s">
        <v>14</v>
      </c>
      <c r="E276" s="22">
        <v>28000</v>
      </c>
      <c r="F276" s="27">
        <v>15976000</v>
      </c>
      <c r="I276" s="3" t="str">
        <f t="shared" si="16"/>
        <v>N</v>
      </c>
      <c r="J276" s="3" t="str">
        <f t="shared" si="17"/>
        <v>L</v>
      </c>
      <c r="K276" s="3">
        <f t="shared" si="18"/>
        <v>28000</v>
      </c>
      <c r="L276" s="3" t="str">
        <f t="shared" si="19"/>
        <v>Monday</v>
      </c>
    </row>
    <row r="277" spans="1:12" x14ac:dyDescent="0.25">
      <c r="A277" s="26">
        <v>43871</v>
      </c>
      <c r="B277" s="22" t="s">
        <v>17</v>
      </c>
      <c r="C277" s="22" t="s">
        <v>13</v>
      </c>
      <c r="D277" s="22" t="s">
        <v>14</v>
      </c>
      <c r="E277" s="22">
        <v>91000</v>
      </c>
      <c r="F277" s="27">
        <v>16067000</v>
      </c>
      <c r="I277" s="3" t="str">
        <f t="shared" si="16"/>
        <v>N</v>
      </c>
      <c r="J277" s="3" t="str">
        <f t="shared" si="17"/>
        <v>G</v>
      </c>
      <c r="K277" s="3">
        <f t="shared" si="18"/>
        <v>91000</v>
      </c>
      <c r="L277" s="3" t="str">
        <f t="shared" si="19"/>
        <v>Tuesday</v>
      </c>
    </row>
    <row r="278" spans="1:12" x14ac:dyDescent="0.25">
      <c r="A278" s="26">
        <v>43900</v>
      </c>
      <c r="B278" s="22" t="s">
        <v>18</v>
      </c>
      <c r="C278" s="22" t="s">
        <v>13</v>
      </c>
      <c r="D278" s="22" t="s">
        <v>14</v>
      </c>
      <c r="E278" s="22">
        <v>105000</v>
      </c>
      <c r="F278" s="27">
        <v>16171000</v>
      </c>
      <c r="I278" s="3" t="str">
        <f t="shared" si="16"/>
        <v>N</v>
      </c>
      <c r="J278" s="3" t="str">
        <f t="shared" si="17"/>
        <v>G</v>
      </c>
      <c r="K278" s="3">
        <f t="shared" si="18"/>
        <v>105000</v>
      </c>
      <c r="L278" s="3" t="str">
        <f t="shared" si="19"/>
        <v>Wednesday</v>
      </c>
    </row>
    <row r="279" spans="1:12" x14ac:dyDescent="0.25">
      <c r="A279" s="26">
        <v>43931</v>
      </c>
      <c r="B279" s="22" t="s">
        <v>21</v>
      </c>
      <c r="C279" s="22" t="s">
        <v>13</v>
      </c>
      <c r="D279" s="22" t="s">
        <v>14</v>
      </c>
      <c r="E279" s="22">
        <v>34000</v>
      </c>
      <c r="F279" s="27">
        <v>16205000</v>
      </c>
      <c r="I279" s="3" t="str">
        <f t="shared" si="16"/>
        <v>N</v>
      </c>
      <c r="J279" s="3" t="str">
        <f t="shared" si="17"/>
        <v>L</v>
      </c>
      <c r="K279" s="3">
        <f t="shared" si="18"/>
        <v>34000</v>
      </c>
      <c r="L279" s="3" t="str">
        <f t="shared" si="19"/>
        <v>Thursday</v>
      </c>
    </row>
    <row r="280" spans="1:12" x14ac:dyDescent="0.25">
      <c r="A280" s="26">
        <v>43961</v>
      </c>
      <c r="B280" s="22" t="s">
        <v>22</v>
      </c>
      <c r="C280" s="22" t="s">
        <v>13</v>
      </c>
      <c r="D280" s="22" t="s">
        <v>14</v>
      </c>
      <c r="E280" s="22">
        <v>24000</v>
      </c>
      <c r="F280" s="27">
        <v>16230000</v>
      </c>
      <c r="I280" s="3" t="str">
        <f t="shared" si="16"/>
        <v>N</v>
      </c>
      <c r="J280" s="3" t="str">
        <f t="shared" si="17"/>
        <v>L</v>
      </c>
      <c r="K280" s="3">
        <f t="shared" si="18"/>
        <v>24000</v>
      </c>
      <c r="L280" s="3" t="str">
        <f t="shared" si="19"/>
        <v>Friday</v>
      </c>
    </row>
    <row r="281" spans="1:12" x14ac:dyDescent="0.25">
      <c r="A281" s="26">
        <v>43992</v>
      </c>
      <c r="B281" s="22" t="s">
        <v>25</v>
      </c>
      <c r="C281" s="22" t="s">
        <v>13</v>
      </c>
      <c r="D281" s="22" t="s">
        <v>14</v>
      </c>
      <c r="E281" s="22">
        <v>26000</v>
      </c>
      <c r="F281" s="27">
        <v>16255000</v>
      </c>
      <c r="I281" s="3" t="str">
        <f t="shared" si="16"/>
        <v>N</v>
      </c>
      <c r="J281" s="3" t="str">
        <f t="shared" si="17"/>
        <v>L</v>
      </c>
      <c r="K281" s="3">
        <f t="shared" si="18"/>
        <v>26000</v>
      </c>
      <c r="L281" s="3" t="str">
        <f t="shared" si="19"/>
        <v>Saturday</v>
      </c>
    </row>
    <row r="282" spans="1:12" x14ac:dyDescent="0.25">
      <c r="A282" s="26">
        <v>44022</v>
      </c>
      <c r="B282" s="22" t="s">
        <v>12</v>
      </c>
      <c r="C282" s="22" t="s">
        <v>13</v>
      </c>
      <c r="D282" s="22" t="s">
        <v>14</v>
      </c>
      <c r="E282" s="22">
        <v>60000</v>
      </c>
      <c r="F282" s="27">
        <v>16315000</v>
      </c>
      <c r="I282" s="3" t="str">
        <f t="shared" si="16"/>
        <v>Y</v>
      </c>
      <c r="J282" s="3" t="str">
        <f t="shared" si="17"/>
        <v>E</v>
      </c>
      <c r="K282" s="3">
        <f t="shared" si="18"/>
        <v>60000</v>
      </c>
      <c r="L282" s="3" t="str">
        <f t="shared" si="19"/>
        <v>Sunday</v>
      </c>
    </row>
    <row r="283" spans="1:12" x14ac:dyDescent="0.25">
      <c r="A283" s="26">
        <v>44053</v>
      </c>
      <c r="B283" s="22" t="s">
        <v>15</v>
      </c>
      <c r="C283" s="22" t="s">
        <v>13</v>
      </c>
      <c r="D283" s="22" t="s">
        <v>14</v>
      </c>
      <c r="E283" s="22">
        <v>62000</v>
      </c>
      <c r="F283" s="27">
        <v>16377000</v>
      </c>
      <c r="I283" s="3" t="str">
        <f t="shared" si="16"/>
        <v>N</v>
      </c>
      <c r="J283" s="3" t="str">
        <f t="shared" si="17"/>
        <v>G</v>
      </c>
      <c r="K283" s="3">
        <f t="shared" si="18"/>
        <v>62000</v>
      </c>
      <c r="L283" s="3" t="str">
        <f t="shared" si="19"/>
        <v>Monday</v>
      </c>
    </row>
    <row r="284" spans="1:12" x14ac:dyDescent="0.25">
      <c r="A284" s="26">
        <v>44084</v>
      </c>
      <c r="B284" s="22" t="s">
        <v>17</v>
      </c>
      <c r="C284" s="22" t="s">
        <v>13</v>
      </c>
      <c r="D284" s="22" t="s">
        <v>14</v>
      </c>
      <c r="E284" s="22">
        <v>70000</v>
      </c>
      <c r="F284" s="27">
        <v>16447000</v>
      </c>
      <c r="I284" s="3" t="str">
        <f t="shared" si="16"/>
        <v>N</v>
      </c>
      <c r="J284" s="3" t="str">
        <f t="shared" si="17"/>
        <v>G</v>
      </c>
      <c r="K284" s="3">
        <f t="shared" si="18"/>
        <v>70000</v>
      </c>
      <c r="L284" s="3" t="str">
        <f t="shared" si="19"/>
        <v>Tuesday</v>
      </c>
    </row>
    <row r="285" spans="1:12" x14ac:dyDescent="0.25">
      <c r="A285" s="26">
        <v>44114</v>
      </c>
      <c r="B285" s="22" t="s">
        <v>18</v>
      </c>
      <c r="C285" s="22" t="s">
        <v>13</v>
      </c>
      <c r="D285" s="22" t="s">
        <v>14</v>
      </c>
      <c r="E285" s="22">
        <v>104000</v>
      </c>
      <c r="F285" s="27">
        <v>16551000</v>
      </c>
      <c r="I285" s="3" t="str">
        <f t="shared" si="16"/>
        <v>N</v>
      </c>
      <c r="J285" s="3" t="str">
        <f t="shared" si="17"/>
        <v>G</v>
      </c>
      <c r="K285" s="3">
        <f t="shared" si="18"/>
        <v>104000</v>
      </c>
      <c r="L285" s="3" t="str">
        <f t="shared" si="19"/>
        <v>Wednesday</v>
      </c>
    </row>
    <row r="286" spans="1:12" x14ac:dyDescent="0.25">
      <c r="A286" s="26">
        <v>44145</v>
      </c>
      <c r="B286" s="22" t="s">
        <v>21</v>
      </c>
      <c r="C286" s="22" t="s">
        <v>13</v>
      </c>
      <c r="D286" s="22" t="s">
        <v>14</v>
      </c>
      <c r="E286" s="22">
        <v>49000</v>
      </c>
      <c r="F286" s="27">
        <v>16600000</v>
      </c>
      <c r="I286" s="3" t="str">
        <f t="shared" si="16"/>
        <v>N</v>
      </c>
      <c r="J286" s="3" t="str">
        <f t="shared" si="17"/>
        <v>L</v>
      </c>
      <c r="K286" s="3">
        <f t="shared" si="18"/>
        <v>49000</v>
      </c>
      <c r="L286" s="3" t="str">
        <f t="shared" si="19"/>
        <v>Thursday</v>
      </c>
    </row>
    <row r="287" spans="1:12" x14ac:dyDescent="0.25">
      <c r="A287" s="26">
        <v>44175</v>
      </c>
      <c r="B287" s="22" t="s">
        <v>22</v>
      </c>
      <c r="C287" s="22" t="s">
        <v>13</v>
      </c>
      <c r="D287" s="22" t="s">
        <v>14</v>
      </c>
      <c r="E287" s="22">
        <v>113000</v>
      </c>
      <c r="F287" s="27">
        <v>16713000</v>
      </c>
      <c r="I287" s="3" t="str">
        <f t="shared" si="16"/>
        <v>N</v>
      </c>
      <c r="J287" s="3" t="str">
        <f t="shared" si="17"/>
        <v>G</v>
      </c>
      <c r="K287" s="3">
        <f t="shared" si="18"/>
        <v>113000</v>
      </c>
      <c r="L287" s="3" t="str">
        <f t="shared" si="19"/>
        <v>Friday</v>
      </c>
    </row>
    <row r="288" spans="1:12" x14ac:dyDescent="0.25">
      <c r="A288" s="28" t="s">
        <v>199</v>
      </c>
      <c r="B288" s="22" t="s">
        <v>25</v>
      </c>
      <c r="C288" s="22" t="s">
        <v>13</v>
      </c>
      <c r="D288" s="22" t="s">
        <v>14</v>
      </c>
      <c r="E288" s="22">
        <v>84000</v>
      </c>
      <c r="F288" s="27">
        <v>16797000</v>
      </c>
      <c r="I288" s="3" t="str">
        <f t="shared" si="16"/>
        <v>N</v>
      </c>
      <c r="J288" s="3" t="str">
        <f t="shared" si="17"/>
        <v>G</v>
      </c>
      <c r="K288" s="3">
        <f t="shared" si="18"/>
        <v>84000</v>
      </c>
      <c r="L288" s="3" t="str">
        <f t="shared" si="19"/>
        <v>Saturday</v>
      </c>
    </row>
    <row r="289" spans="1:12" x14ac:dyDescent="0.25">
      <c r="A289" s="28" t="s">
        <v>200</v>
      </c>
      <c r="B289" s="22" t="s">
        <v>12</v>
      </c>
      <c r="C289" s="22" t="s">
        <v>13</v>
      </c>
      <c r="D289" s="22" t="s">
        <v>14</v>
      </c>
      <c r="E289" s="22">
        <v>33000</v>
      </c>
      <c r="F289" s="27">
        <v>16830000</v>
      </c>
      <c r="I289" s="3" t="str">
        <f t="shared" si="16"/>
        <v>Y</v>
      </c>
      <c r="J289" s="3" t="str">
        <f t="shared" si="17"/>
        <v>L</v>
      </c>
      <c r="K289" s="3">
        <f t="shared" si="18"/>
        <v>33000</v>
      </c>
      <c r="L289" s="3" t="str">
        <f t="shared" si="19"/>
        <v>Sunday</v>
      </c>
    </row>
    <row r="290" spans="1:12" x14ac:dyDescent="0.25">
      <c r="A290" s="28" t="s">
        <v>201</v>
      </c>
      <c r="B290" s="22" t="s">
        <v>15</v>
      </c>
      <c r="C290" s="22" t="s">
        <v>13</v>
      </c>
      <c r="D290" s="22" t="s">
        <v>14</v>
      </c>
      <c r="E290" s="22">
        <v>86000</v>
      </c>
      <c r="F290" s="27">
        <v>16916000</v>
      </c>
      <c r="I290" s="3" t="str">
        <f t="shared" si="16"/>
        <v>N</v>
      </c>
      <c r="J290" s="3" t="str">
        <f t="shared" si="17"/>
        <v>G</v>
      </c>
      <c r="K290" s="3">
        <f t="shared" si="18"/>
        <v>86000</v>
      </c>
      <c r="L290" s="3" t="str">
        <f t="shared" si="19"/>
        <v>Monday</v>
      </c>
    </row>
    <row r="291" spans="1:12" x14ac:dyDescent="0.25">
      <c r="A291" s="28" t="s">
        <v>202</v>
      </c>
      <c r="B291" s="22" t="s">
        <v>17</v>
      </c>
      <c r="C291" s="22" t="s">
        <v>13</v>
      </c>
      <c r="D291" s="22" t="s">
        <v>14</v>
      </c>
      <c r="E291" s="22">
        <v>58000</v>
      </c>
      <c r="F291" s="27">
        <v>16973000</v>
      </c>
      <c r="I291" s="3" t="str">
        <f t="shared" si="16"/>
        <v>N</v>
      </c>
      <c r="J291" s="3" t="str">
        <f t="shared" si="17"/>
        <v>L</v>
      </c>
      <c r="K291" s="3">
        <f t="shared" si="18"/>
        <v>58000</v>
      </c>
      <c r="L291" s="3" t="str">
        <f t="shared" si="19"/>
        <v>Tuesday</v>
      </c>
    </row>
    <row r="292" spans="1:12" x14ac:dyDescent="0.25">
      <c r="A292" s="28" t="s">
        <v>203</v>
      </c>
      <c r="B292" s="22" t="s">
        <v>18</v>
      </c>
      <c r="C292" s="22" t="s">
        <v>13</v>
      </c>
      <c r="D292" s="22" t="s">
        <v>14</v>
      </c>
      <c r="E292" s="22">
        <v>19000</v>
      </c>
      <c r="F292" s="27">
        <v>16993000</v>
      </c>
      <c r="I292" s="3" t="str">
        <f t="shared" si="16"/>
        <v>N</v>
      </c>
      <c r="J292" s="3" t="str">
        <f t="shared" si="17"/>
        <v>L</v>
      </c>
      <c r="K292" s="3">
        <f t="shared" si="18"/>
        <v>19000</v>
      </c>
      <c r="L292" s="3" t="str">
        <f t="shared" si="19"/>
        <v>Wednesday</v>
      </c>
    </row>
    <row r="293" spans="1:12" x14ac:dyDescent="0.25">
      <c r="A293" s="28" t="s">
        <v>204</v>
      </c>
      <c r="B293" s="22" t="s">
        <v>21</v>
      </c>
      <c r="C293" s="22" t="s">
        <v>13</v>
      </c>
      <c r="D293" s="22" t="s">
        <v>14</v>
      </c>
      <c r="E293" s="22">
        <v>28000</v>
      </c>
      <c r="F293" s="27">
        <v>17020000</v>
      </c>
      <c r="I293" s="3" t="str">
        <f t="shared" si="16"/>
        <v>N</v>
      </c>
      <c r="J293" s="3" t="str">
        <f t="shared" si="17"/>
        <v>L</v>
      </c>
      <c r="K293" s="3">
        <f t="shared" si="18"/>
        <v>28000</v>
      </c>
      <c r="L293" s="3" t="str">
        <f t="shared" si="19"/>
        <v>Thursday</v>
      </c>
    </row>
    <row r="294" spans="1:12" x14ac:dyDescent="0.25">
      <c r="A294" s="28" t="s">
        <v>205</v>
      </c>
      <c r="B294" s="22" t="s">
        <v>22</v>
      </c>
      <c r="C294" s="22" t="s">
        <v>13</v>
      </c>
      <c r="D294" s="22" t="s">
        <v>14</v>
      </c>
      <c r="E294" s="22">
        <v>159000</v>
      </c>
      <c r="F294" s="27">
        <v>17180000</v>
      </c>
      <c r="I294" s="3" t="str">
        <f t="shared" si="16"/>
        <v>N</v>
      </c>
      <c r="J294" s="3" t="str">
        <f t="shared" si="17"/>
        <v>G</v>
      </c>
      <c r="K294" s="3">
        <f t="shared" si="18"/>
        <v>159000</v>
      </c>
      <c r="L294" s="3" t="str">
        <f t="shared" si="19"/>
        <v>Friday</v>
      </c>
    </row>
    <row r="295" spans="1:12" x14ac:dyDescent="0.25">
      <c r="A295" s="28" t="s">
        <v>206</v>
      </c>
      <c r="B295" s="22" t="s">
        <v>25</v>
      </c>
      <c r="C295" s="22" t="s">
        <v>13</v>
      </c>
      <c r="D295" s="22" t="s">
        <v>14</v>
      </c>
      <c r="E295" s="22">
        <v>102000</v>
      </c>
      <c r="F295" s="27">
        <v>17282000</v>
      </c>
      <c r="I295" s="3" t="str">
        <f t="shared" si="16"/>
        <v>N</v>
      </c>
      <c r="J295" s="3" t="str">
        <f t="shared" si="17"/>
        <v>G</v>
      </c>
      <c r="K295" s="3">
        <f t="shared" si="18"/>
        <v>102000</v>
      </c>
      <c r="L295" s="3" t="str">
        <f t="shared" si="19"/>
        <v>Saturday</v>
      </c>
    </row>
    <row r="296" spans="1:12" x14ac:dyDescent="0.25">
      <c r="A296" s="28" t="s">
        <v>207</v>
      </c>
      <c r="B296" s="22" t="s">
        <v>12</v>
      </c>
      <c r="C296" s="22" t="s">
        <v>13</v>
      </c>
      <c r="D296" s="22" t="s">
        <v>14</v>
      </c>
      <c r="E296" s="22">
        <v>184000</v>
      </c>
      <c r="F296" s="27">
        <v>17466000</v>
      </c>
      <c r="I296" s="3" t="str">
        <f t="shared" si="16"/>
        <v>Y</v>
      </c>
      <c r="J296" s="3" t="str">
        <f t="shared" si="17"/>
        <v>G</v>
      </c>
      <c r="K296" s="3">
        <f t="shared" si="18"/>
        <v>184000</v>
      </c>
      <c r="L296" s="3" t="str">
        <f t="shared" si="19"/>
        <v>Sunday</v>
      </c>
    </row>
    <row r="297" spans="1:12" x14ac:dyDescent="0.25">
      <c r="A297" s="28" t="s">
        <v>208</v>
      </c>
      <c r="B297" s="22" t="s">
        <v>15</v>
      </c>
      <c r="C297" s="22" t="s">
        <v>13</v>
      </c>
      <c r="D297" s="22" t="s">
        <v>14</v>
      </c>
      <c r="E297" s="22">
        <v>130000</v>
      </c>
      <c r="F297" s="27">
        <v>17596000</v>
      </c>
      <c r="I297" s="3" t="str">
        <f t="shared" si="16"/>
        <v>N</v>
      </c>
      <c r="J297" s="3" t="str">
        <f t="shared" si="17"/>
        <v>G</v>
      </c>
      <c r="K297" s="3">
        <f t="shared" si="18"/>
        <v>130000</v>
      </c>
      <c r="L297" s="3" t="str">
        <f t="shared" si="19"/>
        <v>Monday</v>
      </c>
    </row>
    <row r="298" spans="1:12" x14ac:dyDescent="0.25">
      <c r="A298" s="28" t="s">
        <v>209</v>
      </c>
      <c r="B298" s="22" t="s">
        <v>17</v>
      </c>
      <c r="C298" s="22" t="s">
        <v>13</v>
      </c>
      <c r="D298" s="22" t="s">
        <v>14</v>
      </c>
      <c r="E298" s="22">
        <v>38000</v>
      </c>
      <c r="F298" s="27">
        <v>17634000</v>
      </c>
      <c r="I298" s="3" t="str">
        <f t="shared" si="16"/>
        <v>N</v>
      </c>
      <c r="J298" s="3" t="str">
        <f t="shared" si="17"/>
        <v>L</v>
      </c>
      <c r="K298" s="3">
        <f t="shared" si="18"/>
        <v>38000</v>
      </c>
      <c r="L298" s="3" t="str">
        <f t="shared" si="19"/>
        <v>Tuesday</v>
      </c>
    </row>
    <row r="299" spans="1:12" x14ac:dyDescent="0.25">
      <c r="A299" s="28" t="s">
        <v>210</v>
      </c>
      <c r="B299" s="22" t="s">
        <v>18</v>
      </c>
      <c r="C299" s="22" t="s">
        <v>13</v>
      </c>
      <c r="D299" s="22" t="s">
        <v>14</v>
      </c>
      <c r="E299" s="22">
        <v>44000</v>
      </c>
      <c r="F299" s="27">
        <v>17678000</v>
      </c>
      <c r="I299" s="3" t="str">
        <f t="shared" si="16"/>
        <v>N</v>
      </c>
      <c r="J299" s="3" t="str">
        <f t="shared" si="17"/>
        <v>L</v>
      </c>
      <c r="K299" s="3">
        <f t="shared" si="18"/>
        <v>44000</v>
      </c>
      <c r="L299" s="3" t="str">
        <f t="shared" si="19"/>
        <v>Wednesday</v>
      </c>
    </row>
    <row r="300" spans="1:12" x14ac:dyDescent="0.25">
      <c r="A300" s="28" t="s">
        <v>211</v>
      </c>
      <c r="B300" s="22" t="s">
        <v>21</v>
      </c>
      <c r="C300" s="22" t="s">
        <v>13</v>
      </c>
      <c r="D300" s="22" t="s">
        <v>14</v>
      </c>
      <c r="E300" s="22">
        <v>111000</v>
      </c>
      <c r="F300" s="27">
        <v>17789000</v>
      </c>
      <c r="I300" s="3" t="str">
        <f t="shared" si="16"/>
        <v>N</v>
      </c>
      <c r="J300" s="3" t="str">
        <f t="shared" si="17"/>
        <v>G</v>
      </c>
      <c r="K300" s="3">
        <f t="shared" si="18"/>
        <v>111000</v>
      </c>
      <c r="L300" s="3" t="str">
        <f t="shared" si="19"/>
        <v>Thursday</v>
      </c>
    </row>
    <row r="301" spans="1:12" x14ac:dyDescent="0.25">
      <c r="A301" s="28" t="s">
        <v>212</v>
      </c>
      <c r="B301" s="22" t="s">
        <v>22</v>
      </c>
      <c r="C301" s="22" t="s">
        <v>13</v>
      </c>
      <c r="D301" s="22" t="s">
        <v>14</v>
      </c>
      <c r="E301" s="22">
        <v>61000</v>
      </c>
      <c r="F301" s="27">
        <v>17850000</v>
      </c>
      <c r="I301" s="3" t="str">
        <f t="shared" si="16"/>
        <v>N</v>
      </c>
      <c r="J301" s="3" t="str">
        <f t="shared" si="17"/>
        <v>G</v>
      </c>
      <c r="K301" s="3">
        <f t="shared" si="18"/>
        <v>61000</v>
      </c>
      <c r="L301" s="3" t="str">
        <f t="shared" si="19"/>
        <v>Friday</v>
      </c>
    </row>
    <row r="302" spans="1:12" x14ac:dyDescent="0.25">
      <c r="A302" s="28" t="s">
        <v>213</v>
      </c>
      <c r="B302" s="22" t="s">
        <v>25</v>
      </c>
      <c r="C302" s="22" t="s">
        <v>13</v>
      </c>
      <c r="D302" s="22" t="s">
        <v>14</v>
      </c>
      <c r="E302" s="22">
        <v>86000</v>
      </c>
      <c r="F302" s="27">
        <v>17935000</v>
      </c>
      <c r="I302" s="3" t="str">
        <f t="shared" si="16"/>
        <v>N</v>
      </c>
      <c r="J302" s="3" t="str">
        <f t="shared" si="17"/>
        <v>G</v>
      </c>
      <c r="K302" s="3">
        <f t="shared" si="18"/>
        <v>86000</v>
      </c>
      <c r="L302" s="3" t="str">
        <f t="shared" si="19"/>
        <v>Saturday</v>
      </c>
    </row>
    <row r="303" spans="1:12" x14ac:dyDescent="0.25">
      <c r="A303" s="28" t="s">
        <v>214</v>
      </c>
      <c r="B303" s="22" t="s">
        <v>12</v>
      </c>
      <c r="C303" s="22" t="s">
        <v>13</v>
      </c>
      <c r="D303" s="22" t="s">
        <v>14</v>
      </c>
      <c r="E303" s="22">
        <v>136000</v>
      </c>
      <c r="F303" s="27">
        <v>18071000</v>
      </c>
      <c r="I303" s="3" t="str">
        <f t="shared" si="16"/>
        <v>Y</v>
      </c>
      <c r="J303" s="3" t="str">
        <f t="shared" si="17"/>
        <v>G</v>
      </c>
      <c r="K303" s="3">
        <f t="shared" si="18"/>
        <v>136000</v>
      </c>
      <c r="L303" s="3" t="str">
        <f t="shared" si="19"/>
        <v>Sunday</v>
      </c>
    </row>
    <row r="304" spans="1:12" x14ac:dyDescent="0.25">
      <c r="A304" s="28" t="s">
        <v>215</v>
      </c>
      <c r="B304" s="22" t="s">
        <v>15</v>
      </c>
      <c r="C304" s="22" t="s">
        <v>13</v>
      </c>
      <c r="D304" s="22" t="s">
        <v>14</v>
      </c>
      <c r="E304" s="22">
        <v>76000</v>
      </c>
      <c r="F304" s="27">
        <v>18147000</v>
      </c>
      <c r="I304" s="3" t="str">
        <f t="shared" si="16"/>
        <v>N</v>
      </c>
      <c r="J304" s="3" t="str">
        <f t="shared" si="17"/>
        <v>G</v>
      </c>
      <c r="K304" s="3">
        <f t="shared" si="18"/>
        <v>76000</v>
      </c>
      <c r="L304" s="3" t="str">
        <f t="shared" si="19"/>
        <v>Monday</v>
      </c>
    </row>
    <row r="305" spans="1:12" x14ac:dyDescent="0.25">
      <c r="A305" s="28" t="s">
        <v>216</v>
      </c>
      <c r="B305" s="22" t="s">
        <v>17</v>
      </c>
      <c r="C305" s="22" t="s">
        <v>13</v>
      </c>
      <c r="D305" s="22" t="s">
        <v>14</v>
      </c>
      <c r="E305" s="22">
        <v>97000</v>
      </c>
      <c r="F305" s="27">
        <v>18244000</v>
      </c>
      <c r="I305" s="3" t="str">
        <f t="shared" si="16"/>
        <v>N</v>
      </c>
      <c r="J305" s="3" t="str">
        <f t="shared" si="17"/>
        <v>G</v>
      </c>
      <c r="K305" s="3">
        <f t="shared" si="18"/>
        <v>97000</v>
      </c>
      <c r="L305" s="3" t="str">
        <f t="shared" si="19"/>
        <v>Tuesday</v>
      </c>
    </row>
    <row r="306" spans="1:12" x14ac:dyDescent="0.25">
      <c r="A306" s="28" t="s">
        <v>217</v>
      </c>
      <c r="B306" s="22" t="s">
        <v>18</v>
      </c>
      <c r="C306" s="22" t="s">
        <v>13</v>
      </c>
      <c r="D306" s="22" t="s">
        <v>14</v>
      </c>
      <c r="E306" s="22">
        <v>54000</v>
      </c>
      <c r="F306" s="27">
        <v>18298000</v>
      </c>
      <c r="I306" s="3" t="str">
        <f t="shared" si="16"/>
        <v>N</v>
      </c>
      <c r="J306" s="3" t="str">
        <f t="shared" si="17"/>
        <v>L</v>
      </c>
      <c r="K306" s="3">
        <f t="shared" si="18"/>
        <v>54000</v>
      </c>
      <c r="L306" s="3" t="str">
        <f t="shared" si="19"/>
        <v>Wednesday</v>
      </c>
    </row>
    <row r="307" spans="1:12" x14ac:dyDescent="0.25">
      <c r="A307" s="26">
        <v>43841</v>
      </c>
      <c r="B307" s="22" t="s">
        <v>21</v>
      </c>
      <c r="C307" s="22" t="s">
        <v>13</v>
      </c>
      <c r="D307" s="22" t="s">
        <v>14</v>
      </c>
      <c r="E307" s="22">
        <v>90000</v>
      </c>
      <c r="F307" s="27">
        <v>18389000</v>
      </c>
      <c r="I307" s="3" t="str">
        <f t="shared" si="16"/>
        <v>N</v>
      </c>
      <c r="J307" s="3" t="str">
        <f t="shared" si="17"/>
        <v>G</v>
      </c>
      <c r="K307" s="3">
        <f t="shared" si="18"/>
        <v>90000</v>
      </c>
      <c r="L307" s="3" t="str">
        <f t="shared" si="19"/>
        <v>Thursday</v>
      </c>
    </row>
    <row r="308" spans="1:12" x14ac:dyDescent="0.25">
      <c r="A308" s="26">
        <v>43872</v>
      </c>
      <c r="B308" s="22" t="s">
        <v>22</v>
      </c>
      <c r="C308" s="22" t="s">
        <v>13</v>
      </c>
      <c r="D308" s="22" t="s">
        <v>14</v>
      </c>
      <c r="E308" s="22">
        <v>174000</v>
      </c>
      <c r="F308" s="27">
        <v>18563000</v>
      </c>
      <c r="I308" s="3" t="str">
        <f t="shared" si="16"/>
        <v>N</v>
      </c>
      <c r="J308" s="3" t="str">
        <f t="shared" si="17"/>
        <v>G</v>
      </c>
      <c r="K308" s="3">
        <f t="shared" si="18"/>
        <v>174000</v>
      </c>
      <c r="L308" s="3" t="str">
        <f t="shared" si="19"/>
        <v>Friday</v>
      </c>
    </row>
    <row r="309" spans="1:12" x14ac:dyDescent="0.25">
      <c r="A309" s="26">
        <v>43901</v>
      </c>
      <c r="B309" s="22" t="s">
        <v>25</v>
      </c>
      <c r="C309" s="22" t="s">
        <v>13</v>
      </c>
      <c r="D309" s="22" t="s">
        <v>14</v>
      </c>
      <c r="E309" s="22">
        <v>82000</v>
      </c>
      <c r="F309" s="27">
        <v>18644000</v>
      </c>
      <c r="I309" s="3" t="str">
        <f t="shared" si="16"/>
        <v>N</v>
      </c>
      <c r="J309" s="3" t="str">
        <f t="shared" si="17"/>
        <v>G</v>
      </c>
      <c r="K309" s="3">
        <f t="shared" si="18"/>
        <v>82000</v>
      </c>
      <c r="L309" s="3" t="str">
        <f t="shared" si="19"/>
        <v>Saturday</v>
      </c>
    </row>
    <row r="310" spans="1:12" x14ac:dyDescent="0.25">
      <c r="A310" s="26">
        <v>43932</v>
      </c>
      <c r="B310" s="22" t="s">
        <v>12</v>
      </c>
      <c r="C310" s="22" t="s">
        <v>13</v>
      </c>
      <c r="D310" s="22" t="s">
        <v>14</v>
      </c>
      <c r="E310" s="22">
        <v>61000</v>
      </c>
      <c r="F310" s="27">
        <v>18705000</v>
      </c>
      <c r="I310" s="3" t="str">
        <f t="shared" si="16"/>
        <v>Y</v>
      </c>
      <c r="J310" s="3" t="str">
        <f t="shared" si="17"/>
        <v>G</v>
      </c>
      <c r="K310" s="3">
        <f t="shared" si="18"/>
        <v>61000</v>
      </c>
      <c r="L310" s="3" t="str">
        <f t="shared" si="19"/>
        <v>Sunday</v>
      </c>
    </row>
    <row r="311" spans="1:12" x14ac:dyDescent="0.25">
      <c r="A311" s="26">
        <v>43962</v>
      </c>
      <c r="B311" s="22" t="s">
        <v>15</v>
      </c>
      <c r="C311" s="22" t="s">
        <v>13</v>
      </c>
      <c r="D311" s="22" t="s">
        <v>14</v>
      </c>
      <c r="E311" s="22">
        <v>54000</v>
      </c>
      <c r="F311" s="27">
        <v>18759000</v>
      </c>
      <c r="I311" s="3" t="str">
        <f t="shared" si="16"/>
        <v>N</v>
      </c>
      <c r="J311" s="3" t="str">
        <f t="shared" si="17"/>
        <v>L</v>
      </c>
      <c r="K311" s="3">
        <f t="shared" si="18"/>
        <v>54000</v>
      </c>
      <c r="L311" s="3" t="str">
        <f t="shared" si="19"/>
        <v>Monday</v>
      </c>
    </row>
    <row r="312" spans="1:12" x14ac:dyDescent="0.25">
      <c r="A312" s="26">
        <v>43993</v>
      </c>
      <c r="B312" s="22" t="s">
        <v>17</v>
      </c>
      <c r="C312" s="22" t="s">
        <v>13</v>
      </c>
      <c r="D312" s="22" t="s">
        <v>14</v>
      </c>
      <c r="E312" s="22">
        <v>62000</v>
      </c>
      <c r="F312" s="27">
        <v>18821000</v>
      </c>
      <c r="I312" s="3" t="str">
        <f t="shared" si="16"/>
        <v>N</v>
      </c>
      <c r="J312" s="3" t="str">
        <f t="shared" si="17"/>
        <v>G</v>
      </c>
      <c r="K312" s="3">
        <f t="shared" si="18"/>
        <v>62000</v>
      </c>
      <c r="L312" s="3" t="str">
        <f t="shared" si="19"/>
        <v>Tuesday</v>
      </c>
    </row>
    <row r="313" spans="1:12" x14ac:dyDescent="0.25">
      <c r="A313" s="26">
        <v>44023</v>
      </c>
      <c r="B313" s="22" t="s">
        <v>18</v>
      </c>
      <c r="C313" s="22" t="s">
        <v>13</v>
      </c>
      <c r="D313" s="22" t="s">
        <v>14</v>
      </c>
      <c r="E313" s="22">
        <v>58000</v>
      </c>
      <c r="F313" s="27">
        <v>18879000</v>
      </c>
      <c r="I313" s="3" t="str">
        <f t="shared" si="16"/>
        <v>N</v>
      </c>
      <c r="J313" s="3" t="str">
        <f t="shared" si="17"/>
        <v>L</v>
      </c>
      <c r="K313" s="3">
        <f t="shared" si="18"/>
        <v>58000</v>
      </c>
      <c r="L313" s="3" t="str">
        <f t="shared" si="19"/>
        <v>Wednesday</v>
      </c>
    </row>
    <row r="314" spans="1:12" x14ac:dyDescent="0.25">
      <c r="A314" s="26">
        <v>44054</v>
      </c>
      <c r="B314" s="22" t="s">
        <v>21</v>
      </c>
      <c r="C314" s="22" t="s">
        <v>13</v>
      </c>
      <c r="D314" s="22" t="s">
        <v>14</v>
      </c>
      <c r="E314" s="22">
        <v>28000</v>
      </c>
      <c r="F314" s="27">
        <v>18908000</v>
      </c>
      <c r="I314" s="3" t="str">
        <f t="shared" si="16"/>
        <v>N</v>
      </c>
      <c r="J314" s="3" t="str">
        <f t="shared" si="17"/>
        <v>L</v>
      </c>
      <c r="K314" s="3">
        <f t="shared" si="18"/>
        <v>28000</v>
      </c>
      <c r="L314" s="3" t="str">
        <f t="shared" si="19"/>
        <v>Thursday</v>
      </c>
    </row>
    <row r="315" spans="1:12" x14ac:dyDescent="0.25">
      <c r="A315" s="26">
        <v>44085</v>
      </c>
      <c r="B315" s="22" t="s">
        <v>22</v>
      </c>
      <c r="C315" s="22" t="s">
        <v>13</v>
      </c>
      <c r="D315" s="22" t="s">
        <v>14</v>
      </c>
      <c r="E315" s="22">
        <v>21000</v>
      </c>
      <c r="F315" s="27">
        <v>18928000</v>
      </c>
      <c r="I315" s="3" t="str">
        <f t="shared" si="16"/>
        <v>N</v>
      </c>
      <c r="J315" s="3" t="str">
        <f t="shared" si="17"/>
        <v>L</v>
      </c>
      <c r="K315" s="3">
        <f t="shared" si="18"/>
        <v>21000</v>
      </c>
      <c r="L315" s="3" t="str">
        <f t="shared" si="19"/>
        <v>Friday</v>
      </c>
    </row>
    <row r="316" spans="1:12" x14ac:dyDescent="0.25">
      <c r="A316" s="26">
        <v>44115</v>
      </c>
      <c r="B316" s="22" t="s">
        <v>25</v>
      </c>
      <c r="C316" s="22" t="s">
        <v>13</v>
      </c>
      <c r="D316" s="22" t="s">
        <v>14</v>
      </c>
      <c r="E316" s="22">
        <v>129000</v>
      </c>
      <c r="F316" s="27">
        <v>19058000</v>
      </c>
      <c r="I316" s="3" t="str">
        <f t="shared" si="16"/>
        <v>N</v>
      </c>
      <c r="J316" s="3" t="str">
        <f t="shared" si="17"/>
        <v>G</v>
      </c>
      <c r="K316" s="3">
        <f t="shared" si="18"/>
        <v>129000</v>
      </c>
      <c r="L316" s="3" t="str">
        <f t="shared" si="19"/>
        <v>Saturday</v>
      </c>
    </row>
    <row r="317" spans="1:12" x14ac:dyDescent="0.25">
      <c r="A317" s="26">
        <v>44146</v>
      </c>
      <c r="B317" s="22" t="s">
        <v>12</v>
      </c>
      <c r="C317" s="22" t="s">
        <v>13</v>
      </c>
      <c r="D317" s="22" t="s">
        <v>14</v>
      </c>
      <c r="E317" s="22">
        <v>9000</v>
      </c>
      <c r="F317" s="27">
        <v>19067000</v>
      </c>
      <c r="I317" s="3" t="str">
        <f t="shared" si="16"/>
        <v>Y</v>
      </c>
      <c r="J317" s="3" t="str">
        <f t="shared" si="17"/>
        <v>L</v>
      </c>
      <c r="K317" s="3">
        <f t="shared" si="18"/>
        <v>9000</v>
      </c>
      <c r="L317" s="3" t="str">
        <f t="shared" si="19"/>
        <v>Sunday</v>
      </c>
    </row>
    <row r="318" spans="1:12" x14ac:dyDescent="0.25">
      <c r="A318" s="26">
        <v>44176</v>
      </c>
      <c r="B318" s="22" t="s">
        <v>15</v>
      </c>
      <c r="C318" s="22" t="s">
        <v>13</v>
      </c>
      <c r="D318" s="22" t="s">
        <v>14</v>
      </c>
      <c r="E318" s="22">
        <v>21000</v>
      </c>
      <c r="F318" s="27">
        <v>19089000</v>
      </c>
      <c r="I318" s="3" t="str">
        <f t="shared" si="16"/>
        <v>N</v>
      </c>
      <c r="J318" s="3" t="str">
        <f t="shared" si="17"/>
        <v>L</v>
      </c>
      <c r="K318" s="3">
        <f t="shared" si="18"/>
        <v>21000</v>
      </c>
      <c r="L318" s="3" t="str">
        <f t="shared" si="19"/>
        <v>Monday</v>
      </c>
    </row>
    <row r="319" spans="1:12" x14ac:dyDescent="0.25">
      <c r="A319" s="28" t="s">
        <v>218</v>
      </c>
      <c r="B319" s="22" t="s">
        <v>17</v>
      </c>
      <c r="C319" s="22" t="s">
        <v>13</v>
      </c>
      <c r="D319" s="22" t="s">
        <v>14</v>
      </c>
      <c r="E319" s="22">
        <v>48000</v>
      </c>
      <c r="F319" s="27">
        <v>19137000</v>
      </c>
      <c r="I319" s="3" t="str">
        <f t="shared" si="16"/>
        <v>N</v>
      </c>
      <c r="J319" s="3" t="str">
        <f t="shared" si="17"/>
        <v>L</v>
      </c>
      <c r="K319" s="3">
        <f t="shared" si="18"/>
        <v>48000</v>
      </c>
      <c r="L319" s="3" t="str">
        <f t="shared" si="19"/>
        <v>Tuesday</v>
      </c>
    </row>
    <row r="320" spans="1:12" x14ac:dyDescent="0.25">
      <c r="A320" s="28" t="s">
        <v>219</v>
      </c>
      <c r="B320" s="22" t="s">
        <v>18</v>
      </c>
      <c r="C320" s="22" t="s">
        <v>13</v>
      </c>
      <c r="D320" s="22" t="s">
        <v>14</v>
      </c>
      <c r="E320" s="22">
        <v>67000</v>
      </c>
      <c r="F320" s="27">
        <v>19203000</v>
      </c>
      <c r="I320" s="3" t="str">
        <f t="shared" si="16"/>
        <v>N</v>
      </c>
      <c r="J320" s="3" t="str">
        <f t="shared" si="17"/>
        <v>G</v>
      </c>
      <c r="K320" s="3">
        <f t="shared" si="18"/>
        <v>67000</v>
      </c>
      <c r="L320" s="3" t="str">
        <f t="shared" si="19"/>
        <v>Wednesday</v>
      </c>
    </row>
    <row r="321" spans="1:12" x14ac:dyDescent="0.25">
      <c r="A321" s="28" t="s">
        <v>220</v>
      </c>
      <c r="B321" s="22" t="s">
        <v>21</v>
      </c>
      <c r="C321" s="22" t="s">
        <v>13</v>
      </c>
      <c r="D321" s="22" t="s">
        <v>14</v>
      </c>
      <c r="E321" s="22">
        <v>44000</v>
      </c>
      <c r="F321" s="27">
        <v>19248000</v>
      </c>
      <c r="I321" s="3" t="str">
        <f t="shared" si="16"/>
        <v>N</v>
      </c>
      <c r="J321" s="3" t="str">
        <f t="shared" si="17"/>
        <v>L</v>
      </c>
      <c r="K321" s="3">
        <f t="shared" si="18"/>
        <v>44000</v>
      </c>
      <c r="L321" s="3" t="str">
        <f t="shared" si="19"/>
        <v>Thursday</v>
      </c>
    </row>
    <row r="322" spans="1:12" x14ac:dyDescent="0.25">
      <c r="A322" s="28" t="s">
        <v>221</v>
      </c>
      <c r="B322" s="22" t="s">
        <v>22</v>
      </c>
      <c r="C322" s="22" t="s">
        <v>13</v>
      </c>
      <c r="D322" s="22" t="s">
        <v>14</v>
      </c>
      <c r="E322" s="22">
        <v>102000</v>
      </c>
      <c r="F322" s="27">
        <v>19349000</v>
      </c>
      <c r="I322" s="3" t="str">
        <f t="shared" ref="I322:I385" si="20">IF(B322=$O$3,"Y","N")</f>
        <v>N</v>
      </c>
      <c r="J322" s="3" t="str">
        <f t="shared" si="17"/>
        <v>G</v>
      </c>
      <c r="K322" s="3">
        <f t="shared" si="18"/>
        <v>102000</v>
      </c>
      <c r="L322" s="3" t="str">
        <f t="shared" si="19"/>
        <v>Friday</v>
      </c>
    </row>
    <row r="323" spans="1:12" x14ac:dyDescent="0.25">
      <c r="A323" s="28" t="s">
        <v>222</v>
      </c>
      <c r="B323" s="22" t="s">
        <v>25</v>
      </c>
      <c r="C323" s="22" t="s">
        <v>13</v>
      </c>
      <c r="D323" s="22" t="s">
        <v>14</v>
      </c>
      <c r="E323" s="22">
        <v>92000</v>
      </c>
      <c r="F323" s="27">
        <v>19442000</v>
      </c>
      <c r="I323" s="3" t="str">
        <f t="shared" si="20"/>
        <v>N</v>
      </c>
      <c r="J323" s="3" t="str">
        <f t="shared" ref="J323:J386" si="21">_xlfn.IFS(E323&gt;60000,"G",E323&lt;60000,"L",E323=60000,"E")</f>
        <v>G</v>
      </c>
      <c r="K323" s="3">
        <f t="shared" ref="K323:K386" si="22">_xlfn.IFNA(E323,0)</f>
        <v>92000</v>
      </c>
      <c r="L323" s="3" t="str">
        <f t="shared" ref="L323:L386" si="23">INDEX(A322:F331,6,2)</f>
        <v>Saturday</v>
      </c>
    </row>
    <row r="324" spans="1:12" x14ac:dyDescent="0.25">
      <c r="A324" s="28" t="s">
        <v>223</v>
      </c>
      <c r="B324" s="22" t="s">
        <v>12</v>
      </c>
      <c r="C324" s="22" t="s">
        <v>13</v>
      </c>
      <c r="D324" s="22" t="s">
        <v>14</v>
      </c>
      <c r="E324" s="22">
        <v>95000</v>
      </c>
      <c r="F324" s="27">
        <v>19536000</v>
      </c>
      <c r="I324" s="3" t="str">
        <f t="shared" si="20"/>
        <v>Y</v>
      </c>
      <c r="J324" s="3" t="str">
        <f t="shared" si="21"/>
        <v>G</v>
      </c>
      <c r="K324" s="3">
        <f t="shared" si="22"/>
        <v>95000</v>
      </c>
      <c r="L324" s="3" t="str">
        <f t="shared" si="23"/>
        <v>Sunday</v>
      </c>
    </row>
    <row r="325" spans="1:12" x14ac:dyDescent="0.25">
      <c r="A325" s="28" t="s">
        <v>224</v>
      </c>
      <c r="B325" s="22" t="s">
        <v>15</v>
      </c>
      <c r="C325" s="22" t="s">
        <v>13</v>
      </c>
      <c r="D325" s="22" t="s">
        <v>14</v>
      </c>
      <c r="E325" s="22">
        <v>93000</v>
      </c>
      <c r="F325" s="27">
        <v>19630000</v>
      </c>
      <c r="I325" s="3" t="str">
        <f t="shared" si="20"/>
        <v>N</v>
      </c>
      <c r="J325" s="3" t="str">
        <f t="shared" si="21"/>
        <v>G</v>
      </c>
      <c r="K325" s="3">
        <f t="shared" si="22"/>
        <v>93000</v>
      </c>
      <c r="L325" s="3" t="str">
        <f t="shared" si="23"/>
        <v>Monday</v>
      </c>
    </row>
    <row r="326" spans="1:12" x14ac:dyDescent="0.25">
      <c r="A326" s="28" t="s">
        <v>225</v>
      </c>
      <c r="B326" s="22" t="s">
        <v>17</v>
      </c>
      <c r="C326" s="22" t="s">
        <v>13</v>
      </c>
      <c r="D326" s="22" t="s">
        <v>14</v>
      </c>
      <c r="E326" s="22">
        <v>53000</v>
      </c>
      <c r="F326" s="27">
        <v>19683000</v>
      </c>
      <c r="I326" s="3" t="str">
        <f t="shared" si="20"/>
        <v>N</v>
      </c>
      <c r="J326" s="3" t="str">
        <f t="shared" si="21"/>
        <v>L</v>
      </c>
      <c r="K326" s="3">
        <f t="shared" si="22"/>
        <v>53000</v>
      </c>
      <c r="L326" s="3" t="str">
        <f t="shared" si="23"/>
        <v>Tuesday</v>
      </c>
    </row>
    <row r="327" spans="1:12" x14ac:dyDescent="0.25">
      <c r="A327" s="28" t="s">
        <v>226</v>
      </c>
      <c r="B327" s="22" t="s">
        <v>18</v>
      </c>
      <c r="C327" s="22" t="s">
        <v>13</v>
      </c>
      <c r="D327" s="22" t="s">
        <v>14</v>
      </c>
      <c r="E327" s="22">
        <v>143000</v>
      </c>
      <c r="F327" s="27">
        <v>19827000</v>
      </c>
      <c r="I327" s="3" t="str">
        <f t="shared" si="20"/>
        <v>N</v>
      </c>
      <c r="J327" s="3" t="str">
        <f t="shared" si="21"/>
        <v>G</v>
      </c>
      <c r="K327" s="3">
        <f t="shared" si="22"/>
        <v>143000</v>
      </c>
      <c r="L327" s="3" t="str">
        <f t="shared" si="23"/>
        <v>Wednesday</v>
      </c>
    </row>
    <row r="328" spans="1:12" x14ac:dyDescent="0.25">
      <c r="A328" s="28" t="s">
        <v>227</v>
      </c>
      <c r="B328" s="22" t="s">
        <v>21</v>
      </c>
      <c r="C328" s="22" t="s">
        <v>13</v>
      </c>
      <c r="D328" s="22" t="s">
        <v>14</v>
      </c>
      <c r="E328" s="22">
        <v>12000</v>
      </c>
      <c r="F328" s="27">
        <v>19839000</v>
      </c>
      <c r="I328" s="3" t="str">
        <f t="shared" si="20"/>
        <v>N</v>
      </c>
      <c r="J328" s="3" t="str">
        <f t="shared" si="21"/>
        <v>L</v>
      </c>
      <c r="K328" s="3">
        <f t="shared" si="22"/>
        <v>12000</v>
      </c>
      <c r="L328" s="3" t="str">
        <f t="shared" si="23"/>
        <v>Thursday</v>
      </c>
    </row>
    <row r="329" spans="1:12" x14ac:dyDescent="0.25">
      <c r="A329" s="28" t="s">
        <v>228</v>
      </c>
      <c r="B329" s="22" t="s">
        <v>22</v>
      </c>
      <c r="C329" s="22" t="s">
        <v>13</v>
      </c>
      <c r="D329" s="22" t="s">
        <v>14</v>
      </c>
      <c r="E329" s="22">
        <v>71000</v>
      </c>
      <c r="F329" s="27">
        <v>19910000</v>
      </c>
      <c r="I329" s="3" t="str">
        <f t="shared" si="20"/>
        <v>N</v>
      </c>
      <c r="J329" s="3" t="str">
        <f t="shared" si="21"/>
        <v>G</v>
      </c>
      <c r="K329" s="3">
        <f t="shared" si="22"/>
        <v>71000</v>
      </c>
      <c r="L329" s="3" t="str">
        <f t="shared" si="23"/>
        <v>Friday</v>
      </c>
    </row>
    <row r="330" spans="1:12" x14ac:dyDescent="0.25">
      <c r="A330" s="28" t="s">
        <v>229</v>
      </c>
      <c r="B330" s="22" t="s">
        <v>25</v>
      </c>
      <c r="C330" s="22" t="s">
        <v>13</v>
      </c>
      <c r="D330" s="22" t="s">
        <v>14</v>
      </c>
      <c r="E330" s="22">
        <v>59000</v>
      </c>
      <c r="F330" s="27">
        <v>19969000</v>
      </c>
      <c r="I330" s="3" t="str">
        <f t="shared" si="20"/>
        <v>N</v>
      </c>
      <c r="J330" s="3" t="str">
        <f t="shared" si="21"/>
        <v>L</v>
      </c>
      <c r="K330" s="3">
        <f t="shared" si="22"/>
        <v>59000</v>
      </c>
      <c r="L330" s="3" t="str">
        <f t="shared" si="23"/>
        <v>Saturday</v>
      </c>
    </row>
    <row r="331" spans="1:12" x14ac:dyDescent="0.25">
      <c r="A331" s="28" t="s">
        <v>230</v>
      </c>
      <c r="B331" s="22" t="s">
        <v>12</v>
      </c>
      <c r="C331" s="22" t="s">
        <v>13</v>
      </c>
      <c r="D331" s="22" t="s">
        <v>14</v>
      </c>
      <c r="E331" s="22">
        <v>26000</v>
      </c>
      <c r="F331" s="27">
        <v>19995000</v>
      </c>
      <c r="I331" s="3" t="str">
        <f t="shared" si="20"/>
        <v>Y</v>
      </c>
      <c r="J331" s="3" t="str">
        <f t="shared" si="21"/>
        <v>L</v>
      </c>
      <c r="K331" s="3">
        <f t="shared" si="22"/>
        <v>26000</v>
      </c>
      <c r="L331" s="3" t="str">
        <f t="shared" si="23"/>
        <v>Sunday</v>
      </c>
    </row>
    <row r="332" spans="1:12" x14ac:dyDescent="0.25">
      <c r="A332" s="28" t="s">
        <v>231</v>
      </c>
      <c r="B332" s="22" t="s">
        <v>15</v>
      </c>
      <c r="C332" s="22" t="s">
        <v>13</v>
      </c>
      <c r="D332" s="22" t="s">
        <v>14</v>
      </c>
      <c r="E332" s="22">
        <v>49000</v>
      </c>
      <c r="F332" s="27">
        <v>20045000</v>
      </c>
      <c r="I332" s="3" t="str">
        <f t="shared" si="20"/>
        <v>N</v>
      </c>
      <c r="J332" s="3" t="str">
        <f t="shared" si="21"/>
        <v>L</v>
      </c>
      <c r="K332" s="3">
        <f t="shared" si="22"/>
        <v>49000</v>
      </c>
      <c r="L332" s="3" t="str">
        <f t="shared" si="23"/>
        <v>Monday</v>
      </c>
    </row>
    <row r="333" spans="1:12" x14ac:dyDescent="0.25">
      <c r="A333" s="28" t="s">
        <v>232</v>
      </c>
      <c r="B333" s="22" t="s">
        <v>17</v>
      </c>
      <c r="C333" s="22" t="s">
        <v>13</v>
      </c>
      <c r="D333" s="22" t="s">
        <v>14</v>
      </c>
      <c r="E333" s="22">
        <v>100000</v>
      </c>
      <c r="F333" s="27">
        <v>20144000</v>
      </c>
      <c r="I333" s="3" t="str">
        <f t="shared" si="20"/>
        <v>N</v>
      </c>
      <c r="J333" s="3" t="str">
        <f t="shared" si="21"/>
        <v>G</v>
      </c>
      <c r="K333" s="3">
        <f t="shared" si="22"/>
        <v>100000</v>
      </c>
      <c r="L333" s="3" t="str">
        <f t="shared" si="23"/>
        <v>Tuesday</v>
      </c>
    </row>
    <row r="334" spans="1:12" x14ac:dyDescent="0.25">
      <c r="A334" s="28" t="s">
        <v>233</v>
      </c>
      <c r="B334" s="22" t="s">
        <v>18</v>
      </c>
      <c r="C334" s="22" t="s">
        <v>13</v>
      </c>
      <c r="D334" s="22" t="s">
        <v>14</v>
      </c>
      <c r="E334" s="22">
        <v>112000</v>
      </c>
      <c r="F334" s="27">
        <v>20256000</v>
      </c>
      <c r="I334" s="3" t="str">
        <f t="shared" si="20"/>
        <v>N</v>
      </c>
      <c r="J334" s="3" t="str">
        <f t="shared" si="21"/>
        <v>G</v>
      </c>
      <c r="K334" s="3">
        <f t="shared" si="22"/>
        <v>112000</v>
      </c>
      <c r="L334" s="3" t="str">
        <f t="shared" si="23"/>
        <v>Wednesday</v>
      </c>
    </row>
    <row r="335" spans="1:12" x14ac:dyDescent="0.25">
      <c r="A335" s="28" t="s">
        <v>234</v>
      </c>
      <c r="B335" s="22" t="s">
        <v>21</v>
      </c>
      <c r="C335" s="22" t="s">
        <v>13</v>
      </c>
      <c r="D335" s="22" t="s">
        <v>14</v>
      </c>
      <c r="E335" s="22">
        <v>164000</v>
      </c>
      <c r="F335" s="27">
        <v>20421000</v>
      </c>
      <c r="I335" s="3" t="str">
        <f t="shared" si="20"/>
        <v>N</v>
      </c>
      <c r="J335" s="3" t="str">
        <f t="shared" si="21"/>
        <v>G</v>
      </c>
      <c r="K335" s="3">
        <f t="shared" si="22"/>
        <v>164000</v>
      </c>
      <c r="L335" s="3" t="str">
        <f t="shared" si="23"/>
        <v>Thursday</v>
      </c>
    </row>
    <row r="336" spans="1:12" x14ac:dyDescent="0.25">
      <c r="A336" s="28" t="s">
        <v>235</v>
      </c>
      <c r="B336" s="22" t="s">
        <v>22</v>
      </c>
      <c r="C336" s="22" t="s">
        <v>13</v>
      </c>
      <c r="D336" s="22" t="s">
        <v>14</v>
      </c>
      <c r="E336" s="22">
        <v>39000</v>
      </c>
      <c r="F336" s="27">
        <v>20460000</v>
      </c>
      <c r="I336" s="3" t="str">
        <f t="shared" si="20"/>
        <v>N</v>
      </c>
      <c r="J336" s="3" t="str">
        <f t="shared" si="21"/>
        <v>L</v>
      </c>
      <c r="K336" s="3">
        <f t="shared" si="22"/>
        <v>39000</v>
      </c>
      <c r="L336" s="3" t="str">
        <f t="shared" si="23"/>
        <v>Friday</v>
      </c>
    </row>
    <row r="337" spans="1:12" x14ac:dyDescent="0.25">
      <c r="A337" s="26">
        <v>43842</v>
      </c>
      <c r="B337" s="22" t="s">
        <v>25</v>
      </c>
      <c r="C337" s="22" t="s">
        <v>13</v>
      </c>
      <c r="D337" s="22" t="s">
        <v>14</v>
      </c>
      <c r="E337" s="22">
        <v>41000</v>
      </c>
      <c r="F337" s="27">
        <v>20501000</v>
      </c>
      <c r="I337" s="3" t="str">
        <f t="shared" si="20"/>
        <v>N</v>
      </c>
      <c r="J337" s="3" t="str">
        <f t="shared" si="21"/>
        <v>L</v>
      </c>
      <c r="K337" s="3">
        <f t="shared" si="22"/>
        <v>41000</v>
      </c>
      <c r="L337" s="3" t="str">
        <f t="shared" si="23"/>
        <v>Saturday</v>
      </c>
    </row>
    <row r="338" spans="1:12" x14ac:dyDescent="0.25">
      <c r="A338" s="26">
        <v>43873</v>
      </c>
      <c r="B338" s="22" t="s">
        <v>12</v>
      </c>
      <c r="C338" s="22" t="s">
        <v>13</v>
      </c>
      <c r="D338" s="22" t="s">
        <v>14</v>
      </c>
      <c r="E338" s="22">
        <v>39000</v>
      </c>
      <c r="F338" s="27">
        <v>20539000</v>
      </c>
      <c r="I338" s="3" t="str">
        <f t="shared" si="20"/>
        <v>Y</v>
      </c>
      <c r="J338" s="3" t="str">
        <f t="shared" si="21"/>
        <v>L</v>
      </c>
      <c r="K338" s="3">
        <f t="shared" si="22"/>
        <v>39000</v>
      </c>
      <c r="L338" s="3" t="str">
        <f t="shared" si="23"/>
        <v>Sunday</v>
      </c>
    </row>
    <row r="339" spans="1:12" x14ac:dyDescent="0.25">
      <c r="A339" s="26">
        <v>43902</v>
      </c>
      <c r="B339" s="22" t="s">
        <v>15</v>
      </c>
      <c r="C339" s="22" t="s">
        <v>13</v>
      </c>
      <c r="D339" s="22" t="s">
        <v>14</v>
      </c>
      <c r="E339" s="22">
        <v>59000</v>
      </c>
      <c r="F339" s="27">
        <v>20598000</v>
      </c>
      <c r="I339" s="3" t="str">
        <f t="shared" si="20"/>
        <v>N</v>
      </c>
      <c r="J339" s="3" t="str">
        <f t="shared" si="21"/>
        <v>L</v>
      </c>
      <c r="K339" s="3">
        <f t="shared" si="22"/>
        <v>59000</v>
      </c>
      <c r="L339" s="3" t="str">
        <f t="shared" si="23"/>
        <v>Monday</v>
      </c>
    </row>
    <row r="340" spans="1:12" x14ac:dyDescent="0.25">
      <c r="A340" s="26">
        <v>43933</v>
      </c>
      <c r="B340" s="22" t="s">
        <v>17</v>
      </c>
      <c r="C340" s="22" t="s">
        <v>13</v>
      </c>
      <c r="D340" s="22" t="s">
        <v>14</v>
      </c>
      <c r="E340" s="22">
        <v>21000</v>
      </c>
      <c r="F340" s="27">
        <v>20619000</v>
      </c>
      <c r="I340" s="3" t="str">
        <f t="shared" si="20"/>
        <v>N</v>
      </c>
      <c r="J340" s="3" t="str">
        <f t="shared" si="21"/>
        <v>L</v>
      </c>
      <c r="K340" s="3">
        <f t="shared" si="22"/>
        <v>21000</v>
      </c>
      <c r="L340" s="3" t="str">
        <f t="shared" si="23"/>
        <v>Tuesday</v>
      </c>
    </row>
    <row r="341" spans="1:12" x14ac:dyDescent="0.25">
      <c r="A341" s="26">
        <v>43963</v>
      </c>
      <c r="B341" s="22" t="s">
        <v>18</v>
      </c>
      <c r="C341" s="22" t="s">
        <v>13</v>
      </c>
      <c r="D341" s="22" t="s">
        <v>14</v>
      </c>
      <c r="E341" s="22">
        <v>86000</v>
      </c>
      <c r="F341" s="27">
        <v>20705000</v>
      </c>
      <c r="I341" s="3" t="str">
        <f t="shared" si="20"/>
        <v>N</v>
      </c>
      <c r="J341" s="3" t="str">
        <f t="shared" si="21"/>
        <v>G</v>
      </c>
      <c r="K341" s="3">
        <f t="shared" si="22"/>
        <v>86000</v>
      </c>
      <c r="L341" s="3" t="str">
        <f t="shared" si="23"/>
        <v>Wednesday</v>
      </c>
    </row>
    <row r="342" spans="1:12" x14ac:dyDescent="0.25">
      <c r="A342" s="26">
        <v>43994</v>
      </c>
      <c r="B342" s="22" t="s">
        <v>21</v>
      </c>
      <c r="C342" s="22" t="s">
        <v>13</v>
      </c>
      <c r="D342" s="22" t="s">
        <v>14</v>
      </c>
      <c r="E342" s="22">
        <v>159000</v>
      </c>
      <c r="F342" s="27">
        <v>20864000</v>
      </c>
      <c r="I342" s="3" t="str">
        <f t="shared" si="20"/>
        <v>N</v>
      </c>
      <c r="J342" s="3" t="str">
        <f t="shared" si="21"/>
        <v>G</v>
      </c>
      <c r="K342" s="3">
        <f t="shared" si="22"/>
        <v>159000</v>
      </c>
      <c r="L342" s="3" t="str">
        <f t="shared" si="23"/>
        <v>Thursday</v>
      </c>
    </row>
    <row r="343" spans="1:12" x14ac:dyDescent="0.25">
      <c r="A343" s="26">
        <v>44024</v>
      </c>
      <c r="B343" s="22" t="s">
        <v>22</v>
      </c>
      <c r="C343" s="22" t="s">
        <v>13</v>
      </c>
      <c r="D343" s="22" t="s">
        <v>14</v>
      </c>
      <c r="E343" s="22">
        <v>52000</v>
      </c>
      <c r="F343" s="27">
        <v>20916000</v>
      </c>
      <c r="I343" s="3" t="str">
        <f t="shared" si="20"/>
        <v>N</v>
      </c>
      <c r="J343" s="3" t="str">
        <f t="shared" si="21"/>
        <v>L</v>
      </c>
      <c r="K343" s="3">
        <f t="shared" si="22"/>
        <v>52000</v>
      </c>
      <c r="L343" s="3" t="str">
        <f t="shared" si="23"/>
        <v>Friday</v>
      </c>
    </row>
    <row r="344" spans="1:12" x14ac:dyDescent="0.25">
      <c r="A344" s="26">
        <v>44055</v>
      </c>
      <c r="B344" s="22" t="s">
        <v>25</v>
      </c>
      <c r="C344" s="22" t="s">
        <v>13</v>
      </c>
      <c r="D344" s="22" t="s">
        <v>14</v>
      </c>
      <c r="E344" s="22">
        <v>54000</v>
      </c>
      <c r="F344" s="27">
        <v>20970000</v>
      </c>
      <c r="I344" s="3" t="str">
        <f t="shared" si="20"/>
        <v>N</v>
      </c>
      <c r="J344" s="3" t="str">
        <f t="shared" si="21"/>
        <v>L</v>
      </c>
      <c r="K344" s="3">
        <f t="shared" si="22"/>
        <v>54000</v>
      </c>
      <c r="L344" s="3" t="str">
        <f t="shared" si="23"/>
        <v>Saturday</v>
      </c>
    </row>
    <row r="345" spans="1:12" x14ac:dyDescent="0.25">
      <c r="A345" s="26">
        <v>44086</v>
      </c>
      <c r="B345" s="22" t="s">
        <v>12</v>
      </c>
      <c r="C345" s="22" t="s">
        <v>13</v>
      </c>
      <c r="D345" s="22" t="s">
        <v>14</v>
      </c>
      <c r="E345" s="22">
        <v>95000</v>
      </c>
      <c r="F345" s="27">
        <v>21065000</v>
      </c>
      <c r="I345" s="3" t="str">
        <f t="shared" si="20"/>
        <v>Y</v>
      </c>
      <c r="J345" s="3" t="str">
        <f t="shared" si="21"/>
        <v>G</v>
      </c>
      <c r="K345" s="3">
        <f t="shared" si="22"/>
        <v>95000</v>
      </c>
      <c r="L345" s="3" t="str">
        <f t="shared" si="23"/>
        <v>Sunday</v>
      </c>
    </row>
    <row r="346" spans="1:12" x14ac:dyDescent="0.25">
      <c r="A346" s="26">
        <v>44116</v>
      </c>
      <c r="B346" s="22" t="s">
        <v>15</v>
      </c>
      <c r="C346" s="22" t="s">
        <v>13</v>
      </c>
      <c r="D346" s="22" t="s">
        <v>14</v>
      </c>
      <c r="E346" s="22">
        <v>87000</v>
      </c>
      <c r="F346" s="27">
        <v>21152000</v>
      </c>
      <c r="I346" s="3" t="str">
        <f t="shared" si="20"/>
        <v>N</v>
      </c>
      <c r="J346" s="3" t="str">
        <f t="shared" si="21"/>
        <v>G</v>
      </c>
      <c r="K346" s="3">
        <f t="shared" si="22"/>
        <v>87000</v>
      </c>
      <c r="L346" s="3" t="str">
        <f t="shared" si="23"/>
        <v>Monday</v>
      </c>
    </row>
    <row r="347" spans="1:12" x14ac:dyDescent="0.25">
      <c r="A347" s="26">
        <v>44147</v>
      </c>
      <c r="B347" s="22" t="s">
        <v>17</v>
      </c>
      <c r="C347" s="22" t="s">
        <v>13</v>
      </c>
      <c r="D347" s="22" t="s">
        <v>14</v>
      </c>
      <c r="E347" s="22">
        <v>115000</v>
      </c>
      <c r="F347" s="27">
        <v>21267000</v>
      </c>
      <c r="I347" s="3" t="str">
        <f t="shared" si="20"/>
        <v>N</v>
      </c>
      <c r="J347" s="3" t="str">
        <f t="shared" si="21"/>
        <v>G</v>
      </c>
      <c r="K347" s="3">
        <f t="shared" si="22"/>
        <v>115000</v>
      </c>
      <c r="L347" s="3" t="str">
        <f t="shared" si="23"/>
        <v>Tuesday</v>
      </c>
    </row>
    <row r="348" spans="1:12" x14ac:dyDescent="0.25">
      <c r="A348" s="26">
        <v>44177</v>
      </c>
      <c r="B348" s="22" t="s">
        <v>18</v>
      </c>
      <c r="C348" s="22" t="s">
        <v>13</v>
      </c>
      <c r="D348" s="22" t="s">
        <v>14</v>
      </c>
      <c r="E348" s="22">
        <v>78000</v>
      </c>
      <c r="F348" s="27">
        <v>21345000</v>
      </c>
      <c r="I348" s="3" t="str">
        <f t="shared" si="20"/>
        <v>N</v>
      </c>
      <c r="J348" s="3" t="str">
        <f t="shared" si="21"/>
        <v>G</v>
      </c>
      <c r="K348" s="3">
        <f t="shared" si="22"/>
        <v>78000</v>
      </c>
      <c r="L348" s="3" t="str">
        <f t="shared" si="23"/>
        <v>Wednesday</v>
      </c>
    </row>
    <row r="349" spans="1:12" x14ac:dyDescent="0.25">
      <c r="A349" s="28" t="s">
        <v>236</v>
      </c>
      <c r="B349" s="22" t="s">
        <v>21</v>
      </c>
      <c r="C349" s="22" t="s">
        <v>13</v>
      </c>
      <c r="D349" s="22" t="s">
        <v>14</v>
      </c>
      <c r="E349" s="22">
        <v>27000</v>
      </c>
      <c r="F349" s="27">
        <v>21372000</v>
      </c>
      <c r="I349" s="3" t="str">
        <f t="shared" si="20"/>
        <v>N</v>
      </c>
      <c r="J349" s="3" t="str">
        <f t="shared" si="21"/>
        <v>L</v>
      </c>
      <c r="K349" s="3">
        <f t="shared" si="22"/>
        <v>27000</v>
      </c>
      <c r="L349" s="3" t="str">
        <f t="shared" si="23"/>
        <v>Thursday</v>
      </c>
    </row>
    <row r="350" spans="1:12" x14ac:dyDescent="0.25">
      <c r="A350" s="28" t="s">
        <v>237</v>
      </c>
      <c r="B350" s="22" t="s">
        <v>22</v>
      </c>
      <c r="C350" s="22" t="s">
        <v>13</v>
      </c>
      <c r="D350" s="22" t="s">
        <v>14</v>
      </c>
      <c r="E350" s="22">
        <v>29000</v>
      </c>
      <c r="F350" s="27">
        <v>21400000</v>
      </c>
      <c r="I350" s="3" t="str">
        <f t="shared" si="20"/>
        <v>N</v>
      </c>
      <c r="J350" s="3" t="str">
        <f t="shared" si="21"/>
        <v>L</v>
      </c>
      <c r="K350" s="3">
        <f t="shared" si="22"/>
        <v>29000</v>
      </c>
      <c r="L350" s="3" t="str">
        <f t="shared" si="23"/>
        <v>Friday</v>
      </c>
    </row>
    <row r="351" spans="1:12" x14ac:dyDescent="0.25">
      <c r="A351" s="28" t="s">
        <v>238</v>
      </c>
      <c r="B351" s="22" t="s">
        <v>25</v>
      </c>
      <c r="C351" s="22" t="s">
        <v>13</v>
      </c>
      <c r="D351" s="22" t="s">
        <v>14</v>
      </c>
      <c r="E351" s="22">
        <v>195000</v>
      </c>
      <c r="F351" s="27">
        <v>21595000</v>
      </c>
      <c r="I351" s="3" t="str">
        <f t="shared" si="20"/>
        <v>N</v>
      </c>
      <c r="J351" s="3" t="str">
        <f t="shared" si="21"/>
        <v>G</v>
      </c>
      <c r="K351" s="3">
        <f t="shared" si="22"/>
        <v>195000</v>
      </c>
      <c r="L351" s="3" t="str">
        <f t="shared" si="23"/>
        <v>Saturday</v>
      </c>
    </row>
    <row r="352" spans="1:12" x14ac:dyDescent="0.25">
      <c r="A352" s="28" t="s">
        <v>239</v>
      </c>
      <c r="B352" s="22" t="s">
        <v>12</v>
      </c>
      <c r="C352" s="22" t="s">
        <v>13</v>
      </c>
      <c r="D352" s="22" t="s">
        <v>14</v>
      </c>
      <c r="E352" s="22">
        <v>54000</v>
      </c>
      <c r="F352" s="27">
        <v>21649000</v>
      </c>
      <c r="I352" s="3" t="str">
        <f t="shared" si="20"/>
        <v>Y</v>
      </c>
      <c r="J352" s="3" t="str">
        <f t="shared" si="21"/>
        <v>L</v>
      </c>
      <c r="K352" s="3">
        <f t="shared" si="22"/>
        <v>54000</v>
      </c>
      <c r="L352" s="3" t="str">
        <f t="shared" si="23"/>
        <v>Sunday</v>
      </c>
    </row>
    <row r="353" spans="1:12" x14ac:dyDescent="0.25">
      <c r="A353" s="28" t="s">
        <v>240</v>
      </c>
      <c r="B353" s="22" t="s">
        <v>15</v>
      </c>
      <c r="C353" s="22" t="s">
        <v>13</v>
      </c>
      <c r="D353" s="22" t="s">
        <v>14</v>
      </c>
      <c r="E353" s="22">
        <v>55000</v>
      </c>
      <c r="F353" s="27">
        <v>21704000</v>
      </c>
      <c r="I353" s="3" t="str">
        <f t="shared" si="20"/>
        <v>N</v>
      </c>
      <c r="J353" s="3" t="str">
        <f t="shared" si="21"/>
        <v>L</v>
      </c>
      <c r="K353" s="3">
        <f t="shared" si="22"/>
        <v>55000</v>
      </c>
      <c r="L353" s="3" t="str">
        <f t="shared" si="23"/>
        <v>Monday</v>
      </c>
    </row>
    <row r="354" spans="1:12" x14ac:dyDescent="0.25">
      <c r="A354" s="28" t="s">
        <v>241</v>
      </c>
      <c r="B354" s="22" t="s">
        <v>17</v>
      </c>
      <c r="C354" s="22" t="s">
        <v>13</v>
      </c>
      <c r="D354" s="22" t="s">
        <v>14</v>
      </c>
      <c r="E354" s="22">
        <v>26000</v>
      </c>
      <c r="F354" s="27">
        <v>21730000</v>
      </c>
      <c r="I354" s="3" t="str">
        <f t="shared" si="20"/>
        <v>N</v>
      </c>
      <c r="J354" s="3" t="str">
        <f t="shared" si="21"/>
        <v>L</v>
      </c>
      <c r="K354" s="3">
        <f t="shared" si="22"/>
        <v>26000</v>
      </c>
      <c r="L354" s="3" t="str">
        <f t="shared" si="23"/>
        <v>Tuesday</v>
      </c>
    </row>
    <row r="355" spans="1:12" x14ac:dyDescent="0.25">
      <c r="A355" s="28" t="s">
        <v>242</v>
      </c>
      <c r="B355" s="22" t="s">
        <v>18</v>
      </c>
      <c r="C355" s="22" t="s">
        <v>13</v>
      </c>
      <c r="D355" s="22" t="s">
        <v>14</v>
      </c>
      <c r="E355" s="22">
        <v>49000</v>
      </c>
      <c r="F355" s="27">
        <v>21778000</v>
      </c>
      <c r="I355" s="3" t="str">
        <f t="shared" si="20"/>
        <v>N</v>
      </c>
      <c r="J355" s="3" t="str">
        <f t="shared" si="21"/>
        <v>L</v>
      </c>
      <c r="K355" s="3">
        <f t="shared" si="22"/>
        <v>49000</v>
      </c>
      <c r="L355" s="3" t="str">
        <f t="shared" si="23"/>
        <v>Wednesday</v>
      </c>
    </row>
    <row r="356" spans="1:12" x14ac:dyDescent="0.25">
      <c r="A356" s="28" t="s">
        <v>243</v>
      </c>
      <c r="B356" s="22" t="s">
        <v>21</v>
      </c>
      <c r="C356" s="22" t="s">
        <v>13</v>
      </c>
      <c r="D356" s="22" t="s">
        <v>14</v>
      </c>
      <c r="E356" s="22">
        <v>116000</v>
      </c>
      <c r="F356" s="27">
        <v>21894000</v>
      </c>
      <c r="I356" s="3" t="str">
        <f t="shared" si="20"/>
        <v>N</v>
      </c>
      <c r="J356" s="3" t="str">
        <f t="shared" si="21"/>
        <v>G</v>
      </c>
      <c r="K356" s="3">
        <f t="shared" si="22"/>
        <v>116000</v>
      </c>
      <c r="L356" s="3" t="str">
        <f t="shared" si="23"/>
        <v>Thursday</v>
      </c>
    </row>
    <row r="357" spans="1:12" x14ac:dyDescent="0.25">
      <c r="A357" s="28" t="s">
        <v>244</v>
      </c>
      <c r="B357" s="22" t="s">
        <v>22</v>
      </c>
      <c r="C357" s="22" t="s">
        <v>13</v>
      </c>
      <c r="D357" s="22" t="s">
        <v>14</v>
      </c>
      <c r="E357" s="22">
        <v>107000</v>
      </c>
      <c r="F357" s="27">
        <v>22002000</v>
      </c>
      <c r="I357" s="3" t="str">
        <f t="shared" si="20"/>
        <v>N</v>
      </c>
      <c r="J357" s="3" t="str">
        <f t="shared" si="21"/>
        <v>G</v>
      </c>
      <c r="K357" s="3">
        <f t="shared" si="22"/>
        <v>107000</v>
      </c>
      <c r="L357" s="3" t="str">
        <f t="shared" si="23"/>
        <v>Friday</v>
      </c>
    </row>
    <row r="358" spans="1:12" x14ac:dyDescent="0.25">
      <c r="A358" s="28" t="s">
        <v>245</v>
      </c>
      <c r="B358" s="22" t="s">
        <v>25</v>
      </c>
      <c r="C358" s="22" t="s">
        <v>13</v>
      </c>
      <c r="D358" s="22" t="s">
        <v>14</v>
      </c>
      <c r="E358" s="22">
        <v>44000</v>
      </c>
      <c r="F358" s="27">
        <v>22046000</v>
      </c>
      <c r="I358" s="3" t="str">
        <f t="shared" si="20"/>
        <v>N</v>
      </c>
      <c r="J358" s="3" t="str">
        <f t="shared" si="21"/>
        <v>L</v>
      </c>
      <c r="K358" s="3">
        <f t="shared" si="22"/>
        <v>44000</v>
      </c>
      <c r="L358" s="3" t="str">
        <f t="shared" si="23"/>
        <v>Saturday</v>
      </c>
    </row>
    <row r="359" spans="1:12" x14ac:dyDescent="0.25">
      <c r="A359" s="28" t="s">
        <v>246</v>
      </c>
      <c r="B359" s="22" t="s">
        <v>12</v>
      </c>
      <c r="C359" s="22" t="s">
        <v>13</v>
      </c>
      <c r="D359" s="22" t="s">
        <v>14</v>
      </c>
      <c r="E359" s="22">
        <v>64000</v>
      </c>
      <c r="F359" s="27">
        <v>22110000</v>
      </c>
      <c r="I359" s="3" t="str">
        <f t="shared" si="20"/>
        <v>Y</v>
      </c>
      <c r="J359" s="3" t="str">
        <f t="shared" si="21"/>
        <v>G</v>
      </c>
      <c r="K359" s="3">
        <f t="shared" si="22"/>
        <v>64000</v>
      </c>
      <c r="L359" s="3" t="str">
        <f t="shared" si="23"/>
        <v>Sunday</v>
      </c>
    </row>
    <row r="360" spans="1:12" x14ac:dyDescent="0.25">
      <c r="A360" s="28" t="s">
        <v>247</v>
      </c>
      <c r="B360" s="22" t="s">
        <v>15</v>
      </c>
      <c r="C360" s="22" t="s">
        <v>13</v>
      </c>
      <c r="D360" s="22" t="s">
        <v>14</v>
      </c>
      <c r="E360" s="22">
        <v>7000</v>
      </c>
      <c r="F360" s="27">
        <v>22116000</v>
      </c>
      <c r="I360" s="3" t="str">
        <f t="shared" si="20"/>
        <v>N</v>
      </c>
      <c r="J360" s="3" t="str">
        <f t="shared" si="21"/>
        <v>L</v>
      </c>
      <c r="K360" s="3">
        <f t="shared" si="22"/>
        <v>7000</v>
      </c>
      <c r="L360" s="3" t="str">
        <f t="shared" si="23"/>
        <v>Monday</v>
      </c>
    </row>
    <row r="361" spans="1:12" x14ac:dyDescent="0.25">
      <c r="A361" s="28" t="s">
        <v>248</v>
      </c>
      <c r="B361" s="22" t="s">
        <v>17</v>
      </c>
      <c r="C361" s="22" t="s">
        <v>13</v>
      </c>
      <c r="D361" s="22" t="s">
        <v>14</v>
      </c>
      <c r="E361" s="22">
        <v>10000</v>
      </c>
      <c r="F361" s="27">
        <v>22126000</v>
      </c>
      <c r="I361" s="3" t="str">
        <f t="shared" si="20"/>
        <v>N</v>
      </c>
      <c r="J361" s="3" t="str">
        <f t="shared" si="21"/>
        <v>L</v>
      </c>
      <c r="K361" s="3">
        <f t="shared" si="22"/>
        <v>10000</v>
      </c>
      <c r="L361" s="3" t="str">
        <f t="shared" si="23"/>
        <v>Tuesday</v>
      </c>
    </row>
    <row r="362" spans="1:12" x14ac:dyDescent="0.25">
      <c r="A362" s="28" t="s">
        <v>249</v>
      </c>
      <c r="B362" s="22" t="s">
        <v>18</v>
      </c>
      <c r="C362" s="22" t="s">
        <v>13</v>
      </c>
      <c r="D362" s="22" t="s">
        <v>14</v>
      </c>
      <c r="E362" s="22">
        <v>5000</v>
      </c>
      <c r="F362" s="27">
        <v>22131000</v>
      </c>
      <c r="I362" s="3" t="str">
        <f t="shared" si="20"/>
        <v>N</v>
      </c>
      <c r="J362" s="3" t="str">
        <f t="shared" si="21"/>
        <v>L</v>
      </c>
      <c r="K362" s="3">
        <f t="shared" si="22"/>
        <v>5000</v>
      </c>
      <c r="L362" s="3" t="str">
        <f t="shared" si="23"/>
        <v>Wednesday</v>
      </c>
    </row>
    <row r="363" spans="1:12" x14ac:dyDescent="0.25">
      <c r="A363" s="28" t="s">
        <v>250</v>
      </c>
      <c r="B363" s="22" t="s">
        <v>21</v>
      </c>
      <c r="C363" s="22" t="s">
        <v>13</v>
      </c>
      <c r="D363" s="22" t="s">
        <v>14</v>
      </c>
      <c r="E363" s="22">
        <v>50000</v>
      </c>
      <c r="F363" s="27">
        <v>22181000</v>
      </c>
      <c r="I363" s="3" t="str">
        <f t="shared" si="20"/>
        <v>N</v>
      </c>
      <c r="J363" s="3" t="str">
        <f t="shared" si="21"/>
        <v>L</v>
      </c>
      <c r="K363" s="3">
        <f t="shared" si="22"/>
        <v>50000</v>
      </c>
      <c r="L363" s="3" t="str">
        <f t="shared" si="23"/>
        <v>Thursday</v>
      </c>
    </row>
    <row r="364" spans="1:12" x14ac:dyDescent="0.25">
      <c r="A364" s="28" t="s">
        <v>251</v>
      </c>
      <c r="B364" s="22" t="s">
        <v>22</v>
      </c>
      <c r="C364" s="22" t="s">
        <v>13</v>
      </c>
      <c r="D364" s="22" t="s">
        <v>14</v>
      </c>
      <c r="E364" s="22">
        <v>87000</v>
      </c>
      <c r="F364" s="27">
        <v>22268000</v>
      </c>
      <c r="I364" s="3" t="str">
        <f t="shared" si="20"/>
        <v>N</v>
      </c>
      <c r="J364" s="3" t="str">
        <f t="shared" si="21"/>
        <v>G</v>
      </c>
      <c r="K364" s="3">
        <f t="shared" si="22"/>
        <v>87000</v>
      </c>
      <c r="L364" s="3" t="str">
        <f t="shared" si="23"/>
        <v>Wednesday</v>
      </c>
    </row>
    <row r="365" spans="1:12" x14ac:dyDescent="0.25">
      <c r="A365" s="28" t="s">
        <v>252</v>
      </c>
      <c r="B365" s="22" t="s">
        <v>25</v>
      </c>
      <c r="C365" s="22" t="s">
        <v>13</v>
      </c>
      <c r="D365" s="22" t="s">
        <v>14</v>
      </c>
      <c r="E365" s="22">
        <v>28000</v>
      </c>
      <c r="F365" s="27">
        <v>22295000</v>
      </c>
      <c r="I365" s="3" t="str">
        <f t="shared" si="20"/>
        <v>N</v>
      </c>
      <c r="J365" s="3" t="str">
        <f t="shared" si="21"/>
        <v>L</v>
      </c>
      <c r="K365" s="3">
        <f t="shared" si="22"/>
        <v>28000</v>
      </c>
      <c r="L365" s="3" t="str">
        <f t="shared" si="23"/>
        <v>Thursday</v>
      </c>
    </row>
    <row r="366" spans="1:12" x14ac:dyDescent="0.25">
      <c r="A366" s="28" t="s">
        <v>253</v>
      </c>
      <c r="B366" s="22" t="s">
        <v>12</v>
      </c>
      <c r="C366" s="22" t="s">
        <v>13</v>
      </c>
      <c r="D366" s="22" t="s">
        <v>14</v>
      </c>
      <c r="E366" s="22">
        <v>55000</v>
      </c>
      <c r="F366" s="27">
        <v>22350000</v>
      </c>
      <c r="I366" s="3" t="str">
        <f t="shared" si="20"/>
        <v>Y</v>
      </c>
      <c r="J366" s="3" t="str">
        <f t="shared" si="21"/>
        <v>L</v>
      </c>
      <c r="K366" s="3">
        <f t="shared" si="22"/>
        <v>55000</v>
      </c>
      <c r="L366" s="3" t="str">
        <f t="shared" si="23"/>
        <v>Friday</v>
      </c>
    </row>
    <row r="367" spans="1:12" x14ac:dyDescent="0.25">
      <c r="A367" s="28" t="s">
        <v>254</v>
      </c>
      <c r="B367" s="22" t="s">
        <v>15</v>
      </c>
      <c r="C367" s="22" t="s">
        <v>13</v>
      </c>
      <c r="D367" s="22" t="s">
        <v>14</v>
      </c>
      <c r="E367" s="22">
        <v>78000</v>
      </c>
      <c r="F367" s="27">
        <v>22428000</v>
      </c>
      <c r="I367" s="3" t="str">
        <f t="shared" si="20"/>
        <v>N</v>
      </c>
      <c r="J367" s="3" t="str">
        <f t="shared" si="21"/>
        <v>G</v>
      </c>
      <c r="K367" s="3">
        <f t="shared" si="22"/>
        <v>78000</v>
      </c>
      <c r="L367" s="3" t="str">
        <f t="shared" si="23"/>
        <v>Saturday</v>
      </c>
    </row>
    <row r="368" spans="1:12" x14ac:dyDescent="0.25">
      <c r="A368" s="26">
        <v>43831</v>
      </c>
      <c r="B368" s="22" t="s">
        <v>12</v>
      </c>
      <c r="C368" s="22" t="s">
        <v>13</v>
      </c>
      <c r="D368" s="22" t="s">
        <v>255</v>
      </c>
      <c r="E368" s="22">
        <v>0</v>
      </c>
      <c r="F368" s="27">
        <v>0</v>
      </c>
      <c r="I368" s="3" t="str">
        <f t="shared" si="20"/>
        <v>Y</v>
      </c>
      <c r="J368" s="3" t="str">
        <f t="shared" si="21"/>
        <v>L</v>
      </c>
      <c r="K368" s="3">
        <f t="shared" si="22"/>
        <v>0</v>
      </c>
      <c r="L368" s="3" t="str">
        <f t="shared" si="23"/>
        <v>Sunday</v>
      </c>
    </row>
    <row r="369" spans="1:12" x14ac:dyDescent="0.25">
      <c r="A369" s="26">
        <v>43862</v>
      </c>
      <c r="B369" s="22" t="s">
        <v>15</v>
      </c>
      <c r="C369" s="22" t="s">
        <v>13</v>
      </c>
      <c r="D369" s="22" t="s">
        <v>255</v>
      </c>
      <c r="E369" s="22">
        <v>1000</v>
      </c>
      <c r="F369" s="27">
        <v>1000</v>
      </c>
      <c r="I369" s="3" t="str">
        <f t="shared" si="20"/>
        <v>N</v>
      </c>
      <c r="J369" s="3" t="str">
        <f t="shared" si="21"/>
        <v>L</v>
      </c>
      <c r="K369" s="3">
        <f t="shared" si="22"/>
        <v>1000</v>
      </c>
      <c r="L369" s="3" t="str">
        <f t="shared" si="23"/>
        <v>Monday</v>
      </c>
    </row>
    <row r="370" spans="1:12" x14ac:dyDescent="0.25">
      <c r="A370" s="26">
        <v>43891</v>
      </c>
      <c r="B370" s="22" t="s">
        <v>17</v>
      </c>
      <c r="C370" s="22" t="s">
        <v>13</v>
      </c>
      <c r="D370" s="22" t="s">
        <v>255</v>
      </c>
      <c r="E370" s="22">
        <v>0</v>
      </c>
      <c r="F370" s="27">
        <v>1000</v>
      </c>
      <c r="I370" s="3" t="str">
        <f t="shared" si="20"/>
        <v>N</v>
      </c>
      <c r="J370" s="3" t="str">
        <f t="shared" si="21"/>
        <v>L</v>
      </c>
      <c r="K370" s="3">
        <f t="shared" si="22"/>
        <v>0</v>
      </c>
      <c r="L370" s="3" t="str">
        <f t="shared" si="23"/>
        <v>Tuesday</v>
      </c>
    </row>
    <row r="371" spans="1:12" x14ac:dyDescent="0.25">
      <c r="A371" s="26">
        <v>43922</v>
      </c>
      <c r="B371" s="22" t="s">
        <v>18</v>
      </c>
      <c r="C371" s="22" t="s">
        <v>13</v>
      </c>
      <c r="D371" s="22" t="s">
        <v>255</v>
      </c>
      <c r="E371" s="22">
        <v>0</v>
      </c>
      <c r="F371" s="27">
        <v>1000</v>
      </c>
      <c r="I371" s="3" t="str">
        <f t="shared" si="20"/>
        <v>N</v>
      </c>
      <c r="J371" s="3" t="str">
        <f t="shared" si="21"/>
        <v>L</v>
      </c>
      <c r="K371" s="3">
        <f t="shared" si="22"/>
        <v>0</v>
      </c>
      <c r="L371" s="3" t="str">
        <f t="shared" si="23"/>
        <v>Wednesday</v>
      </c>
    </row>
    <row r="372" spans="1:12" x14ac:dyDescent="0.25">
      <c r="A372" s="26">
        <v>43952</v>
      </c>
      <c r="B372" s="22" t="s">
        <v>21</v>
      </c>
      <c r="C372" s="22" t="s">
        <v>13</v>
      </c>
      <c r="D372" s="22" t="s">
        <v>255</v>
      </c>
      <c r="E372" s="22">
        <v>1000</v>
      </c>
      <c r="F372" s="27">
        <v>2000</v>
      </c>
      <c r="I372" s="3" t="str">
        <f t="shared" si="20"/>
        <v>N</v>
      </c>
      <c r="J372" s="3" t="str">
        <f t="shared" si="21"/>
        <v>L</v>
      </c>
      <c r="K372" s="3">
        <f t="shared" si="22"/>
        <v>1000</v>
      </c>
      <c r="L372" s="3" t="str">
        <f t="shared" si="23"/>
        <v>Thursday</v>
      </c>
    </row>
    <row r="373" spans="1:12" x14ac:dyDescent="0.25">
      <c r="A373" s="26">
        <v>43983</v>
      </c>
      <c r="B373" s="22" t="s">
        <v>22</v>
      </c>
      <c r="C373" s="22" t="s">
        <v>13</v>
      </c>
      <c r="D373" s="22" t="s">
        <v>255</v>
      </c>
      <c r="E373" s="22">
        <v>0</v>
      </c>
      <c r="F373" s="27">
        <v>2000</v>
      </c>
      <c r="I373" s="3" t="str">
        <f t="shared" si="20"/>
        <v>N</v>
      </c>
      <c r="J373" s="3" t="str">
        <f t="shared" si="21"/>
        <v>L</v>
      </c>
      <c r="K373" s="3">
        <f t="shared" si="22"/>
        <v>0</v>
      </c>
      <c r="L373" s="3" t="str">
        <f t="shared" si="23"/>
        <v>Friday</v>
      </c>
    </row>
    <row r="374" spans="1:12" x14ac:dyDescent="0.25">
      <c r="A374" s="26">
        <v>44013</v>
      </c>
      <c r="B374" s="22" t="s">
        <v>25</v>
      </c>
      <c r="C374" s="22" t="s">
        <v>13</v>
      </c>
      <c r="D374" s="22" t="s">
        <v>255</v>
      </c>
      <c r="E374" s="22">
        <v>0</v>
      </c>
      <c r="F374" s="27">
        <v>2000</v>
      </c>
      <c r="I374" s="3" t="str">
        <f t="shared" si="20"/>
        <v>N</v>
      </c>
      <c r="J374" s="3" t="str">
        <f t="shared" si="21"/>
        <v>L</v>
      </c>
      <c r="K374" s="3">
        <f t="shared" si="22"/>
        <v>0</v>
      </c>
      <c r="L374" s="3" t="str">
        <f t="shared" si="23"/>
        <v>Saturday</v>
      </c>
    </row>
    <row r="375" spans="1:12" x14ac:dyDescent="0.25">
      <c r="A375" s="26">
        <v>44044</v>
      </c>
      <c r="B375" s="22" t="s">
        <v>12</v>
      </c>
      <c r="C375" s="22" t="s">
        <v>13</v>
      </c>
      <c r="D375" s="22" t="s">
        <v>255</v>
      </c>
      <c r="E375" s="22">
        <v>0</v>
      </c>
      <c r="F375" s="27">
        <v>3000</v>
      </c>
      <c r="I375" s="3" t="str">
        <f t="shared" si="20"/>
        <v>Y</v>
      </c>
      <c r="J375" s="3" t="str">
        <f t="shared" si="21"/>
        <v>L</v>
      </c>
      <c r="K375" s="3">
        <f t="shared" si="22"/>
        <v>0</v>
      </c>
      <c r="L375" s="3" t="str">
        <f t="shared" si="23"/>
        <v>Sunday</v>
      </c>
    </row>
    <row r="376" spans="1:12" x14ac:dyDescent="0.25">
      <c r="A376" s="26">
        <v>44075</v>
      </c>
      <c r="B376" s="22" t="s">
        <v>15</v>
      </c>
      <c r="C376" s="22" t="s">
        <v>13</v>
      </c>
      <c r="D376" s="22" t="s">
        <v>255</v>
      </c>
      <c r="E376" s="22">
        <v>0</v>
      </c>
      <c r="F376" s="27">
        <v>3000</v>
      </c>
      <c r="I376" s="3" t="str">
        <f t="shared" si="20"/>
        <v>N</v>
      </c>
      <c r="J376" s="3" t="str">
        <f t="shared" si="21"/>
        <v>L</v>
      </c>
      <c r="K376" s="3">
        <f t="shared" si="22"/>
        <v>0</v>
      </c>
      <c r="L376" s="3" t="str">
        <f t="shared" si="23"/>
        <v>Monday</v>
      </c>
    </row>
    <row r="377" spans="1:12" x14ac:dyDescent="0.25">
      <c r="A377" s="26">
        <v>44105</v>
      </c>
      <c r="B377" s="22" t="s">
        <v>17</v>
      </c>
      <c r="C377" s="22" t="s">
        <v>13</v>
      </c>
      <c r="D377" s="22" t="s">
        <v>255</v>
      </c>
      <c r="E377" s="22">
        <v>0</v>
      </c>
      <c r="F377" s="27">
        <v>3000</v>
      </c>
      <c r="I377" s="3" t="str">
        <f t="shared" si="20"/>
        <v>N</v>
      </c>
      <c r="J377" s="3" t="str">
        <f t="shared" si="21"/>
        <v>L</v>
      </c>
      <c r="K377" s="3">
        <f t="shared" si="22"/>
        <v>0</v>
      </c>
      <c r="L377" s="3" t="str">
        <f t="shared" si="23"/>
        <v>Tuesday</v>
      </c>
    </row>
    <row r="378" spans="1:12" x14ac:dyDescent="0.25">
      <c r="A378" s="26">
        <v>44136</v>
      </c>
      <c r="B378" s="22" t="s">
        <v>18</v>
      </c>
      <c r="C378" s="22" t="s">
        <v>13</v>
      </c>
      <c r="D378" s="22" t="s">
        <v>255</v>
      </c>
      <c r="E378" s="22">
        <v>1000</v>
      </c>
      <c r="F378" s="27">
        <v>4000</v>
      </c>
      <c r="I378" s="3" t="str">
        <f t="shared" si="20"/>
        <v>N</v>
      </c>
      <c r="J378" s="3" t="str">
        <f t="shared" si="21"/>
        <v>L</v>
      </c>
      <c r="K378" s="3">
        <f t="shared" si="22"/>
        <v>1000</v>
      </c>
      <c r="L378" s="3" t="str">
        <f t="shared" si="23"/>
        <v>Wednesday</v>
      </c>
    </row>
    <row r="379" spans="1:12" x14ac:dyDescent="0.25">
      <c r="A379" s="26">
        <v>44166</v>
      </c>
      <c r="B379" s="22" t="s">
        <v>21</v>
      </c>
      <c r="C379" s="22" t="s">
        <v>13</v>
      </c>
      <c r="D379" s="22" t="s">
        <v>255</v>
      </c>
      <c r="E379" s="22">
        <v>2000</v>
      </c>
      <c r="F379" s="27">
        <v>5000</v>
      </c>
      <c r="I379" s="3" t="str">
        <f t="shared" si="20"/>
        <v>N</v>
      </c>
      <c r="J379" s="3" t="str">
        <f t="shared" si="21"/>
        <v>L</v>
      </c>
      <c r="K379" s="3">
        <f t="shared" si="22"/>
        <v>2000</v>
      </c>
      <c r="L379" s="3" t="str">
        <f t="shared" si="23"/>
        <v>Thursday</v>
      </c>
    </row>
    <row r="380" spans="1:12" x14ac:dyDescent="0.25">
      <c r="A380" s="28" t="s">
        <v>29</v>
      </c>
      <c r="B380" s="22" t="s">
        <v>22</v>
      </c>
      <c r="C380" s="22" t="s">
        <v>13</v>
      </c>
      <c r="D380" s="22" t="s">
        <v>255</v>
      </c>
      <c r="E380" s="22">
        <v>0</v>
      </c>
      <c r="F380" s="27">
        <v>5000</v>
      </c>
      <c r="I380" s="3" t="str">
        <f t="shared" si="20"/>
        <v>N</v>
      </c>
      <c r="J380" s="3" t="str">
        <f t="shared" si="21"/>
        <v>L</v>
      </c>
      <c r="K380" s="3">
        <f t="shared" si="22"/>
        <v>0</v>
      </c>
      <c r="L380" s="3" t="str">
        <f t="shared" si="23"/>
        <v>Friday</v>
      </c>
    </row>
    <row r="381" spans="1:12" x14ac:dyDescent="0.25">
      <c r="A381" s="28" t="s">
        <v>31</v>
      </c>
      <c r="B381" s="22" t="s">
        <v>25</v>
      </c>
      <c r="C381" s="22" t="s">
        <v>13</v>
      </c>
      <c r="D381" s="22" t="s">
        <v>255</v>
      </c>
      <c r="E381" s="22">
        <v>1000</v>
      </c>
      <c r="F381" s="27">
        <v>6000</v>
      </c>
      <c r="I381" s="3" t="str">
        <f t="shared" si="20"/>
        <v>N</v>
      </c>
      <c r="J381" s="3" t="str">
        <f t="shared" si="21"/>
        <v>L</v>
      </c>
      <c r="K381" s="3">
        <f t="shared" si="22"/>
        <v>1000</v>
      </c>
      <c r="L381" s="3" t="str">
        <f t="shared" si="23"/>
        <v>Saturday</v>
      </c>
    </row>
    <row r="382" spans="1:12" x14ac:dyDescent="0.25">
      <c r="A382" s="28" t="s">
        <v>32</v>
      </c>
      <c r="B382" s="22" t="s">
        <v>12</v>
      </c>
      <c r="C382" s="22" t="s">
        <v>13</v>
      </c>
      <c r="D382" s="22" t="s">
        <v>255</v>
      </c>
      <c r="E382" s="22">
        <v>1000</v>
      </c>
      <c r="F382" s="27">
        <v>7000</v>
      </c>
      <c r="I382" s="3" t="str">
        <f t="shared" si="20"/>
        <v>Y</v>
      </c>
      <c r="J382" s="3" t="str">
        <f t="shared" si="21"/>
        <v>L</v>
      </c>
      <c r="K382" s="3">
        <f t="shared" si="22"/>
        <v>1000</v>
      </c>
      <c r="L382" s="3" t="str">
        <f t="shared" si="23"/>
        <v>Sunday</v>
      </c>
    </row>
    <row r="383" spans="1:12" x14ac:dyDescent="0.25">
      <c r="A383" s="28" t="s">
        <v>34</v>
      </c>
      <c r="B383" s="22" t="s">
        <v>15</v>
      </c>
      <c r="C383" s="22" t="s">
        <v>13</v>
      </c>
      <c r="D383" s="22" t="s">
        <v>255</v>
      </c>
      <c r="E383" s="22">
        <v>0</v>
      </c>
      <c r="F383" s="27">
        <v>7000</v>
      </c>
      <c r="I383" s="3" t="str">
        <f t="shared" si="20"/>
        <v>N</v>
      </c>
      <c r="J383" s="3" t="str">
        <f t="shared" si="21"/>
        <v>L</v>
      </c>
      <c r="K383" s="3">
        <f t="shared" si="22"/>
        <v>0</v>
      </c>
      <c r="L383" s="3" t="str">
        <f t="shared" si="23"/>
        <v>Monday</v>
      </c>
    </row>
    <row r="384" spans="1:12" x14ac:dyDescent="0.25">
      <c r="A384" s="28" t="s">
        <v>35</v>
      </c>
      <c r="B384" s="22" t="s">
        <v>17</v>
      </c>
      <c r="C384" s="22" t="s">
        <v>13</v>
      </c>
      <c r="D384" s="22" t="s">
        <v>255</v>
      </c>
      <c r="E384" s="22">
        <v>1000</v>
      </c>
      <c r="F384" s="27">
        <v>8000</v>
      </c>
      <c r="I384" s="3" t="str">
        <f t="shared" si="20"/>
        <v>N</v>
      </c>
      <c r="J384" s="3" t="str">
        <f t="shared" si="21"/>
        <v>L</v>
      </c>
      <c r="K384" s="3">
        <f t="shared" si="22"/>
        <v>1000</v>
      </c>
      <c r="L384" s="3" t="str">
        <f t="shared" si="23"/>
        <v>Tuesday</v>
      </c>
    </row>
    <row r="385" spans="1:12" x14ac:dyDescent="0.25">
      <c r="A385" s="28" t="s">
        <v>36</v>
      </c>
      <c r="B385" s="22" t="s">
        <v>18</v>
      </c>
      <c r="C385" s="22" t="s">
        <v>13</v>
      </c>
      <c r="D385" s="22" t="s">
        <v>255</v>
      </c>
      <c r="E385" s="22">
        <v>0</v>
      </c>
      <c r="F385" s="27">
        <v>8000</v>
      </c>
      <c r="I385" s="3" t="str">
        <f t="shared" si="20"/>
        <v>N</v>
      </c>
      <c r="J385" s="3" t="str">
        <f t="shared" si="21"/>
        <v>L</v>
      </c>
      <c r="K385" s="3">
        <f t="shared" si="22"/>
        <v>0</v>
      </c>
      <c r="L385" s="3" t="str">
        <f t="shared" si="23"/>
        <v>Wednesday</v>
      </c>
    </row>
    <row r="386" spans="1:12" x14ac:dyDescent="0.25">
      <c r="A386" s="28" t="s">
        <v>38</v>
      </c>
      <c r="B386" s="22" t="s">
        <v>21</v>
      </c>
      <c r="C386" s="22" t="s">
        <v>13</v>
      </c>
      <c r="D386" s="22" t="s">
        <v>255</v>
      </c>
      <c r="E386" s="22">
        <v>2000</v>
      </c>
      <c r="F386" s="27">
        <v>10000</v>
      </c>
      <c r="I386" s="3" t="str">
        <f t="shared" ref="I386:I449" si="24">IF(B386=$O$3,"Y","N")</f>
        <v>N</v>
      </c>
      <c r="J386" s="3" t="str">
        <f t="shared" si="21"/>
        <v>L</v>
      </c>
      <c r="K386" s="3">
        <f t="shared" si="22"/>
        <v>2000</v>
      </c>
      <c r="L386" s="3" t="str">
        <f t="shared" si="23"/>
        <v>Thursday</v>
      </c>
    </row>
    <row r="387" spans="1:12" x14ac:dyDescent="0.25">
      <c r="A387" s="28" t="s">
        <v>39</v>
      </c>
      <c r="B387" s="22" t="s">
        <v>22</v>
      </c>
      <c r="C387" s="22" t="s">
        <v>13</v>
      </c>
      <c r="D387" s="22" t="s">
        <v>255</v>
      </c>
      <c r="E387" s="22">
        <v>0</v>
      </c>
      <c r="F387" s="27">
        <v>10000</v>
      </c>
      <c r="I387" s="3" t="str">
        <f t="shared" si="24"/>
        <v>N</v>
      </c>
      <c r="J387" s="3" t="str">
        <f t="shared" ref="J387:J450" si="25">_xlfn.IFS(E387&gt;60000,"G",E387&lt;60000,"L",E387=60000,"E")</f>
        <v>L</v>
      </c>
      <c r="K387" s="3">
        <f t="shared" ref="K387:K450" si="26">_xlfn.IFNA(E387,0)</f>
        <v>0</v>
      </c>
      <c r="L387" s="3" t="str">
        <f t="shared" ref="L387:L450" si="27">INDEX(A386:F395,6,2)</f>
        <v>Friday</v>
      </c>
    </row>
    <row r="388" spans="1:12" x14ac:dyDescent="0.25">
      <c r="A388" s="28" t="s">
        <v>41</v>
      </c>
      <c r="B388" s="22" t="s">
        <v>25</v>
      </c>
      <c r="C388" s="22" t="s">
        <v>13</v>
      </c>
      <c r="D388" s="22" t="s">
        <v>255</v>
      </c>
      <c r="E388" s="22">
        <v>3000</v>
      </c>
      <c r="F388" s="27">
        <v>13000</v>
      </c>
      <c r="I388" s="3" t="str">
        <f t="shared" si="24"/>
        <v>N</v>
      </c>
      <c r="J388" s="3" t="str">
        <f t="shared" si="25"/>
        <v>L</v>
      </c>
      <c r="K388" s="3">
        <f t="shared" si="26"/>
        <v>3000</v>
      </c>
      <c r="L388" s="3" t="str">
        <f t="shared" si="27"/>
        <v>Saturday</v>
      </c>
    </row>
    <row r="389" spans="1:12" x14ac:dyDescent="0.25">
      <c r="A389" s="28" t="s">
        <v>42</v>
      </c>
      <c r="B389" s="22" t="s">
        <v>12</v>
      </c>
      <c r="C389" s="22" t="s">
        <v>13</v>
      </c>
      <c r="D389" s="22" t="s">
        <v>255</v>
      </c>
      <c r="E389" s="22">
        <v>1000</v>
      </c>
      <c r="F389" s="27">
        <v>13000</v>
      </c>
      <c r="I389" s="3" t="str">
        <f t="shared" si="24"/>
        <v>Y</v>
      </c>
      <c r="J389" s="3" t="str">
        <f t="shared" si="25"/>
        <v>L</v>
      </c>
      <c r="K389" s="3">
        <f t="shared" si="26"/>
        <v>1000</v>
      </c>
      <c r="L389" s="3" t="str">
        <f t="shared" si="27"/>
        <v>Sunday</v>
      </c>
    </row>
    <row r="390" spans="1:12" x14ac:dyDescent="0.25">
      <c r="A390" s="28" t="s">
        <v>43</v>
      </c>
      <c r="B390" s="22" t="s">
        <v>15</v>
      </c>
      <c r="C390" s="22" t="s">
        <v>13</v>
      </c>
      <c r="D390" s="22" t="s">
        <v>255</v>
      </c>
      <c r="E390" s="22">
        <v>0</v>
      </c>
      <c r="F390" s="27">
        <v>14000</v>
      </c>
      <c r="I390" s="3" t="str">
        <f t="shared" si="24"/>
        <v>N</v>
      </c>
      <c r="J390" s="3" t="str">
        <f t="shared" si="25"/>
        <v>L</v>
      </c>
      <c r="K390" s="3">
        <f t="shared" si="26"/>
        <v>0</v>
      </c>
      <c r="L390" s="3" t="str">
        <f t="shared" si="27"/>
        <v>Monday</v>
      </c>
    </row>
    <row r="391" spans="1:12" x14ac:dyDescent="0.25">
      <c r="A391" s="28" t="s">
        <v>44</v>
      </c>
      <c r="B391" s="22" t="s">
        <v>17</v>
      </c>
      <c r="C391" s="22" t="s">
        <v>13</v>
      </c>
      <c r="D391" s="22" t="s">
        <v>255</v>
      </c>
      <c r="E391" s="22">
        <v>1000</v>
      </c>
      <c r="F391" s="27">
        <v>15000</v>
      </c>
      <c r="I391" s="3" t="str">
        <f t="shared" si="24"/>
        <v>N</v>
      </c>
      <c r="J391" s="3" t="str">
        <f t="shared" si="25"/>
        <v>L</v>
      </c>
      <c r="K391" s="3">
        <f t="shared" si="26"/>
        <v>1000</v>
      </c>
      <c r="L391" s="3" t="str">
        <f t="shared" si="27"/>
        <v>Tuesday</v>
      </c>
    </row>
    <row r="392" spans="1:12" x14ac:dyDescent="0.25">
      <c r="A392" s="28" t="s">
        <v>45</v>
      </c>
      <c r="B392" s="22" t="s">
        <v>18</v>
      </c>
      <c r="C392" s="22" t="s">
        <v>13</v>
      </c>
      <c r="D392" s="22" t="s">
        <v>255</v>
      </c>
      <c r="E392" s="22">
        <v>0</v>
      </c>
      <c r="F392" s="27">
        <v>15000</v>
      </c>
      <c r="I392" s="3" t="str">
        <f t="shared" si="24"/>
        <v>N</v>
      </c>
      <c r="J392" s="3" t="str">
        <f t="shared" si="25"/>
        <v>L</v>
      </c>
      <c r="K392" s="3">
        <f t="shared" si="26"/>
        <v>0</v>
      </c>
      <c r="L392" s="3" t="str">
        <f t="shared" si="27"/>
        <v>Wednesday</v>
      </c>
    </row>
    <row r="393" spans="1:12" x14ac:dyDescent="0.25">
      <c r="A393" s="28" t="s">
        <v>46</v>
      </c>
      <c r="B393" s="22" t="s">
        <v>21</v>
      </c>
      <c r="C393" s="22" t="s">
        <v>13</v>
      </c>
      <c r="D393" s="22" t="s">
        <v>255</v>
      </c>
      <c r="E393" s="22">
        <v>2000</v>
      </c>
      <c r="F393" s="27">
        <v>17000</v>
      </c>
      <c r="I393" s="3" t="str">
        <f t="shared" si="24"/>
        <v>N</v>
      </c>
      <c r="J393" s="3" t="str">
        <f t="shared" si="25"/>
        <v>L</v>
      </c>
      <c r="K393" s="3">
        <f t="shared" si="26"/>
        <v>2000</v>
      </c>
      <c r="L393" s="3" t="str">
        <f t="shared" si="27"/>
        <v>Thursday</v>
      </c>
    </row>
    <row r="394" spans="1:12" x14ac:dyDescent="0.25">
      <c r="A394" s="28" t="s">
        <v>47</v>
      </c>
      <c r="B394" s="22" t="s">
        <v>22</v>
      </c>
      <c r="C394" s="22" t="s">
        <v>13</v>
      </c>
      <c r="D394" s="22" t="s">
        <v>255</v>
      </c>
      <c r="E394" s="22">
        <v>1000</v>
      </c>
      <c r="F394" s="27">
        <v>18000</v>
      </c>
      <c r="I394" s="3" t="str">
        <f t="shared" si="24"/>
        <v>N</v>
      </c>
      <c r="J394" s="3" t="str">
        <f t="shared" si="25"/>
        <v>L</v>
      </c>
      <c r="K394" s="3">
        <f t="shared" si="26"/>
        <v>1000</v>
      </c>
      <c r="L394" s="3" t="str">
        <f t="shared" si="27"/>
        <v>Friday</v>
      </c>
    </row>
    <row r="395" spans="1:12" x14ac:dyDescent="0.25">
      <c r="A395" s="28" t="s">
        <v>48</v>
      </c>
      <c r="B395" s="22" t="s">
        <v>25</v>
      </c>
      <c r="C395" s="22" t="s">
        <v>13</v>
      </c>
      <c r="D395" s="22" t="s">
        <v>255</v>
      </c>
      <c r="E395" s="22">
        <v>2000</v>
      </c>
      <c r="F395" s="27">
        <v>20000</v>
      </c>
      <c r="I395" s="3" t="str">
        <f t="shared" si="24"/>
        <v>N</v>
      </c>
      <c r="J395" s="3" t="str">
        <f t="shared" si="25"/>
        <v>L</v>
      </c>
      <c r="K395" s="3">
        <f t="shared" si="26"/>
        <v>2000</v>
      </c>
      <c r="L395" s="3" t="str">
        <f t="shared" si="27"/>
        <v>Saturday</v>
      </c>
    </row>
    <row r="396" spans="1:12" x14ac:dyDescent="0.25">
      <c r="A396" s="28" t="s">
        <v>49</v>
      </c>
      <c r="B396" s="22" t="s">
        <v>12</v>
      </c>
      <c r="C396" s="22" t="s">
        <v>13</v>
      </c>
      <c r="D396" s="22" t="s">
        <v>255</v>
      </c>
      <c r="E396" s="22">
        <v>1000</v>
      </c>
      <c r="F396" s="27">
        <v>21000</v>
      </c>
      <c r="I396" s="3" t="str">
        <f t="shared" si="24"/>
        <v>Y</v>
      </c>
      <c r="J396" s="3" t="str">
        <f t="shared" si="25"/>
        <v>L</v>
      </c>
      <c r="K396" s="3">
        <f t="shared" si="26"/>
        <v>1000</v>
      </c>
      <c r="L396" s="3" t="str">
        <f t="shared" si="27"/>
        <v>Sunday</v>
      </c>
    </row>
    <row r="397" spans="1:12" x14ac:dyDescent="0.25">
      <c r="A397" s="28" t="s">
        <v>50</v>
      </c>
      <c r="B397" s="22" t="s">
        <v>15</v>
      </c>
      <c r="C397" s="22" t="s">
        <v>13</v>
      </c>
      <c r="D397" s="22" t="s">
        <v>255</v>
      </c>
      <c r="E397" s="22">
        <v>1000</v>
      </c>
      <c r="F397" s="27">
        <v>22000</v>
      </c>
      <c r="I397" s="3" t="str">
        <f t="shared" si="24"/>
        <v>N</v>
      </c>
      <c r="J397" s="3" t="str">
        <f t="shared" si="25"/>
        <v>L</v>
      </c>
      <c r="K397" s="3">
        <f t="shared" si="26"/>
        <v>1000</v>
      </c>
      <c r="L397" s="3" t="str">
        <f t="shared" si="27"/>
        <v>Monday</v>
      </c>
    </row>
    <row r="398" spans="1:12" x14ac:dyDescent="0.25">
      <c r="A398" s="28" t="s">
        <v>51</v>
      </c>
      <c r="B398" s="22" t="s">
        <v>17</v>
      </c>
      <c r="C398" s="22" t="s">
        <v>13</v>
      </c>
      <c r="D398" s="22" t="s">
        <v>255</v>
      </c>
      <c r="E398" s="22">
        <v>0</v>
      </c>
      <c r="F398" s="27">
        <v>23000</v>
      </c>
      <c r="I398" s="3" t="str">
        <f t="shared" si="24"/>
        <v>N</v>
      </c>
      <c r="J398" s="3" t="str">
        <f t="shared" si="25"/>
        <v>L</v>
      </c>
      <c r="K398" s="3">
        <f t="shared" si="26"/>
        <v>0</v>
      </c>
      <c r="L398" s="3" t="str">
        <f t="shared" si="27"/>
        <v>Tuesday</v>
      </c>
    </row>
    <row r="399" spans="1:12" x14ac:dyDescent="0.25">
      <c r="A399" s="26">
        <v>43832</v>
      </c>
      <c r="B399" s="22" t="s">
        <v>18</v>
      </c>
      <c r="C399" s="22" t="s">
        <v>13</v>
      </c>
      <c r="D399" s="22" t="s">
        <v>255</v>
      </c>
      <c r="E399" s="22">
        <v>0</v>
      </c>
      <c r="F399" s="27">
        <v>23000</v>
      </c>
      <c r="I399" s="3" t="str">
        <f t="shared" si="24"/>
        <v>N</v>
      </c>
      <c r="J399" s="3" t="str">
        <f t="shared" si="25"/>
        <v>L</v>
      </c>
      <c r="K399" s="3">
        <f t="shared" si="26"/>
        <v>0</v>
      </c>
      <c r="L399" s="3" t="str">
        <f t="shared" si="27"/>
        <v>Wednesday</v>
      </c>
    </row>
    <row r="400" spans="1:12" x14ac:dyDescent="0.25">
      <c r="A400" s="26">
        <v>43863</v>
      </c>
      <c r="B400" s="22" t="s">
        <v>21</v>
      </c>
      <c r="C400" s="22" t="s">
        <v>13</v>
      </c>
      <c r="D400" s="22" t="s">
        <v>255</v>
      </c>
      <c r="E400" s="22">
        <v>2000</v>
      </c>
      <c r="F400" s="27">
        <v>25000</v>
      </c>
      <c r="I400" s="3" t="str">
        <f t="shared" si="24"/>
        <v>N</v>
      </c>
      <c r="J400" s="3" t="str">
        <f t="shared" si="25"/>
        <v>L</v>
      </c>
      <c r="K400" s="3">
        <f t="shared" si="26"/>
        <v>2000</v>
      </c>
      <c r="L400" s="3" t="str">
        <f t="shared" si="27"/>
        <v>Thursday</v>
      </c>
    </row>
    <row r="401" spans="1:12" x14ac:dyDescent="0.25">
      <c r="A401" s="26">
        <v>43892</v>
      </c>
      <c r="B401" s="22" t="s">
        <v>22</v>
      </c>
      <c r="C401" s="22" t="s">
        <v>13</v>
      </c>
      <c r="D401" s="22" t="s">
        <v>255</v>
      </c>
      <c r="E401" s="22">
        <v>1000</v>
      </c>
      <c r="F401" s="27">
        <v>26000</v>
      </c>
      <c r="I401" s="3" t="str">
        <f t="shared" si="24"/>
        <v>N</v>
      </c>
      <c r="J401" s="3" t="str">
        <f t="shared" si="25"/>
        <v>L</v>
      </c>
      <c r="K401" s="3">
        <f t="shared" si="26"/>
        <v>1000</v>
      </c>
      <c r="L401" s="3" t="str">
        <f t="shared" si="27"/>
        <v>Friday</v>
      </c>
    </row>
    <row r="402" spans="1:12" x14ac:dyDescent="0.25">
      <c r="A402" s="26">
        <v>43923</v>
      </c>
      <c r="B402" s="22" t="s">
        <v>25</v>
      </c>
      <c r="C402" s="22" t="s">
        <v>13</v>
      </c>
      <c r="D402" s="22" t="s">
        <v>255</v>
      </c>
      <c r="E402" s="22">
        <v>1000</v>
      </c>
      <c r="F402" s="27">
        <v>26000</v>
      </c>
      <c r="I402" s="3" t="str">
        <f t="shared" si="24"/>
        <v>N</v>
      </c>
      <c r="J402" s="3" t="str">
        <f t="shared" si="25"/>
        <v>L</v>
      </c>
      <c r="K402" s="3">
        <f t="shared" si="26"/>
        <v>1000</v>
      </c>
      <c r="L402" s="3" t="str">
        <f t="shared" si="27"/>
        <v>Saturday</v>
      </c>
    </row>
    <row r="403" spans="1:12" x14ac:dyDescent="0.25">
      <c r="A403" s="26">
        <v>43953</v>
      </c>
      <c r="B403" s="22" t="s">
        <v>12</v>
      </c>
      <c r="C403" s="22" t="s">
        <v>13</v>
      </c>
      <c r="D403" s="22" t="s">
        <v>255</v>
      </c>
      <c r="E403" s="22">
        <v>2000</v>
      </c>
      <c r="F403" s="27">
        <v>28000</v>
      </c>
      <c r="I403" s="3" t="str">
        <f t="shared" si="24"/>
        <v>Y</v>
      </c>
      <c r="J403" s="3" t="str">
        <f t="shared" si="25"/>
        <v>L</v>
      </c>
      <c r="K403" s="3">
        <f t="shared" si="26"/>
        <v>2000</v>
      </c>
      <c r="L403" s="3" t="str">
        <f t="shared" si="27"/>
        <v>Sunday</v>
      </c>
    </row>
    <row r="404" spans="1:12" x14ac:dyDescent="0.25">
      <c r="A404" s="26">
        <v>43984</v>
      </c>
      <c r="B404" s="22" t="s">
        <v>15</v>
      </c>
      <c r="C404" s="22" t="s">
        <v>13</v>
      </c>
      <c r="D404" s="22" t="s">
        <v>255</v>
      </c>
      <c r="E404" s="22">
        <v>1000</v>
      </c>
      <c r="F404" s="27">
        <v>29000</v>
      </c>
      <c r="I404" s="3" t="str">
        <f t="shared" si="24"/>
        <v>N</v>
      </c>
      <c r="J404" s="3" t="str">
        <f t="shared" si="25"/>
        <v>L</v>
      </c>
      <c r="K404" s="3">
        <f t="shared" si="26"/>
        <v>1000</v>
      </c>
      <c r="L404" s="3" t="str">
        <f t="shared" si="27"/>
        <v>Monday</v>
      </c>
    </row>
    <row r="405" spans="1:12" x14ac:dyDescent="0.25">
      <c r="A405" s="26">
        <v>44014</v>
      </c>
      <c r="B405" s="22" t="s">
        <v>17</v>
      </c>
      <c r="C405" s="22" t="s">
        <v>13</v>
      </c>
      <c r="D405" s="22" t="s">
        <v>255</v>
      </c>
      <c r="E405" s="22">
        <v>0</v>
      </c>
      <c r="F405" s="27">
        <v>29000</v>
      </c>
      <c r="I405" s="3" t="str">
        <f t="shared" si="24"/>
        <v>N</v>
      </c>
      <c r="J405" s="3" t="str">
        <f t="shared" si="25"/>
        <v>L</v>
      </c>
      <c r="K405" s="3">
        <f t="shared" si="26"/>
        <v>0</v>
      </c>
      <c r="L405" s="3" t="str">
        <f t="shared" si="27"/>
        <v>Tuesday</v>
      </c>
    </row>
    <row r="406" spans="1:12" x14ac:dyDescent="0.25">
      <c r="A406" s="26">
        <v>44045</v>
      </c>
      <c r="B406" s="22" t="s">
        <v>18</v>
      </c>
      <c r="C406" s="22" t="s">
        <v>13</v>
      </c>
      <c r="D406" s="22" t="s">
        <v>255</v>
      </c>
      <c r="E406" s="22">
        <v>0</v>
      </c>
      <c r="F406" s="27">
        <v>29000</v>
      </c>
      <c r="I406" s="3" t="str">
        <f t="shared" si="24"/>
        <v>N</v>
      </c>
      <c r="J406" s="3" t="str">
        <f t="shared" si="25"/>
        <v>L</v>
      </c>
      <c r="K406" s="3">
        <f t="shared" si="26"/>
        <v>0</v>
      </c>
      <c r="L406" s="3" t="str">
        <f t="shared" si="27"/>
        <v>Wednesday</v>
      </c>
    </row>
    <row r="407" spans="1:12" x14ac:dyDescent="0.25">
      <c r="A407" s="26">
        <v>44076</v>
      </c>
      <c r="B407" s="22" t="s">
        <v>21</v>
      </c>
      <c r="C407" s="22" t="s">
        <v>13</v>
      </c>
      <c r="D407" s="22" t="s">
        <v>255</v>
      </c>
      <c r="E407" s="22">
        <v>0</v>
      </c>
      <c r="F407" s="27">
        <v>30000</v>
      </c>
      <c r="I407" s="3" t="str">
        <f t="shared" si="24"/>
        <v>N</v>
      </c>
      <c r="J407" s="3" t="str">
        <f t="shared" si="25"/>
        <v>L</v>
      </c>
      <c r="K407" s="3">
        <f t="shared" si="26"/>
        <v>0</v>
      </c>
      <c r="L407" s="3" t="str">
        <f t="shared" si="27"/>
        <v>Thursday</v>
      </c>
    </row>
    <row r="408" spans="1:12" x14ac:dyDescent="0.25">
      <c r="A408" s="26">
        <v>44106</v>
      </c>
      <c r="B408" s="22" t="s">
        <v>22</v>
      </c>
      <c r="C408" s="22" t="s">
        <v>13</v>
      </c>
      <c r="D408" s="22" t="s">
        <v>255</v>
      </c>
      <c r="E408" s="22">
        <v>1000</v>
      </c>
      <c r="F408" s="27">
        <v>31000</v>
      </c>
      <c r="I408" s="3" t="str">
        <f t="shared" si="24"/>
        <v>N</v>
      </c>
      <c r="J408" s="3" t="str">
        <f t="shared" si="25"/>
        <v>L</v>
      </c>
      <c r="K408" s="3">
        <f t="shared" si="26"/>
        <v>1000</v>
      </c>
      <c r="L408" s="3" t="str">
        <f t="shared" si="27"/>
        <v>Friday</v>
      </c>
    </row>
    <row r="409" spans="1:12" x14ac:dyDescent="0.25">
      <c r="A409" s="26">
        <v>44137</v>
      </c>
      <c r="B409" s="22" t="s">
        <v>25</v>
      </c>
      <c r="C409" s="22" t="s">
        <v>13</v>
      </c>
      <c r="D409" s="22" t="s">
        <v>255</v>
      </c>
      <c r="E409" s="22">
        <v>0</v>
      </c>
      <c r="F409" s="27">
        <v>31000</v>
      </c>
      <c r="I409" s="3" t="str">
        <f t="shared" si="24"/>
        <v>N</v>
      </c>
      <c r="J409" s="3" t="str">
        <f t="shared" si="25"/>
        <v>L</v>
      </c>
      <c r="K409" s="3">
        <f t="shared" si="26"/>
        <v>0</v>
      </c>
      <c r="L409" s="3" t="str">
        <f t="shared" si="27"/>
        <v>Saturday</v>
      </c>
    </row>
    <row r="410" spans="1:12" x14ac:dyDescent="0.25">
      <c r="A410" s="26">
        <v>44167</v>
      </c>
      <c r="B410" s="22" t="s">
        <v>12</v>
      </c>
      <c r="C410" s="22" t="s">
        <v>13</v>
      </c>
      <c r="D410" s="22" t="s">
        <v>255</v>
      </c>
      <c r="E410" s="22">
        <v>1000</v>
      </c>
      <c r="F410" s="27">
        <v>33000</v>
      </c>
      <c r="I410" s="3" t="str">
        <f t="shared" si="24"/>
        <v>Y</v>
      </c>
      <c r="J410" s="3" t="str">
        <f t="shared" si="25"/>
        <v>L</v>
      </c>
      <c r="K410" s="3">
        <f t="shared" si="26"/>
        <v>1000</v>
      </c>
      <c r="L410" s="3" t="str">
        <f t="shared" si="27"/>
        <v>Sunday</v>
      </c>
    </row>
    <row r="411" spans="1:12" x14ac:dyDescent="0.25">
      <c r="A411" s="28" t="s">
        <v>52</v>
      </c>
      <c r="B411" s="22" t="s">
        <v>15</v>
      </c>
      <c r="C411" s="22" t="s">
        <v>13</v>
      </c>
      <c r="D411" s="22" t="s">
        <v>255</v>
      </c>
      <c r="E411" s="22">
        <v>1000</v>
      </c>
      <c r="F411" s="27">
        <v>34000</v>
      </c>
      <c r="I411" s="3" t="str">
        <f t="shared" si="24"/>
        <v>N</v>
      </c>
      <c r="J411" s="3" t="str">
        <f t="shared" si="25"/>
        <v>L</v>
      </c>
      <c r="K411" s="3">
        <f t="shared" si="26"/>
        <v>1000</v>
      </c>
      <c r="L411" s="3" t="str">
        <f t="shared" si="27"/>
        <v>Monday</v>
      </c>
    </row>
    <row r="412" spans="1:12" x14ac:dyDescent="0.25">
      <c r="A412" s="28" t="s">
        <v>53</v>
      </c>
      <c r="B412" s="22" t="s">
        <v>17</v>
      </c>
      <c r="C412" s="22" t="s">
        <v>13</v>
      </c>
      <c r="D412" s="22" t="s">
        <v>255</v>
      </c>
      <c r="E412" s="22">
        <v>1000</v>
      </c>
      <c r="F412" s="27">
        <v>34000</v>
      </c>
      <c r="I412" s="3" t="str">
        <f t="shared" si="24"/>
        <v>N</v>
      </c>
      <c r="J412" s="3" t="str">
        <f t="shared" si="25"/>
        <v>L</v>
      </c>
      <c r="K412" s="3">
        <f t="shared" si="26"/>
        <v>1000</v>
      </c>
      <c r="L412" s="3" t="str">
        <f t="shared" si="27"/>
        <v>Tuesday</v>
      </c>
    </row>
    <row r="413" spans="1:12" x14ac:dyDescent="0.25">
      <c r="A413" s="28" t="s">
        <v>54</v>
      </c>
      <c r="B413" s="22" t="s">
        <v>18</v>
      </c>
      <c r="C413" s="22" t="s">
        <v>13</v>
      </c>
      <c r="D413" s="22" t="s">
        <v>255</v>
      </c>
      <c r="E413" s="22">
        <v>0</v>
      </c>
      <c r="F413" s="27">
        <v>35000</v>
      </c>
      <c r="I413" s="3" t="str">
        <f t="shared" si="24"/>
        <v>N</v>
      </c>
      <c r="J413" s="3" t="str">
        <f t="shared" si="25"/>
        <v>L</v>
      </c>
      <c r="K413" s="3">
        <f t="shared" si="26"/>
        <v>0</v>
      </c>
      <c r="L413" s="3" t="str">
        <f t="shared" si="27"/>
        <v>Wednesday</v>
      </c>
    </row>
    <row r="414" spans="1:12" x14ac:dyDescent="0.25">
      <c r="A414" s="28" t="s">
        <v>55</v>
      </c>
      <c r="B414" s="22" t="s">
        <v>21</v>
      </c>
      <c r="C414" s="22" t="s">
        <v>13</v>
      </c>
      <c r="D414" s="22" t="s">
        <v>255</v>
      </c>
      <c r="E414" s="22">
        <v>1000</v>
      </c>
      <c r="F414" s="27">
        <v>36000</v>
      </c>
      <c r="I414" s="3" t="str">
        <f t="shared" si="24"/>
        <v>N</v>
      </c>
      <c r="J414" s="3" t="str">
        <f t="shared" si="25"/>
        <v>L</v>
      </c>
      <c r="K414" s="3">
        <f t="shared" si="26"/>
        <v>1000</v>
      </c>
      <c r="L414" s="3" t="str">
        <f t="shared" si="27"/>
        <v>Thursday</v>
      </c>
    </row>
    <row r="415" spans="1:12" x14ac:dyDescent="0.25">
      <c r="A415" s="28" t="s">
        <v>56</v>
      </c>
      <c r="B415" s="22" t="s">
        <v>22</v>
      </c>
      <c r="C415" s="22" t="s">
        <v>13</v>
      </c>
      <c r="D415" s="22" t="s">
        <v>255</v>
      </c>
      <c r="E415" s="22">
        <v>1000</v>
      </c>
      <c r="F415" s="27">
        <v>37000</v>
      </c>
      <c r="I415" s="3" t="str">
        <f t="shared" si="24"/>
        <v>N</v>
      </c>
      <c r="J415" s="3" t="str">
        <f t="shared" si="25"/>
        <v>L</v>
      </c>
      <c r="K415" s="3">
        <f t="shared" si="26"/>
        <v>1000</v>
      </c>
      <c r="L415" s="3" t="str">
        <f t="shared" si="27"/>
        <v>Friday</v>
      </c>
    </row>
    <row r="416" spans="1:12" x14ac:dyDescent="0.25">
      <c r="A416" s="28" t="s">
        <v>57</v>
      </c>
      <c r="B416" s="22" t="s">
        <v>25</v>
      </c>
      <c r="C416" s="22" t="s">
        <v>13</v>
      </c>
      <c r="D416" s="22" t="s">
        <v>255</v>
      </c>
      <c r="E416" s="22">
        <v>1000</v>
      </c>
      <c r="F416" s="27">
        <v>38000</v>
      </c>
      <c r="I416" s="3" t="str">
        <f t="shared" si="24"/>
        <v>N</v>
      </c>
      <c r="J416" s="3" t="str">
        <f t="shared" si="25"/>
        <v>L</v>
      </c>
      <c r="K416" s="3">
        <f t="shared" si="26"/>
        <v>1000</v>
      </c>
      <c r="L416" s="3" t="str">
        <f t="shared" si="27"/>
        <v>Saturday</v>
      </c>
    </row>
    <row r="417" spans="1:12" x14ac:dyDescent="0.25">
      <c r="A417" s="28" t="s">
        <v>58</v>
      </c>
      <c r="B417" s="22" t="s">
        <v>12</v>
      </c>
      <c r="C417" s="22" t="s">
        <v>13</v>
      </c>
      <c r="D417" s="22" t="s">
        <v>255</v>
      </c>
      <c r="E417" s="22">
        <v>2000</v>
      </c>
      <c r="F417" s="27">
        <v>39000</v>
      </c>
      <c r="I417" s="3" t="str">
        <f t="shared" si="24"/>
        <v>Y</v>
      </c>
      <c r="J417" s="3" t="str">
        <f t="shared" si="25"/>
        <v>L</v>
      </c>
      <c r="K417" s="3">
        <f t="shared" si="26"/>
        <v>2000</v>
      </c>
      <c r="L417" s="3" t="str">
        <f t="shared" si="27"/>
        <v>Sunday</v>
      </c>
    </row>
    <row r="418" spans="1:12" x14ac:dyDescent="0.25">
      <c r="A418" s="28" t="s">
        <v>59</v>
      </c>
      <c r="B418" s="22" t="s">
        <v>15</v>
      </c>
      <c r="C418" s="22" t="s">
        <v>13</v>
      </c>
      <c r="D418" s="22" t="s">
        <v>255</v>
      </c>
      <c r="E418" s="22">
        <v>0</v>
      </c>
      <c r="F418" s="27">
        <v>40000</v>
      </c>
      <c r="I418" s="3" t="str">
        <f t="shared" si="24"/>
        <v>N</v>
      </c>
      <c r="J418" s="3" t="str">
        <f t="shared" si="25"/>
        <v>L</v>
      </c>
      <c r="K418" s="3">
        <f t="shared" si="26"/>
        <v>0</v>
      </c>
      <c r="L418" s="3" t="str">
        <f t="shared" si="27"/>
        <v>Monday</v>
      </c>
    </row>
    <row r="419" spans="1:12" x14ac:dyDescent="0.25">
      <c r="A419" s="28" t="s">
        <v>60</v>
      </c>
      <c r="B419" s="22" t="s">
        <v>17</v>
      </c>
      <c r="C419" s="22" t="s">
        <v>13</v>
      </c>
      <c r="D419" s="22" t="s">
        <v>255</v>
      </c>
      <c r="E419" s="22">
        <v>1000</v>
      </c>
      <c r="F419" s="27">
        <v>41000</v>
      </c>
      <c r="I419" s="3" t="str">
        <f t="shared" si="24"/>
        <v>N</v>
      </c>
      <c r="J419" s="3" t="str">
        <f t="shared" si="25"/>
        <v>L</v>
      </c>
      <c r="K419" s="3">
        <f t="shared" si="26"/>
        <v>1000</v>
      </c>
      <c r="L419" s="3" t="str">
        <f t="shared" si="27"/>
        <v>Tuesday</v>
      </c>
    </row>
    <row r="420" spans="1:12" x14ac:dyDescent="0.25">
      <c r="A420" s="28" t="s">
        <v>61</v>
      </c>
      <c r="B420" s="22" t="s">
        <v>18</v>
      </c>
      <c r="C420" s="22" t="s">
        <v>13</v>
      </c>
      <c r="D420" s="22" t="s">
        <v>255</v>
      </c>
      <c r="E420" s="22">
        <v>0</v>
      </c>
      <c r="F420" s="27">
        <v>41000</v>
      </c>
      <c r="I420" s="3" t="str">
        <f t="shared" si="24"/>
        <v>N</v>
      </c>
      <c r="J420" s="3" t="str">
        <f t="shared" si="25"/>
        <v>L</v>
      </c>
      <c r="K420" s="3">
        <f t="shared" si="26"/>
        <v>0</v>
      </c>
      <c r="L420" s="3" t="str">
        <f t="shared" si="27"/>
        <v>Wednesday</v>
      </c>
    </row>
    <row r="421" spans="1:12" x14ac:dyDescent="0.25">
      <c r="A421" s="28" t="s">
        <v>62</v>
      </c>
      <c r="B421" s="22" t="s">
        <v>21</v>
      </c>
      <c r="C421" s="22" t="s">
        <v>13</v>
      </c>
      <c r="D421" s="22" t="s">
        <v>255</v>
      </c>
      <c r="E421" s="22">
        <v>1000</v>
      </c>
      <c r="F421" s="27">
        <v>41000</v>
      </c>
      <c r="I421" s="3" t="str">
        <f t="shared" si="24"/>
        <v>N</v>
      </c>
      <c r="J421" s="3" t="str">
        <f t="shared" si="25"/>
        <v>L</v>
      </c>
      <c r="K421" s="3">
        <f t="shared" si="26"/>
        <v>1000</v>
      </c>
      <c r="L421" s="3" t="str">
        <f t="shared" si="27"/>
        <v>Thursday</v>
      </c>
    </row>
    <row r="422" spans="1:12" x14ac:dyDescent="0.25">
      <c r="A422" s="28" t="s">
        <v>63</v>
      </c>
      <c r="B422" s="22" t="s">
        <v>22</v>
      </c>
      <c r="C422" s="22" t="s">
        <v>13</v>
      </c>
      <c r="D422" s="22" t="s">
        <v>255</v>
      </c>
      <c r="E422" s="22">
        <v>2000</v>
      </c>
      <c r="F422" s="27">
        <v>43000</v>
      </c>
      <c r="I422" s="3" t="str">
        <f t="shared" si="24"/>
        <v>N</v>
      </c>
      <c r="J422" s="3" t="str">
        <f t="shared" si="25"/>
        <v>L</v>
      </c>
      <c r="K422" s="3">
        <f t="shared" si="26"/>
        <v>2000</v>
      </c>
      <c r="L422" s="3" t="str">
        <f t="shared" si="27"/>
        <v>Friday</v>
      </c>
    </row>
    <row r="423" spans="1:12" x14ac:dyDescent="0.25">
      <c r="A423" s="28" t="s">
        <v>64</v>
      </c>
      <c r="B423" s="22" t="s">
        <v>25</v>
      </c>
      <c r="C423" s="22" t="s">
        <v>13</v>
      </c>
      <c r="D423" s="22" t="s">
        <v>255</v>
      </c>
      <c r="E423" s="22">
        <v>1000</v>
      </c>
      <c r="F423" s="27">
        <v>44000</v>
      </c>
      <c r="I423" s="3" t="str">
        <f t="shared" si="24"/>
        <v>N</v>
      </c>
      <c r="J423" s="3" t="str">
        <f t="shared" si="25"/>
        <v>L</v>
      </c>
      <c r="K423" s="3">
        <f t="shared" si="26"/>
        <v>1000</v>
      </c>
      <c r="L423" s="3" t="str">
        <f t="shared" si="27"/>
        <v>Saturday</v>
      </c>
    </row>
    <row r="424" spans="1:12" x14ac:dyDescent="0.25">
      <c r="A424" s="28" t="s">
        <v>65</v>
      </c>
      <c r="B424" s="22" t="s">
        <v>12</v>
      </c>
      <c r="C424" s="22" t="s">
        <v>13</v>
      </c>
      <c r="D424" s="22" t="s">
        <v>255</v>
      </c>
      <c r="E424" s="22">
        <v>2000</v>
      </c>
      <c r="F424" s="27">
        <v>46000</v>
      </c>
      <c r="I424" s="3" t="str">
        <f t="shared" si="24"/>
        <v>Y</v>
      </c>
      <c r="J424" s="3" t="str">
        <f t="shared" si="25"/>
        <v>L</v>
      </c>
      <c r="K424" s="3">
        <f t="shared" si="26"/>
        <v>2000</v>
      </c>
      <c r="L424" s="3" t="str">
        <f t="shared" si="27"/>
        <v>Sunday</v>
      </c>
    </row>
    <row r="425" spans="1:12" x14ac:dyDescent="0.25">
      <c r="A425" s="28" t="s">
        <v>66</v>
      </c>
      <c r="B425" s="22" t="s">
        <v>15</v>
      </c>
      <c r="C425" s="22" t="s">
        <v>13</v>
      </c>
      <c r="D425" s="22" t="s">
        <v>255</v>
      </c>
      <c r="E425" s="22">
        <v>1000</v>
      </c>
      <c r="F425" s="27">
        <v>47000</v>
      </c>
      <c r="I425" s="3" t="str">
        <f t="shared" si="24"/>
        <v>N</v>
      </c>
      <c r="J425" s="3" t="str">
        <f t="shared" si="25"/>
        <v>L</v>
      </c>
      <c r="K425" s="3">
        <f t="shared" si="26"/>
        <v>1000</v>
      </c>
      <c r="L425" s="3" t="str">
        <f t="shared" si="27"/>
        <v>Monday</v>
      </c>
    </row>
    <row r="426" spans="1:12" x14ac:dyDescent="0.25">
      <c r="A426" s="28" t="s">
        <v>67</v>
      </c>
      <c r="B426" s="22" t="s">
        <v>17</v>
      </c>
      <c r="C426" s="22" t="s">
        <v>13</v>
      </c>
      <c r="D426" s="22" t="s">
        <v>255</v>
      </c>
      <c r="E426" s="22">
        <v>0</v>
      </c>
      <c r="F426" s="27">
        <v>47000</v>
      </c>
      <c r="I426" s="3" t="str">
        <f t="shared" si="24"/>
        <v>N</v>
      </c>
      <c r="J426" s="3" t="str">
        <f t="shared" si="25"/>
        <v>L</v>
      </c>
      <c r="K426" s="3">
        <f t="shared" si="26"/>
        <v>0</v>
      </c>
      <c r="L426" s="3" t="str">
        <f t="shared" si="27"/>
        <v>Tuesday</v>
      </c>
    </row>
    <row r="427" spans="1:12" x14ac:dyDescent="0.25">
      <c r="A427" s="28" t="s">
        <v>68</v>
      </c>
      <c r="B427" s="22" t="s">
        <v>18</v>
      </c>
      <c r="C427" s="22" t="s">
        <v>13</v>
      </c>
      <c r="D427" s="22" t="s">
        <v>255</v>
      </c>
      <c r="E427" s="22">
        <v>0</v>
      </c>
      <c r="F427" s="27">
        <v>48000</v>
      </c>
      <c r="I427" s="3" t="str">
        <f t="shared" si="24"/>
        <v>N</v>
      </c>
      <c r="J427" s="3" t="str">
        <f t="shared" si="25"/>
        <v>L</v>
      </c>
      <c r="K427" s="3">
        <f t="shared" si="26"/>
        <v>0</v>
      </c>
      <c r="L427" s="3" t="str">
        <f t="shared" si="27"/>
        <v>Wednesday</v>
      </c>
    </row>
    <row r="428" spans="1:12" x14ac:dyDescent="0.25">
      <c r="A428" s="26">
        <v>43833</v>
      </c>
      <c r="B428" s="22" t="s">
        <v>21</v>
      </c>
      <c r="C428" s="22" t="s">
        <v>13</v>
      </c>
      <c r="D428" s="22" t="s">
        <v>255</v>
      </c>
      <c r="E428" s="22">
        <v>1000</v>
      </c>
      <c r="F428" s="27">
        <v>48000</v>
      </c>
      <c r="I428" s="3" t="str">
        <f t="shared" si="24"/>
        <v>N</v>
      </c>
      <c r="J428" s="3" t="str">
        <f t="shared" si="25"/>
        <v>L</v>
      </c>
      <c r="K428" s="3">
        <f t="shared" si="26"/>
        <v>1000</v>
      </c>
      <c r="L428" s="3" t="str">
        <f t="shared" si="27"/>
        <v>Thursday</v>
      </c>
    </row>
    <row r="429" spans="1:12" x14ac:dyDescent="0.25">
      <c r="A429" s="26">
        <v>43864</v>
      </c>
      <c r="B429" s="22" t="s">
        <v>22</v>
      </c>
      <c r="C429" s="22" t="s">
        <v>13</v>
      </c>
      <c r="D429" s="22" t="s">
        <v>255</v>
      </c>
      <c r="E429" s="22">
        <v>2000</v>
      </c>
      <c r="F429" s="27">
        <v>50000</v>
      </c>
      <c r="I429" s="3" t="str">
        <f t="shared" si="24"/>
        <v>N</v>
      </c>
      <c r="J429" s="3" t="str">
        <f t="shared" si="25"/>
        <v>L</v>
      </c>
      <c r="K429" s="3">
        <f t="shared" si="26"/>
        <v>2000</v>
      </c>
      <c r="L429" s="3" t="str">
        <f t="shared" si="27"/>
        <v>Friday</v>
      </c>
    </row>
    <row r="430" spans="1:12" x14ac:dyDescent="0.25">
      <c r="A430" s="26">
        <v>43893</v>
      </c>
      <c r="B430" s="22" t="s">
        <v>25</v>
      </c>
      <c r="C430" s="22" t="s">
        <v>13</v>
      </c>
      <c r="D430" s="22" t="s">
        <v>255</v>
      </c>
      <c r="E430" s="22">
        <v>1000</v>
      </c>
      <c r="F430" s="27">
        <v>51000</v>
      </c>
      <c r="I430" s="3" t="str">
        <f t="shared" si="24"/>
        <v>N</v>
      </c>
      <c r="J430" s="3" t="str">
        <f t="shared" si="25"/>
        <v>L</v>
      </c>
      <c r="K430" s="3">
        <f t="shared" si="26"/>
        <v>1000</v>
      </c>
      <c r="L430" s="3" t="str">
        <f t="shared" si="27"/>
        <v>Saturday</v>
      </c>
    </row>
    <row r="431" spans="1:12" x14ac:dyDescent="0.25">
      <c r="A431" s="26">
        <v>43924</v>
      </c>
      <c r="B431" s="22" t="s">
        <v>12</v>
      </c>
      <c r="C431" s="22" t="s">
        <v>13</v>
      </c>
      <c r="D431" s="22" t="s">
        <v>255</v>
      </c>
      <c r="E431" s="22">
        <v>1000</v>
      </c>
      <c r="F431" s="27">
        <v>52000</v>
      </c>
      <c r="I431" s="3" t="str">
        <f t="shared" si="24"/>
        <v>Y</v>
      </c>
      <c r="J431" s="3" t="str">
        <f t="shared" si="25"/>
        <v>L</v>
      </c>
      <c r="K431" s="3">
        <f t="shared" si="26"/>
        <v>1000</v>
      </c>
      <c r="L431" s="3" t="str">
        <f t="shared" si="27"/>
        <v>Sunday</v>
      </c>
    </row>
    <row r="432" spans="1:12" x14ac:dyDescent="0.25">
      <c r="A432" s="26">
        <v>43954</v>
      </c>
      <c r="B432" s="22" t="s">
        <v>15</v>
      </c>
      <c r="C432" s="22" t="s">
        <v>13</v>
      </c>
      <c r="D432" s="22" t="s">
        <v>255</v>
      </c>
      <c r="E432" s="22">
        <v>1000</v>
      </c>
      <c r="F432" s="27">
        <v>53000</v>
      </c>
      <c r="I432" s="3" t="str">
        <f t="shared" si="24"/>
        <v>N</v>
      </c>
      <c r="J432" s="3" t="str">
        <f t="shared" si="25"/>
        <v>L</v>
      </c>
      <c r="K432" s="3">
        <f t="shared" si="26"/>
        <v>1000</v>
      </c>
      <c r="L432" s="3" t="str">
        <f t="shared" si="27"/>
        <v>Monday</v>
      </c>
    </row>
    <row r="433" spans="1:12" x14ac:dyDescent="0.25">
      <c r="A433" s="26">
        <v>43985</v>
      </c>
      <c r="B433" s="22" t="s">
        <v>17</v>
      </c>
      <c r="C433" s="22" t="s">
        <v>13</v>
      </c>
      <c r="D433" s="22" t="s">
        <v>255</v>
      </c>
      <c r="E433" s="22">
        <v>0</v>
      </c>
      <c r="F433" s="27">
        <v>53000</v>
      </c>
      <c r="I433" s="3" t="str">
        <f t="shared" si="24"/>
        <v>N</v>
      </c>
      <c r="J433" s="3" t="str">
        <f t="shared" si="25"/>
        <v>L</v>
      </c>
      <c r="K433" s="3">
        <f t="shared" si="26"/>
        <v>0</v>
      </c>
      <c r="L433" s="3" t="str">
        <f t="shared" si="27"/>
        <v>Tuesday</v>
      </c>
    </row>
    <row r="434" spans="1:12" x14ac:dyDescent="0.25">
      <c r="A434" s="26">
        <v>44015</v>
      </c>
      <c r="B434" s="22" t="s">
        <v>18</v>
      </c>
      <c r="C434" s="22" t="s">
        <v>13</v>
      </c>
      <c r="D434" s="22" t="s">
        <v>255</v>
      </c>
      <c r="E434" s="22">
        <v>0</v>
      </c>
      <c r="F434" s="27">
        <v>54000</v>
      </c>
      <c r="I434" s="3" t="str">
        <f t="shared" si="24"/>
        <v>N</v>
      </c>
      <c r="J434" s="3" t="str">
        <f t="shared" si="25"/>
        <v>L</v>
      </c>
      <c r="K434" s="3">
        <f t="shared" si="26"/>
        <v>0</v>
      </c>
      <c r="L434" s="3" t="str">
        <f t="shared" si="27"/>
        <v>Wednesday</v>
      </c>
    </row>
    <row r="435" spans="1:12" x14ac:dyDescent="0.25">
      <c r="A435" s="26">
        <v>44046</v>
      </c>
      <c r="B435" s="22" t="s">
        <v>21</v>
      </c>
      <c r="C435" s="22" t="s">
        <v>13</v>
      </c>
      <c r="D435" s="22" t="s">
        <v>255</v>
      </c>
      <c r="E435" s="22">
        <v>1000</v>
      </c>
      <c r="F435" s="27">
        <v>54000</v>
      </c>
      <c r="I435" s="3" t="str">
        <f t="shared" si="24"/>
        <v>N</v>
      </c>
      <c r="J435" s="3" t="str">
        <f t="shared" si="25"/>
        <v>L</v>
      </c>
      <c r="K435" s="3">
        <f t="shared" si="26"/>
        <v>1000</v>
      </c>
      <c r="L435" s="3" t="str">
        <f t="shared" si="27"/>
        <v>Thursday</v>
      </c>
    </row>
    <row r="436" spans="1:12" x14ac:dyDescent="0.25">
      <c r="A436" s="26">
        <v>44077</v>
      </c>
      <c r="B436" s="22" t="s">
        <v>22</v>
      </c>
      <c r="C436" s="22" t="s">
        <v>13</v>
      </c>
      <c r="D436" s="22" t="s">
        <v>255</v>
      </c>
      <c r="E436" s="22">
        <v>2000</v>
      </c>
      <c r="F436" s="27">
        <v>56000</v>
      </c>
      <c r="I436" s="3" t="str">
        <f t="shared" si="24"/>
        <v>N</v>
      </c>
      <c r="J436" s="3" t="str">
        <f t="shared" si="25"/>
        <v>L</v>
      </c>
      <c r="K436" s="3">
        <f t="shared" si="26"/>
        <v>2000</v>
      </c>
      <c r="L436" s="3" t="str">
        <f t="shared" si="27"/>
        <v>Friday</v>
      </c>
    </row>
    <row r="437" spans="1:12" x14ac:dyDescent="0.25">
      <c r="A437" s="26">
        <v>44107</v>
      </c>
      <c r="B437" s="22" t="s">
        <v>25</v>
      </c>
      <c r="C437" s="22" t="s">
        <v>13</v>
      </c>
      <c r="D437" s="22" t="s">
        <v>255</v>
      </c>
      <c r="E437" s="22">
        <v>1000</v>
      </c>
      <c r="F437" s="27">
        <v>57000</v>
      </c>
      <c r="I437" s="3" t="str">
        <f t="shared" si="24"/>
        <v>N</v>
      </c>
      <c r="J437" s="3" t="str">
        <f t="shared" si="25"/>
        <v>L</v>
      </c>
      <c r="K437" s="3">
        <f t="shared" si="26"/>
        <v>1000</v>
      </c>
      <c r="L437" s="3" t="str">
        <f t="shared" si="27"/>
        <v>Saturday</v>
      </c>
    </row>
    <row r="438" spans="1:12" x14ac:dyDescent="0.25">
      <c r="A438" s="26">
        <v>44138</v>
      </c>
      <c r="B438" s="22" t="s">
        <v>12</v>
      </c>
      <c r="C438" s="22" t="s">
        <v>13</v>
      </c>
      <c r="D438" s="22" t="s">
        <v>255</v>
      </c>
      <c r="E438" s="22">
        <v>2000</v>
      </c>
      <c r="F438" s="27">
        <v>59000</v>
      </c>
      <c r="I438" s="3" t="str">
        <f t="shared" si="24"/>
        <v>Y</v>
      </c>
      <c r="J438" s="3" t="str">
        <f t="shared" si="25"/>
        <v>L</v>
      </c>
      <c r="K438" s="3">
        <f t="shared" si="26"/>
        <v>2000</v>
      </c>
      <c r="L438" s="3" t="str">
        <f t="shared" si="27"/>
        <v>Sunday</v>
      </c>
    </row>
    <row r="439" spans="1:12" x14ac:dyDescent="0.25">
      <c r="A439" s="26">
        <v>44168</v>
      </c>
      <c r="B439" s="22" t="s">
        <v>15</v>
      </c>
      <c r="C439" s="22" t="s">
        <v>13</v>
      </c>
      <c r="D439" s="22" t="s">
        <v>255</v>
      </c>
      <c r="E439" s="22">
        <v>1000</v>
      </c>
      <c r="F439" s="27">
        <v>60000</v>
      </c>
      <c r="I439" s="3" t="str">
        <f t="shared" si="24"/>
        <v>N</v>
      </c>
      <c r="J439" s="3" t="str">
        <f t="shared" si="25"/>
        <v>L</v>
      </c>
      <c r="K439" s="3">
        <f t="shared" si="26"/>
        <v>1000</v>
      </c>
      <c r="L439" s="3" t="str">
        <f t="shared" si="27"/>
        <v>Monday</v>
      </c>
    </row>
    <row r="440" spans="1:12" x14ac:dyDescent="0.25">
      <c r="A440" s="28" t="s">
        <v>69</v>
      </c>
      <c r="B440" s="22" t="s">
        <v>17</v>
      </c>
      <c r="C440" s="22" t="s">
        <v>13</v>
      </c>
      <c r="D440" s="22" t="s">
        <v>255</v>
      </c>
      <c r="E440" s="22">
        <v>1000</v>
      </c>
      <c r="F440" s="27">
        <v>60000</v>
      </c>
      <c r="I440" s="3" t="str">
        <f t="shared" si="24"/>
        <v>N</v>
      </c>
      <c r="J440" s="3" t="str">
        <f t="shared" si="25"/>
        <v>L</v>
      </c>
      <c r="K440" s="3">
        <f t="shared" si="26"/>
        <v>1000</v>
      </c>
      <c r="L440" s="3" t="str">
        <f t="shared" si="27"/>
        <v>Tuesday</v>
      </c>
    </row>
    <row r="441" spans="1:12" x14ac:dyDescent="0.25">
      <c r="A441" s="28" t="s">
        <v>70</v>
      </c>
      <c r="B441" s="22" t="s">
        <v>18</v>
      </c>
      <c r="C441" s="22" t="s">
        <v>13</v>
      </c>
      <c r="D441" s="22" t="s">
        <v>255</v>
      </c>
      <c r="E441" s="22">
        <v>1000</v>
      </c>
      <c r="F441" s="27">
        <v>61000</v>
      </c>
      <c r="I441" s="3" t="str">
        <f t="shared" si="24"/>
        <v>N</v>
      </c>
      <c r="J441" s="3" t="str">
        <f t="shared" si="25"/>
        <v>L</v>
      </c>
      <c r="K441" s="3">
        <f t="shared" si="26"/>
        <v>1000</v>
      </c>
      <c r="L441" s="3" t="str">
        <f t="shared" si="27"/>
        <v>Wednesday</v>
      </c>
    </row>
    <row r="442" spans="1:12" x14ac:dyDescent="0.25">
      <c r="A442" s="28" t="s">
        <v>71</v>
      </c>
      <c r="B442" s="22" t="s">
        <v>21</v>
      </c>
      <c r="C442" s="22" t="s">
        <v>13</v>
      </c>
      <c r="D442" s="22" t="s">
        <v>255</v>
      </c>
      <c r="E442" s="22">
        <v>0</v>
      </c>
      <c r="F442" s="27">
        <v>61000</v>
      </c>
      <c r="I442" s="3" t="str">
        <f t="shared" si="24"/>
        <v>N</v>
      </c>
      <c r="J442" s="3" t="str">
        <f t="shared" si="25"/>
        <v>L</v>
      </c>
      <c r="K442" s="3">
        <f t="shared" si="26"/>
        <v>0</v>
      </c>
      <c r="L442" s="3" t="str">
        <f t="shared" si="27"/>
        <v>Thursday</v>
      </c>
    </row>
    <row r="443" spans="1:12" x14ac:dyDescent="0.25">
      <c r="A443" s="28" t="s">
        <v>72</v>
      </c>
      <c r="B443" s="22" t="s">
        <v>22</v>
      </c>
      <c r="C443" s="22" t="s">
        <v>13</v>
      </c>
      <c r="D443" s="22" t="s">
        <v>255</v>
      </c>
      <c r="E443" s="22">
        <v>2000</v>
      </c>
      <c r="F443" s="27">
        <v>63000</v>
      </c>
      <c r="I443" s="3" t="str">
        <f t="shared" si="24"/>
        <v>N</v>
      </c>
      <c r="J443" s="3" t="str">
        <f t="shared" si="25"/>
        <v>L</v>
      </c>
      <c r="K443" s="3">
        <f t="shared" si="26"/>
        <v>2000</v>
      </c>
      <c r="L443" s="3" t="str">
        <f t="shared" si="27"/>
        <v>Friday</v>
      </c>
    </row>
    <row r="444" spans="1:12" x14ac:dyDescent="0.25">
      <c r="A444" s="28" t="s">
        <v>73</v>
      </c>
      <c r="B444" s="22" t="s">
        <v>25</v>
      </c>
      <c r="C444" s="22" t="s">
        <v>13</v>
      </c>
      <c r="D444" s="22" t="s">
        <v>255</v>
      </c>
      <c r="E444" s="22">
        <v>0</v>
      </c>
      <c r="F444" s="27">
        <v>64000</v>
      </c>
      <c r="I444" s="3" t="str">
        <f t="shared" si="24"/>
        <v>N</v>
      </c>
      <c r="J444" s="3" t="str">
        <f t="shared" si="25"/>
        <v>L</v>
      </c>
      <c r="K444" s="3">
        <f t="shared" si="26"/>
        <v>0</v>
      </c>
      <c r="L444" s="3" t="str">
        <f t="shared" si="27"/>
        <v>Saturday</v>
      </c>
    </row>
    <row r="445" spans="1:12" x14ac:dyDescent="0.25">
      <c r="A445" s="28" t="s">
        <v>74</v>
      </c>
      <c r="B445" s="22" t="s">
        <v>12</v>
      </c>
      <c r="C445" s="22" t="s">
        <v>13</v>
      </c>
      <c r="D445" s="22" t="s">
        <v>255</v>
      </c>
      <c r="E445" s="22">
        <v>2000</v>
      </c>
      <c r="F445" s="27">
        <v>66000</v>
      </c>
      <c r="I445" s="3" t="str">
        <f t="shared" si="24"/>
        <v>Y</v>
      </c>
      <c r="J445" s="3" t="str">
        <f t="shared" si="25"/>
        <v>L</v>
      </c>
      <c r="K445" s="3">
        <f t="shared" si="26"/>
        <v>2000</v>
      </c>
      <c r="L445" s="3" t="str">
        <f t="shared" si="27"/>
        <v>Sunday</v>
      </c>
    </row>
    <row r="446" spans="1:12" x14ac:dyDescent="0.25">
      <c r="A446" s="28" t="s">
        <v>75</v>
      </c>
      <c r="B446" s="22" t="s">
        <v>15</v>
      </c>
      <c r="C446" s="22" t="s">
        <v>13</v>
      </c>
      <c r="D446" s="22" t="s">
        <v>255</v>
      </c>
      <c r="E446" s="22">
        <v>1000</v>
      </c>
      <c r="F446" s="27">
        <v>67000</v>
      </c>
      <c r="I446" s="3" t="str">
        <f t="shared" si="24"/>
        <v>N</v>
      </c>
      <c r="J446" s="3" t="str">
        <f t="shared" si="25"/>
        <v>L</v>
      </c>
      <c r="K446" s="3">
        <f t="shared" si="26"/>
        <v>1000</v>
      </c>
      <c r="L446" s="3" t="str">
        <f t="shared" si="27"/>
        <v>Monday</v>
      </c>
    </row>
    <row r="447" spans="1:12" x14ac:dyDescent="0.25">
      <c r="A447" s="28" t="s">
        <v>76</v>
      </c>
      <c r="B447" s="22" t="s">
        <v>17</v>
      </c>
      <c r="C447" s="22" t="s">
        <v>13</v>
      </c>
      <c r="D447" s="22" t="s">
        <v>255</v>
      </c>
      <c r="E447" s="22">
        <v>1000</v>
      </c>
      <c r="F447" s="27">
        <v>67000</v>
      </c>
      <c r="I447" s="3" t="str">
        <f t="shared" si="24"/>
        <v>N</v>
      </c>
      <c r="J447" s="3" t="str">
        <f t="shared" si="25"/>
        <v>L</v>
      </c>
      <c r="K447" s="3">
        <f t="shared" si="26"/>
        <v>1000</v>
      </c>
      <c r="L447" s="3" t="str">
        <f t="shared" si="27"/>
        <v>Tuesday</v>
      </c>
    </row>
    <row r="448" spans="1:12" x14ac:dyDescent="0.25">
      <c r="A448" s="28" t="s">
        <v>77</v>
      </c>
      <c r="B448" s="22" t="s">
        <v>18</v>
      </c>
      <c r="C448" s="22" t="s">
        <v>13</v>
      </c>
      <c r="D448" s="22" t="s">
        <v>255</v>
      </c>
      <c r="E448" s="22">
        <v>0</v>
      </c>
      <c r="F448" s="27">
        <v>67000</v>
      </c>
      <c r="I448" s="3" t="str">
        <f t="shared" si="24"/>
        <v>N</v>
      </c>
      <c r="J448" s="3" t="str">
        <f t="shared" si="25"/>
        <v>L</v>
      </c>
      <c r="K448" s="3">
        <f t="shared" si="26"/>
        <v>0</v>
      </c>
      <c r="L448" s="3" t="str">
        <f t="shared" si="27"/>
        <v>Wednesday</v>
      </c>
    </row>
    <row r="449" spans="1:12" x14ac:dyDescent="0.25">
      <c r="A449" s="28" t="s">
        <v>78</v>
      </c>
      <c r="B449" s="22" t="s">
        <v>21</v>
      </c>
      <c r="C449" s="22" t="s">
        <v>13</v>
      </c>
      <c r="D449" s="22" t="s">
        <v>255</v>
      </c>
      <c r="E449" s="22">
        <v>0</v>
      </c>
      <c r="F449" s="27">
        <v>68000</v>
      </c>
      <c r="I449" s="3" t="str">
        <f t="shared" si="24"/>
        <v>N</v>
      </c>
      <c r="J449" s="3" t="str">
        <f t="shared" si="25"/>
        <v>L</v>
      </c>
      <c r="K449" s="3">
        <f t="shared" si="26"/>
        <v>0</v>
      </c>
      <c r="L449" s="3" t="str">
        <f t="shared" si="27"/>
        <v>Thursday</v>
      </c>
    </row>
    <row r="450" spans="1:12" x14ac:dyDescent="0.25">
      <c r="A450" s="28" t="s">
        <v>79</v>
      </c>
      <c r="B450" s="22" t="s">
        <v>22</v>
      </c>
      <c r="C450" s="22" t="s">
        <v>13</v>
      </c>
      <c r="D450" s="22" t="s">
        <v>255</v>
      </c>
      <c r="E450" s="22">
        <v>2000</v>
      </c>
      <c r="F450" s="27">
        <v>69000</v>
      </c>
      <c r="I450" s="3" t="str">
        <f t="shared" ref="I450:I513" si="28">IF(B450=$O$3,"Y","N")</f>
        <v>N</v>
      </c>
      <c r="J450" s="3" t="str">
        <f t="shared" si="25"/>
        <v>L</v>
      </c>
      <c r="K450" s="3">
        <f t="shared" si="26"/>
        <v>2000</v>
      </c>
      <c r="L450" s="3" t="str">
        <f t="shared" si="27"/>
        <v>Friday</v>
      </c>
    </row>
    <row r="451" spans="1:12" x14ac:dyDescent="0.25">
      <c r="A451" s="28" t="s">
        <v>80</v>
      </c>
      <c r="B451" s="22" t="s">
        <v>25</v>
      </c>
      <c r="C451" s="22" t="s">
        <v>13</v>
      </c>
      <c r="D451" s="22" t="s">
        <v>255</v>
      </c>
      <c r="E451" s="22">
        <v>1000</v>
      </c>
      <c r="F451" s="27">
        <v>70000</v>
      </c>
      <c r="I451" s="3" t="str">
        <f t="shared" si="28"/>
        <v>N</v>
      </c>
      <c r="J451" s="3" t="str">
        <f t="shared" ref="J451:J514" si="29">_xlfn.IFS(E451&gt;60000,"G",E451&lt;60000,"L",E451=60000,"E")</f>
        <v>L</v>
      </c>
      <c r="K451" s="3">
        <f t="shared" ref="K451:K514" si="30">_xlfn.IFNA(E451,0)</f>
        <v>1000</v>
      </c>
      <c r="L451" s="3" t="str">
        <f t="shared" ref="L451:L514" si="31">INDEX(A450:F459,6,2)</f>
        <v>Saturday</v>
      </c>
    </row>
    <row r="452" spans="1:12" x14ac:dyDescent="0.25">
      <c r="A452" s="28" t="s">
        <v>81</v>
      </c>
      <c r="B452" s="22" t="s">
        <v>12</v>
      </c>
      <c r="C452" s="22" t="s">
        <v>13</v>
      </c>
      <c r="D452" s="22" t="s">
        <v>255</v>
      </c>
      <c r="E452" s="22">
        <v>2000</v>
      </c>
      <c r="F452" s="27">
        <v>73000</v>
      </c>
      <c r="I452" s="3" t="str">
        <f t="shared" si="28"/>
        <v>Y</v>
      </c>
      <c r="J452" s="3" t="str">
        <f t="shared" si="29"/>
        <v>L</v>
      </c>
      <c r="K452" s="3">
        <f t="shared" si="30"/>
        <v>2000</v>
      </c>
      <c r="L452" s="3" t="str">
        <f t="shared" si="31"/>
        <v>Sunday</v>
      </c>
    </row>
    <row r="453" spans="1:12" x14ac:dyDescent="0.25">
      <c r="A453" s="28" t="s">
        <v>82</v>
      </c>
      <c r="B453" s="22" t="s">
        <v>15</v>
      </c>
      <c r="C453" s="22" t="s">
        <v>13</v>
      </c>
      <c r="D453" s="22" t="s">
        <v>255</v>
      </c>
      <c r="E453" s="22">
        <v>0</v>
      </c>
      <c r="F453" s="27">
        <v>73000</v>
      </c>
      <c r="I453" s="3" t="str">
        <f t="shared" si="28"/>
        <v>N</v>
      </c>
      <c r="J453" s="3" t="str">
        <f t="shared" si="29"/>
        <v>L</v>
      </c>
      <c r="K453" s="3">
        <f t="shared" si="30"/>
        <v>0</v>
      </c>
      <c r="L453" s="3" t="str">
        <f t="shared" si="31"/>
        <v>Monday</v>
      </c>
    </row>
    <row r="454" spans="1:12" x14ac:dyDescent="0.25">
      <c r="A454" s="28" t="s">
        <v>83</v>
      </c>
      <c r="B454" s="22" t="s">
        <v>17</v>
      </c>
      <c r="C454" s="22" t="s">
        <v>13</v>
      </c>
      <c r="D454" s="22" t="s">
        <v>255</v>
      </c>
      <c r="E454" s="22">
        <v>1000</v>
      </c>
      <c r="F454" s="27">
        <v>74000</v>
      </c>
      <c r="I454" s="3" t="str">
        <f t="shared" si="28"/>
        <v>N</v>
      </c>
      <c r="J454" s="3" t="str">
        <f t="shared" si="29"/>
        <v>L</v>
      </c>
      <c r="K454" s="3">
        <f t="shared" si="30"/>
        <v>1000</v>
      </c>
      <c r="L454" s="3" t="str">
        <f t="shared" si="31"/>
        <v>Tuesday</v>
      </c>
    </row>
    <row r="455" spans="1:12" x14ac:dyDescent="0.25">
      <c r="A455" s="28" t="s">
        <v>84</v>
      </c>
      <c r="B455" s="22" t="s">
        <v>18</v>
      </c>
      <c r="C455" s="22" t="s">
        <v>13</v>
      </c>
      <c r="D455" s="22" t="s">
        <v>255</v>
      </c>
      <c r="E455" s="22">
        <v>0</v>
      </c>
      <c r="F455" s="27">
        <v>74000</v>
      </c>
      <c r="I455" s="3" t="str">
        <f t="shared" si="28"/>
        <v>N</v>
      </c>
      <c r="J455" s="3" t="str">
        <f t="shared" si="29"/>
        <v>L</v>
      </c>
      <c r="K455" s="3">
        <f t="shared" si="30"/>
        <v>0</v>
      </c>
      <c r="L455" s="3" t="str">
        <f t="shared" si="31"/>
        <v>Wednesday</v>
      </c>
    </row>
    <row r="456" spans="1:12" x14ac:dyDescent="0.25">
      <c r="A456" s="28" t="s">
        <v>85</v>
      </c>
      <c r="B456" s="22" t="s">
        <v>21</v>
      </c>
      <c r="C456" s="22" t="s">
        <v>13</v>
      </c>
      <c r="D456" s="22" t="s">
        <v>255</v>
      </c>
      <c r="E456" s="22">
        <v>1000</v>
      </c>
      <c r="F456" s="27">
        <v>75000</v>
      </c>
      <c r="I456" s="3" t="str">
        <f t="shared" si="28"/>
        <v>N</v>
      </c>
      <c r="J456" s="3" t="str">
        <f t="shared" si="29"/>
        <v>L</v>
      </c>
      <c r="K456" s="3">
        <f t="shared" si="30"/>
        <v>1000</v>
      </c>
      <c r="L456" s="3" t="str">
        <f t="shared" si="31"/>
        <v>Thursday</v>
      </c>
    </row>
    <row r="457" spans="1:12" x14ac:dyDescent="0.25">
      <c r="A457" s="28" t="s">
        <v>86</v>
      </c>
      <c r="B457" s="22" t="s">
        <v>22</v>
      </c>
      <c r="C457" s="22" t="s">
        <v>13</v>
      </c>
      <c r="D457" s="22" t="s">
        <v>255</v>
      </c>
      <c r="E457" s="22">
        <v>1000</v>
      </c>
      <c r="F457" s="27">
        <v>76000</v>
      </c>
      <c r="I457" s="3" t="str">
        <f t="shared" si="28"/>
        <v>N</v>
      </c>
      <c r="J457" s="3" t="str">
        <f t="shared" si="29"/>
        <v>L</v>
      </c>
      <c r="K457" s="3">
        <f t="shared" si="30"/>
        <v>1000</v>
      </c>
      <c r="L457" s="3" t="str">
        <f t="shared" si="31"/>
        <v>Friday</v>
      </c>
    </row>
    <row r="458" spans="1:12" x14ac:dyDescent="0.25">
      <c r="A458" s="28" t="s">
        <v>87</v>
      </c>
      <c r="B458" s="22" t="s">
        <v>25</v>
      </c>
      <c r="C458" s="22" t="s">
        <v>13</v>
      </c>
      <c r="D458" s="22" t="s">
        <v>255</v>
      </c>
      <c r="E458" s="22">
        <v>0</v>
      </c>
      <c r="F458" s="27">
        <v>77000</v>
      </c>
      <c r="I458" s="3" t="str">
        <f t="shared" si="28"/>
        <v>N</v>
      </c>
      <c r="J458" s="3" t="str">
        <f t="shared" si="29"/>
        <v>L</v>
      </c>
      <c r="K458" s="3">
        <f t="shared" si="30"/>
        <v>0</v>
      </c>
      <c r="L458" s="3" t="str">
        <f t="shared" si="31"/>
        <v>Saturday</v>
      </c>
    </row>
    <row r="459" spans="1:12" x14ac:dyDescent="0.25">
      <c r="A459" s="26">
        <v>43834</v>
      </c>
      <c r="B459" s="22" t="s">
        <v>12</v>
      </c>
      <c r="C459" s="22" t="s">
        <v>13</v>
      </c>
      <c r="D459" s="22" t="s">
        <v>255</v>
      </c>
      <c r="E459" s="22">
        <v>2000</v>
      </c>
      <c r="F459" s="27">
        <v>78000</v>
      </c>
      <c r="I459" s="3" t="str">
        <f t="shared" si="28"/>
        <v>Y</v>
      </c>
      <c r="J459" s="3" t="str">
        <f t="shared" si="29"/>
        <v>L</v>
      </c>
      <c r="K459" s="3">
        <f t="shared" si="30"/>
        <v>2000</v>
      </c>
      <c r="L459" s="3" t="str">
        <f t="shared" si="31"/>
        <v>Sunday</v>
      </c>
    </row>
    <row r="460" spans="1:12" x14ac:dyDescent="0.25">
      <c r="A460" s="26">
        <v>43865</v>
      </c>
      <c r="B460" s="22" t="s">
        <v>15</v>
      </c>
      <c r="C460" s="22" t="s">
        <v>13</v>
      </c>
      <c r="D460" s="22" t="s">
        <v>255</v>
      </c>
      <c r="E460" s="22">
        <v>1000</v>
      </c>
      <c r="F460" s="27">
        <v>79000</v>
      </c>
      <c r="I460" s="3" t="str">
        <f t="shared" si="28"/>
        <v>N</v>
      </c>
      <c r="J460" s="3" t="str">
        <f t="shared" si="29"/>
        <v>L</v>
      </c>
      <c r="K460" s="3">
        <f t="shared" si="30"/>
        <v>1000</v>
      </c>
      <c r="L460" s="3" t="str">
        <f t="shared" si="31"/>
        <v>Monday</v>
      </c>
    </row>
    <row r="461" spans="1:12" x14ac:dyDescent="0.25">
      <c r="A461" s="26">
        <v>43894</v>
      </c>
      <c r="B461" s="22" t="s">
        <v>17</v>
      </c>
      <c r="C461" s="22" t="s">
        <v>13</v>
      </c>
      <c r="D461" s="22" t="s">
        <v>255</v>
      </c>
      <c r="E461" s="22">
        <v>0</v>
      </c>
      <c r="F461" s="27">
        <v>79000</v>
      </c>
      <c r="I461" s="3" t="str">
        <f t="shared" si="28"/>
        <v>N</v>
      </c>
      <c r="J461" s="3" t="str">
        <f t="shared" si="29"/>
        <v>L</v>
      </c>
      <c r="K461" s="3">
        <f t="shared" si="30"/>
        <v>0</v>
      </c>
      <c r="L461" s="3" t="str">
        <f t="shared" si="31"/>
        <v>Tuesday</v>
      </c>
    </row>
    <row r="462" spans="1:12" x14ac:dyDescent="0.25">
      <c r="A462" s="26">
        <v>43925</v>
      </c>
      <c r="B462" s="22" t="s">
        <v>18</v>
      </c>
      <c r="C462" s="22" t="s">
        <v>13</v>
      </c>
      <c r="D462" s="22" t="s">
        <v>255</v>
      </c>
      <c r="E462" s="22">
        <v>1000</v>
      </c>
      <c r="F462" s="27">
        <v>80000</v>
      </c>
      <c r="I462" s="3" t="str">
        <f t="shared" si="28"/>
        <v>N</v>
      </c>
      <c r="J462" s="3" t="str">
        <f t="shared" si="29"/>
        <v>L</v>
      </c>
      <c r="K462" s="3">
        <f t="shared" si="30"/>
        <v>1000</v>
      </c>
      <c r="L462" s="3" t="str">
        <f t="shared" si="31"/>
        <v>Wednesday</v>
      </c>
    </row>
    <row r="463" spans="1:12" x14ac:dyDescent="0.25">
      <c r="A463" s="26">
        <v>43955</v>
      </c>
      <c r="B463" s="22" t="s">
        <v>21</v>
      </c>
      <c r="C463" s="22" t="s">
        <v>13</v>
      </c>
      <c r="D463" s="22" t="s">
        <v>255</v>
      </c>
      <c r="E463" s="22">
        <v>0</v>
      </c>
      <c r="F463" s="27">
        <v>80000</v>
      </c>
      <c r="I463" s="3" t="str">
        <f t="shared" si="28"/>
        <v>N</v>
      </c>
      <c r="J463" s="3" t="str">
        <f t="shared" si="29"/>
        <v>L</v>
      </c>
      <c r="K463" s="3">
        <f t="shared" si="30"/>
        <v>0</v>
      </c>
      <c r="L463" s="3" t="str">
        <f t="shared" si="31"/>
        <v>Thursday</v>
      </c>
    </row>
    <row r="464" spans="1:12" x14ac:dyDescent="0.25">
      <c r="A464" s="26">
        <v>43986</v>
      </c>
      <c r="B464" s="22" t="s">
        <v>22</v>
      </c>
      <c r="C464" s="22" t="s">
        <v>13</v>
      </c>
      <c r="D464" s="22" t="s">
        <v>255</v>
      </c>
      <c r="E464" s="22">
        <v>1000</v>
      </c>
      <c r="F464" s="27">
        <v>81000</v>
      </c>
      <c r="I464" s="3" t="str">
        <f t="shared" si="28"/>
        <v>N</v>
      </c>
      <c r="J464" s="3" t="str">
        <f t="shared" si="29"/>
        <v>L</v>
      </c>
      <c r="K464" s="3">
        <f t="shared" si="30"/>
        <v>1000</v>
      </c>
      <c r="L464" s="3" t="str">
        <f t="shared" si="31"/>
        <v>Friday</v>
      </c>
    </row>
    <row r="465" spans="1:12" x14ac:dyDescent="0.25">
      <c r="A465" s="26">
        <v>44016</v>
      </c>
      <c r="B465" s="22" t="s">
        <v>25</v>
      </c>
      <c r="C465" s="22" t="s">
        <v>13</v>
      </c>
      <c r="D465" s="22" t="s">
        <v>255</v>
      </c>
      <c r="E465" s="22">
        <v>0</v>
      </c>
      <c r="F465" s="27">
        <v>81000</v>
      </c>
      <c r="I465" s="3" t="str">
        <f t="shared" si="28"/>
        <v>N</v>
      </c>
      <c r="J465" s="3" t="str">
        <f t="shared" si="29"/>
        <v>L</v>
      </c>
      <c r="K465" s="3">
        <f t="shared" si="30"/>
        <v>0</v>
      </c>
      <c r="L465" s="3" t="str">
        <f t="shared" si="31"/>
        <v>Saturday</v>
      </c>
    </row>
    <row r="466" spans="1:12" x14ac:dyDescent="0.25">
      <c r="A466" s="26">
        <v>44047</v>
      </c>
      <c r="B466" s="22" t="s">
        <v>12</v>
      </c>
      <c r="C466" s="22" t="s">
        <v>13</v>
      </c>
      <c r="D466" s="22" t="s">
        <v>255</v>
      </c>
      <c r="E466" s="22">
        <v>2000</v>
      </c>
      <c r="F466" s="27">
        <v>83000</v>
      </c>
      <c r="I466" s="3" t="str">
        <f t="shared" si="28"/>
        <v>Y</v>
      </c>
      <c r="J466" s="3" t="str">
        <f t="shared" si="29"/>
        <v>L</v>
      </c>
      <c r="K466" s="3">
        <f t="shared" si="30"/>
        <v>2000</v>
      </c>
      <c r="L466" s="3" t="str">
        <f t="shared" si="31"/>
        <v>Sunday</v>
      </c>
    </row>
    <row r="467" spans="1:12" x14ac:dyDescent="0.25">
      <c r="A467" s="26">
        <v>44078</v>
      </c>
      <c r="B467" s="22" t="s">
        <v>15</v>
      </c>
      <c r="C467" s="22" t="s">
        <v>13</v>
      </c>
      <c r="D467" s="22" t="s">
        <v>255</v>
      </c>
      <c r="E467" s="22">
        <v>1000</v>
      </c>
      <c r="F467" s="27">
        <v>84000</v>
      </c>
      <c r="I467" s="3" t="str">
        <f t="shared" si="28"/>
        <v>N</v>
      </c>
      <c r="J467" s="3" t="str">
        <f t="shared" si="29"/>
        <v>L</v>
      </c>
      <c r="K467" s="3">
        <f t="shared" si="30"/>
        <v>1000</v>
      </c>
      <c r="L467" s="3" t="str">
        <f t="shared" si="31"/>
        <v>Monday</v>
      </c>
    </row>
    <row r="468" spans="1:12" x14ac:dyDescent="0.25">
      <c r="A468" s="26">
        <v>44108</v>
      </c>
      <c r="B468" s="22" t="s">
        <v>17</v>
      </c>
      <c r="C468" s="22" t="s">
        <v>13</v>
      </c>
      <c r="D468" s="22" t="s">
        <v>255</v>
      </c>
      <c r="E468" s="22">
        <v>0</v>
      </c>
      <c r="F468" s="27">
        <v>84000</v>
      </c>
      <c r="I468" s="3" t="str">
        <f t="shared" si="28"/>
        <v>N</v>
      </c>
      <c r="J468" s="3" t="str">
        <f t="shared" si="29"/>
        <v>L</v>
      </c>
      <c r="K468" s="3">
        <f t="shared" si="30"/>
        <v>0</v>
      </c>
      <c r="L468" s="3" t="str">
        <f t="shared" si="31"/>
        <v>Tuesday</v>
      </c>
    </row>
    <row r="469" spans="1:12" x14ac:dyDescent="0.25">
      <c r="A469" s="26">
        <v>44139</v>
      </c>
      <c r="B469" s="22" t="s">
        <v>18</v>
      </c>
      <c r="C469" s="22" t="s">
        <v>13</v>
      </c>
      <c r="D469" s="22" t="s">
        <v>255</v>
      </c>
      <c r="E469" s="22">
        <v>0</v>
      </c>
      <c r="F469" s="27">
        <v>85000</v>
      </c>
      <c r="I469" s="3" t="str">
        <f t="shared" si="28"/>
        <v>N</v>
      </c>
      <c r="J469" s="3" t="str">
        <f t="shared" si="29"/>
        <v>L</v>
      </c>
      <c r="K469" s="3">
        <f t="shared" si="30"/>
        <v>0</v>
      </c>
      <c r="L469" s="3" t="str">
        <f t="shared" si="31"/>
        <v>Wednesday</v>
      </c>
    </row>
    <row r="470" spans="1:12" x14ac:dyDescent="0.25">
      <c r="A470" s="26">
        <v>44169</v>
      </c>
      <c r="B470" s="22" t="s">
        <v>21</v>
      </c>
      <c r="C470" s="22" t="s">
        <v>13</v>
      </c>
      <c r="D470" s="22" t="s">
        <v>255</v>
      </c>
      <c r="E470" s="22">
        <v>0</v>
      </c>
      <c r="F470" s="27">
        <v>85000</v>
      </c>
      <c r="I470" s="3" t="str">
        <f t="shared" si="28"/>
        <v>N</v>
      </c>
      <c r="J470" s="3" t="str">
        <f t="shared" si="29"/>
        <v>L</v>
      </c>
      <c r="K470" s="3">
        <f t="shared" si="30"/>
        <v>0</v>
      </c>
      <c r="L470" s="3" t="str">
        <f t="shared" si="31"/>
        <v>Thursday</v>
      </c>
    </row>
    <row r="471" spans="1:12" x14ac:dyDescent="0.25">
      <c r="A471" s="28" t="s">
        <v>88</v>
      </c>
      <c r="B471" s="22" t="s">
        <v>22</v>
      </c>
      <c r="C471" s="22" t="s">
        <v>13</v>
      </c>
      <c r="D471" s="22" t="s">
        <v>255</v>
      </c>
      <c r="E471" s="22">
        <v>1000</v>
      </c>
      <c r="F471" s="27">
        <v>86000</v>
      </c>
      <c r="I471" s="3" t="str">
        <f t="shared" si="28"/>
        <v>N</v>
      </c>
      <c r="J471" s="3" t="str">
        <f t="shared" si="29"/>
        <v>L</v>
      </c>
      <c r="K471" s="3">
        <f t="shared" si="30"/>
        <v>1000</v>
      </c>
      <c r="L471" s="3" t="str">
        <f t="shared" si="31"/>
        <v>Friday</v>
      </c>
    </row>
    <row r="472" spans="1:12" x14ac:dyDescent="0.25">
      <c r="A472" s="28" t="s">
        <v>89</v>
      </c>
      <c r="B472" s="22" t="s">
        <v>25</v>
      </c>
      <c r="C472" s="22" t="s">
        <v>13</v>
      </c>
      <c r="D472" s="22" t="s">
        <v>255</v>
      </c>
      <c r="E472" s="22">
        <v>0</v>
      </c>
      <c r="F472" s="27">
        <v>87000</v>
      </c>
      <c r="I472" s="3" t="str">
        <f t="shared" si="28"/>
        <v>N</v>
      </c>
      <c r="J472" s="3" t="str">
        <f t="shared" si="29"/>
        <v>L</v>
      </c>
      <c r="K472" s="3">
        <f t="shared" si="30"/>
        <v>0</v>
      </c>
      <c r="L472" s="3" t="str">
        <f t="shared" si="31"/>
        <v>Saturday</v>
      </c>
    </row>
    <row r="473" spans="1:12" x14ac:dyDescent="0.25">
      <c r="A473" s="28" t="s">
        <v>90</v>
      </c>
      <c r="B473" s="22" t="s">
        <v>12</v>
      </c>
      <c r="C473" s="22" t="s">
        <v>13</v>
      </c>
      <c r="D473" s="22" t="s">
        <v>255</v>
      </c>
      <c r="E473" s="22">
        <v>1000</v>
      </c>
      <c r="F473" s="27">
        <v>88000</v>
      </c>
      <c r="I473" s="3" t="str">
        <f t="shared" si="28"/>
        <v>Y</v>
      </c>
      <c r="J473" s="3" t="str">
        <f t="shared" si="29"/>
        <v>L</v>
      </c>
      <c r="K473" s="3">
        <f t="shared" si="30"/>
        <v>1000</v>
      </c>
      <c r="L473" s="3" t="str">
        <f t="shared" si="31"/>
        <v>Sunday</v>
      </c>
    </row>
    <row r="474" spans="1:12" x14ac:dyDescent="0.25">
      <c r="A474" s="28" t="s">
        <v>91</v>
      </c>
      <c r="B474" s="22" t="s">
        <v>15</v>
      </c>
      <c r="C474" s="22" t="s">
        <v>13</v>
      </c>
      <c r="D474" s="22" t="s">
        <v>255</v>
      </c>
      <c r="E474" s="22">
        <v>0</v>
      </c>
      <c r="F474" s="27">
        <v>88000</v>
      </c>
      <c r="I474" s="3" t="str">
        <f t="shared" si="28"/>
        <v>N</v>
      </c>
      <c r="J474" s="3" t="str">
        <f t="shared" si="29"/>
        <v>L</v>
      </c>
      <c r="K474" s="3">
        <f t="shared" si="30"/>
        <v>0</v>
      </c>
      <c r="L474" s="3" t="str">
        <f t="shared" si="31"/>
        <v>Monday</v>
      </c>
    </row>
    <row r="475" spans="1:12" x14ac:dyDescent="0.25">
      <c r="A475" s="28" t="s">
        <v>92</v>
      </c>
      <c r="B475" s="22" t="s">
        <v>17</v>
      </c>
      <c r="C475" s="22" t="s">
        <v>13</v>
      </c>
      <c r="D475" s="22" t="s">
        <v>255</v>
      </c>
      <c r="E475" s="22">
        <v>1000</v>
      </c>
      <c r="F475" s="27">
        <v>89000</v>
      </c>
      <c r="I475" s="3" t="str">
        <f t="shared" si="28"/>
        <v>N</v>
      </c>
      <c r="J475" s="3" t="str">
        <f t="shared" si="29"/>
        <v>L</v>
      </c>
      <c r="K475" s="3">
        <f t="shared" si="30"/>
        <v>1000</v>
      </c>
      <c r="L475" s="3" t="str">
        <f t="shared" si="31"/>
        <v>Tuesday</v>
      </c>
    </row>
    <row r="476" spans="1:12" x14ac:dyDescent="0.25">
      <c r="A476" s="28" t="s">
        <v>93</v>
      </c>
      <c r="B476" s="22" t="s">
        <v>18</v>
      </c>
      <c r="C476" s="22" t="s">
        <v>13</v>
      </c>
      <c r="D476" s="22" t="s">
        <v>255</v>
      </c>
      <c r="E476" s="22">
        <v>0</v>
      </c>
      <c r="F476" s="27">
        <v>89000</v>
      </c>
      <c r="I476" s="3" t="str">
        <f t="shared" si="28"/>
        <v>N</v>
      </c>
      <c r="J476" s="3" t="str">
        <f t="shared" si="29"/>
        <v>L</v>
      </c>
      <c r="K476" s="3">
        <f t="shared" si="30"/>
        <v>0</v>
      </c>
      <c r="L476" s="3" t="str">
        <f t="shared" si="31"/>
        <v>Wednesday</v>
      </c>
    </row>
    <row r="477" spans="1:12" x14ac:dyDescent="0.25">
      <c r="A477" s="28" t="s">
        <v>94</v>
      </c>
      <c r="B477" s="22" t="s">
        <v>21</v>
      </c>
      <c r="C477" s="22" t="s">
        <v>13</v>
      </c>
      <c r="D477" s="22" t="s">
        <v>255</v>
      </c>
      <c r="E477" s="22">
        <v>0</v>
      </c>
      <c r="F477" s="27">
        <v>89000</v>
      </c>
      <c r="I477" s="3" t="str">
        <f t="shared" si="28"/>
        <v>N</v>
      </c>
      <c r="J477" s="3" t="str">
        <f t="shared" si="29"/>
        <v>L</v>
      </c>
      <c r="K477" s="3">
        <f t="shared" si="30"/>
        <v>0</v>
      </c>
      <c r="L477" s="3" t="str">
        <f t="shared" si="31"/>
        <v>Thursday</v>
      </c>
    </row>
    <row r="478" spans="1:12" x14ac:dyDescent="0.25">
      <c r="A478" s="28" t="s">
        <v>95</v>
      </c>
      <c r="B478" s="22" t="s">
        <v>22</v>
      </c>
      <c r="C478" s="22" t="s">
        <v>13</v>
      </c>
      <c r="D478" s="22" t="s">
        <v>255</v>
      </c>
      <c r="E478" s="22">
        <v>1000</v>
      </c>
      <c r="F478" s="27">
        <v>90000</v>
      </c>
      <c r="I478" s="3" t="str">
        <f t="shared" si="28"/>
        <v>N</v>
      </c>
      <c r="J478" s="3" t="str">
        <f t="shared" si="29"/>
        <v>L</v>
      </c>
      <c r="K478" s="3">
        <f t="shared" si="30"/>
        <v>1000</v>
      </c>
      <c r="L478" s="3" t="str">
        <f t="shared" si="31"/>
        <v>Friday</v>
      </c>
    </row>
    <row r="479" spans="1:12" x14ac:dyDescent="0.25">
      <c r="A479" s="28" t="s">
        <v>96</v>
      </c>
      <c r="B479" s="22" t="s">
        <v>25</v>
      </c>
      <c r="C479" s="22" t="s">
        <v>13</v>
      </c>
      <c r="D479" s="22" t="s">
        <v>255</v>
      </c>
      <c r="E479" s="22">
        <v>0</v>
      </c>
      <c r="F479" s="27">
        <v>90000</v>
      </c>
      <c r="I479" s="3" t="str">
        <f t="shared" si="28"/>
        <v>N</v>
      </c>
      <c r="J479" s="3" t="str">
        <f t="shared" si="29"/>
        <v>L</v>
      </c>
      <c r="K479" s="3">
        <f t="shared" si="30"/>
        <v>0</v>
      </c>
      <c r="L479" s="3" t="str">
        <f t="shared" si="31"/>
        <v>Saturday</v>
      </c>
    </row>
    <row r="480" spans="1:12" x14ac:dyDescent="0.25">
      <c r="A480" s="28" t="s">
        <v>97</v>
      </c>
      <c r="B480" s="22" t="s">
        <v>12</v>
      </c>
      <c r="C480" s="22" t="s">
        <v>13</v>
      </c>
      <c r="D480" s="22" t="s">
        <v>255</v>
      </c>
      <c r="E480" s="22">
        <v>1000</v>
      </c>
      <c r="F480" s="27">
        <v>91000</v>
      </c>
      <c r="I480" s="3" t="str">
        <f t="shared" si="28"/>
        <v>Y</v>
      </c>
      <c r="J480" s="3" t="str">
        <f t="shared" si="29"/>
        <v>L</v>
      </c>
      <c r="K480" s="3">
        <f t="shared" si="30"/>
        <v>1000</v>
      </c>
      <c r="L480" s="3" t="str">
        <f t="shared" si="31"/>
        <v>Sunday</v>
      </c>
    </row>
    <row r="481" spans="1:12" x14ac:dyDescent="0.25">
      <c r="A481" s="28" t="s">
        <v>98</v>
      </c>
      <c r="B481" s="22" t="s">
        <v>15</v>
      </c>
      <c r="C481" s="22" t="s">
        <v>13</v>
      </c>
      <c r="D481" s="22" t="s">
        <v>255</v>
      </c>
      <c r="E481" s="22">
        <v>0</v>
      </c>
      <c r="F481" s="27">
        <v>91000</v>
      </c>
      <c r="I481" s="3" t="str">
        <f t="shared" si="28"/>
        <v>N</v>
      </c>
      <c r="J481" s="3" t="str">
        <f t="shared" si="29"/>
        <v>L</v>
      </c>
      <c r="K481" s="3">
        <f t="shared" si="30"/>
        <v>0</v>
      </c>
      <c r="L481" s="3" t="str">
        <f t="shared" si="31"/>
        <v>Monday</v>
      </c>
    </row>
    <row r="482" spans="1:12" x14ac:dyDescent="0.25">
      <c r="A482" s="28" t="s">
        <v>99</v>
      </c>
      <c r="B482" s="22" t="s">
        <v>17</v>
      </c>
      <c r="C482" s="22" t="s">
        <v>13</v>
      </c>
      <c r="D482" s="22" t="s">
        <v>255</v>
      </c>
      <c r="E482" s="22">
        <v>0</v>
      </c>
      <c r="F482" s="27">
        <v>91000</v>
      </c>
      <c r="I482" s="3" t="str">
        <f t="shared" si="28"/>
        <v>N</v>
      </c>
      <c r="J482" s="3" t="str">
        <f t="shared" si="29"/>
        <v>L</v>
      </c>
      <c r="K482" s="3">
        <f t="shared" si="30"/>
        <v>0</v>
      </c>
      <c r="L482" s="3" t="str">
        <f t="shared" si="31"/>
        <v>Tuesday</v>
      </c>
    </row>
    <row r="483" spans="1:12" x14ac:dyDescent="0.25">
      <c r="A483" s="28" t="s">
        <v>100</v>
      </c>
      <c r="B483" s="22" t="s">
        <v>18</v>
      </c>
      <c r="C483" s="22" t="s">
        <v>13</v>
      </c>
      <c r="D483" s="22" t="s">
        <v>255</v>
      </c>
      <c r="E483" s="22">
        <v>0</v>
      </c>
      <c r="F483" s="27">
        <v>91000</v>
      </c>
      <c r="I483" s="3" t="str">
        <f t="shared" si="28"/>
        <v>N</v>
      </c>
      <c r="J483" s="3" t="str">
        <f t="shared" si="29"/>
        <v>L</v>
      </c>
      <c r="K483" s="3">
        <f t="shared" si="30"/>
        <v>0</v>
      </c>
      <c r="L483" s="3" t="str">
        <f t="shared" si="31"/>
        <v>Wednesday</v>
      </c>
    </row>
    <row r="484" spans="1:12" x14ac:dyDescent="0.25">
      <c r="A484" s="28" t="s">
        <v>101</v>
      </c>
      <c r="B484" s="22" t="s">
        <v>21</v>
      </c>
      <c r="C484" s="22" t="s">
        <v>13</v>
      </c>
      <c r="D484" s="22" t="s">
        <v>255</v>
      </c>
      <c r="E484" s="22">
        <v>1000</v>
      </c>
      <c r="F484" s="27">
        <v>92000</v>
      </c>
      <c r="I484" s="3" t="str">
        <f t="shared" si="28"/>
        <v>N</v>
      </c>
      <c r="J484" s="3" t="str">
        <f t="shared" si="29"/>
        <v>L</v>
      </c>
      <c r="K484" s="3">
        <f t="shared" si="30"/>
        <v>1000</v>
      </c>
      <c r="L484" s="3" t="str">
        <f t="shared" si="31"/>
        <v>Thursday</v>
      </c>
    </row>
    <row r="485" spans="1:12" x14ac:dyDescent="0.25">
      <c r="A485" s="28" t="s">
        <v>102</v>
      </c>
      <c r="B485" s="22" t="s">
        <v>22</v>
      </c>
      <c r="C485" s="22" t="s">
        <v>13</v>
      </c>
      <c r="D485" s="22" t="s">
        <v>255</v>
      </c>
      <c r="E485" s="22">
        <v>1000</v>
      </c>
      <c r="F485" s="27">
        <v>93000</v>
      </c>
      <c r="I485" s="3" t="str">
        <f t="shared" si="28"/>
        <v>N</v>
      </c>
      <c r="J485" s="3" t="str">
        <f t="shared" si="29"/>
        <v>L</v>
      </c>
      <c r="K485" s="3">
        <f t="shared" si="30"/>
        <v>1000</v>
      </c>
      <c r="L485" s="3" t="str">
        <f t="shared" si="31"/>
        <v>Friday</v>
      </c>
    </row>
    <row r="486" spans="1:12" x14ac:dyDescent="0.25">
      <c r="A486" s="28" t="s">
        <v>103</v>
      </c>
      <c r="B486" s="22" t="s">
        <v>25</v>
      </c>
      <c r="C486" s="22" t="s">
        <v>13</v>
      </c>
      <c r="D486" s="22" t="s">
        <v>255</v>
      </c>
      <c r="E486" s="22">
        <v>1000</v>
      </c>
      <c r="F486" s="27">
        <v>93000</v>
      </c>
      <c r="I486" s="3" t="str">
        <f t="shared" si="28"/>
        <v>N</v>
      </c>
      <c r="J486" s="3" t="str">
        <f t="shared" si="29"/>
        <v>L</v>
      </c>
      <c r="K486" s="3">
        <f t="shared" si="30"/>
        <v>1000</v>
      </c>
      <c r="L486" s="3" t="str">
        <f t="shared" si="31"/>
        <v>Saturday</v>
      </c>
    </row>
    <row r="487" spans="1:12" x14ac:dyDescent="0.25">
      <c r="A487" s="28" t="s">
        <v>104</v>
      </c>
      <c r="B487" s="22" t="s">
        <v>12</v>
      </c>
      <c r="C487" s="22" t="s">
        <v>13</v>
      </c>
      <c r="D487" s="22" t="s">
        <v>255</v>
      </c>
      <c r="E487" s="22">
        <v>0</v>
      </c>
      <c r="F487" s="27">
        <v>94000</v>
      </c>
      <c r="I487" s="3" t="str">
        <f t="shared" si="28"/>
        <v>Y</v>
      </c>
      <c r="J487" s="3" t="str">
        <f t="shared" si="29"/>
        <v>L</v>
      </c>
      <c r="K487" s="3">
        <f t="shared" si="30"/>
        <v>0</v>
      </c>
      <c r="L487" s="3" t="str">
        <f t="shared" si="31"/>
        <v>Sunday</v>
      </c>
    </row>
    <row r="488" spans="1:12" x14ac:dyDescent="0.25">
      <c r="A488" s="28" t="s">
        <v>105</v>
      </c>
      <c r="B488" s="22" t="s">
        <v>15</v>
      </c>
      <c r="C488" s="22" t="s">
        <v>13</v>
      </c>
      <c r="D488" s="22" t="s">
        <v>255</v>
      </c>
      <c r="E488" s="22">
        <v>1000</v>
      </c>
      <c r="F488" s="27">
        <v>94000</v>
      </c>
      <c r="I488" s="3" t="str">
        <f t="shared" si="28"/>
        <v>N</v>
      </c>
      <c r="J488" s="3" t="str">
        <f t="shared" si="29"/>
        <v>L</v>
      </c>
      <c r="K488" s="3">
        <f t="shared" si="30"/>
        <v>1000</v>
      </c>
      <c r="L488" s="3" t="str">
        <f t="shared" si="31"/>
        <v>Monday</v>
      </c>
    </row>
    <row r="489" spans="1:12" x14ac:dyDescent="0.25">
      <c r="A489" s="26">
        <v>43835</v>
      </c>
      <c r="B489" s="22" t="s">
        <v>17</v>
      </c>
      <c r="C489" s="22" t="s">
        <v>13</v>
      </c>
      <c r="D489" s="22" t="s">
        <v>255</v>
      </c>
      <c r="E489" s="22"/>
      <c r="F489" s="27">
        <v>95000</v>
      </c>
      <c r="I489" s="3" t="str">
        <f t="shared" si="28"/>
        <v>N</v>
      </c>
      <c r="J489" s="3" t="str">
        <f t="shared" si="29"/>
        <v>L</v>
      </c>
      <c r="K489" s="3">
        <f t="shared" si="30"/>
        <v>0</v>
      </c>
      <c r="L489" s="3" t="str">
        <f t="shared" si="31"/>
        <v>Tuesday</v>
      </c>
    </row>
    <row r="490" spans="1:12" x14ac:dyDescent="0.25">
      <c r="A490" s="26">
        <v>43866</v>
      </c>
      <c r="B490" s="22" t="s">
        <v>18</v>
      </c>
      <c r="C490" s="22" t="s">
        <v>13</v>
      </c>
      <c r="D490" s="22" t="s">
        <v>255</v>
      </c>
      <c r="E490" s="22"/>
      <c r="F490" s="27">
        <v>95000</v>
      </c>
      <c r="I490" s="3" t="str">
        <f t="shared" si="28"/>
        <v>N</v>
      </c>
      <c r="J490" s="3" t="str">
        <f t="shared" si="29"/>
        <v>L</v>
      </c>
      <c r="K490" s="3">
        <f t="shared" si="30"/>
        <v>0</v>
      </c>
      <c r="L490" s="3" t="str">
        <f t="shared" si="31"/>
        <v>Wednesday</v>
      </c>
    </row>
    <row r="491" spans="1:12" x14ac:dyDescent="0.25">
      <c r="A491" s="26">
        <v>43895</v>
      </c>
      <c r="B491" s="22" t="s">
        <v>21</v>
      </c>
      <c r="C491" s="22" t="s">
        <v>13</v>
      </c>
      <c r="D491" s="22" t="s">
        <v>255</v>
      </c>
      <c r="E491" s="22"/>
      <c r="F491" s="27">
        <v>95000</v>
      </c>
      <c r="I491" s="3" t="str">
        <f t="shared" si="28"/>
        <v>N</v>
      </c>
      <c r="J491" s="3" t="str">
        <f t="shared" si="29"/>
        <v>L</v>
      </c>
      <c r="K491" s="3">
        <f t="shared" si="30"/>
        <v>0</v>
      </c>
      <c r="L491" s="3" t="str">
        <f t="shared" si="31"/>
        <v>Thursday</v>
      </c>
    </row>
    <row r="492" spans="1:12" x14ac:dyDescent="0.25">
      <c r="A492" s="26">
        <v>43926</v>
      </c>
      <c r="B492" s="22" t="s">
        <v>22</v>
      </c>
      <c r="C492" s="22" t="s">
        <v>13</v>
      </c>
      <c r="D492" s="22" t="s">
        <v>255</v>
      </c>
      <c r="E492" s="22">
        <v>1000</v>
      </c>
      <c r="F492" s="27">
        <v>96000</v>
      </c>
      <c r="I492" s="3" t="str">
        <f t="shared" si="28"/>
        <v>N</v>
      </c>
      <c r="J492" s="3" t="str">
        <f t="shared" si="29"/>
        <v>L</v>
      </c>
      <c r="K492" s="3">
        <f t="shared" si="30"/>
        <v>1000</v>
      </c>
      <c r="L492" s="3" t="str">
        <f t="shared" si="31"/>
        <v>Friday</v>
      </c>
    </row>
    <row r="493" spans="1:12" x14ac:dyDescent="0.25">
      <c r="A493" s="26">
        <v>43956</v>
      </c>
      <c r="B493" s="22" t="s">
        <v>25</v>
      </c>
      <c r="C493" s="22" t="s">
        <v>13</v>
      </c>
      <c r="D493" s="22" t="s">
        <v>255</v>
      </c>
      <c r="E493" s="22">
        <v>1000</v>
      </c>
      <c r="F493" s="27">
        <v>96000</v>
      </c>
      <c r="I493" s="3" t="str">
        <f t="shared" si="28"/>
        <v>N</v>
      </c>
      <c r="J493" s="3" t="str">
        <f t="shared" si="29"/>
        <v>L</v>
      </c>
      <c r="K493" s="3">
        <f t="shared" si="30"/>
        <v>1000</v>
      </c>
      <c r="L493" s="3" t="str">
        <f t="shared" si="31"/>
        <v>Saturday</v>
      </c>
    </row>
    <row r="494" spans="1:12" x14ac:dyDescent="0.25">
      <c r="A494" s="26">
        <v>43987</v>
      </c>
      <c r="B494" s="22" t="s">
        <v>12</v>
      </c>
      <c r="C494" s="22" t="s">
        <v>13</v>
      </c>
      <c r="D494" s="22" t="s">
        <v>255</v>
      </c>
      <c r="E494" s="22">
        <v>1000</v>
      </c>
      <c r="F494" s="27">
        <v>97000</v>
      </c>
      <c r="I494" s="3" t="str">
        <f t="shared" si="28"/>
        <v>Y</v>
      </c>
      <c r="J494" s="3" t="str">
        <f t="shared" si="29"/>
        <v>L</v>
      </c>
      <c r="K494" s="3">
        <f t="shared" si="30"/>
        <v>1000</v>
      </c>
      <c r="L494" s="3" t="str">
        <f t="shared" si="31"/>
        <v>Sunday</v>
      </c>
    </row>
    <row r="495" spans="1:12" x14ac:dyDescent="0.25">
      <c r="A495" s="26">
        <v>44017</v>
      </c>
      <c r="B495" s="22" t="s">
        <v>15</v>
      </c>
      <c r="C495" s="22" t="s">
        <v>13</v>
      </c>
      <c r="D495" s="22" t="s">
        <v>255</v>
      </c>
      <c r="E495" s="22">
        <v>0</v>
      </c>
      <c r="F495" s="27">
        <v>97000</v>
      </c>
      <c r="I495" s="3" t="str">
        <f t="shared" si="28"/>
        <v>N</v>
      </c>
      <c r="J495" s="3" t="str">
        <f t="shared" si="29"/>
        <v>L</v>
      </c>
      <c r="K495" s="3">
        <f t="shared" si="30"/>
        <v>0</v>
      </c>
      <c r="L495" s="3" t="str">
        <f t="shared" si="31"/>
        <v>Monday</v>
      </c>
    </row>
    <row r="496" spans="1:12" x14ac:dyDescent="0.25">
      <c r="A496" s="26">
        <v>44048</v>
      </c>
      <c r="B496" s="22" t="s">
        <v>17</v>
      </c>
      <c r="C496" s="22" t="s">
        <v>13</v>
      </c>
      <c r="D496" s="22" t="s">
        <v>255</v>
      </c>
      <c r="E496" s="22">
        <v>1000</v>
      </c>
      <c r="F496" s="27">
        <v>98000</v>
      </c>
      <c r="I496" s="3" t="str">
        <f t="shared" si="28"/>
        <v>N</v>
      </c>
      <c r="J496" s="3" t="str">
        <f t="shared" si="29"/>
        <v>L</v>
      </c>
      <c r="K496" s="3">
        <f t="shared" si="30"/>
        <v>1000</v>
      </c>
      <c r="L496" s="3" t="str">
        <f t="shared" si="31"/>
        <v>Tuesday</v>
      </c>
    </row>
    <row r="497" spans="1:12" x14ac:dyDescent="0.25">
      <c r="A497" s="26">
        <v>44079</v>
      </c>
      <c r="B497" s="22" t="s">
        <v>18</v>
      </c>
      <c r="C497" s="22" t="s">
        <v>13</v>
      </c>
      <c r="D497" s="22" t="s">
        <v>255</v>
      </c>
      <c r="E497" s="22">
        <v>0</v>
      </c>
      <c r="F497" s="27">
        <v>98000</v>
      </c>
      <c r="I497" s="3" t="str">
        <f t="shared" si="28"/>
        <v>N</v>
      </c>
      <c r="J497" s="3" t="str">
        <f t="shared" si="29"/>
        <v>L</v>
      </c>
      <c r="K497" s="3">
        <f t="shared" si="30"/>
        <v>0</v>
      </c>
      <c r="L497" s="3" t="str">
        <f t="shared" si="31"/>
        <v>Wednesday</v>
      </c>
    </row>
    <row r="498" spans="1:12" x14ac:dyDescent="0.25">
      <c r="A498" s="26">
        <v>44109</v>
      </c>
      <c r="B498" s="22" t="s">
        <v>21</v>
      </c>
      <c r="C498" s="22" t="s">
        <v>13</v>
      </c>
      <c r="D498" s="22" t="s">
        <v>255</v>
      </c>
      <c r="E498" s="22">
        <v>0</v>
      </c>
      <c r="F498" s="27">
        <v>98000</v>
      </c>
      <c r="I498" s="3" t="str">
        <f t="shared" si="28"/>
        <v>N</v>
      </c>
      <c r="J498" s="3" t="str">
        <f t="shared" si="29"/>
        <v>L</v>
      </c>
      <c r="K498" s="3">
        <f t="shared" si="30"/>
        <v>0</v>
      </c>
      <c r="L498" s="3" t="str">
        <f t="shared" si="31"/>
        <v>Thursday</v>
      </c>
    </row>
    <row r="499" spans="1:12" x14ac:dyDescent="0.25">
      <c r="A499" s="26">
        <v>44140</v>
      </c>
      <c r="B499" s="22" t="s">
        <v>22</v>
      </c>
      <c r="C499" s="22" t="s">
        <v>13</v>
      </c>
      <c r="D499" s="22" t="s">
        <v>255</v>
      </c>
      <c r="E499" s="22">
        <v>0</v>
      </c>
      <c r="F499" s="27">
        <v>99000</v>
      </c>
      <c r="I499" s="3" t="str">
        <f t="shared" si="28"/>
        <v>N</v>
      </c>
      <c r="J499" s="3" t="str">
        <f t="shared" si="29"/>
        <v>L</v>
      </c>
      <c r="K499" s="3">
        <f t="shared" si="30"/>
        <v>0</v>
      </c>
      <c r="L499" s="3" t="str">
        <f t="shared" si="31"/>
        <v>Friday</v>
      </c>
    </row>
    <row r="500" spans="1:12" x14ac:dyDescent="0.25">
      <c r="A500" s="26">
        <v>44170</v>
      </c>
      <c r="B500" s="22" t="s">
        <v>25</v>
      </c>
      <c r="C500" s="22" t="s">
        <v>13</v>
      </c>
      <c r="D500" s="22" t="s">
        <v>255</v>
      </c>
      <c r="E500" s="22">
        <v>1000</v>
      </c>
      <c r="F500" s="27">
        <v>100000</v>
      </c>
      <c r="I500" s="3" t="str">
        <f t="shared" si="28"/>
        <v>N</v>
      </c>
      <c r="J500" s="3" t="str">
        <f t="shared" si="29"/>
        <v>L</v>
      </c>
      <c r="K500" s="3">
        <f t="shared" si="30"/>
        <v>1000</v>
      </c>
      <c r="L500" s="3" t="str">
        <f t="shared" si="31"/>
        <v>Saturday</v>
      </c>
    </row>
    <row r="501" spans="1:12" x14ac:dyDescent="0.25">
      <c r="A501" s="28" t="s">
        <v>106</v>
      </c>
      <c r="B501" s="22" t="s">
        <v>12</v>
      </c>
      <c r="C501" s="22" t="s">
        <v>13</v>
      </c>
      <c r="D501" s="22" t="s">
        <v>255</v>
      </c>
      <c r="E501" s="22">
        <v>1000</v>
      </c>
      <c r="F501" s="27">
        <v>101000</v>
      </c>
      <c r="I501" s="3" t="str">
        <f t="shared" si="28"/>
        <v>Y</v>
      </c>
      <c r="J501" s="3" t="str">
        <f t="shared" si="29"/>
        <v>L</v>
      </c>
      <c r="K501" s="3">
        <f t="shared" si="30"/>
        <v>1000</v>
      </c>
      <c r="L501" s="3" t="str">
        <f t="shared" si="31"/>
        <v>Sunday</v>
      </c>
    </row>
    <row r="502" spans="1:12" x14ac:dyDescent="0.25">
      <c r="A502" s="28" t="s">
        <v>107</v>
      </c>
      <c r="B502" s="22" t="s">
        <v>15</v>
      </c>
      <c r="C502" s="22" t="s">
        <v>13</v>
      </c>
      <c r="D502" s="22" t="s">
        <v>255</v>
      </c>
      <c r="E502" s="22">
        <v>0</v>
      </c>
      <c r="F502" s="27">
        <v>101000</v>
      </c>
      <c r="I502" s="3" t="str">
        <f t="shared" si="28"/>
        <v>N</v>
      </c>
      <c r="J502" s="3" t="str">
        <f t="shared" si="29"/>
        <v>L</v>
      </c>
      <c r="K502" s="3">
        <f t="shared" si="30"/>
        <v>0</v>
      </c>
      <c r="L502" s="3" t="str">
        <f t="shared" si="31"/>
        <v>Monday</v>
      </c>
    </row>
    <row r="503" spans="1:12" x14ac:dyDescent="0.25">
      <c r="A503" s="28" t="s">
        <v>108</v>
      </c>
      <c r="B503" s="22" t="s">
        <v>17</v>
      </c>
      <c r="C503" s="22" t="s">
        <v>13</v>
      </c>
      <c r="D503" s="22" t="s">
        <v>255</v>
      </c>
      <c r="E503" s="22">
        <v>0</v>
      </c>
      <c r="F503" s="27">
        <v>101000</v>
      </c>
      <c r="I503" s="3" t="str">
        <f t="shared" si="28"/>
        <v>N</v>
      </c>
      <c r="J503" s="3" t="str">
        <f t="shared" si="29"/>
        <v>L</v>
      </c>
      <c r="K503" s="3">
        <f t="shared" si="30"/>
        <v>0</v>
      </c>
      <c r="L503" s="3" t="str">
        <f t="shared" si="31"/>
        <v>Tuesday</v>
      </c>
    </row>
    <row r="504" spans="1:12" x14ac:dyDescent="0.25">
      <c r="A504" s="28" t="s">
        <v>109</v>
      </c>
      <c r="B504" s="22" t="s">
        <v>18</v>
      </c>
      <c r="C504" s="22" t="s">
        <v>13</v>
      </c>
      <c r="D504" s="22" t="s">
        <v>255</v>
      </c>
      <c r="E504" s="22"/>
      <c r="F504" s="27">
        <v>102000</v>
      </c>
      <c r="I504" s="3" t="str">
        <f t="shared" si="28"/>
        <v>N</v>
      </c>
      <c r="J504" s="3" t="str">
        <f t="shared" si="29"/>
        <v>L</v>
      </c>
      <c r="K504" s="3">
        <f t="shared" si="30"/>
        <v>0</v>
      </c>
      <c r="L504" s="3" t="str">
        <f t="shared" si="31"/>
        <v>Wednesday</v>
      </c>
    </row>
    <row r="505" spans="1:12" x14ac:dyDescent="0.25">
      <c r="A505" s="28" t="s">
        <v>110</v>
      </c>
      <c r="B505" s="22" t="s">
        <v>21</v>
      </c>
      <c r="C505" s="22" t="s">
        <v>13</v>
      </c>
      <c r="D505" s="22" t="s">
        <v>255</v>
      </c>
      <c r="E505" s="22">
        <v>0</v>
      </c>
      <c r="F505" s="27">
        <v>102000</v>
      </c>
      <c r="I505" s="3" t="str">
        <f t="shared" si="28"/>
        <v>N</v>
      </c>
      <c r="J505" s="3" t="str">
        <f t="shared" si="29"/>
        <v>L</v>
      </c>
      <c r="K505" s="3">
        <f t="shared" si="30"/>
        <v>0</v>
      </c>
      <c r="L505" s="3" t="str">
        <f t="shared" si="31"/>
        <v>Thursday</v>
      </c>
    </row>
    <row r="506" spans="1:12" x14ac:dyDescent="0.25">
      <c r="A506" s="28" t="s">
        <v>111</v>
      </c>
      <c r="B506" s="22" t="s">
        <v>22</v>
      </c>
      <c r="C506" s="22" t="s">
        <v>13</v>
      </c>
      <c r="D506" s="22" t="s">
        <v>255</v>
      </c>
      <c r="E506" s="22">
        <v>1000</v>
      </c>
      <c r="F506" s="27">
        <v>102000</v>
      </c>
      <c r="I506" s="3" t="str">
        <f t="shared" si="28"/>
        <v>N</v>
      </c>
      <c r="J506" s="3" t="str">
        <f t="shared" si="29"/>
        <v>L</v>
      </c>
      <c r="K506" s="3">
        <f t="shared" si="30"/>
        <v>1000</v>
      </c>
      <c r="L506" s="3" t="str">
        <f t="shared" si="31"/>
        <v>Friday</v>
      </c>
    </row>
    <row r="507" spans="1:12" x14ac:dyDescent="0.25">
      <c r="A507" s="28" t="s">
        <v>112</v>
      </c>
      <c r="B507" s="22" t="s">
        <v>25</v>
      </c>
      <c r="C507" s="22" t="s">
        <v>13</v>
      </c>
      <c r="D507" s="22" t="s">
        <v>255</v>
      </c>
      <c r="E507" s="22">
        <v>2000</v>
      </c>
      <c r="F507" s="27">
        <v>105000</v>
      </c>
      <c r="I507" s="3" t="str">
        <f t="shared" si="28"/>
        <v>N</v>
      </c>
      <c r="J507" s="3" t="str">
        <f t="shared" si="29"/>
        <v>L</v>
      </c>
      <c r="K507" s="3">
        <f t="shared" si="30"/>
        <v>2000</v>
      </c>
      <c r="L507" s="3" t="str">
        <f t="shared" si="31"/>
        <v>Saturday</v>
      </c>
    </row>
    <row r="508" spans="1:12" x14ac:dyDescent="0.25">
      <c r="A508" s="28" t="s">
        <v>113</v>
      </c>
      <c r="B508" s="22" t="s">
        <v>12</v>
      </c>
      <c r="C508" s="22" t="s">
        <v>13</v>
      </c>
      <c r="D508" s="22" t="s">
        <v>255</v>
      </c>
      <c r="E508" s="22">
        <v>1000</v>
      </c>
      <c r="F508" s="27">
        <v>105000</v>
      </c>
      <c r="I508" s="3" t="str">
        <f t="shared" si="28"/>
        <v>Y</v>
      </c>
      <c r="J508" s="3" t="str">
        <f t="shared" si="29"/>
        <v>L</v>
      </c>
      <c r="K508" s="3">
        <f t="shared" si="30"/>
        <v>1000</v>
      </c>
      <c r="L508" s="3" t="str">
        <f t="shared" si="31"/>
        <v>Sunday</v>
      </c>
    </row>
    <row r="509" spans="1:12" x14ac:dyDescent="0.25">
      <c r="A509" s="28" t="s">
        <v>114</v>
      </c>
      <c r="B509" s="22" t="s">
        <v>15</v>
      </c>
      <c r="C509" s="22" t="s">
        <v>13</v>
      </c>
      <c r="D509" s="22" t="s">
        <v>255</v>
      </c>
      <c r="E509" s="22"/>
      <c r="F509" s="27">
        <v>106000</v>
      </c>
      <c r="I509" s="3" t="str">
        <f t="shared" si="28"/>
        <v>N</v>
      </c>
      <c r="J509" s="3" t="str">
        <f t="shared" si="29"/>
        <v>L</v>
      </c>
      <c r="K509" s="3">
        <f t="shared" si="30"/>
        <v>0</v>
      </c>
      <c r="L509" s="3" t="str">
        <f t="shared" si="31"/>
        <v>Monday</v>
      </c>
    </row>
    <row r="510" spans="1:12" x14ac:dyDescent="0.25">
      <c r="A510" s="28" t="s">
        <v>115</v>
      </c>
      <c r="B510" s="22" t="s">
        <v>17</v>
      </c>
      <c r="C510" s="22" t="s">
        <v>13</v>
      </c>
      <c r="D510" s="22" t="s">
        <v>255</v>
      </c>
      <c r="E510" s="22"/>
      <c r="F510" s="27">
        <v>106000</v>
      </c>
      <c r="I510" s="3" t="str">
        <f t="shared" si="28"/>
        <v>N</v>
      </c>
      <c r="J510" s="3" t="str">
        <f t="shared" si="29"/>
        <v>L</v>
      </c>
      <c r="K510" s="3">
        <f t="shared" si="30"/>
        <v>0</v>
      </c>
      <c r="L510" s="3" t="str">
        <f t="shared" si="31"/>
        <v>Tuesday</v>
      </c>
    </row>
    <row r="511" spans="1:12" x14ac:dyDescent="0.25">
      <c r="A511" s="28" t="s">
        <v>116</v>
      </c>
      <c r="B511" s="22" t="s">
        <v>18</v>
      </c>
      <c r="C511" s="22" t="s">
        <v>13</v>
      </c>
      <c r="D511" s="22" t="s">
        <v>255</v>
      </c>
      <c r="E511" s="22"/>
      <c r="F511" s="27">
        <v>106000</v>
      </c>
      <c r="I511" s="3" t="str">
        <f t="shared" si="28"/>
        <v>N</v>
      </c>
      <c r="J511" s="3" t="str">
        <f t="shared" si="29"/>
        <v>L</v>
      </c>
      <c r="K511" s="3">
        <f t="shared" si="30"/>
        <v>0</v>
      </c>
      <c r="L511" s="3" t="str">
        <f t="shared" si="31"/>
        <v>Wednesday</v>
      </c>
    </row>
    <row r="512" spans="1:12" x14ac:dyDescent="0.25">
      <c r="A512" s="28" t="s">
        <v>117</v>
      </c>
      <c r="B512" s="22" t="s">
        <v>21</v>
      </c>
      <c r="C512" s="22" t="s">
        <v>13</v>
      </c>
      <c r="D512" s="22" t="s">
        <v>255</v>
      </c>
      <c r="E512" s="22"/>
      <c r="F512" s="27">
        <v>107000</v>
      </c>
      <c r="I512" s="3" t="str">
        <f t="shared" si="28"/>
        <v>N</v>
      </c>
      <c r="J512" s="3" t="str">
        <f t="shared" si="29"/>
        <v>L</v>
      </c>
      <c r="K512" s="3">
        <f t="shared" si="30"/>
        <v>0</v>
      </c>
      <c r="L512" s="3" t="str">
        <f t="shared" si="31"/>
        <v>Thursday</v>
      </c>
    </row>
    <row r="513" spans="1:12" x14ac:dyDescent="0.25">
      <c r="A513" s="28" t="s">
        <v>118</v>
      </c>
      <c r="B513" s="22" t="s">
        <v>22</v>
      </c>
      <c r="C513" s="22" t="s">
        <v>13</v>
      </c>
      <c r="D513" s="22" t="s">
        <v>255</v>
      </c>
      <c r="E513" s="22">
        <v>1000</v>
      </c>
      <c r="F513" s="27">
        <v>107000</v>
      </c>
      <c r="I513" s="3" t="str">
        <f t="shared" si="28"/>
        <v>N</v>
      </c>
      <c r="J513" s="3" t="str">
        <f t="shared" si="29"/>
        <v>L</v>
      </c>
      <c r="K513" s="3">
        <f t="shared" si="30"/>
        <v>1000</v>
      </c>
      <c r="L513" s="3" t="str">
        <f t="shared" si="31"/>
        <v>Friday</v>
      </c>
    </row>
    <row r="514" spans="1:12" x14ac:dyDescent="0.25">
      <c r="A514" s="28" t="s">
        <v>119</v>
      </c>
      <c r="B514" s="22" t="s">
        <v>25</v>
      </c>
      <c r="C514" s="22" t="s">
        <v>13</v>
      </c>
      <c r="D514" s="22" t="s">
        <v>255</v>
      </c>
      <c r="E514" s="22">
        <v>1000</v>
      </c>
      <c r="F514" s="27">
        <v>108000</v>
      </c>
      <c r="I514" s="3" t="str">
        <f t="shared" ref="I514:I577" si="32">IF(B514=$O$3,"Y","N")</f>
        <v>N</v>
      </c>
      <c r="J514" s="3" t="str">
        <f t="shared" si="29"/>
        <v>L</v>
      </c>
      <c r="K514" s="3">
        <f t="shared" si="30"/>
        <v>1000</v>
      </c>
      <c r="L514" s="3" t="str">
        <f t="shared" si="31"/>
        <v>Saturday</v>
      </c>
    </row>
    <row r="515" spans="1:12" x14ac:dyDescent="0.25">
      <c r="A515" s="28" t="s">
        <v>120</v>
      </c>
      <c r="B515" s="22" t="s">
        <v>12</v>
      </c>
      <c r="C515" s="22" t="s">
        <v>13</v>
      </c>
      <c r="D515" s="22" t="s">
        <v>255</v>
      </c>
      <c r="E515" s="22">
        <v>1000</v>
      </c>
      <c r="F515" s="27">
        <v>109000</v>
      </c>
      <c r="I515" s="3" t="str">
        <f t="shared" si="32"/>
        <v>Y</v>
      </c>
      <c r="J515" s="3" t="str">
        <f t="shared" ref="J515:J578" si="33">_xlfn.IFS(E515&gt;60000,"G",E515&lt;60000,"L",E515=60000,"E")</f>
        <v>L</v>
      </c>
      <c r="K515" s="3">
        <f t="shared" ref="K515:K578" si="34">_xlfn.IFNA(E515,0)</f>
        <v>1000</v>
      </c>
      <c r="L515" s="3" t="str">
        <f t="shared" ref="L515:L578" si="35">INDEX(A514:F523,6,2)</f>
        <v>Sunday</v>
      </c>
    </row>
    <row r="516" spans="1:12" x14ac:dyDescent="0.25">
      <c r="A516" s="28" t="s">
        <v>121</v>
      </c>
      <c r="B516" s="22" t="s">
        <v>15</v>
      </c>
      <c r="C516" s="22" t="s">
        <v>13</v>
      </c>
      <c r="D516" s="22" t="s">
        <v>255</v>
      </c>
      <c r="E516" s="22"/>
      <c r="F516" s="27">
        <v>110000</v>
      </c>
      <c r="I516" s="3" t="str">
        <f t="shared" si="32"/>
        <v>N</v>
      </c>
      <c r="J516" s="3" t="str">
        <f t="shared" si="33"/>
        <v>L</v>
      </c>
      <c r="K516" s="3">
        <f t="shared" si="34"/>
        <v>0</v>
      </c>
      <c r="L516" s="3" t="str">
        <f t="shared" si="35"/>
        <v>Monday</v>
      </c>
    </row>
    <row r="517" spans="1:12" x14ac:dyDescent="0.25">
      <c r="A517" s="28" t="s">
        <v>122</v>
      </c>
      <c r="B517" s="22" t="s">
        <v>17</v>
      </c>
      <c r="C517" s="22" t="s">
        <v>13</v>
      </c>
      <c r="D517" s="22" t="s">
        <v>255</v>
      </c>
      <c r="E517" s="22"/>
      <c r="F517" s="27">
        <v>110000</v>
      </c>
      <c r="I517" s="3" t="str">
        <f t="shared" si="32"/>
        <v>N</v>
      </c>
      <c r="J517" s="3" t="str">
        <f t="shared" si="33"/>
        <v>L</v>
      </c>
      <c r="K517" s="3">
        <f t="shared" si="34"/>
        <v>0</v>
      </c>
      <c r="L517" s="3" t="str">
        <f t="shared" si="35"/>
        <v>Tuesday</v>
      </c>
    </row>
    <row r="518" spans="1:12" x14ac:dyDescent="0.25">
      <c r="A518" s="28" t="s">
        <v>123</v>
      </c>
      <c r="B518" s="22" t="s">
        <v>18</v>
      </c>
      <c r="C518" s="22" t="s">
        <v>13</v>
      </c>
      <c r="D518" s="22" t="s">
        <v>255</v>
      </c>
      <c r="E518" s="22"/>
      <c r="F518" s="27">
        <v>110000</v>
      </c>
      <c r="I518" s="3" t="str">
        <f t="shared" si="32"/>
        <v>N</v>
      </c>
      <c r="J518" s="3" t="str">
        <f t="shared" si="33"/>
        <v>L</v>
      </c>
      <c r="K518" s="3">
        <f t="shared" si="34"/>
        <v>0</v>
      </c>
      <c r="L518" s="3" t="str">
        <f t="shared" si="35"/>
        <v>Wednesday</v>
      </c>
    </row>
    <row r="519" spans="1:12" x14ac:dyDescent="0.25">
      <c r="A519" s="28" t="s">
        <v>124</v>
      </c>
      <c r="B519" s="22" t="s">
        <v>21</v>
      </c>
      <c r="C519" s="22" t="s">
        <v>13</v>
      </c>
      <c r="D519" s="22" t="s">
        <v>255</v>
      </c>
      <c r="E519" s="22"/>
      <c r="F519" s="27">
        <v>110000</v>
      </c>
      <c r="I519" s="3" t="str">
        <f t="shared" si="32"/>
        <v>N</v>
      </c>
      <c r="J519" s="3" t="str">
        <f t="shared" si="33"/>
        <v>L</v>
      </c>
      <c r="K519" s="3">
        <f t="shared" si="34"/>
        <v>0</v>
      </c>
      <c r="L519" s="3" t="str">
        <f t="shared" si="35"/>
        <v>Thursday</v>
      </c>
    </row>
    <row r="520" spans="1:12" x14ac:dyDescent="0.25">
      <c r="A520" s="26">
        <v>43836</v>
      </c>
      <c r="B520" s="22" t="s">
        <v>22</v>
      </c>
      <c r="C520" s="22" t="s">
        <v>13</v>
      </c>
      <c r="D520" s="22" t="s">
        <v>255</v>
      </c>
      <c r="E520" s="22">
        <v>1000</v>
      </c>
      <c r="F520" s="27">
        <v>111000</v>
      </c>
      <c r="I520" s="3" t="str">
        <f t="shared" si="32"/>
        <v>N</v>
      </c>
      <c r="J520" s="3" t="str">
        <f t="shared" si="33"/>
        <v>L</v>
      </c>
      <c r="K520" s="3">
        <f t="shared" si="34"/>
        <v>1000</v>
      </c>
      <c r="L520" s="3" t="str">
        <f t="shared" si="35"/>
        <v>Friday</v>
      </c>
    </row>
    <row r="521" spans="1:12" x14ac:dyDescent="0.25">
      <c r="A521" s="26">
        <v>43867</v>
      </c>
      <c r="B521" s="22" t="s">
        <v>25</v>
      </c>
      <c r="C521" s="22" t="s">
        <v>13</v>
      </c>
      <c r="D521" s="22" t="s">
        <v>255</v>
      </c>
      <c r="E521" s="22">
        <v>1000</v>
      </c>
      <c r="F521" s="27">
        <v>112000</v>
      </c>
      <c r="I521" s="3" t="str">
        <f t="shared" si="32"/>
        <v>N</v>
      </c>
      <c r="J521" s="3" t="str">
        <f t="shared" si="33"/>
        <v>L</v>
      </c>
      <c r="K521" s="3">
        <f t="shared" si="34"/>
        <v>1000</v>
      </c>
      <c r="L521" s="3" t="str">
        <f t="shared" si="35"/>
        <v>Saturday</v>
      </c>
    </row>
    <row r="522" spans="1:12" x14ac:dyDescent="0.25">
      <c r="A522" s="26">
        <v>43896</v>
      </c>
      <c r="B522" s="22" t="s">
        <v>12</v>
      </c>
      <c r="C522" s="22" t="s">
        <v>13</v>
      </c>
      <c r="D522" s="22" t="s">
        <v>255</v>
      </c>
      <c r="E522" s="22">
        <v>1000</v>
      </c>
      <c r="F522" s="27">
        <v>114000</v>
      </c>
      <c r="I522" s="3" t="str">
        <f t="shared" si="32"/>
        <v>Y</v>
      </c>
      <c r="J522" s="3" t="str">
        <f t="shared" si="33"/>
        <v>L</v>
      </c>
      <c r="K522" s="3">
        <f t="shared" si="34"/>
        <v>1000</v>
      </c>
      <c r="L522" s="3" t="str">
        <f t="shared" si="35"/>
        <v>Sunday</v>
      </c>
    </row>
    <row r="523" spans="1:12" x14ac:dyDescent="0.25">
      <c r="A523" s="26">
        <v>43927</v>
      </c>
      <c r="B523" s="22" t="s">
        <v>15</v>
      </c>
      <c r="C523" s="22" t="s">
        <v>13</v>
      </c>
      <c r="D523" s="22" t="s">
        <v>255</v>
      </c>
      <c r="E523" s="22"/>
      <c r="F523" s="27">
        <v>114000</v>
      </c>
      <c r="I523" s="3" t="str">
        <f t="shared" si="32"/>
        <v>N</v>
      </c>
      <c r="J523" s="3" t="str">
        <f t="shared" si="33"/>
        <v>L</v>
      </c>
      <c r="K523" s="3">
        <f t="shared" si="34"/>
        <v>0</v>
      </c>
      <c r="L523" s="3" t="str">
        <f t="shared" si="35"/>
        <v>Monday</v>
      </c>
    </row>
    <row r="524" spans="1:12" x14ac:dyDescent="0.25">
      <c r="A524" s="26">
        <v>43957</v>
      </c>
      <c r="B524" s="22" t="s">
        <v>17</v>
      </c>
      <c r="C524" s="22" t="s">
        <v>13</v>
      </c>
      <c r="D524" s="22" t="s">
        <v>255</v>
      </c>
      <c r="E524" s="22"/>
      <c r="F524" s="27">
        <v>114000</v>
      </c>
      <c r="I524" s="3" t="str">
        <f t="shared" si="32"/>
        <v>N</v>
      </c>
      <c r="J524" s="3" t="str">
        <f t="shared" si="33"/>
        <v>L</v>
      </c>
      <c r="K524" s="3">
        <f t="shared" si="34"/>
        <v>0</v>
      </c>
      <c r="L524" s="3" t="str">
        <f t="shared" si="35"/>
        <v>Tuesday</v>
      </c>
    </row>
    <row r="525" spans="1:12" x14ac:dyDescent="0.25">
      <c r="A525" s="26">
        <v>43988</v>
      </c>
      <c r="B525" s="22" t="s">
        <v>18</v>
      </c>
      <c r="C525" s="22" t="s">
        <v>13</v>
      </c>
      <c r="D525" s="22" t="s">
        <v>255</v>
      </c>
      <c r="E525" s="22"/>
      <c r="F525" s="27">
        <v>114000</v>
      </c>
      <c r="I525" s="3" t="str">
        <f t="shared" si="32"/>
        <v>N</v>
      </c>
      <c r="J525" s="3" t="str">
        <f t="shared" si="33"/>
        <v>L</v>
      </c>
      <c r="K525" s="3">
        <f t="shared" si="34"/>
        <v>0</v>
      </c>
      <c r="L525" s="3" t="str">
        <f t="shared" si="35"/>
        <v>Wednesday</v>
      </c>
    </row>
    <row r="526" spans="1:12" x14ac:dyDescent="0.25">
      <c r="A526" s="26">
        <v>44018</v>
      </c>
      <c r="B526" s="22" t="s">
        <v>21</v>
      </c>
      <c r="C526" s="22" t="s">
        <v>13</v>
      </c>
      <c r="D526" s="22" t="s">
        <v>255</v>
      </c>
      <c r="E526" s="22">
        <v>0</v>
      </c>
      <c r="F526" s="27">
        <v>115000</v>
      </c>
      <c r="I526" s="3" t="str">
        <f t="shared" si="32"/>
        <v>N</v>
      </c>
      <c r="J526" s="3" t="str">
        <f t="shared" si="33"/>
        <v>L</v>
      </c>
      <c r="K526" s="3">
        <f t="shared" si="34"/>
        <v>0</v>
      </c>
      <c r="L526" s="3" t="str">
        <f t="shared" si="35"/>
        <v>Thursday</v>
      </c>
    </row>
    <row r="527" spans="1:12" x14ac:dyDescent="0.25">
      <c r="A527" s="26">
        <v>44049</v>
      </c>
      <c r="B527" s="22" t="s">
        <v>22</v>
      </c>
      <c r="C527" s="22" t="s">
        <v>13</v>
      </c>
      <c r="D527" s="22" t="s">
        <v>255</v>
      </c>
      <c r="E527" s="22">
        <v>1000</v>
      </c>
      <c r="F527" s="27">
        <v>115000</v>
      </c>
      <c r="I527" s="3" t="str">
        <f t="shared" si="32"/>
        <v>N</v>
      </c>
      <c r="J527" s="3" t="str">
        <f t="shared" si="33"/>
        <v>L</v>
      </c>
      <c r="K527" s="3">
        <f t="shared" si="34"/>
        <v>1000</v>
      </c>
      <c r="L527" s="3" t="str">
        <f t="shared" si="35"/>
        <v>Friday</v>
      </c>
    </row>
    <row r="528" spans="1:12" x14ac:dyDescent="0.25">
      <c r="A528" s="26">
        <v>44080</v>
      </c>
      <c r="B528" s="22" t="s">
        <v>25</v>
      </c>
      <c r="C528" s="22" t="s">
        <v>13</v>
      </c>
      <c r="D528" s="22" t="s">
        <v>255</v>
      </c>
      <c r="E528" s="22">
        <v>1000</v>
      </c>
      <c r="F528" s="27">
        <v>116000</v>
      </c>
      <c r="I528" s="3" t="str">
        <f t="shared" si="32"/>
        <v>N</v>
      </c>
      <c r="J528" s="3" t="str">
        <f t="shared" si="33"/>
        <v>L</v>
      </c>
      <c r="K528" s="3">
        <f t="shared" si="34"/>
        <v>1000</v>
      </c>
      <c r="L528" s="3" t="str">
        <f t="shared" si="35"/>
        <v>Saturday</v>
      </c>
    </row>
    <row r="529" spans="1:12" x14ac:dyDescent="0.25">
      <c r="A529" s="26">
        <v>44110</v>
      </c>
      <c r="B529" s="22" t="s">
        <v>12</v>
      </c>
      <c r="C529" s="22" t="s">
        <v>13</v>
      </c>
      <c r="D529" s="22" t="s">
        <v>255</v>
      </c>
      <c r="E529" s="22">
        <v>1000</v>
      </c>
      <c r="F529" s="27">
        <v>117000</v>
      </c>
      <c r="I529" s="3" t="str">
        <f t="shared" si="32"/>
        <v>Y</v>
      </c>
      <c r="J529" s="3" t="str">
        <f t="shared" si="33"/>
        <v>L</v>
      </c>
      <c r="K529" s="3">
        <f t="shared" si="34"/>
        <v>1000</v>
      </c>
      <c r="L529" s="3" t="str">
        <f t="shared" si="35"/>
        <v>Sunday</v>
      </c>
    </row>
    <row r="530" spans="1:12" x14ac:dyDescent="0.25">
      <c r="A530" s="26">
        <v>44141</v>
      </c>
      <c r="B530" s="22" t="s">
        <v>15</v>
      </c>
      <c r="C530" s="22" t="s">
        <v>13</v>
      </c>
      <c r="D530" s="22" t="s">
        <v>255</v>
      </c>
      <c r="E530" s="22">
        <v>0</v>
      </c>
      <c r="F530" s="27">
        <v>117000</v>
      </c>
      <c r="I530" s="3" t="str">
        <f t="shared" si="32"/>
        <v>N</v>
      </c>
      <c r="J530" s="3" t="str">
        <f t="shared" si="33"/>
        <v>L</v>
      </c>
      <c r="K530" s="3">
        <f t="shared" si="34"/>
        <v>0</v>
      </c>
      <c r="L530" s="3" t="str">
        <f t="shared" si="35"/>
        <v>Monday</v>
      </c>
    </row>
    <row r="531" spans="1:12" x14ac:dyDescent="0.25">
      <c r="A531" s="26">
        <v>44171</v>
      </c>
      <c r="B531" s="22" t="s">
        <v>17</v>
      </c>
      <c r="C531" s="22" t="s">
        <v>13</v>
      </c>
      <c r="D531" s="22" t="s">
        <v>255</v>
      </c>
      <c r="E531" s="22"/>
      <c r="F531" s="27">
        <v>118000</v>
      </c>
      <c r="I531" s="3" t="str">
        <f t="shared" si="32"/>
        <v>N</v>
      </c>
      <c r="J531" s="3" t="str">
        <f t="shared" si="33"/>
        <v>L</v>
      </c>
      <c r="K531" s="3">
        <f t="shared" si="34"/>
        <v>0</v>
      </c>
      <c r="L531" s="3" t="str">
        <f t="shared" si="35"/>
        <v>Tuesday</v>
      </c>
    </row>
    <row r="532" spans="1:12" x14ac:dyDescent="0.25">
      <c r="A532" s="28" t="s">
        <v>125</v>
      </c>
      <c r="B532" s="22" t="s">
        <v>18</v>
      </c>
      <c r="C532" s="22" t="s">
        <v>13</v>
      </c>
      <c r="D532" s="22" t="s">
        <v>255</v>
      </c>
      <c r="E532" s="22"/>
      <c r="F532" s="27">
        <v>118000</v>
      </c>
      <c r="I532" s="3" t="str">
        <f t="shared" si="32"/>
        <v>N</v>
      </c>
      <c r="J532" s="3" t="str">
        <f t="shared" si="33"/>
        <v>L</v>
      </c>
      <c r="K532" s="3">
        <f t="shared" si="34"/>
        <v>0</v>
      </c>
      <c r="L532" s="3" t="str">
        <f t="shared" si="35"/>
        <v>Wednesday</v>
      </c>
    </row>
    <row r="533" spans="1:12" x14ac:dyDescent="0.25">
      <c r="A533" s="28" t="s">
        <v>126</v>
      </c>
      <c r="B533" s="22" t="s">
        <v>21</v>
      </c>
      <c r="C533" s="22" t="s">
        <v>13</v>
      </c>
      <c r="D533" s="22" t="s">
        <v>255</v>
      </c>
      <c r="E533" s="22">
        <v>0</v>
      </c>
      <c r="F533" s="27">
        <v>118000</v>
      </c>
      <c r="I533" s="3" t="str">
        <f t="shared" si="32"/>
        <v>N</v>
      </c>
      <c r="J533" s="3" t="str">
        <f t="shared" si="33"/>
        <v>L</v>
      </c>
      <c r="K533" s="3">
        <f t="shared" si="34"/>
        <v>0</v>
      </c>
      <c r="L533" s="3" t="str">
        <f t="shared" si="35"/>
        <v>Thursday</v>
      </c>
    </row>
    <row r="534" spans="1:12" x14ac:dyDescent="0.25">
      <c r="A534" s="28" t="s">
        <v>127</v>
      </c>
      <c r="B534" s="22" t="s">
        <v>22</v>
      </c>
      <c r="C534" s="22" t="s">
        <v>13</v>
      </c>
      <c r="D534" s="22" t="s">
        <v>255</v>
      </c>
      <c r="E534" s="22">
        <v>1000</v>
      </c>
      <c r="F534" s="27">
        <v>119000</v>
      </c>
      <c r="I534" s="3" t="str">
        <f t="shared" si="32"/>
        <v>N</v>
      </c>
      <c r="J534" s="3" t="str">
        <f t="shared" si="33"/>
        <v>L</v>
      </c>
      <c r="K534" s="3">
        <f t="shared" si="34"/>
        <v>1000</v>
      </c>
      <c r="L534" s="3" t="str">
        <f t="shared" si="35"/>
        <v>Friday</v>
      </c>
    </row>
    <row r="535" spans="1:12" x14ac:dyDescent="0.25">
      <c r="A535" s="28" t="s">
        <v>128</v>
      </c>
      <c r="B535" s="22" t="s">
        <v>25</v>
      </c>
      <c r="C535" s="22" t="s">
        <v>13</v>
      </c>
      <c r="D535" s="22" t="s">
        <v>255</v>
      </c>
      <c r="E535" s="22"/>
      <c r="F535" s="27">
        <v>119000</v>
      </c>
      <c r="I535" s="3" t="str">
        <f t="shared" si="32"/>
        <v>N</v>
      </c>
      <c r="J535" s="3" t="str">
        <f t="shared" si="33"/>
        <v>L</v>
      </c>
      <c r="K535" s="3">
        <f t="shared" si="34"/>
        <v>0</v>
      </c>
      <c r="L535" s="3" t="str">
        <f t="shared" si="35"/>
        <v>Saturday</v>
      </c>
    </row>
    <row r="536" spans="1:12" x14ac:dyDescent="0.25">
      <c r="A536" s="28" t="s">
        <v>129</v>
      </c>
      <c r="B536" s="22" t="s">
        <v>12</v>
      </c>
      <c r="C536" s="22" t="s">
        <v>13</v>
      </c>
      <c r="D536" s="22" t="s">
        <v>255</v>
      </c>
      <c r="E536" s="22">
        <v>2000</v>
      </c>
      <c r="F536" s="27">
        <v>121000</v>
      </c>
      <c r="I536" s="3" t="str">
        <f t="shared" si="32"/>
        <v>Y</v>
      </c>
      <c r="J536" s="3" t="str">
        <f t="shared" si="33"/>
        <v>L</v>
      </c>
      <c r="K536" s="3">
        <f t="shared" si="34"/>
        <v>2000</v>
      </c>
      <c r="L536" s="3" t="str">
        <f t="shared" si="35"/>
        <v>Sunday</v>
      </c>
    </row>
    <row r="537" spans="1:12" x14ac:dyDescent="0.25">
      <c r="A537" s="28" t="s">
        <v>130</v>
      </c>
      <c r="B537" s="22" t="s">
        <v>15</v>
      </c>
      <c r="C537" s="22" t="s">
        <v>13</v>
      </c>
      <c r="D537" s="22" t="s">
        <v>255</v>
      </c>
      <c r="E537" s="22">
        <v>0</v>
      </c>
      <c r="F537" s="27">
        <v>121000</v>
      </c>
      <c r="I537" s="3" t="str">
        <f t="shared" si="32"/>
        <v>N</v>
      </c>
      <c r="J537" s="3" t="str">
        <f t="shared" si="33"/>
        <v>L</v>
      </c>
      <c r="K537" s="3">
        <f t="shared" si="34"/>
        <v>0</v>
      </c>
      <c r="L537" s="3" t="str">
        <f t="shared" si="35"/>
        <v>Monday</v>
      </c>
    </row>
    <row r="538" spans="1:12" x14ac:dyDescent="0.25">
      <c r="A538" s="28" t="s">
        <v>131</v>
      </c>
      <c r="B538" s="22" t="s">
        <v>17</v>
      </c>
      <c r="C538" s="22" t="s">
        <v>13</v>
      </c>
      <c r="D538" s="22" t="s">
        <v>255</v>
      </c>
      <c r="E538" s="22"/>
      <c r="F538" s="27">
        <v>122000</v>
      </c>
      <c r="I538" s="3" t="str">
        <f t="shared" si="32"/>
        <v>N</v>
      </c>
      <c r="J538" s="3" t="str">
        <f t="shared" si="33"/>
        <v>L</v>
      </c>
      <c r="K538" s="3">
        <f t="shared" si="34"/>
        <v>0</v>
      </c>
      <c r="L538" s="3" t="str">
        <f t="shared" si="35"/>
        <v>Tuesday</v>
      </c>
    </row>
    <row r="539" spans="1:12" x14ac:dyDescent="0.25">
      <c r="A539" s="28" t="s">
        <v>132</v>
      </c>
      <c r="B539" s="22" t="s">
        <v>18</v>
      </c>
      <c r="C539" s="22" t="s">
        <v>13</v>
      </c>
      <c r="D539" s="22" t="s">
        <v>255</v>
      </c>
      <c r="E539" s="22"/>
      <c r="F539" s="27">
        <v>122000</v>
      </c>
      <c r="I539" s="3" t="str">
        <f t="shared" si="32"/>
        <v>N</v>
      </c>
      <c r="J539" s="3" t="str">
        <f t="shared" si="33"/>
        <v>L</v>
      </c>
      <c r="K539" s="3">
        <f t="shared" si="34"/>
        <v>0</v>
      </c>
      <c r="L539" s="3" t="str">
        <f t="shared" si="35"/>
        <v>Wednesday</v>
      </c>
    </row>
    <row r="540" spans="1:12" x14ac:dyDescent="0.25">
      <c r="A540" s="28" t="s">
        <v>133</v>
      </c>
      <c r="B540" s="22" t="s">
        <v>21</v>
      </c>
      <c r="C540" s="22" t="s">
        <v>13</v>
      </c>
      <c r="D540" s="22" t="s">
        <v>255</v>
      </c>
      <c r="E540" s="22"/>
      <c r="F540" s="27">
        <v>122000</v>
      </c>
      <c r="I540" s="3" t="str">
        <f t="shared" si="32"/>
        <v>N</v>
      </c>
      <c r="J540" s="3" t="str">
        <f t="shared" si="33"/>
        <v>L</v>
      </c>
      <c r="K540" s="3">
        <f t="shared" si="34"/>
        <v>0</v>
      </c>
      <c r="L540" s="3" t="str">
        <f t="shared" si="35"/>
        <v>Thursday</v>
      </c>
    </row>
    <row r="541" spans="1:12" x14ac:dyDescent="0.25">
      <c r="A541" s="28" t="s">
        <v>134</v>
      </c>
      <c r="B541" s="22" t="s">
        <v>22</v>
      </c>
      <c r="C541" s="22" t="s">
        <v>13</v>
      </c>
      <c r="D541" s="22" t="s">
        <v>255</v>
      </c>
      <c r="E541" s="22">
        <v>1000</v>
      </c>
      <c r="F541" s="27">
        <v>123000</v>
      </c>
      <c r="I541" s="3" t="str">
        <f t="shared" si="32"/>
        <v>N</v>
      </c>
      <c r="J541" s="3" t="str">
        <f t="shared" si="33"/>
        <v>L</v>
      </c>
      <c r="K541" s="3">
        <f t="shared" si="34"/>
        <v>1000</v>
      </c>
      <c r="L541" s="3" t="str">
        <f t="shared" si="35"/>
        <v>Friday</v>
      </c>
    </row>
    <row r="542" spans="1:12" x14ac:dyDescent="0.25">
      <c r="A542" s="28" t="s">
        <v>135</v>
      </c>
      <c r="B542" s="22" t="s">
        <v>25</v>
      </c>
      <c r="C542" s="22" t="s">
        <v>13</v>
      </c>
      <c r="D542" s="22" t="s">
        <v>255</v>
      </c>
      <c r="E542" s="22">
        <v>1000</v>
      </c>
      <c r="F542" s="27">
        <v>124000</v>
      </c>
      <c r="I542" s="3" t="str">
        <f t="shared" si="32"/>
        <v>N</v>
      </c>
      <c r="J542" s="3" t="str">
        <f t="shared" si="33"/>
        <v>L</v>
      </c>
      <c r="K542" s="3">
        <f t="shared" si="34"/>
        <v>1000</v>
      </c>
      <c r="L542" s="3" t="str">
        <f t="shared" si="35"/>
        <v>Saturday</v>
      </c>
    </row>
    <row r="543" spans="1:12" x14ac:dyDescent="0.25">
      <c r="A543" s="28" t="s">
        <v>136</v>
      </c>
      <c r="B543" s="22" t="s">
        <v>12</v>
      </c>
      <c r="C543" s="22" t="s">
        <v>13</v>
      </c>
      <c r="D543" s="22" t="s">
        <v>255</v>
      </c>
      <c r="E543" s="22">
        <v>1000</v>
      </c>
      <c r="F543" s="27">
        <v>124000</v>
      </c>
      <c r="I543" s="3" t="str">
        <f t="shared" si="32"/>
        <v>Y</v>
      </c>
      <c r="J543" s="3" t="str">
        <f t="shared" si="33"/>
        <v>L</v>
      </c>
      <c r="K543" s="3">
        <f t="shared" si="34"/>
        <v>1000</v>
      </c>
      <c r="L543" s="3" t="str">
        <f t="shared" si="35"/>
        <v>Sunday</v>
      </c>
    </row>
    <row r="544" spans="1:12" x14ac:dyDescent="0.25">
      <c r="A544" s="28" t="s">
        <v>137</v>
      </c>
      <c r="B544" s="22" t="s">
        <v>15</v>
      </c>
      <c r="C544" s="22" t="s">
        <v>13</v>
      </c>
      <c r="D544" s="22" t="s">
        <v>255</v>
      </c>
      <c r="E544" s="22">
        <v>0</v>
      </c>
      <c r="F544" s="27">
        <v>125000</v>
      </c>
      <c r="I544" s="3" t="str">
        <f t="shared" si="32"/>
        <v>N</v>
      </c>
      <c r="J544" s="3" t="str">
        <f t="shared" si="33"/>
        <v>L</v>
      </c>
      <c r="K544" s="3">
        <f t="shared" si="34"/>
        <v>0</v>
      </c>
      <c r="L544" s="3" t="str">
        <f t="shared" si="35"/>
        <v>Monday</v>
      </c>
    </row>
    <row r="545" spans="1:12" x14ac:dyDescent="0.25">
      <c r="A545" s="28" t="s">
        <v>138</v>
      </c>
      <c r="B545" s="22" t="s">
        <v>17</v>
      </c>
      <c r="C545" s="22" t="s">
        <v>13</v>
      </c>
      <c r="D545" s="22" t="s">
        <v>255</v>
      </c>
      <c r="E545" s="22">
        <v>0</v>
      </c>
      <c r="F545" s="27">
        <v>125000</v>
      </c>
      <c r="I545" s="3" t="str">
        <f t="shared" si="32"/>
        <v>N</v>
      </c>
      <c r="J545" s="3" t="str">
        <f t="shared" si="33"/>
        <v>L</v>
      </c>
      <c r="K545" s="3">
        <f t="shared" si="34"/>
        <v>0</v>
      </c>
      <c r="L545" s="3" t="str">
        <f t="shared" si="35"/>
        <v>Tuesday</v>
      </c>
    </row>
    <row r="546" spans="1:12" x14ac:dyDescent="0.25">
      <c r="A546" s="28" t="s">
        <v>139</v>
      </c>
      <c r="B546" s="22" t="s">
        <v>18</v>
      </c>
      <c r="C546" s="22" t="s">
        <v>13</v>
      </c>
      <c r="D546" s="22" t="s">
        <v>255</v>
      </c>
      <c r="E546" s="22">
        <v>0</v>
      </c>
      <c r="F546" s="27">
        <v>125000</v>
      </c>
      <c r="I546" s="3" t="str">
        <f t="shared" si="32"/>
        <v>N</v>
      </c>
      <c r="J546" s="3" t="str">
        <f t="shared" si="33"/>
        <v>L</v>
      </c>
      <c r="K546" s="3">
        <f t="shared" si="34"/>
        <v>0</v>
      </c>
      <c r="L546" s="3" t="str">
        <f t="shared" si="35"/>
        <v>Wednesday</v>
      </c>
    </row>
    <row r="547" spans="1:12" x14ac:dyDescent="0.25">
      <c r="A547" s="28" t="s">
        <v>140</v>
      </c>
      <c r="B547" s="22" t="s">
        <v>21</v>
      </c>
      <c r="C547" s="22" t="s">
        <v>13</v>
      </c>
      <c r="D547" s="22" t="s">
        <v>255</v>
      </c>
      <c r="E547" s="22">
        <v>1000</v>
      </c>
      <c r="F547" s="27">
        <v>126000</v>
      </c>
      <c r="I547" s="3" t="str">
        <f t="shared" si="32"/>
        <v>N</v>
      </c>
      <c r="J547" s="3" t="str">
        <f t="shared" si="33"/>
        <v>L</v>
      </c>
      <c r="K547" s="3">
        <f t="shared" si="34"/>
        <v>1000</v>
      </c>
      <c r="L547" s="3" t="str">
        <f t="shared" si="35"/>
        <v>Thursday</v>
      </c>
    </row>
    <row r="548" spans="1:12" x14ac:dyDescent="0.25">
      <c r="A548" s="28" t="s">
        <v>141</v>
      </c>
      <c r="B548" s="22" t="s">
        <v>22</v>
      </c>
      <c r="C548" s="22" t="s">
        <v>13</v>
      </c>
      <c r="D548" s="22" t="s">
        <v>255</v>
      </c>
      <c r="E548" s="22">
        <v>1000</v>
      </c>
      <c r="F548" s="27">
        <v>127000</v>
      </c>
      <c r="I548" s="3" t="str">
        <f t="shared" si="32"/>
        <v>N</v>
      </c>
      <c r="J548" s="3" t="str">
        <f t="shared" si="33"/>
        <v>L</v>
      </c>
      <c r="K548" s="3">
        <f t="shared" si="34"/>
        <v>1000</v>
      </c>
      <c r="L548" s="3" t="str">
        <f t="shared" si="35"/>
        <v>Friday</v>
      </c>
    </row>
    <row r="549" spans="1:12" x14ac:dyDescent="0.25">
      <c r="A549" s="28" t="s">
        <v>142</v>
      </c>
      <c r="B549" s="22" t="s">
        <v>25</v>
      </c>
      <c r="C549" s="22" t="s">
        <v>13</v>
      </c>
      <c r="D549" s="22" t="s">
        <v>255</v>
      </c>
      <c r="E549" s="22">
        <v>1000</v>
      </c>
      <c r="F549" s="27">
        <v>127000</v>
      </c>
      <c r="I549" s="3" t="str">
        <f t="shared" si="32"/>
        <v>N</v>
      </c>
      <c r="J549" s="3" t="str">
        <f t="shared" si="33"/>
        <v>L</v>
      </c>
      <c r="K549" s="3">
        <f t="shared" si="34"/>
        <v>1000</v>
      </c>
      <c r="L549" s="3" t="str">
        <f t="shared" si="35"/>
        <v>Saturday</v>
      </c>
    </row>
    <row r="550" spans="1:12" x14ac:dyDescent="0.25">
      <c r="A550" s="26">
        <v>43837</v>
      </c>
      <c r="B550" s="22" t="s">
        <v>12</v>
      </c>
      <c r="C550" s="22" t="s">
        <v>13</v>
      </c>
      <c r="D550" s="22" t="s">
        <v>255</v>
      </c>
      <c r="E550" s="22">
        <v>1000</v>
      </c>
      <c r="F550" s="27">
        <v>128000</v>
      </c>
      <c r="I550" s="3" t="str">
        <f t="shared" si="32"/>
        <v>Y</v>
      </c>
      <c r="J550" s="3" t="str">
        <f t="shared" si="33"/>
        <v>L</v>
      </c>
      <c r="K550" s="3">
        <f t="shared" si="34"/>
        <v>1000</v>
      </c>
      <c r="L550" s="3" t="str">
        <f t="shared" si="35"/>
        <v>Sunday</v>
      </c>
    </row>
    <row r="551" spans="1:12" x14ac:dyDescent="0.25">
      <c r="A551" s="26">
        <v>43868</v>
      </c>
      <c r="B551" s="22" t="s">
        <v>15</v>
      </c>
      <c r="C551" s="22" t="s">
        <v>13</v>
      </c>
      <c r="D551" s="22" t="s">
        <v>255</v>
      </c>
      <c r="E551" s="22"/>
      <c r="F551" s="27">
        <v>128000</v>
      </c>
      <c r="I551" s="3" t="str">
        <f t="shared" si="32"/>
        <v>N</v>
      </c>
      <c r="J551" s="3" t="str">
        <f t="shared" si="33"/>
        <v>L</v>
      </c>
      <c r="K551" s="3">
        <f t="shared" si="34"/>
        <v>0</v>
      </c>
      <c r="L551" s="3" t="str">
        <f t="shared" si="35"/>
        <v>Monday</v>
      </c>
    </row>
    <row r="552" spans="1:12" x14ac:dyDescent="0.25">
      <c r="A552" s="26">
        <v>43897</v>
      </c>
      <c r="B552" s="22" t="s">
        <v>17</v>
      </c>
      <c r="C552" s="22" t="s">
        <v>13</v>
      </c>
      <c r="D552" s="22" t="s">
        <v>255</v>
      </c>
      <c r="E552" s="22"/>
      <c r="F552" s="27">
        <v>128000</v>
      </c>
      <c r="I552" s="3" t="str">
        <f t="shared" si="32"/>
        <v>N</v>
      </c>
      <c r="J552" s="3" t="str">
        <f t="shared" si="33"/>
        <v>L</v>
      </c>
      <c r="K552" s="3">
        <f t="shared" si="34"/>
        <v>0</v>
      </c>
      <c r="L552" s="3" t="str">
        <f t="shared" si="35"/>
        <v>Tuesday</v>
      </c>
    </row>
    <row r="553" spans="1:12" x14ac:dyDescent="0.25">
      <c r="A553" s="26">
        <v>43928</v>
      </c>
      <c r="B553" s="22" t="s">
        <v>18</v>
      </c>
      <c r="C553" s="22" t="s">
        <v>13</v>
      </c>
      <c r="D553" s="22" t="s">
        <v>255</v>
      </c>
      <c r="E553" s="22"/>
      <c r="F553" s="27">
        <v>129000</v>
      </c>
      <c r="I553" s="3" t="str">
        <f t="shared" si="32"/>
        <v>N</v>
      </c>
      <c r="J553" s="3" t="str">
        <f t="shared" si="33"/>
        <v>L</v>
      </c>
      <c r="K553" s="3">
        <f t="shared" si="34"/>
        <v>0</v>
      </c>
      <c r="L553" s="3" t="str">
        <f t="shared" si="35"/>
        <v>Wednesday</v>
      </c>
    </row>
    <row r="554" spans="1:12" x14ac:dyDescent="0.25">
      <c r="A554" s="26">
        <v>43958</v>
      </c>
      <c r="B554" s="22" t="s">
        <v>21</v>
      </c>
      <c r="C554" s="22" t="s">
        <v>13</v>
      </c>
      <c r="D554" s="22" t="s">
        <v>255</v>
      </c>
      <c r="E554" s="22"/>
      <c r="F554" s="27">
        <v>129000</v>
      </c>
      <c r="I554" s="3" t="str">
        <f t="shared" si="32"/>
        <v>N</v>
      </c>
      <c r="J554" s="3" t="str">
        <f t="shared" si="33"/>
        <v>L</v>
      </c>
      <c r="K554" s="3">
        <f t="shared" si="34"/>
        <v>0</v>
      </c>
      <c r="L554" s="3" t="str">
        <f t="shared" si="35"/>
        <v>Thursday</v>
      </c>
    </row>
    <row r="555" spans="1:12" x14ac:dyDescent="0.25">
      <c r="A555" s="26">
        <v>43989</v>
      </c>
      <c r="B555" s="22" t="s">
        <v>22</v>
      </c>
      <c r="C555" s="22" t="s">
        <v>13</v>
      </c>
      <c r="D555" s="22" t="s">
        <v>255</v>
      </c>
      <c r="E555" s="22">
        <v>1000</v>
      </c>
      <c r="F555" s="27">
        <v>130000</v>
      </c>
      <c r="I555" s="3" t="str">
        <f t="shared" si="32"/>
        <v>N</v>
      </c>
      <c r="J555" s="3" t="str">
        <f t="shared" si="33"/>
        <v>L</v>
      </c>
      <c r="K555" s="3">
        <f t="shared" si="34"/>
        <v>1000</v>
      </c>
      <c r="L555" s="3" t="str">
        <f t="shared" si="35"/>
        <v>Friday</v>
      </c>
    </row>
    <row r="556" spans="1:12" x14ac:dyDescent="0.25">
      <c r="A556" s="26">
        <v>44019</v>
      </c>
      <c r="B556" s="22" t="s">
        <v>25</v>
      </c>
      <c r="C556" s="22" t="s">
        <v>13</v>
      </c>
      <c r="D556" s="22" t="s">
        <v>255</v>
      </c>
      <c r="E556" s="22">
        <v>1000</v>
      </c>
      <c r="F556" s="27">
        <v>131000</v>
      </c>
      <c r="I556" s="3" t="str">
        <f t="shared" si="32"/>
        <v>N</v>
      </c>
      <c r="J556" s="3" t="str">
        <f t="shared" si="33"/>
        <v>L</v>
      </c>
      <c r="K556" s="3">
        <f t="shared" si="34"/>
        <v>1000</v>
      </c>
      <c r="L556" s="3" t="str">
        <f t="shared" si="35"/>
        <v>Saturday</v>
      </c>
    </row>
    <row r="557" spans="1:12" x14ac:dyDescent="0.25">
      <c r="A557" s="26">
        <v>44050</v>
      </c>
      <c r="B557" s="22" t="s">
        <v>12</v>
      </c>
      <c r="C557" s="22" t="s">
        <v>13</v>
      </c>
      <c r="D557" s="22" t="s">
        <v>255</v>
      </c>
      <c r="E557" s="22">
        <v>1000</v>
      </c>
      <c r="F557" s="27">
        <v>132000</v>
      </c>
      <c r="I557" s="3" t="str">
        <f t="shared" si="32"/>
        <v>Y</v>
      </c>
      <c r="J557" s="3" t="str">
        <f t="shared" si="33"/>
        <v>L</v>
      </c>
      <c r="K557" s="3">
        <f t="shared" si="34"/>
        <v>1000</v>
      </c>
      <c r="L557" s="3" t="str">
        <f t="shared" si="35"/>
        <v>Sunday</v>
      </c>
    </row>
    <row r="558" spans="1:12" x14ac:dyDescent="0.25">
      <c r="A558" s="26">
        <v>44081</v>
      </c>
      <c r="B558" s="22" t="s">
        <v>15</v>
      </c>
      <c r="C558" s="22" t="s">
        <v>13</v>
      </c>
      <c r="D558" s="22" t="s">
        <v>255</v>
      </c>
      <c r="E558" s="22">
        <v>0</v>
      </c>
      <c r="F558" s="27">
        <v>133000</v>
      </c>
      <c r="I558" s="3" t="str">
        <f t="shared" si="32"/>
        <v>N</v>
      </c>
      <c r="J558" s="3" t="str">
        <f t="shared" si="33"/>
        <v>L</v>
      </c>
      <c r="K558" s="3">
        <f t="shared" si="34"/>
        <v>0</v>
      </c>
      <c r="L558" s="3" t="str">
        <f t="shared" si="35"/>
        <v>Monday</v>
      </c>
    </row>
    <row r="559" spans="1:12" x14ac:dyDescent="0.25">
      <c r="A559" s="26">
        <v>44111</v>
      </c>
      <c r="B559" s="22" t="s">
        <v>17</v>
      </c>
      <c r="C559" s="22" t="s">
        <v>13</v>
      </c>
      <c r="D559" s="22" t="s">
        <v>255</v>
      </c>
      <c r="E559" s="22">
        <v>0</v>
      </c>
      <c r="F559" s="27">
        <v>133000</v>
      </c>
      <c r="I559" s="3" t="str">
        <f t="shared" si="32"/>
        <v>N</v>
      </c>
      <c r="J559" s="3" t="str">
        <f t="shared" si="33"/>
        <v>L</v>
      </c>
      <c r="K559" s="3">
        <f t="shared" si="34"/>
        <v>0</v>
      </c>
      <c r="L559" s="3" t="str">
        <f t="shared" si="35"/>
        <v>Tuesday</v>
      </c>
    </row>
    <row r="560" spans="1:12" x14ac:dyDescent="0.25">
      <c r="A560" s="26">
        <v>44142</v>
      </c>
      <c r="B560" s="22" t="s">
        <v>18</v>
      </c>
      <c r="C560" s="22" t="s">
        <v>13</v>
      </c>
      <c r="D560" s="22" t="s">
        <v>255</v>
      </c>
      <c r="E560" s="22">
        <v>0</v>
      </c>
      <c r="F560" s="27">
        <v>133000</v>
      </c>
      <c r="I560" s="3" t="str">
        <f t="shared" si="32"/>
        <v>N</v>
      </c>
      <c r="J560" s="3" t="str">
        <f t="shared" si="33"/>
        <v>L</v>
      </c>
      <c r="K560" s="3">
        <f t="shared" si="34"/>
        <v>0</v>
      </c>
      <c r="L560" s="3" t="str">
        <f t="shared" si="35"/>
        <v>Wednesday</v>
      </c>
    </row>
    <row r="561" spans="1:12" x14ac:dyDescent="0.25">
      <c r="A561" s="26">
        <v>44172</v>
      </c>
      <c r="B561" s="22" t="s">
        <v>21</v>
      </c>
      <c r="C561" s="22" t="s">
        <v>13</v>
      </c>
      <c r="D561" s="22" t="s">
        <v>255</v>
      </c>
      <c r="E561" s="22">
        <v>1000</v>
      </c>
      <c r="F561" s="27">
        <v>134000</v>
      </c>
      <c r="I561" s="3" t="str">
        <f t="shared" si="32"/>
        <v>N</v>
      </c>
      <c r="J561" s="3" t="str">
        <f t="shared" si="33"/>
        <v>L</v>
      </c>
      <c r="K561" s="3">
        <f t="shared" si="34"/>
        <v>1000</v>
      </c>
      <c r="L561" s="3" t="str">
        <f t="shared" si="35"/>
        <v>Thursday</v>
      </c>
    </row>
    <row r="562" spans="1:12" x14ac:dyDescent="0.25">
      <c r="A562" s="28" t="s">
        <v>143</v>
      </c>
      <c r="B562" s="22" t="s">
        <v>22</v>
      </c>
      <c r="C562" s="22" t="s">
        <v>13</v>
      </c>
      <c r="D562" s="22" t="s">
        <v>255</v>
      </c>
      <c r="E562" s="22">
        <v>1000</v>
      </c>
      <c r="F562" s="27">
        <v>134000</v>
      </c>
      <c r="I562" s="3" t="str">
        <f t="shared" si="32"/>
        <v>N</v>
      </c>
      <c r="J562" s="3" t="str">
        <f t="shared" si="33"/>
        <v>L</v>
      </c>
      <c r="K562" s="3">
        <f t="shared" si="34"/>
        <v>1000</v>
      </c>
      <c r="L562" s="3" t="str">
        <f t="shared" si="35"/>
        <v>Friday</v>
      </c>
    </row>
    <row r="563" spans="1:12" x14ac:dyDescent="0.25">
      <c r="A563" s="28" t="s">
        <v>144</v>
      </c>
      <c r="B563" s="22" t="s">
        <v>25</v>
      </c>
      <c r="C563" s="22" t="s">
        <v>13</v>
      </c>
      <c r="D563" s="22" t="s">
        <v>255</v>
      </c>
      <c r="E563" s="22">
        <v>1000</v>
      </c>
      <c r="F563" s="27">
        <v>135000</v>
      </c>
      <c r="I563" s="3" t="str">
        <f t="shared" si="32"/>
        <v>N</v>
      </c>
      <c r="J563" s="3" t="str">
        <f t="shared" si="33"/>
        <v>L</v>
      </c>
      <c r="K563" s="3">
        <f t="shared" si="34"/>
        <v>1000</v>
      </c>
      <c r="L563" s="3" t="str">
        <f t="shared" si="35"/>
        <v>Saturday</v>
      </c>
    </row>
    <row r="564" spans="1:12" x14ac:dyDescent="0.25">
      <c r="A564" s="28" t="s">
        <v>145</v>
      </c>
      <c r="B564" s="22" t="s">
        <v>12</v>
      </c>
      <c r="C564" s="22" t="s">
        <v>13</v>
      </c>
      <c r="D564" s="22" t="s">
        <v>255</v>
      </c>
      <c r="E564" s="22">
        <v>0</v>
      </c>
      <c r="F564" s="27">
        <v>136000</v>
      </c>
      <c r="I564" s="3" t="str">
        <f t="shared" si="32"/>
        <v>Y</v>
      </c>
      <c r="J564" s="3" t="str">
        <f t="shared" si="33"/>
        <v>L</v>
      </c>
      <c r="K564" s="3">
        <f t="shared" si="34"/>
        <v>0</v>
      </c>
      <c r="L564" s="3" t="str">
        <f t="shared" si="35"/>
        <v>Sunday</v>
      </c>
    </row>
    <row r="565" spans="1:12" x14ac:dyDescent="0.25">
      <c r="A565" s="28" t="s">
        <v>146</v>
      </c>
      <c r="B565" s="22" t="s">
        <v>15</v>
      </c>
      <c r="C565" s="22" t="s">
        <v>13</v>
      </c>
      <c r="D565" s="22" t="s">
        <v>255</v>
      </c>
      <c r="E565" s="22"/>
      <c r="F565" s="27">
        <v>136000</v>
      </c>
      <c r="I565" s="3" t="str">
        <f t="shared" si="32"/>
        <v>N</v>
      </c>
      <c r="J565" s="3" t="str">
        <f t="shared" si="33"/>
        <v>L</v>
      </c>
      <c r="K565" s="3">
        <f t="shared" si="34"/>
        <v>0</v>
      </c>
      <c r="L565" s="3" t="str">
        <f t="shared" si="35"/>
        <v>Monday</v>
      </c>
    </row>
    <row r="566" spans="1:12" x14ac:dyDescent="0.25">
      <c r="A566" s="28" t="s">
        <v>147</v>
      </c>
      <c r="B566" s="22" t="s">
        <v>17</v>
      </c>
      <c r="C566" s="22" t="s">
        <v>13</v>
      </c>
      <c r="D566" s="22" t="s">
        <v>255</v>
      </c>
      <c r="E566" s="22"/>
      <c r="F566" s="27">
        <v>136000</v>
      </c>
      <c r="I566" s="3" t="str">
        <f t="shared" si="32"/>
        <v>N</v>
      </c>
      <c r="J566" s="3" t="str">
        <f t="shared" si="33"/>
        <v>L</v>
      </c>
      <c r="K566" s="3">
        <f t="shared" si="34"/>
        <v>0</v>
      </c>
      <c r="L566" s="3" t="str">
        <f t="shared" si="35"/>
        <v>Tuesday</v>
      </c>
    </row>
    <row r="567" spans="1:12" x14ac:dyDescent="0.25">
      <c r="A567" s="28" t="s">
        <v>148</v>
      </c>
      <c r="B567" s="22" t="s">
        <v>18</v>
      </c>
      <c r="C567" s="22" t="s">
        <v>13</v>
      </c>
      <c r="D567" s="22" t="s">
        <v>255</v>
      </c>
      <c r="E567" s="22"/>
      <c r="F567" s="27">
        <v>136000</v>
      </c>
      <c r="I567" s="3" t="str">
        <f t="shared" si="32"/>
        <v>N</v>
      </c>
      <c r="J567" s="3" t="str">
        <f t="shared" si="33"/>
        <v>L</v>
      </c>
      <c r="K567" s="3">
        <f t="shared" si="34"/>
        <v>0</v>
      </c>
      <c r="L567" s="3" t="str">
        <f t="shared" si="35"/>
        <v>Wednesday</v>
      </c>
    </row>
    <row r="568" spans="1:12" x14ac:dyDescent="0.25">
      <c r="A568" s="28" t="s">
        <v>149</v>
      </c>
      <c r="B568" s="22" t="s">
        <v>21</v>
      </c>
      <c r="C568" s="22" t="s">
        <v>13</v>
      </c>
      <c r="D568" s="22" t="s">
        <v>255</v>
      </c>
      <c r="E568" s="22"/>
      <c r="F568" s="27">
        <v>137000</v>
      </c>
      <c r="I568" s="3" t="str">
        <f t="shared" si="32"/>
        <v>N</v>
      </c>
      <c r="J568" s="3" t="str">
        <f t="shared" si="33"/>
        <v>L</v>
      </c>
      <c r="K568" s="3">
        <f t="shared" si="34"/>
        <v>0</v>
      </c>
      <c r="L568" s="3" t="str">
        <f t="shared" si="35"/>
        <v>Thursday</v>
      </c>
    </row>
    <row r="569" spans="1:12" x14ac:dyDescent="0.25">
      <c r="A569" s="28" t="s">
        <v>150</v>
      </c>
      <c r="B569" s="22" t="s">
        <v>22</v>
      </c>
      <c r="C569" s="22" t="s">
        <v>13</v>
      </c>
      <c r="D569" s="22" t="s">
        <v>255</v>
      </c>
      <c r="E569" s="22">
        <v>1000</v>
      </c>
      <c r="F569" s="27">
        <v>138000</v>
      </c>
      <c r="I569" s="3" t="str">
        <f t="shared" si="32"/>
        <v>N</v>
      </c>
      <c r="J569" s="3" t="str">
        <f t="shared" si="33"/>
        <v>L</v>
      </c>
      <c r="K569" s="3">
        <f t="shared" si="34"/>
        <v>1000</v>
      </c>
      <c r="L569" s="3" t="str">
        <f t="shared" si="35"/>
        <v>Friday</v>
      </c>
    </row>
    <row r="570" spans="1:12" x14ac:dyDescent="0.25">
      <c r="A570" s="28" t="s">
        <v>151</v>
      </c>
      <c r="B570" s="22" t="s">
        <v>25</v>
      </c>
      <c r="C570" s="22" t="s">
        <v>13</v>
      </c>
      <c r="D570" s="22" t="s">
        <v>255</v>
      </c>
      <c r="E570" s="22">
        <v>1000</v>
      </c>
      <c r="F570" s="27">
        <v>139000</v>
      </c>
      <c r="I570" s="3" t="str">
        <f t="shared" si="32"/>
        <v>N</v>
      </c>
      <c r="J570" s="3" t="str">
        <f t="shared" si="33"/>
        <v>L</v>
      </c>
      <c r="K570" s="3">
        <f t="shared" si="34"/>
        <v>1000</v>
      </c>
      <c r="L570" s="3" t="str">
        <f t="shared" si="35"/>
        <v>Saturday</v>
      </c>
    </row>
    <row r="571" spans="1:12" x14ac:dyDescent="0.25">
      <c r="A571" s="28" t="s">
        <v>152</v>
      </c>
      <c r="B571" s="22" t="s">
        <v>12</v>
      </c>
      <c r="C571" s="22" t="s">
        <v>13</v>
      </c>
      <c r="D571" s="22" t="s">
        <v>255</v>
      </c>
      <c r="E571" s="22">
        <v>1000</v>
      </c>
      <c r="F571" s="27">
        <v>139000</v>
      </c>
      <c r="I571" s="3" t="str">
        <f t="shared" si="32"/>
        <v>Y</v>
      </c>
      <c r="J571" s="3" t="str">
        <f t="shared" si="33"/>
        <v>L</v>
      </c>
      <c r="K571" s="3">
        <f t="shared" si="34"/>
        <v>1000</v>
      </c>
      <c r="L571" s="3" t="str">
        <f t="shared" si="35"/>
        <v>Sunday</v>
      </c>
    </row>
    <row r="572" spans="1:12" x14ac:dyDescent="0.25">
      <c r="A572" s="28" t="s">
        <v>153</v>
      </c>
      <c r="B572" s="22" t="s">
        <v>15</v>
      </c>
      <c r="C572" s="22" t="s">
        <v>13</v>
      </c>
      <c r="D572" s="22" t="s">
        <v>255</v>
      </c>
      <c r="E572" s="22">
        <v>0</v>
      </c>
      <c r="F572" s="27">
        <v>140000</v>
      </c>
      <c r="I572" s="3" t="str">
        <f t="shared" si="32"/>
        <v>N</v>
      </c>
      <c r="J572" s="3" t="str">
        <f t="shared" si="33"/>
        <v>L</v>
      </c>
      <c r="K572" s="3">
        <f t="shared" si="34"/>
        <v>0</v>
      </c>
      <c r="L572" s="3" t="str">
        <f t="shared" si="35"/>
        <v>Monday</v>
      </c>
    </row>
    <row r="573" spans="1:12" x14ac:dyDescent="0.25">
      <c r="A573" s="28" t="s">
        <v>154</v>
      </c>
      <c r="B573" s="22" t="s">
        <v>17</v>
      </c>
      <c r="C573" s="22" t="s">
        <v>13</v>
      </c>
      <c r="D573" s="22" t="s">
        <v>255</v>
      </c>
      <c r="E573" s="22">
        <v>1000</v>
      </c>
      <c r="F573" s="27">
        <v>140000</v>
      </c>
      <c r="I573" s="3" t="str">
        <f t="shared" si="32"/>
        <v>N</v>
      </c>
      <c r="J573" s="3" t="str">
        <f t="shared" si="33"/>
        <v>L</v>
      </c>
      <c r="K573" s="3">
        <f t="shared" si="34"/>
        <v>1000</v>
      </c>
      <c r="L573" s="3" t="str">
        <f t="shared" si="35"/>
        <v>Tuesday</v>
      </c>
    </row>
    <row r="574" spans="1:12" x14ac:dyDescent="0.25">
      <c r="A574" s="28" t="s">
        <v>155</v>
      </c>
      <c r="B574" s="22" t="s">
        <v>18</v>
      </c>
      <c r="C574" s="22" t="s">
        <v>13</v>
      </c>
      <c r="D574" s="22" t="s">
        <v>255</v>
      </c>
      <c r="E574" s="22">
        <v>0</v>
      </c>
      <c r="F574" s="27">
        <v>141000</v>
      </c>
      <c r="I574" s="3" t="str">
        <f t="shared" si="32"/>
        <v>N</v>
      </c>
      <c r="J574" s="3" t="str">
        <f t="shared" si="33"/>
        <v>L</v>
      </c>
      <c r="K574" s="3">
        <f t="shared" si="34"/>
        <v>0</v>
      </c>
      <c r="L574" s="3" t="str">
        <f t="shared" si="35"/>
        <v>Wednesday</v>
      </c>
    </row>
    <row r="575" spans="1:12" x14ac:dyDescent="0.25">
      <c r="A575" s="28" t="s">
        <v>156</v>
      </c>
      <c r="B575" s="22" t="s">
        <v>21</v>
      </c>
      <c r="C575" s="22" t="s">
        <v>13</v>
      </c>
      <c r="D575" s="22" t="s">
        <v>255</v>
      </c>
      <c r="E575" s="22">
        <v>1000</v>
      </c>
      <c r="F575" s="27">
        <v>141000</v>
      </c>
      <c r="I575" s="3" t="str">
        <f t="shared" si="32"/>
        <v>N</v>
      </c>
      <c r="J575" s="3" t="str">
        <f t="shared" si="33"/>
        <v>L</v>
      </c>
      <c r="K575" s="3">
        <f t="shared" si="34"/>
        <v>1000</v>
      </c>
      <c r="L575" s="3" t="str">
        <f t="shared" si="35"/>
        <v>Thursday</v>
      </c>
    </row>
    <row r="576" spans="1:12" x14ac:dyDescent="0.25">
      <c r="A576" s="28" t="s">
        <v>157</v>
      </c>
      <c r="B576" s="22" t="s">
        <v>22</v>
      </c>
      <c r="C576" s="22" t="s">
        <v>13</v>
      </c>
      <c r="D576" s="22" t="s">
        <v>255</v>
      </c>
      <c r="E576" s="22">
        <v>1000</v>
      </c>
      <c r="F576" s="27">
        <v>142000</v>
      </c>
      <c r="I576" s="3" t="str">
        <f t="shared" si="32"/>
        <v>N</v>
      </c>
      <c r="J576" s="3" t="str">
        <f t="shared" si="33"/>
        <v>L</v>
      </c>
      <c r="K576" s="3">
        <f t="shared" si="34"/>
        <v>1000</v>
      </c>
      <c r="L576" s="3" t="str">
        <f t="shared" si="35"/>
        <v>Friday</v>
      </c>
    </row>
    <row r="577" spans="1:12" x14ac:dyDescent="0.25">
      <c r="A577" s="28" t="s">
        <v>158</v>
      </c>
      <c r="B577" s="22" t="s">
        <v>25</v>
      </c>
      <c r="C577" s="22" t="s">
        <v>13</v>
      </c>
      <c r="D577" s="22" t="s">
        <v>255</v>
      </c>
      <c r="E577" s="22">
        <v>1000</v>
      </c>
      <c r="F577" s="27">
        <v>142000</v>
      </c>
      <c r="I577" s="3" t="str">
        <f t="shared" si="32"/>
        <v>N</v>
      </c>
      <c r="J577" s="3" t="str">
        <f t="shared" si="33"/>
        <v>L</v>
      </c>
      <c r="K577" s="3">
        <f t="shared" si="34"/>
        <v>1000</v>
      </c>
      <c r="L577" s="3" t="str">
        <f t="shared" si="35"/>
        <v>Saturday</v>
      </c>
    </row>
    <row r="578" spans="1:12" x14ac:dyDescent="0.25">
      <c r="A578" s="28" t="s">
        <v>159</v>
      </c>
      <c r="B578" s="22" t="s">
        <v>12</v>
      </c>
      <c r="C578" s="22" t="s">
        <v>13</v>
      </c>
      <c r="D578" s="22" t="s">
        <v>255</v>
      </c>
      <c r="E578" s="22">
        <v>2000</v>
      </c>
      <c r="F578" s="27">
        <v>144000</v>
      </c>
      <c r="I578" s="3" t="str">
        <f t="shared" ref="I578:I641" si="36">IF(B578=$O$3,"Y","N")</f>
        <v>Y</v>
      </c>
      <c r="J578" s="3" t="str">
        <f t="shared" si="33"/>
        <v>L</v>
      </c>
      <c r="K578" s="3">
        <f t="shared" si="34"/>
        <v>2000</v>
      </c>
      <c r="L578" s="3" t="str">
        <f t="shared" si="35"/>
        <v>Sunday</v>
      </c>
    </row>
    <row r="579" spans="1:12" x14ac:dyDescent="0.25">
      <c r="A579" s="28" t="s">
        <v>160</v>
      </c>
      <c r="B579" s="22" t="s">
        <v>15</v>
      </c>
      <c r="C579" s="22" t="s">
        <v>13</v>
      </c>
      <c r="D579" s="22" t="s">
        <v>255</v>
      </c>
      <c r="E579" s="22"/>
      <c r="F579" s="27">
        <v>144000</v>
      </c>
      <c r="I579" s="3" t="str">
        <f t="shared" si="36"/>
        <v>N</v>
      </c>
      <c r="J579" s="3" t="str">
        <f t="shared" ref="J579:J642" si="37">_xlfn.IFS(E579&gt;60000,"G",E579&lt;60000,"L",E579=60000,"E")</f>
        <v>L</v>
      </c>
      <c r="K579" s="3">
        <f t="shared" ref="K579:K642" si="38">_xlfn.IFNA(E579,0)</f>
        <v>0</v>
      </c>
      <c r="L579" s="3" t="str">
        <f t="shared" ref="L579:L642" si="39">INDEX(A578:F587,6,2)</f>
        <v>Monday</v>
      </c>
    </row>
    <row r="580" spans="1:12" x14ac:dyDescent="0.25">
      <c r="A580" s="28" t="s">
        <v>161</v>
      </c>
      <c r="B580" s="22" t="s">
        <v>17</v>
      </c>
      <c r="C580" s="22" t="s">
        <v>13</v>
      </c>
      <c r="D580" s="22" t="s">
        <v>255</v>
      </c>
      <c r="E580" s="22"/>
      <c r="F580" s="27">
        <v>145000</v>
      </c>
      <c r="I580" s="3" t="str">
        <f t="shared" si="36"/>
        <v>N</v>
      </c>
      <c r="J580" s="3" t="str">
        <f t="shared" si="37"/>
        <v>L</v>
      </c>
      <c r="K580" s="3">
        <f t="shared" si="38"/>
        <v>0</v>
      </c>
      <c r="L580" s="3" t="str">
        <f t="shared" si="39"/>
        <v>Tuesday</v>
      </c>
    </row>
    <row r="581" spans="1:12" x14ac:dyDescent="0.25">
      <c r="A581" s="26">
        <v>43838</v>
      </c>
      <c r="B581" s="22" t="s">
        <v>18</v>
      </c>
      <c r="C581" s="22" t="s">
        <v>13</v>
      </c>
      <c r="D581" s="22" t="s">
        <v>255</v>
      </c>
      <c r="E581" s="22"/>
      <c r="F581" s="27">
        <v>145000</v>
      </c>
      <c r="I581" s="3" t="str">
        <f t="shared" si="36"/>
        <v>N</v>
      </c>
      <c r="J581" s="3" t="str">
        <f t="shared" si="37"/>
        <v>L</v>
      </c>
      <c r="K581" s="3">
        <f t="shared" si="38"/>
        <v>0</v>
      </c>
      <c r="L581" s="3" t="str">
        <f t="shared" si="39"/>
        <v>Wednesday</v>
      </c>
    </row>
    <row r="582" spans="1:12" x14ac:dyDescent="0.25">
      <c r="A582" s="26">
        <v>43869</v>
      </c>
      <c r="B582" s="22" t="s">
        <v>21</v>
      </c>
      <c r="C582" s="22" t="s">
        <v>13</v>
      </c>
      <c r="D582" s="22" t="s">
        <v>255</v>
      </c>
      <c r="E582" s="22">
        <v>0</v>
      </c>
      <c r="F582" s="27">
        <v>145000</v>
      </c>
      <c r="I582" s="3" t="str">
        <f t="shared" si="36"/>
        <v>N</v>
      </c>
      <c r="J582" s="3" t="str">
        <f t="shared" si="37"/>
        <v>L</v>
      </c>
      <c r="K582" s="3">
        <f t="shared" si="38"/>
        <v>0</v>
      </c>
      <c r="L582" s="3" t="str">
        <f t="shared" si="39"/>
        <v>Thursday</v>
      </c>
    </row>
    <row r="583" spans="1:12" x14ac:dyDescent="0.25">
      <c r="A583" s="26">
        <v>43898</v>
      </c>
      <c r="B583" s="22" t="s">
        <v>22</v>
      </c>
      <c r="C583" s="22" t="s">
        <v>13</v>
      </c>
      <c r="D583" s="22" t="s">
        <v>255</v>
      </c>
      <c r="E583" s="22">
        <v>2000</v>
      </c>
      <c r="F583" s="27">
        <v>147000</v>
      </c>
      <c r="I583" s="3" t="str">
        <f t="shared" si="36"/>
        <v>N</v>
      </c>
      <c r="J583" s="3" t="str">
        <f t="shared" si="37"/>
        <v>L</v>
      </c>
      <c r="K583" s="3">
        <f t="shared" si="38"/>
        <v>2000</v>
      </c>
      <c r="L583" s="3" t="str">
        <f t="shared" si="39"/>
        <v>Friday</v>
      </c>
    </row>
    <row r="584" spans="1:12" x14ac:dyDescent="0.25">
      <c r="A584" s="26">
        <v>43929</v>
      </c>
      <c r="B584" s="22" t="s">
        <v>25</v>
      </c>
      <c r="C584" s="22" t="s">
        <v>13</v>
      </c>
      <c r="D584" s="22" t="s">
        <v>255</v>
      </c>
      <c r="E584" s="22">
        <v>1000</v>
      </c>
      <c r="F584" s="27">
        <v>147000</v>
      </c>
      <c r="I584" s="3" t="str">
        <f t="shared" si="36"/>
        <v>N</v>
      </c>
      <c r="J584" s="3" t="str">
        <f t="shared" si="37"/>
        <v>L</v>
      </c>
      <c r="K584" s="3">
        <f t="shared" si="38"/>
        <v>1000</v>
      </c>
      <c r="L584" s="3" t="str">
        <f t="shared" si="39"/>
        <v>Saturday</v>
      </c>
    </row>
    <row r="585" spans="1:12" x14ac:dyDescent="0.25">
      <c r="A585" s="26">
        <v>43959</v>
      </c>
      <c r="B585" s="22" t="s">
        <v>12</v>
      </c>
      <c r="C585" s="22" t="s">
        <v>13</v>
      </c>
      <c r="D585" s="22" t="s">
        <v>255</v>
      </c>
      <c r="E585" s="22">
        <v>0</v>
      </c>
      <c r="F585" s="27">
        <v>148000</v>
      </c>
      <c r="I585" s="3" t="str">
        <f t="shared" si="36"/>
        <v>Y</v>
      </c>
      <c r="J585" s="3" t="str">
        <f t="shared" si="37"/>
        <v>L</v>
      </c>
      <c r="K585" s="3">
        <f t="shared" si="38"/>
        <v>0</v>
      </c>
      <c r="L585" s="3" t="str">
        <f t="shared" si="39"/>
        <v>Sunday</v>
      </c>
    </row>
    <row r="586" spans="1:12" x14ac:dyDescent="0.25">
      <c r="A586" s="26">
        <v>43990</v>
      </c>
      <c r="B586" s="22" t="s">
        <v>15</v>
      </c>
      <c r="C586" s="22" t="s">
        <v>13</v>
      </c>
      <c r="D586" s="22" t="s">
        <v>255</v>
      </c>
      <c r="E586" s="22">
        <v>0</v>
      </c>
      <c r="F586" s="27">
        <v>148000</v>
      </c>
      <c r="I586" s="3" t="str">
        <f t="shared" si="36"/>
        <v>N</v>
      </c>
      <c r="J586" s="3" t="str">
        <f t="shared" si="37"/>
        <v>L</v>
      </c>
      <c r="K586" s="3">
        <f t="shared" si="38"/>
        <v>0</v>
      </c>
      <c r="L586" s="3" t="str">
        <f t="shared" si="39"/>
        <v>Monday</v>
      </c>
    </row>
    <row r="587" spans="1:12" x14ac:dyDescent="0.25">
      <c r="A587" s="26">
        <v>44020</v>
      </c>
      <c r="B587" s="22" t="s">
        <v>17</v>
      </c>
      <c r="C587" s="22" t="s">
        <v>13</v>
      </c>
      <c r="D587" s="22" t="s">
        <v>255</v>
      </c>
      <c r="E587" s="22">
        <v>1000</v>
      </c>
      <c r="F587" s="27">
        <v>149000</v>
      </c>
      <c r="I587" s="3" t="str">
        <f t="shared" si="36"/>
        <v>N</v>
      </c>
      <c r="J587" s="3" t="str">
        <f t="shared" si="37"/>
        <v>L</v>
      </c>
      <c r="K587" s="3">
        <f t="shared" si="38"/>
        <v>1000</v>
      </c>
      <c r="L587" s="3" t="str">
        <f t="shared" si="39"/>
        <v>Tuesday</v>
      </c>
    </row>
    <row r="588" spans="1:12" x14ac:dyDescent="0.25">
      <c r="A588" s="26">
        <v>44051</v>
      </c>
      <c r="B588" s="22" t="s">
        <v>18</v>
      </c>
      <c r="C588" s="22" t="s">
        <v>13</v>
      </c>
      <c r="D588" s="22" t="s">
        <v>255</v>
      </c>
      <c r="E588" s="22">
        <v>0</v>
      </c>
      <c r="F588" s="27">
        <v>149000</v>
      </c>
      <c r="I588" s="3" t="str">
        <f t="shared" si="36"/>
        <v>N</v>
      </c>
      <c r="J588" s="3" t="str">
        <f t="shared" si="37"/>
        <v>L</v>
      </c>
      <c r="K588" s="3">
        <f t="shared" si="38"/>
        <v>0</v>
      </c>
      <c r="L588" s="3" t="str">
        <f t="shared" si="39"/>
        <v>Wednesday</v>
      </c>
    </row>
    <row r="589" spans="1:12" x14ac:dyDescent="0.25">
      <c r="A589" s="26">
        <v>44082</v>
      </c>
      <c r="B589" s="22" t="s">
        <v>21</v>
      </c>
      <c r="C589" s="22" t="s">
        <v>13</v>
      </c>
      <c r="D589" s="22" t="s">
        <v>255</v>
      </c>
      <c r="E589" s="22">
        <v>1000</v>
      </c>
      <c r="F589" s="27">
        <v>150000</v>
      </c>
      <c r="I589" s="3" t="str">
        <f t="shared" si="36"/>
        <v>N</v>
      </c>
      <c r="J589" s="3" t="str">
        <f t="shared" si="37"/>
        <v>L</v>
      </c>
      <c r="K589" s="3">
        <f t="shared" si="38"/>
        <v>1000</v>
      </c>
      <c r="L589" s="3" t="str">
        <f t="shared" si="39"/>
        <v>Thursday</v>
      </c>
    </row>
    <row r="590" spans="1:12" x14ac:dyDescent="0.25">
      <c r="A590" s="26">
        <v>44112</v>
      </c>
      <c r="B590" s="22" t="s">
        <v>22</v>
      </c>
      <c r="C590" s="22" t="s">
        <v>13</v>
      </c>
      <c r="D590" s="22" t="s">
        <v>255</v>
      </c>
      <c r="E590" s="22">
        <v>1000</v>
      </c>
      <c r="F590" s="27">
        <v>151000</v>
      </c>
      <c r="I590" s="3" t="str">
        <f t="shared" si="36"/>
        <v>N</v>
      </c>
      <c r="J590" s="3" t="str">
        <f t="shared" si="37"/>
        <v>L</v>
      </c>
      <c r="K590" s="3">
        <f t="shared" si="38"/>
        <v>1000</v>
      </c>
      <c r="L590" s="3" t="str">
        <f t="shared" si="39"/>
        <v>Friday</v>
      </c>
    </row>
    <row r="591" spans="1:12" x14ac:dyDescent="0.25">
      <c r="A591" s="26">
        <v>44143</v>
      </c>
      <c r="B591" s="22" t="s">
        <v>25</v>
      </c>
      <c r="C591" s="22" t="s">
        <v>13</v>
      </c>
      <c r="D591" s="22" t="s">
        <v>255</v>
      </c>
      <c r="E591" s="22">
        <v>1000</v>
      </c>
      <c r="F591" s="27">
        <v>152000</v>
      </c>
      <c r="I591" s="3" t="str">
        <f t="shared" si="36"/>
        <v>N</v>
      </c>
      <c r="J591" s="3" t="str">
        <f t="shared" si="37"/>
        <v>L</v>
      </c>
      <c r="K591" s="3">
        <f t="shared" si="38"/>
        <v>1000</v>
      </c>
      <c r="L591" s="3" t="str">
        <f t="shared" si="39"/>
        <v>Saturday</v>
      </c>
    </row>
    <row r="592" spans="1:12" x14ac:dyDescent="0.25">
      <c r="A592" s="26">
        <v>44173</v>
      </c>
      <c r="B592" s="22" t="s">
        <v>12</v>
      </c>
      <c r="C592" s="22" t="s">
        <v>13</v>
      </c>
      <c r="D592" s="22" t="s">
        <v>255</v>
      </c>
      <c r="E592" s="22">
        <v>1000</v>
      </c>
      <c r="F592" s="27">
        <v>153000</v>
      </c>
      <c r="I592" s="3" t="str">
        <f t="shared" si="36"/>
        <v>Y</v>
      </c>
      <c r="J592" s="3" t="str">
        <f t="shared" si="37"/>
        <v>L</v>
      </c>
      <c r="K592" s="3">
        <f t="shared" si="38"/>
        <v>1000</v>
      </c>
      <c r="L592" s="3" t="str">
        <f t="shared" si="39"/>
        <v>Sunday</v>
      </c>
    </row>
    <row r="593" spans="1:12" x14ac:dyDescent="0.25">
      <c r="A593" s="28" t="s">
        <v>162</v>
      </c>
      <c r="B593" s="22" t="s">
        <v>15</v>
      </c>
      <c r="C593" s="22" t="s">
        <v>13</v>
      </c>
      <c r="D593" s="22" t="s">
        <v>255</v>
      </c>
      <c r="E593" s="22">
        <v>1000</v>
      </c>
      <c r="F593" s="27">
        <v>154000</v>
      </c>
      <c r="I593" s="3" t="str">
        <f t="shared" si="36"/>
        <v>N</v>
      </c>
      <c r="J593" s="3" t="str">
        <f t="shared" si="37"/>
        <v>L</v>
      </c>
      <c r="K593" s="3">
        <f t="shared" si="38"/>
        <v>1000</v>
      </c>
      <c r="L593" s="3" t="str">
        <f t="shared" si="39"/>
        <v>Monday</v>
      </c>
    </row>
    <row r="594" spans="1:12" x14ac:dyDescent="0.25">
      <c r="A594" s="28" t="s">
        <v>163</v>
      </c>
      <c r="B594" s="22" t="s">
        <v>17</v>
      </c>
      <c r="C594" s="22" t="s">
        <v>13</v>
      </c>
      <c r="D594" s="22" t="s">
        <v>255</v>
      </c>
      <c r="E594" s="22">
        <v>0</v>
      </c>
      <c r="F594" s="27">
        <v>155000</v>
      </c>
      <c r="I594" s="3" t="str">
        <f t="shared" si="36"/>
        <v>N</v>
      </c>
      <c r="J594" s="3" t="str">
        <f t="shared" si="37"/>
        <v>L</v>
      </c>
      <c r="K594" s="3">
        <f t="shared" si="38"/>
        <v>0</v>
      </c>
      <c r="L594" s="3" t="str">
        <f t="shared" si="39"/>
        <v>Tuesday</v>
      </c>
    </row>
    <row r="595" spans="1:12" x14ac:dyDescent="0.25">
      <c r="A595" s="28" t="s">
        <v>164</v>
      </c>
      <c r="B595" s="22" t="s">
        <v>18</v>
      </c>
      <c r="C595" s="22" t="s">
        <v>13</v>
      </c>
      <c r="D595" s="22" t="s">
        <v>255</v>
      </c>
      <c r="E595" s="22">
        <v>0</v>
      </c>
      <c r="F595" s="27">
        <v>155000</v>
      </c>
      <c r="I595" s="3" t="str">
        <f t="shared" si="36"/>
        <v>N</v>
      </c>
      <c r="J595" s="3" t="str">
        <f t="shared" si="37"/>
        <v>L</v>
      </c>
      <c r="K595" s="3">
        <f t="shared" si="38"/>
        <v>0</v>
      </c>
      <c r="L595" s="3" t="str">
        <f t="shared" si="39"/>
        <v>Wednesday</v>
      </c>
    </row>
    <row r="596" spans="1:12" x14ac:dyDescent="0.25">
      <c r="A596" s="28" t="s">
        <v>165</v>
      </c>
      <c r="B596" s="22" t="s">
        <v>21</v>
      </c>
      <c r="C596" s="22" t="s">
        <v>13</v>
      </c>
      <c r="D596" s="22" t="s">
        <v>255</v>
      </c>
      <c r="E596" s="22">
        <v>1000</v>
      </c>
      <c r="F596" s="27">
        <v>156000</v>
      </c>
      <c r="I596" s="3" t="str">
        <f t="shared" si="36"/>
        <v>N</v>
      </c>
      <c r="J596" s="3" t="str">
        <f t="shared" si="37"/>
        <v>L</v>
      </c>
      <c r="K596" s="3">
        <f t="shared" si="38"/>
        <v>1000</v>
      </c>
      <c r="L596" s="3" t="str">
        <f t="shared" si="39"/>
        <v>Thursday</v>
      </c>
    </row>
    <row r="597" spans="1:12" x14ac:dyDescent="0.25">
      <c r="A597" s="28" t="s">
        <v>166</v>
      </c>
      <c r="B597" s="22" t="s">
        <v>22</v>
      </c>
      <c r="C597" s="22" t="s">
        <v>13</v>
      </c>
      <c r="D597" s="22" t="s">
        <v>255</v>
      </c>
      <c r="E597" s="22"/>
      <c r="F597" s="27">
        <v>156000</v>
      </c>
      <c r="I597" s="3" t="str">
        <f t="shared" si="36"/>
        <v>N</v>
      </c>
      <c r="J597" s="3" t="str">
        <f t="shared" si="37"/>
        <v>L</v>
      </c>
      <c r="K597" s="3">
        <f t="shared" si="38"/>
        <v>0</v>
      </c>
      <c r="L597" s="3" t="str">
        <f t="shared" si="39"/>
        <v>Friday</v>
      </c>
    </row>
    <row r="598" spans="1:12" x14ac:dyDescent="0.25">
      <c r="A598" s="28" t="s">
        <v>167</v>
      </c>
      <c r="B598" s="22" t="s">
        <v>25</v>
      </c>
      <c r="C598" s="22" t="s">
        <v>13</v>
      </c>
      <c r="D598" s="22" t="s">
        <v>255</v>
      </c>
      <c r="E598" s="22">
        <v>1000</v>
      </c>
      <c r="F598" s="27">
        <v>157000</v>
      </c>
      <c r="I598" s="3" t="str">
        <f t="shared" si="36"/>
        <v>N</v>
      </c>
      <c r="J598" s="3" t="str">
        <f t="shared" si="37"/>
        <v>L</v>
      </c>
      <c r="K598" s="3">
        <f t="shared" si="38"/>
        <v>1000</v>
      </c>
      <c r="L598" s="3" t="str">
        <f t="shared" si="39"/>
        <v>Saturday</v>
      </c>
    </row>
    <row r="599" spans="1:12" x14ac:dyDescent="0.25">
      <c r="A599" s="28" t="s">
        <v>168</v>
      </c>
      <c r="B599" s="22" t="s">
        <v>12</v>
      </c>
      <c r="C599" s="22" t="s">
        <v>13</v>
      </c>
      <c r="D599" s="22" t="s">
        <v>255</v>
      </c>
      <c r="E599" s="22">
        <v>1000</v>
      </c>
      <c r="F599" s="27">
        <v>158000</v>
      </c>
      <c r="I599" s="3" t="str">
        <f t="shared" si="36"/>
        <v>Y</v>
      </c>
      <c r="J599" s="3" t="str">
        <f t="shared" si="37"/>
        <v>L</v>
      </c>
      <c r="K599" s="3">
        <f t="shared" si="38"/>
        <v>1000</v>
      </c>
      <c r="L599" s="3" t="str">
        <f t="shared" si="39"/>
        <v>Sunday</v>
      </c>
    </row>
    <row r="600" spans="1:12" x14ac:dyDescent="0.25">
      <c r="A600" s="28" t="s">
        <v>169</v>
      </c>
      <c r="B600" s="22" t="s">
        <v>15</v>
      </c>
      <c r="C600" s="22" t="s">
        <v>13</v>
      </c>
      <c r="D600" s="22" t="s">
        <v>255</v>
      </c>
      <c r="E600" s="22"/>
      <c r="F600" s="27">
        <v>158000</v>
      </c>
      <c r="I600" s="3" t="str">
        <f t="shared" si="36"/>
        <v>N</v>
      </c>
      <c r="J600" s="3" t="str">
        <f t="shared" si="37"/>
        <v>L</v>
      </c>
      <c r="K600" s="3">
        <f t="shared" si="38"/>
        <v>0</v>
      </c>
      <c r="L600" s="3" t="str">
        <f t="shared" si="39"/>
        <v>Monday</v>
      </c>
    </row>
    <row r="601" spans="1:12" x14ac:dyDescent="0.25">
      <c r="A601" s="28" t="s">
        <v>170</v>
      </c>
      <c r="B601" s="22" t="s">
        <v>17</v>
      </c>
      <c r="C601" s="22" t="s">
        <v>13</v>
      </c>
      <c r="D601" s="22" t="s">
        <v>255</v>
      </c>
      <c r="E601" s="22"/>
      <c r="F601" s="27">
        <v>159000</v>
      </c>
      <c r="I601" s="3" t="str">
        <f t="shared" si="36"/>
        <v>N</v>
      </c>
      <c r="J601" s="3" t="str">
        <f t="shared" si="37"/>
        <v>L</v>
      </c>
      <c r="K601" s="3">
        <f t="shared" si="38"/>
        <v>0</v>
      </c>
      <c r="L601" s="3" t="str">
        <f t="shared" si="39"/>
        <v>Tuesday</v>
      </c>
    </row>
    <row r="602" spans="1:12" x14ac:dyDescent="0.25">
      <c r="A602" s="28" t="s">
        <v>171</v>
      </c>
      <c r="B602" s="22" t="s">
        <v>18</v>
      </c>
      <c r="C602" s="22" t="s">
        <v>13</v>
      </c>
      <c r="D602" s="22" t="s">
        <v>255</v>
      </c>
      <c r="E602" s="22"/>
      <c r="F602" s="27">
        <v>159000</v>
      </c>
      <c r="I602" s="3" t="str">
        <f t="shared" si="36"/>
        <v>N</v>
      </c>
      <c r="J602" s="3" t="str">
        <f t="shared" si="37"/>
        <v>L</v>
      </c>
      <c r="K602" s="3">
        <f t="shared" si="38"/>
        <v>0</v>
      </c>
      <c r="L602" s="3" t="str">
        <f t="shared" si="39"/>
        <v>Wednesday</v>
      </c>
    </row>
    <row r="603" spans="1:12" x14ac:dyDescent="0.25">
      <c r="A603" s="28" t="s">
        <v>172</v>
      </c>
      <c r="B603" s="22" t="s">
        <v>21</v>
      </c>
      <c r="C603" s="22" t="s">
        <v>13</v>
      </c>
      <c r="D603" s="22" t="s">
        <v>255</v>
      </c>
      <c r="E603" s="22">
        <v>1000</v>
      </c>
      <c r="F603" s="27">
        <v>159000</v>
      </c>
      <c r="I603" s="3" t="str">
        <f t="shared" si="36"/>
        <v>N</v>
      </c>
      <c r="J603" s="3" t="str">
        <f t="shared" si="37"/>
        <v>L</v>
      </c>
      <c r="K603" s="3">
        <f t="shared" si="38"/>
        <v>1000</v>
      </c>
      <c r="L603" s="3" t="str">
        <f t="shared" si="39"/>
        <v>Thursday</v>
      </c>
    </row>
    <row r="604" spans="1:12" x14ac:dyDescent="0.25">
      <c r="A604" s="28" t="s">
        <v>173</v>
      </c>
      <c r="B604" s="22" t="s">
        <v>22</v>
      </c>
      <c r="C604" s="22" t="s">
        <v>13</v>
      </c>
      <c r="D604" s="22" t="s">
        <v>255</v>
      </c>
      <c r="E604" s="22">
        <v>1000</v>
      </c>
      <c r="F604" s="27">
        <v>161000</v>
      </c>
      <c r="I604" s="3" t="str">
        <f t="shared" si="36"/>
        <v>N</v>
      </c>
      <c r="J604" s="3" t="str">
        <f t="shared" si="37"/>
        <v>L</v>
      </c>
      <c r="K604" s="3">
        <f t="shared" si="38"/>
        <v>1000</v>
      </c>
      <c r="L604" s="3" t="str">
        <f t="shared" si="39"/>
        <v>Friday</v>
      </c>
    </row>
    <row r="605" spans="1:12" x14ac:dyDescent="0.25">
      <c r="A605" s="28" t="s">
        <v>174</v>
      </c>
      <c r="B605" s="22" t="s">
        <v>25</v>
      </c>
      <c r="C605" s="22" t="s">
        <v>13</v>
      </c>
      <c r="D605" s="22" t="s">
        <v>255</v>
      </c>
      <c r="E605" s="22">
        <v>1000</v>
      </c>
      <c r="F605" s="27">
        <v>161000</v>
      </c>
      <c r="I605" s="3" t="str">
        <f t="shared" si="36"/>
        <v>N</v>
      </c>
      <c r="J605" s="3" t="str">
        <f t="shared" si="37"/>
        <v>L</v>
      </c>
      <c r="K605" s="3">
        <f t="shared" si="38"/>
        <v>1000</v>
      </c>
      <c r="L605" s="3" t="str">
        <f t="shared" si="39"/>
        <v>Saturday</v>
      </c>
    </row>
    <row r="606" spans="1:12" x14ac:dyDescent="0.25">
      <c r="A606" s="28" t="s">
        <v>175</v>
      </c>
      <c r="B606" s="22" t="s">
        <v>12</v>
      </c>
      <c r="C606" s="22" t="s">
        <v>13</v>
      </c>
      <c r="D606" s="22" t="s">
        <v>255</v>
      </c>
      <c r="E606" s="22">
        <v>1000</v>
      </c>
      <c r="F606" s="27">
        <v>163000</v>
      </c>
      <c r="I606" s="3" t="str">
        <f t="shared" si="36"/>
        <v>Y</v>
      </c>
      <c r="J606" s="3" t="str">
        <f t="shared" si="37"/>
        <v>L</v>
      </c>
      <c r="K606" s="3">
        <f t="shared" si="38"/>
        <v>1000</v>
      </c>
      <c r="L606" s="3" t="str">
        <f t="shared" si="39"/>
        <v>Sunday</v>
      </c>
    </row>
    <row r="607" spans="1:12" x14ac:dyDescent="0.25">
      <c r="A607" s="28" t="s">
        <v>176</v>
      </c>
      <c r="B607" s="22" t="s">
        <v>15</v>
      </c>
      <c r="C607" s="22" t="s">
        <v>13</v>
      </c>
      <c r="D607" s="22" t="s">
        <v>255</v>
      </c>
      <c r="E607" s="22">
        <v>0</v>
      </c>
      <c r="F607" s="27">
        <v>163000</v>
      </c>
      <c r="I607" s="3" t="str">
        <f t="shared" si="36"/>
        <v>N</v>
      </c>
      <c r="J607" s="3" t="str">
        <f t="shared" si="37"/>
        <v>L</v>
      </c>
      <c r="K607" s="3">
        <f t="shared" si="38"/>
        <v>0</v>
      </c>
      <c r="L607" s="3" t="str">
        <f t="shared" si="39"/>
        <v>Monday</v>
      </c>
    </row>
    <row r="608" spans="1:12" x14ac:dyDescent="0.25">
      <c r="A608" s="28" t="s">
        <v>177</v>
      </c>
      <c r="B608" s="22" t="s">
        <v>17</v>
      </c>
      <c r="C608" s="22" t="s">
        <v>13</v>
      </c>
      <c r="D608" s="22" t="s">
        <v>255</v>
      </c>
      <c r="E608" s="22">
        <v>1000</v>
      </c>
      <c r="F608" s="27">
        <v>164000</v>
      </c>
      <c r="I608" s="3" t="str">
        <f t="shared" si="36"/>
        <v>N</v>
      </c>
      <c r="J608" s="3" t="str">
        <f t="shared" si="37"/>
        <v>L</v>
      </c>
      <c r="K608" s="3">
        <f t="shared" si="38"/>
        <v>1000</v>
      </c>
      <c r="L608" s="3" t="str">
        <f t="shared" si="39"/>
        <v>Tuesday</v>
      </c>
    </row>
    <row r="609" spans="1:12" x14ac:dyDescent="0.25">
      <c r="A609" s="28" t="s">
        <v>178</v>
      </c>
      <c r="B609" s="22" t="s">
        <v>18</v>
      </c>
      <c r="C609" s="22" t="s">
        <v>13</v>
      </c>
      <c r="D609" s="22" t="s">
        <v>255</v>
      </c>
      <c r="E609" s="22">
        <v>0</v>
      </c>
      <c r="F609" s="27">
        <v>164000</v>
      </c>
      <c r="I609" s="3" t="str">
        <f t="shared" si="36"/>
        <v>N</v>
      </c>
      <c r="J609" s="3" t="str">
        <f t="shared" si="37"/>
        <v>L</v>
      </c>
      <c r="K609" s="3">
        <f t="shared" si="38"/>
        <v>0</v>
      </c>
      <c r="L609" s="3" t="str">
        <f t="shared" si="39"/>
        <v>Wednesday</v>
      </c>
    </row>
    <row r="610" spans="1:12" x14ac:dyDescent="0.25">
      <c r="A610" s="28" t="s">
        <v>179</v>
      </c>
      <c r="B610" s="22" t="s">
        <v>21</v>
      </c>
      <c r="C610" s="22" t="s">
        <v>13</v>
      </c>
      <c r="D610" s="22" t="s">
        <v>255</v>
      </c>
      <c r="E610" s="22">
        <v>1000</v>
      </c>
      <c r="F610" s="27">
        <v>165000</v>
      </c>
      <c r="I610" s="3" t="str">
        <f t="shared" si="36"/>
        <v>N</v>
      </c>
      <c r="J610" s="3" t="str">
        <f t="shared" si="37"/>
        <v>L</v>
      </c>
      <c r="K610" s="3">
        <f t="shared" si="38"/>
        <v>1000</v>
      </c>
      <c r="L610" s="3" t="str">
        <f t="shared" si="39"/>
        <v>Thursday</v>
      </c>
    </row>
    <row r="611" spans="1:12" x14ac:dyDescent="0.25">
      <c r="A611" s="28" t="s">
        <v>180</v>
      </c>
      <c r="B611" s="22" t="s">
        <v>22</v>
      </c>
      <c r="C611" s="22" t="s">
        <v>13</v>
      </c>
      <c r="D611" s="22" t="s">
        <v>255</v>
      </c>
      <c r="E611" s="22">
        <v>1000</v>
      </c>
      <c r="F611" s="27">
        <v>166000</v>
      </c>
      <c r="I611" s="3" t="str">
        <f t="shared" si="36"/>
        <v>N</v>
      </c>
      <c r="J611" s="3" t="str">
        <f t="shared" si="37"/>
        <v>L</v>
      </c>
      <c r="K611" s="3">
        <f t="shared" si="38"/>
        <v>1000</v>
      </c>
      <c r="L611" s="3" t="str">
        <f t="shared" si="39"/>
        <v>Friday</v>
      </c>
    </row>
    <row r="612" spans="1:12" x14ac:dyDescent="0.25">
      <c r="A612" s="26">
        <v>43839</v>
      </c>
      <c r="B612" s="22" t="s">
        <v>25</v>
      </c>
      <c r="C612" s="22" t="s">
        <v>13</v>
      </c>
      <c r="D612" s="22" t="s">
        <v>255</v>
      </c>
      <c r="E612" s="22">
        <v>1000</v>
      </c>
      <c r="F612" s="27">
        <v>167000</v>
      </c>
      <c r="I612" s="3" t="str">
        <f t="shared" si="36"/>
        <v>N</v>
      </c>
      <c r="J612" s="3" t="str">
        <f t="shared" si="37"/>
        <v>L</v>
      </c>
      <c r="K612" s="3">
        <f t="shared" si="38"/>
        <v>1000</v>
      </c>
      <c r="L612" s="3" t="str">
        <f t="shared" si="39"/>
        <v>Saturday</v>
      </c>
    </row>
    <row r="613" spans="1:12" x14ac:dyDescent="0.25">
      <c r="A613" s="26">
        <v>43870</v>
      </c>
      <c r="B613" s="22" t="s">
        <v>12</v>
      </c>
      <c r="C613" s="22" t="s">
        <v>13</v>
      </c>
      <c r="D613" s="22" t="s">
        <v>255</v>
      </c>
      <c r="E613" s="22">
        <v>1000</v>
      </c>
      <c r="F613" s="27">
        <v>168000</v>
      </c>
      <c r="I613" s="3" t="str">
        <f t="shared" si="36"/>
        <v>Y</v>
      </c>
      <c r="J613" s="3" t="str">
        <f t="shared" si="37"/>
        <v>L</v>
      </c>
      <c r="K613" s="3">
        <f t="shared" si="38"/>
        <v>1000</v>
      </c>
      <c r="L613" s="3" t="str">
        <f t="shared" si="39"/>
        <v>Sunday</v>
      </c>
    </row>
    <row r="614" spans="1:12" x14ac:dyDescent="0.25">
      <c r="A614" s="26">
        <v>43899</v>
      </c>
      <c r="B614" s="22" t="s">
        <v>15</v>
      </c>
      <c r="C614" s="22" t="s">
        <v>13</v>
      </c>
      <c r="D614" s="22" t="s">
        <v>255</v>
      </c>
      <c r="E614" s="22">
        <v>0</v>
      </c>
      <c r="F614" s="27">
        <v>168000</v>
      </c>
      <c r="I614" s="3" t="str">
        <f t="shared" si="36"/>
        <v>N</v>
      </c>
      <c r="J614" s="3" t="str">
        <f t="shared" si="37"/>
        <v>L</v>
      </c>
      <c r="K614" s="3">
        <f t="shared" si="38"/>
        <v>0</v>
      </c>
      <c r="L614" s="3" t="str">
        <f t="shared" si="39"/>
        <v>Monday</v>
      </c>
    </row>
    <row r="615" spans="1:12" x14ac:dyDescent="0.25">
      <c r="A615" s="26">
        <v>43930</v>
      </c>
      <c r="B615" s="22" t="s">
        <v>17</v>
      </c>
      <c r="C615" s="22" t="s">
        <v>13</v>
      </c>
      <c r="D615" s="22" t="s">
        <v>255</v>
      </c>
      <c r="E615" s="22">
        <v>1000</v>
      </c>
      <c r="F615" s="27">
        <v>169000</v>
      </c>
      <c r="I615" s="3" t="str">
        <f t="shared" si="36"/>
        <v>N</v>
      </c>
      <c r="J615" s="3" t="str">
        <f t="shared" si="37"/>
        <v>L</v>
      </c>
      <c r="K615" s="3">
        <f t="shared" si="38"/>
        <v>1000</v>
      </c>
      <c r="L615" s="3" t="str">
        <f t="shared" si="39"/>
        <v>Tuesday</v>
      </c>
    </row>
    <row r="616" spans="1:12" x14ac:dyDescent="0.25">
      <c r="A616" s="26">
        <v>43960</v>
      </c>
      <c r="B616" s="22" t="s">
        <v>18</v>
      </c>
      <c r="C616" s="22" t="s">
        <v>13</v>
      </c>
      <c r="D616" s="22" t="s">
        <v>255</v>
      </c>
      <c r="E616" s="22">
        <v>1000</v>
      </c>
      <c r="F616" s="27">
        <v>169000</v>
      </c>
      <c r="I616" s="3" t="str">
        <f t="shared" si="36"/>
        <v>N</v>
      </c>
      <c r="J616" s="3" t="str">
        <f t="shared" si="37"/>
        <v>L</v>
      </c>
      <c r="K616" s="3">
        <f t="shared" si="38"/>
        <v>1000</v>
      </c>
      <c r="L616" s="3" t="str">
        <f t="shared" si="39"/>
        <v>Wednesday</v>
      </c>
    </row>
    <row r="617" spans="1:12" x14ac:dyDescent="0.25">
      <c r="A617" s="26">
        <v>43991</v>
      </c>
      <c r="B617" s="22" t="s">
        <v>21</v>
      </c>
      <c r="C617" s="22" t="s">
        <v>13</v>
      </c>
      <c r="D617" s="22" t="s">
        <v>255</v>
      </c>
      <c r="E617" s="22">
        <v>1000</v>
      </c>
      <c r="F617" s="27">
        <v>170000</v>
      </c>
      <c r="I617" s="3" t="str">
        <f t="shared" si="36"/>
        <v>N</v>
      </c>
      <c r="J617" s="3" t="str">
        <f t="shared" si="37"/>
        <v>L</v>
      </c>
      <c r="K617" s="3">
        <f t="shared" si="38"/>
        <v>1000</v>
      </c>
      <c r="L617" s="3" t="str">
        <f t="shared" si="39"/>
        <v>Thursday</v>
      </c>
    </row>
    <row r="618" spans="1:12" x14ac:dyDescent="0.25">
      <c r="A618" s="26">
        <v>44021</v>
      </c>
      <c r="B618" s="22" t="s">
        <v>22</v>
      </c>
      <c r="C618" s="22" t="s">
        <v>13</v>
      </c>
      <c r="D618" s="22" t="s">
        <v>255</v>
      </c>
      <c r="E618" s="22">
        <v>1000</v>
      </c>
      <c r="F618" s="27">
        <v>171000</v>
      </c>
      <c r="I618" s="3" t="str">
        <f t="shared" si="36"/>
        <v>N</v>
      </c>
      <c r="J618" s="3" t="str">
        <f t="shared" si="37"/>
        <v>L</v>
      </c>
      <c r="K618" s="3">
        <f t="shared" si="38"/>
        <v>1000</v>
      </c>
      <c r="L618" s="3" t="str">
        <f t="shared" si="39"/>
        <v>Friday</v>
      </c>
    </row>
    <row r="619" spans="1:12" x14ac:dyDescent="0.25">
      <c r="A619" s="26">
        <v>44052</v>
      </c>
      <c r="B619" s="22" t="s">
        <v>25</v>
      </c>
      <c r="C619" s="22" t="s">
        <v>13</v>
      </c>
      <c r="D619" s="22" t="s">
        <v>255</v>
      </c>
      <c r="E619" s="22">
        <v>1000</v>
      </c>
      <c r="F619" s="27">
        <v>172000</v>
      </c>
      <c r="I619" s="3" t="str">
        <f t="shared" si="36"/>
        <v>N</v>
      </c>
      <c r="J619" s="3" t="str">
        <f t="shared" si="37"/>
        <v>L</v>
      </c>
      <c r="K619" s="3">
        <f t="shared" si="38"/>
        <v>1000</v>
      </c>
      <c r="L619" s="3" t="str">
        <f t="shared" si="39"/>
        <v>Saturday</v>
      </c>
    </row>
    <row r="620" spans="1:12" x14ac:dyDescent="0.25">
      <c r="A620" s="26">
        <v>44083</v>
      </c>
      <c r="B620" s="22" t="s">
        <v>12</v>
      </c>
      <c r="C620" s="22" t="s">
        <v>13</v>
      </c>
      <c r="D620" s="22" t="s">
        <v>255</v>
      </c>
      <c r="E620" s="22"/>
      <c r="F620" s="27">
        <v>172000</v>
      </c>
      <c r="I620" s="3" t="str">
        <f t="shared" si="36"/>
        <v>Y</v>
      </c>
      <c r="J620" s="3" t="str">
        <f t="shared" si="37"/>
        <v>L</v>
      </c>
      <c r="K620" s="3">
        <f t="shared" si="38"/>
        <v>0</v>
      </c>
      <c r="L620" s="3" t="str">
        <f t="shared" si="39"/>
        <v>Sunday</v>
      </c>
    </row>
    <row r="621" spans="1:12" x14ac:dyDescent="0.25">
      <c r="A621" s="26">
        <v>44113</v>
      </c>
      <c r="B621" s="22" t="s">
        <v>15</v>
      </c>
      <c r="C621" s="22" t="s">
        <v>13</v>
      </c>
      <c r="D621" s="22" t="s">
        <v>255</v>
      </c>
      <c r="E621" s="22"/>
      <c r="F621" s="27">
        <v>173000</v>
      </c>
      <c r="I621" s="3" t="str">
        <f t="shared" si="36"/>
        <v>N</v>
      </c>
      <c r="J621" s="3" t="str">
        <f t="shared" si="37"/>
        <v>L</v>
      </c>
      <c r="K621" s="3">
        <f t="shared" si="38"/>
        <v>0</v>
      </c>
      <c r="L621" s="3" t="str">
        <f t="shared" si="39"/>
        <v>Monday</v>
      </c>
    </row>
    <row r="622" spans="1:12" x14ac:dyDescent="0.25">
      <c r="A622" s="26">
        <v>44144</v>
      </c>
      <c r="B622" s="22" t="s">
        <v>17</v>
      </c>
      <c r="C622" s="22" t="s">
        <v>13</v>
      </c>
      <c r="D622" s="22" t="s">
        <v>255</v>
      </c>
      <c r="E622" s="22">
        <v>1000</v>
      </c>
      <c r="F622" s="27">
        <v>174000</v>
      </c>
      <c r="I622" s="3" t="str">
        <f t="shared" si="36"/>
        <v>N</v>
      </c>
      <c r="J622" s="3" t="str">
        <f t="shared" si="37"/>
        <v>L</v>
      </c>
      <c r="K622" s="3">
        <f t="shared" si="38"/>
        <v>1000</v>
      </c>
      <c r="L622" s="3" t="str">
        <f t="shared" si="39"/>
        <v>Tuesday</v>
      </c>
    </row>
    <row r="623" spans="1:12" x14ac:dyDescent="0.25">
      <c r="A623" s="26">
        <v>44174</v>
      </c>
      <c r="B623" s="22" t="s">
        <v>18</v>
      </c>
      <c r="C623" s="22" t="s">
        <v>13</v>
      </c>
      <c r="D623" s="22" t="s">
        <v>255</v>
      </c>
      <c r="E623" s="22">
        <v>0</v>
      </c>
      <c r="F623" s="27">
        <v>174000</v>
      </c>
      <c r="I623" s="3" t="str">
        <f t="shared" si="36"/>
        <v>N</v>
      </c>
      <c r="J623" s="3" t="str">
        <f t="shared" si="37"/>
        <v>L</v>
      </c>
      <c r="K623" s="3">
        <f t="shared" si="38"/>
        <v>0</v>
      </c>
      <c r="L623" s="3" t="str">
        <f t="shared" si="39"/>
        <v>Wednesday</v>
      </c>
    </row>
    <row r="624" spans="1:12" x14ac:dyDescent="0.25">
      <c r="A624" s="28" t="s">
        <v>181</v>
      </c>
      <c r="B624" s="22" t="s">
        <v>21</v>
      </c>
      <c r="C624" s="22" t="s">
        <v>13</v>
      </c>
      <c r="D624" s="22" t="s">
        <v>255</v>
      </c>
      <c r="E624" s="22">
        <v>1000</v>
      </c>
      <c r="F624" s="27">
        <v>175000</v>
      </c>
      <c r="I624" s="3" t="str">
        <f t="shared" si="36"/>
        <v>N</v>
      </c>
      <c r="J624" s="3" t="str">
        <f t="shared" si="37"/>
        <v>L</v>
      </c>
      <c r="K624" s="3">
        <f t="shared" si="38"/>
        <v>1000</v>
      </c>
      <c r="L624" s="3" t="str">
        <f t="shared" si="39"/>
        <v>Thursday</v>
      </c>
    </row>
    <row r="625" spans="1:12" x14ac:dyDescent="0.25">
      <c r="A625" s="28" t="s">
        <v>182</v>
      </c>
      <c r="B625" s="22" t="s">
        <v>22</v>
      </c>
      <c r="C625" s="22" t="s">
        <v>13</v>
      </c>
      <c r="D625" s="22" t="s">
        <v>255</v>
      </c>
      <c r="E625" s="22">
        <v>1000</v>
      </c>
      <c r="F625" s="27">
        <v>176000</v>
      </c>
      <c r="I625" s="3" t="str">
        <f t="shared" si="36"/>
        <v>N</v>
      </c>
      <c r="J625" s="3" t="str">
        <f t="shared" si="37"/>
        <v>L</v>
      </c>
      <c r="K625" s="3">
        <f t="shared" si="38"/>
        <v>1000</v>
      </c>
      <c r="L625" s="3" t="str">
        <f t="shared" si="39"/>
        <v>Friday</v>
      </c>
    </row>
    <row r="626" spans="1:12" x14ac:dyDescent="0.25">
      <c r="A626" s="28" t="s">
        <v>183</v>
      </c>
      <c r="B626" s="22" t="s">
        <v>25</v>
      </c>
      <c r="C626" s="22" t="s">
        <v>13</v>
      </c>
      <c r="D626" s="22" t="s">
        <v>255</v>
      </c>
      <c r="E626" s="22">
        <v>1000</v>
      </c>
      <c r="F626" s="27">
        <v>176000</v>
      </c>
      <c r="I626" s="3" t="str">
        <f t="shared" si="36"/>
        <v>N</v>
      </c>
      <c r="J626" s="3" t="str">
        <f t="shared" si="37"/>
        <v>L</v>
      </c>
      <c r="K626" s="3">
        <f t="shared" si="38"/>
        <v>1000</v>
      </c>
      <c r="L626" s="3" t="str">
        <f t="shared" si="39"/>
        <v>Saturday</v>
      </c>
    </row>
    <row r="627" spans="1:12" x14ac:dyDescent="0.25">
      <c r="A627" s="28" t="s">
        <v>184</v>
      </c>
      <c r="B627" s="22" t="s">
        <v>12</v>
      </c>
      <c r="C627" s="22" t="s">
        <v>13</v>
      </c>
      <c r="D627" s="22" t="s">
        <v>255</v>
      </c>
      <c r="E627" s="22">
        <v>1000</v>
      </c>
      <c r="F627" s="27">
        <v>178000</v>
      </c>
      <c r="I627" s="3" t="str">
        <f t="shared" si="36"/>
        <v>Y</v>
      </c>
      <c r="J627" s="3" t="str">
        <f t="shared" si="37"/>
        <v>L</v>
      </c>
      <c r="K627" s="3">
        <f t="shared" si="38"/>
        <v>1000</v>
      </c>
      <c r="L627" s="3" t="str">
        <f t="shared" si="39"/>
        <v>Sunday</v>
      </c>
    </row>
    <row r="628" spans="1:12" x14ac:dyDescent="0.25">
      <c r="A628" s="28" t="s">
        <v>185</v>
      </c>
      <c r="B628" s="22" t="s">
        <v>15</v>
      </c>
      <c r="C628" s="22" t="s">
        <v>13</v>
      </c>
      <c r="D628" s="22" t="s">
        <v>255</v>
      </c>
      <c r="E628" s="22">
        <v>1000</v>
      </c>
      <c r="F628" s="27">
        <v>179000</v>
      </c>
      <c r="I628" s="3" t="str">
        <f t="shared" si="36"/>
        <v>N</v>
      </c>
      <c r="J628" s="3" t="str">
        <f t="shared" si="37"/>
        <v>L</v>
      </c>
      <c r="K628" s="3">
        <f t="shared" si="38"/>
        <v>1000</v>
      </c>
      <c r="L628" s="3" t="str">
        <f t="shared" si="39"/>
        <v>Monday</v>
      </c>
    </row>
    <row r="629" spans="1:12" x14ac:dyDescent="0.25">
      <c r="A629" s="28" t="s">
        <v>186</v>
      </c>
      <c r="B629" s="22" t="s">
        <v>17</v>
      </c>
      <c r="C629" s="22" t="s">
        <v>13</v>
      </c>
      <c r="D629" s="22" t="s">
        <v>255</v>
      </c>
      <c r="E629" s="22">
        <v>1000</v>
      </c>
      <c r="F629" s="27">
        <v>180000</v>
      </c>
      <c r="I629" s="3" t="str">
        <f t="shared" si="36"/>
        <v>N</v>
      </c>
      <c r="J629" s="3" t="str">
        <f t="shared" si="37"/>
        <v>L</v>
      </c>
      <c r="K629" s="3">
        <f t="shared" si="38"/>
        <v>1000</v>
      </c>
      <c r="L629" s="3" t="str">
        <f t="shared" si="39"/>
        <v>Tuesday</v>
      </c>
    </row>
    <row r="630" spans="1:12" x14ac:dyDescent="0.25">
      <c r="A630" s="28" t="s">
        <v>187</v>
      </c>
      <c r="B630" s="22" t="s">
        <v>18</v>
      </c>
      <c r="C630" s="22" t="s">
        <v>13</v>
      </c>
      <c r="D630" s="22" t="s">
        <v>255</v>
      </c>
      <c r="E630" s="22">
        <v>0</v>
      </c>
      <c r="F630" s="27">
        <v>180000</v>
      </c>
      <c r="I630" s="3" t="str">
        <f t="shared" si="36"/>
        <v>N</v>
      </c>
      <c r="J630" s="3" t="str">
        <f t="shared" si="37"/>
        <v>L</v>
      </c>
      <c r="K630" s="3">
        <f t="shared" si="38"/>
        <v>0</v>
      </c>
      <c r="L630" s="3" t="str">
        <f t="shared" si="39"/>
        <v>Wednesday</v>
      </c>
    </row>
    <row r="631" spans="1:12" x14ac:dyDescent="0.25">
      <c r="A631" s="28" t="s">
        <v>188</v>
      </c>
      <c r="B631" s="22" t="s">
        <v>21</v>
      </c>
      <c r="C631" s="22" t="s">
        <v>13</v>
      </c>
      <c r="D631" s="22" t="s">
        <v>255</v>
      </c>
      <c r="E631" s="22">
        <v>0</v>
      </c>
      <c r="F631" s="27">
        <v>180000</v>
      </c>
      <c r="I631" s="3" t="str">
        <f t="shared" si="36"/>
        <v>N</v>
      </c>
      <c r="J631" s="3" t="str">
        <f t="shared" si="37"/>
        <v>L</v>
      </c>
      <c r="K631" s="3">
        <f t="shared" si="38"/>
        <v>0</v>
      </c>
      <c r="L631" s="3" t="str">
        <f t="shared" si="39"/>
        <v>Thursday</v>
      </c>
    </row>
    <row r="632" spans="1:12" x14ac:dyDescent="0.25">
      <c r="A632" s="28" t="s">
        <v>189</v>
      </c>
      <c r="B632" s="22" t="s">
        <v>22</v>
      </c>
      <c r="C632" s="22" t="s">
        <v>13</v>
      </c>
      <c r="D632" s="22" t="s">
        <v>255</v>
      </c>
      <c r="E632" s="22">
        <v>1000</v>
      </c>
      <c r="F632" s="27">
        <v>181000</v>
      </c>
      <c r="I632" s="3" t="str">
        <f t="shared" si="36"/>
        <v>N</v>
      </c>
      <c r="J632" s="3" t="str">
        <f t="shared" si="37"/>
        <v>L</v>
      </c>
      <c r="K632" s="3">
        <f t="shared" si="38"/>
        <v>1000</v>
      </c>
      <c r="L632" s="3" t="str">
        <f t="shared" si="39"/>
        <v>Friday</v>
      </c>
    </row>
    <row r="633" spans="1:12" x14ac:dyDescent="0.25">
      <c r="A633" s="28" t="s">
        <v>190</v>
      </c>
      <c r="B633" s="22" t="s">
        <v>25</v>
      </c>
      <c r="C633" s="22" t="s">
        <v>13</v>
      </c>
      <c r="D633" s="22" t="s">
        <v>255</v>
      </c>
      <c r="E633" s="22"/>
      <c r="F633" s="27">
        <v>181000</v>
      </c>
      <c r="I633" s="3" t="str">
        <f t="shared" si="36"/>
        <v>N</v>
      </c>
      <c r="J633" s="3" t="str">
        <f t="shared" si="37"/>
        <v>L</v>
      </c>
      <c r="K633" s="3">
        <f t="shared" si="38"/>
        <v>0</v>
      </c>
      <c r="L633" s="3" t="str">
        <f t="shared" si="39"/>
        <v>Saturday</v>
      </c>
    </row>
    <row r="634" spans="1:12" x14ac:dyDescent="0.25">
      <c r="A634" s="28" t="s">
        <v>191</v>
      </c>
      <c r="B634" s="22" t="s">
        <v>12</v>
      </c>
      <c r="C634" s="22" t="s">
        <v>13</v>
      </c>
      <c r="D634" s="22" t="s">
        <v>255</v>
      </c>
      <c r="E634" s="22">
        <v>1000</v>
      </c>
      <c r="F634" s="27">
        <v>182000</v>
      </c>
      <c r="I634" s="3" t="str">
        <f t="shared" si="36"/>
        <v>Y</v>
      </c>
      <c r="J634" s="3" t="str">
        <f t="shared" si="37"/>
        <v>L</v>
      </c>
      <c r="K634" s="3">
        <f t="shared" si="38"/>
        <v>1000</v>
      </c>
      <c r="L634" s="3" t="str">
        <f t="shared" si="39"/>
        <v>Sunday</v>
      </c>
    </row>
    <row r="635" spans="1:12" x14ac:dyDescent="0.25">
      <c r="A635" s="28" t="s">
        <v>192</v>
      </c>
      <c r="B635" s="22" t="s">
        <v>15</v>
      </c>
      <c r="C635" s="22" t="s">
        <v>13</v>
      </c>
      <c r="D635" s="22" t="s">
        <v>255</v>
      </c>
      <c r="E635" s="22">
        <v>1000</v>
      </c>
      <c r="F635" s="27">
        <v>183000</v>
      </c>
      <c r="I635" s="3" t="str">
        <f t="shared" si="36"/>
        <v>N</v>
      </c>
      <c r="J635" s="3" t="str">
        <f t="shared" si="37"/>
        <v>L</v>
      </c>
      <c r="K635" s="3">
        <f t="shared" si="38"/>
        <v>1000</v>
      </c>
      <c r="L635" s="3" t="str">
        <f t="shared" si="39"/>
        <v>Monday</v>
      </c>
    </row>
    <row r="636" spans="1:12" x14ac:dyDescent="0.25">
      <c r="A636" s="28" t="s">
        <v>193</v>
      </c>
      <c r="B636" s="22" t="s">
        <v>17</v>
      </c>
      <c r="C636" s="22" t="s">
        <v>13</v>
      </c>
      <c r="D636" s="22" t="s">
        <v>255</v>
      </c>
      <c r="E636" s="22">
        <v>0</v>
      </c>
      <c r="F636" s="27">
        <v>183000</v>
      </c>
      <c r="I636" s="3" t="str">
        <f t="shared" si="36"/>
        <v>N</v>
      </c>
      <c r="J636" s="3" t="str">
        <f t="shared" si="37"/>
        <v>L</v>
      </c>
      <c r="K636" s="3">
        <f t="shared" si="38"/>
        <v>0</v>
      </c>
      <c r="L636" s="3" t="str">
        <f t="shared" si="39"/>
        <v>Tuesday</v>
      </c>
    </row>
    <row r="637" spans="1:12" x14ac:dyDescent="0.25">
      <c r="A637" s="28" t="s">
        <v>194</v>
      </c>
      <c r="B637" s="22" t="s">
        <v>18</v>
      </c>
      <c r="C637" s="22" t="s">
        <v>13</v>
      </c>
      <c r="D637" s="22" t="s">
        <v>255</v>
      </c>
      <c r="E637" s="22">
        <v>1000</v>
      </c>
      <c r="F637" s="27">
        <v>184000</v>
      </c>
      <c r="I637" s="3" t="str">
        <f t="shared" si="36"/>
        <v>N</v>
      </c>
      <c r="J637" s="3" t="str">
        <f t="shared" si="37"/>
        <v>L</v>
      </c>
      <c r="K637" s="3">
        <f t="shared" si="38"/>
        <v>1000</v>
      </c>
      <c r="L637" s="3" t="str">
        <f t="shared" si="39"/>
        <v>Wednesday</v>
      </c>
    </row>
    <row r="638" spans="1:12" x14ac:dyDescent="0.25">
      <c r="A638" s="28" t="s">
        <v>195</v>
      </c>
      <c r="B638" s="22" t="s">
        <v>21</v>
      </c>
      <c r="C638" s="22" t="s">
        <v>13</v>
      </c>
      <c r="D638" s="22" t="s">
        <v>255</v>
      </c>
      <c r="E638" s="22">
        <v>1000</v>
      </c>
      <c r="F638" s="27">
        <v>185000</v>
      </c>
      <c r="I638" s="3" t="str">
        <f t="shared" si="36"/>
        <v>N</v>
      </c>
      <c r="J638" s="3" t="str">
        <f t="shared" si="37"/>
        <v>L</v>
      </c>
      <c r="K638" s="3">
        <f t="shared" si="38"/>
        <v>1000</v>
      </c>
      <c r="L638" s="3" t="str">
        <f t="shared" si="39"/>
        <v>Thursday</v>
      </c>
    </row>
    <row r="639" spans="1:12" x14ac:dyDescent="0.25">
      <c r="A639" s="28" t="s">
        <v>196</v>
      </c>
      <c r="B639" s="22" t="s">
        <v>22</v>
      </c>
      <c r="C639" s="22" t="s">
        <v>13</v>
      </c>
      <c r="D639" s="22" t="s">
        <v>255</v>
      </c>
      <c r="E639" s="22">
        <v>1000</v>
      </c>
      <c r="F639" s="27">
        <v>186000</v>
      </c>
      <c r="I639" s="3" t="str">
        <f t="shared" si="36"/>
        <v>N</v>
      </c>
      <c r="J639" s="3" t="str">
        <f t="shared" si="37"/>
        <v>L</v>
      </c>
      <c r="K639" s="3">
        <f t="shared" si="38"/>
        <v>1000</v>
      </c>
      <c r="L639" s="3" t="str">
        <f t="shared" si="39"/>
        <v>Friday</v>
      </c>
    </row>
    <row r="640" spans="1:12" x14ac:dyDescent="0.25">
      <c r="A640" s="28" t="s">
        <v>197</v>
      </c>
      <c r="B640" s="22" t="s">
        <v>25</v>
      </c>
      <c r="C640" s="22" t="s">
        <v>13</v>
      </c>
      <c r="D640" s="22" t="s">
        <v>255</v>
      </c>
      <c r="E640" s="22">
        <v>1000</v>
      </c>
      <c r="F640" s="27">
        <v>187000</v>
      </c>
      <c r="I640" s="3" t="str">
        <f t="shared" si="36"/>
        <v>N</v>
      </c>
      <c r="J640" s="3" t="str">
        <f t="shared" si="37"/>
        <v>L</v>
      </c>
      <c r="K640" s="3">
        <f t="shared" si="38"/>
        <v>1000</v>
      </c>
      <c r="L640" s="3" t="str">
        <f t="shared" si="39"/>
        <v>Saturday</v>
      </c>
    </row>
    <row r="641" spans="1:12" x14ac:dyDescent="0.25">
      <c r="A641" s="28" t="s">
        <v>198</v>
      </c>
      <c r="B641" s="22" t="s">
        <v>12</v>
      </c>
      <c r="C641" s="22" t="s">
        <v>13</v>
      </c>
      <c r="D641" s="22" t="s">
        <v>255</v>
      </c>
      <c r="E641" s="22">
        <v>1000</v>
      </c>
      <c r="F641" s="27">
        <v>188000</v>
      </c>
      <c r="I641" s="3" t="str">
        <f t="shared" si="36"/>
        <v>Y</v>
      </c>
      <c r="J641" s="3" t="str">
        <f t="shared" si="37"/>
        <v>L</v>
      </c>
      <c r="K641" s="3">
        <f t="shared" si="38"/>
        <v>1000</v>
      </c>
      <c r="L641" s="3" t="str">
        <f t="shared" si="39"/>
        <v>Sunday</v>
      </c>
    </row>
    <row r="642" spans="1:12" x14ac:dyDescent="0.25">
      <c r="A642" s="26">
        <v>43840</v>
      </c>
      <c r="B642" s="22" t="s">
        <v>15</v>
      </c>
      <c r="C642" s="22" t="s">
        <v>13</v>
      </c>
      <c r="D642" s="22" t="s">
        <v>255</v>
      </c>
      <c r="E642" s="22">
        <v>1000</v>
      </c>
      <c r="F642" s="27">
        <v>189000</v>
      </c>
      <c r="I642" s="3" t="str">
        <f t="shared" ref="I642:I705" si="40">IF(B642=$O$3,"Y","N")</f>
        <v>N</v>
      </c>
      <c r="J642" s="3" t="str">
        <f t="shared" si="37"/>
        <v>L</v>
      </c>
      <c r="K642" s="3">
        <f t="shared" si="38"/>
        <v>1000</v>
      </c>
      <c r="L642" s="3" t="str">
        <f t="shared" si="39"/>
        <v>Monday</v>
      </c>
    </row>
    <row r="643" spans="1:12" x14ac:dyDescent="0.25">
      <c r="A643" s="26">
        <v>43871</v>
      </c>
      <c r="B643" s="22" t="s">
        <v>17</v>
      </c>
      <c r="C643" s="22" t="s">
        <v>13</v>
      </c>
      <c r="D643" s="22" t="s">
        <v>255</v>
      </c>
      <c r="E643" s="22">
        <v>1000</v>
      </c>
      <c r="F643" s="27">
        <v>190000</v>
      </c>
      <c r="I643" s="3" t="str">
        <f t="shared" si="40"/>
        <v>N</v>
      </c>
      <c r="J643" s="3" t="str">
        <f t="shared" ref="J643:J706" si="41">_xlfn.IFS(E643&gt;60000,"G",E643&lt;60000,"L",E643=60000,"E")</f>
        <v>L</v>
      </c>
      <c r="K643" s="3">
        <f t="shared" ref="K643:K706" si="42">_xlfn.IFNA(E643,0)</f>
        <v>1000</v>
      </c>
      <c r="L643" s="3" t="str">
        <f t="shared" ref="L643:L706" si="43">INDEX(A642:F651,6,2)</f>
        <v>Tuesday</v>
      </c>
    </row>
    <row r="644" spans="1:12" x14ac:dyDescent="0.25">
      <c r="A644" s="26">
        <v>43900</v>
      </c>
      <c r="B644" s="22" t="s">
        <v>18</v>
      </c>
      <c r="C644" s="22" t="s">
        <v>13</v>
      </c>
      <c r="D644" s="22" t="s">
        <v>255</v>
      </c>
      <c r="E644" s="22"/>
      <c r="F644" s="27">
        <v>191000</v>
      </c>
      <c r="I644" s="3" t="str">
        <f t="shared" si="40"/>
        <v>N</v>
      </c>
      <c r="J644" s="3" t="str">
        <f t="shared" si="41"/>
        <v>L</v>
      </c>
      <c r="K644" s="3">
        <f t="shared" si="42"/>
        <v>0</v>
      </c>
      <c r="L644" s="3" t="str">
        <f t="shared" si="43"/>
        <v>Wednesday</v>
      </c>
    </row>
    <row r="645" spans="1:12" x14ac:dyDescent="0.25">
      <c r="A645" s="26">
        <v>43931</v>
      </c>
      <c r="B645" s="22" t="s">
        <v>21</v>
      </c>
      <c r="C645" s="22" t="s">
        <v>13</v>
      </c>
      <c r="D645" s="22" t="s">
        <v>255</v>
      </c>
      <c r="E645" s="22">
        <v>0</v>
      </c>
      <c r="F645" s="27">
        <v>191000</v>
      </c>
      <c r="I645" s="3" t="str">
        <f t="shared" si="40"/>
        <v>N</v>
      </c>
      <c r="J645" s="3" t="str">
        <f t="shared" si="41"/>
        <v>L</v>
      </c>
      <c r="K645" s="3">
        <f t="shared" si="42"/>
        <v>0</v>
      </c>
      <c r="L645" s="3" t="str">
        <f t="shared" si="43"/>
        <v>Thursday</v>
      </c>
    </row>
    <row r="646" spans="1:12" x14ac:dyDescent="0.25">
      <c r="A646" s="26">
        <v>43961</v>
      </c>
      <c r="B646" s="22" t="s">
        <v>22</v>
      </c>
      <c r="C646" s="22" t="s">
        <v>13</v>
      </c>
      <c r="D646" s="22" t="s">
        <v>255</v>
      </c>
      <c r="E646" s="22">
        <v>1000</v>
      </c>
      <c r="F646" s="27">
        <v>192000</v>
      </c>
      <c r="I646" s="3" t="str">
        <f t="shared" si="40"/>
        <v>N</v>
      </c>
      <c r="J646" s="3" t="str">
        <f t="shared" si="41"/>
        <v>L</v>
      </c>
      <c r="K646" s="3">
        <f t="shared" si="42"/>
        <v>1000</v>
      </c>
      <c r="L646" s="3" t="str">
        <f t="shared" si="43"/>
        <v>Friday</v>
      </c>
    </row>
    <row r="647" spans="1:12" x14ac:dyDescent="0.25">
      <c r="A647" s="26">
        <v>43992</v>
      </c>
      <c r="B647" s="22" t="s">
        <v>25</v>
      </c>
      <c r="C647" s="22" t="s">
        <v>13</v>
      </c>
      <c r="D647" s="22" t="s">
        <v>255</v>
      </c>
      <c r="E647" s="22">
        <v>1000</v>
      </c>
      <c r="F647" s="27">
        <v>192000</v>
      </c>
      <c r="I647" s="3" t="str">
        <f t="shared" si="40"/>
        <v>N</v>
      </c>
      <c r="J647" s="3" t="str">
        <f t="shared" si="41"/>
        <v>L</v>
      </c>
      <c r="K647" s="3">
        <f t="shared" si="42"/>
        <v>1000</v>
      </c>
      <c r="L647" s="3" t="str">
        <f t="shared" si="43"/>
        <v>Saturday</v>
      </c>
    </row>
    <row r="648" spans="1:12" x14ac:dyDescent="0.25">
      <c r="A648" s="26">
        <v>44022</v>
      </c>
      <c r="B648" s="22" t="s">
        <v>12</v>
      </c>
      <c r="C648" s="22" t="s">
        <v>13</v>
      </c>
      <c r="D648" s="22" t="s">
        <v>255</v>
      </c>
      <c r="E648" s="22">
        <v>1000</v>
      </c>
      <c r="F648" s="27">
        <v>193000</v>
      </c>
      <c r="I648" s="3" t="str">
        <f t="shared" si="40"/>
        <v>Y</v>
      </c>
      <c r="J648" s="3" t="str">
        <f t="shared" si="41"/>
        <v>L</v>
      </c>
      <c r="K648" s="3">
        <f t="shared" si="42"/>
        <v>1000</v>
      </c>
      <c r="L648" s="3" t="str">
        <f t="shared" si="43"/>
        <v>Sunday</v>
      </c>
    </row>
    <row r="649" spans="1:12" x14ac:dyDescent="0.25">
      <c r="A649" s="26">
        <v>44053</v>
      </c>
      <c r="B649" s="22" t="s">
        <v>15</v>
      </c>
      <c r="C649" s="22" t="s">
        <v>13</v>
      </c>
      <c r="D649" s="22" t="s">
        <v>255</v>
      </c>
      <c r="E649" s="22">
        <v>1000</v>
      </c>
      <c r="F649" s="27">
        <v>194000</v>
      </c>
      <c r="I649" s="3" t="str">
        <f t="shared" si="40"/>
        <v>N</v>
      </c>
      <c r="J649" s="3" t="str">
        <f t="shared" si="41"/>
        <v>L</v>
      </c>
      <c r="K649" s="3">
        <f t="shared" si="42"/>
        <v>1000</v>
      </c>
      <c r="L649" s="3" t="str">
        <f t="shared" si="43"/>
        <v>Monday</v>
      </c>
    </row>
    <row r="650" spans="1:12" x14ac:dyDescent="0.25">
      <c r="A650" s="26">
        <v>44084</v>
      </c>
      <c r="B650" s="22" t="s">
        <v>17</v>
      </c>
      <c r="C650" s="22" t="s">
        <v>13</v>
      </c>
      <c r="D650" s="22" t="s">
        <v>255</v>
      </c>
      <c r="E650" s="22">
        <v>1000</v>
      </c>
      <c r="F650" s="27">
        <v>195000</v>
      </c>
      <c r="I650" s="3" t="str">
        <f t="shared" si="40"/>
        <v>N</v>
      </c>
      <c r="J650" s="3" t="str">
        <f t="shared" si="41"/>
        <v>L</v>
      </c>
      <c r="K650" s="3">
        <f t="shared" si="42"/>
        <v>1000</v>
      </c>
      <c r="L650" s="3" t="str">
        <f t="shared" si="43"/>
        <v>Tuesday</v>
      </c>
    </row>
    <row r="651" spans="1:12" x14ac:dyDescent="0.25">
      <c r="A651" s="26">
        <v>44114</v>
      </c>
      <c r="B651" s="22" t="s">
        <v>18</v>
      </c>
      <c r="C651" s="22" t="s">
        <v>13</v>
      </c>
      <c r="D651" s="22" t="s">
        <v>255</v>
      </c>
      <c r="E651" s="22">
        <v>1000</v>
      </c>
      <c r="F651" s="27">
        <v>195000</v>
      </c>
      <c r="I651" s="3" t="str">
        <f t="shared" si="40"/>
        <v>N</v>
      </c>
      <c r="J651" s="3" t="str">
        <f t="shared" si="41"/>
        <v>L</v>
      </c>
      <c r="K651" s="3">
        <f t="shared" si="42"/>
        <v>1000</v>
      </c>
      <c r="L651" s="3" t="str">
        <f t="shared" si="43"/>
        <v>Wednesday</v>
      </c>
    </row>
    <row r="652" spans="1:12" x14ac:dyDescent="0.25">
      <c r="A652" s="26">
        <v>44145</v>
      </c>
      <c r="B652" s="22" t="s">
        <v>21</v>
      </c>
      <c r="C652" s="22" t="s">
        <v>13</v>
      </c>
      <c r="D652" s="22" t="s">
        <v>255</v>
      </c>
      <c r="E652" s="22"/>
      <c r="F652" s="27">
        <v>196000</v>
      </c>
      <c r="I652" s="3" t="str">
        <f t="shared" si="40"/>
        <v>N</v>
      </c>
      <c r="J652" s="3" t="str">
        <f t="shared" si="41"/>
        <v>L</v>
      </c>
      <c r="K652" s="3">
        <f t="shared" si="42"/>
        <v>0</v>
      </c>
      <c r="L652" s="3" t="str">
        <f t="shared" si="43"/>
        <v>Thursday</v>
      </c>
    </row>
    <row r="653" spans="1:12" x14ac:dyDescent="0.25">
      <c r="A653" s="26">
        <v>44175</v>
      </c>
      <c r="B653" s="22" t="s">
        <v>22</v>
      </c>
      <c r="C653" s="22" t="s">
        <v>13</v>
      </c>
      <c r="D653" s="22" t="s">
        <v>255</v>
      </c>
      <c r="E653" s="22">
        <v>1000</v>
      </c>
      <c r="F653" s="27">
        <v>197000</v>
      </c>
      <c r="I653" s="3" t="str">
        <f t="shared" si="40"/>
        <v>N</v>
      </c>
      <c r="J653" s="3" t="str">
        <f t="shared" si="41"/>
        <v>L</v>
      </c>
      <c r="K653" s="3">
        <f t="shared" si="42"/>
        <v>1000</v>
      </c>
      <c r="L653" s="3" t="str">
        <f t="shared" si="43"/>
        <v>Friday</v>
      </c>
    </row>
    <row r="654" spans="1:12" x14ac:dyDescent="0.25">
      <c r="A654" s="28" t="s">
        <v>199</v>
      </c>
      <c r="B654" s="22" t="s">
        <v>25</v>
      </c>
      <c r="C654" s="22" t="s">
        <v>13</v>
      </c>
      <c r="D654" s="22" t="s">
        <v>255</v>
      </c>
      <c r="E654" s="22">
        <v>1000</v>
      </c>
      <c r="F654" s="27">
        <v>198000</v>
      </c>
      <c r="I654" s="3" t="str">
        <f t="shared" si="40"/>
        <v>N</v>
      </c>
      <c r="J654" s="3" t="str">
        <f t="shared" si="41"/>
        <v>L</v>
      </c>
      <c r="K654" s="3">
        <f t="shared" si="42"/>
        <v>1000</v>
      </c>
      <c r="L654" s="3" t="str">
        <f t="shared" si="43"/>
        <v>Saturday</v>
      </c>
    </row>
    <row r="655" spans="1:12" x14ac:dyDescent="0.25">
      <c r="A655" s="28" t="s">
        <v>200</v>
      </c>
      <c r="B655" s="22" t="s">
        <v>12</v>
      </c>
      <c r="C655" s="22" t="s">
        <v>13</v>
      </c>
      <c r="D655" s="22" t="s">
        <v>255</v>
      </c>
      <c r="E655" s="22">
        <v>0</v>
      </c>
      <c r="F655" s="27">
        <v>198000</v>
      </c>
      <c r="I655" s="3" t="str">
        <f t="shared" si="40"/>
        <v>Y</v>
      </c>
      <c r="J655" s="3" t="str">
        <f t="shared" si="41"/>
        <v>L</v>
      </c>
      <c r="K655" s="3">
        <f t="shared" si="42"/>
        <v>0</v>
      </c>
      <c r="L655" s="3" t="str">
        <f t="shared" si="43"/>
        <v>Sunday</v>
      </c>
    </row>
    <row r="656" spans="1:12" x14ac:dyDescent="0.25">
      <c r="A656" s="28" t="s">
        <v>201</v>
      </c>
      <c r="B656" s="22" t="s">
        <v>15</v>
      </c>
      <c r="C656" s="22" t="s">
        <v>13</v>
      </c>
      <c r="D656" s="22" t="s">
        <v>255</v>
      </c>
      <c r="E656" s="22">
        <v>1000</v>
      </c>
      <c r="F656" s="27">
        <v>199000</v>
      </c>
      <c r="I656" s="3" t="str">
        <f t="shared" si="40"/>
        <v>N</v>
      </c>
      <c r="J656" s="3" t="str">
        <f t="shared" si="41"/>
        <v>L</v>
      </c>
      <c r="K656" s="3">
        <f t="shared" si="42"/>
        <v>1000</v>
      </c>
      <c r="L656" s="3" t="str">
        <f t="shared" si="43"/>
        <v>Monday</v>
      </c>
    </row>
    <row r="657" spans="1:12" x14ac:dyDescent="0.25">
      <c r="A657" s="28" t="s">
        <v>202</v>
      </c>
      <c r="B657" s="22" t="s">
        <v>17</v>
      </c>
      <c r="C657" s="22" t="s">
        <v>13</v>
      </c>
      <c r="D657" s="22" t="s">
        <v>255</v>
      </c>
      <c r="E657" s="22">
        <v>1000</v>
      </c>
      <c r="F657" s="27">
        <v>200000</v>
      </c>
      <c r="I657" s="3" t="str">
        <f t="shared" si="40"/>
        <v>N</v>
      </c>
      <c r="J657" s="3" t="str">
        <f t="shared" si="41"/>
        <v>L</v>
      </c>
      <c r="K657" s="3">
        <f t="shared" si="42"/>
        <v>1000</v>
      </c>
      <c r="L657" s="3" t="str">
        <f t="shared" si="43"/>
        <v>Tuesday</v>
      </c>
    </row>
    <row r="658" spans="1:12" x14ac:dyDescent="0.25">
      <c r="A658" s="28" t="s">
        <v>203</v>
      </c>
      <c r="B658" s="22" t="s">
        <v>18</v>
      </c>
      <c r="C658" s="22" t="s">
        <v>13</v>
      </c>
      <c r="D658" s="22" t="s">
        <v>255</v>
      </c>
      <c r="E658" s="22">
        <v>1000</v>
      </c>
      <c r="F658" s="27">
        <v>200000</v>
      </c>
      <c r="I658" s="3" t="str">
        <f t="shared" si="40"/>
        <v>N</v>
      </c>
      <c r="J658" s="3" t="str">
        <f t="shared" si="41"/>
        <v>L</v>
      </c>
      <c r="K658" s="3">
        <f t="shared" si="42"/>
        <v>1000</v>
      </c>
      <c r="L658" s="3" t="str">
        <f t="shared" si="43"/>
        <v>Wednesday</v>
      </c>
    </row>
    <row r="659" spans="1:12" x14ac:dyDescent="0.25">
      <c r="A659" s="28" t="s">
        <v>204</v>
      </c>
      <c r="B659" s="22" t="s">
        <v>21</v>
      </c>
      <c r="C659" s="22" t="s">
        <v>13</v>
      </c>
      <c r="D659" s="22" t="s">
        <v>255</v>
      </c>
      <c r="E659" s="22">
        <v>1000</v>
      </c>
      <c r="F659" s="27">
        <v>201000</v>
      </c>
      <c r="I659" s="3" t="str">
        <f t="shared" si="40"/>
        <v>N</v>
      </c>
      <c r="J659" s="3" t="str">
        <f t="shared" si="41"/>
        <v>L</v>
      </c>
      <c r="K659" s="3">
        <f t="shared" si="42"/>
        <v>1000</v>
      </c>
      <c r="L659" s="3" t="str">
        <f t="shared" si="43"/>
        <v>Thursday</v>
      </c>
    </row>
    <row r="660" spans="1:12" x14ac:dyDescent="0.25">
      <c r="A660" s="28" t="s">
        <v>205</v>
      </c>
      <c r="B660" s="22" t="s">
        <v>22</v>
      </c>
      <c r="C660" s="22" t="s">
        <v>13</v>
      </c>
      <c r="D660" s="22" t="s">
        <v>255</v>
      </c>
      <c r="E660" s="22">
        <v>1000</v>
      </c>
      <c r="F660" s="27">
        <v>201000</v>
      </c>
      <c r="I660" s="3" t="str">
        <f t="shared" si="40"/>
        <v>N</v>
      </c>
      <c r="J660" s="3" t="str">
        <f t="shared" si="41"/>
        <v>L</v>
      </c>
      <c r="K660" s="3">
        <f t="shared" si="42"/>
        <v>1000</v>
      </c>
      <c r="L660" s="3" t="str">
        <f t="shared" si="43"/>
        <v>Friday</v>
      </c>
    </row>
    <row r="661" spans="1:12" x14ac:dyDescent="0.25">
      <c r="A661" s="28" t="s">
        <v>206</v>
      </c>
      <c r="B661" s="22" t="s">
        <v>25</v>
      </c>
      <c r="C661" s="22" t="s">
        <v>13</v>
      </c>
      <c r="D661" s="22" t="s">
        <v>255</v>
      </c>
      <c r="E661" s="22">
        <v>0</v>
      </c>
      <c r="F661" s="27">
        <v>202000</v>
      </c>
      <c r="I661" s="3" t="str">
        <f t="shared" si="40"/>
        <v>N</v>
      </c>
      <c r="J661" s="3" t="str">
        <f t="shared" si="41"/>
        <v>L</v>
      </c>
      <c r="K661" s="3">
        <f t="shared" si="42"/>
        <v>0</v>
      </c>
      <c r="L661" s="3" t="str">
        <f t="shared" si="43"/>
        <v>Saturday</v>
      </c>
    </row>
    <row r="662" spans="1:12" x14ac:dyDescent="0.25">
      <c r="A662" s="28" t="s">
        <v>207</v>
      </c>
      <c r="B662" s="22" t="s">
        <v>12</v>
      </c>
      <c r="C662" s="22" t="s">
        <v>13</v>
      </c>
      <c r="D662" s="22" t="s">
        <v>255</v>
      </c>
      <c r="E662" s="22">
        <v>2000</v>
      </c>
      <c r="F662" s="27">
        <v>204000</v>
      </c>
      <c r="I662" s="3" t="str">
        <f t="shared" si="40"/>
        <v>Y</v>
      </c>
      <c r="J662" s="3" t="str">
        <f t="shared" si="41"/>
        <v>L</v>
      </c>
      <c r="K662" s="3">
        <f t="shared" si="42"/>
        <v>2000</v>
      </c>
      <c r="L662" s="3" t="str">
        <f t="shared" si="43"/>
        <v>Sunday</v>
      </c>
    </row>
    <row r="663" spans="1:12" x14ac:dyDescent="0.25">
      <c r="A663" s="28" t="s">
        <v>208</v>
      </c>
      <c r="B663" s="22" t="s">
        <v>15</v>
      </c>
      <c r="C663" s="22" t="s">
        <v>13</v>
      </c>
      <c r="D663" s="22" t="s">
        <v>255</v>
      </c>
      <c r="E663" s="22">
        <v>1000</v>
      </c>
      <c r="F663" s="27">
        <v>205000</v>
      </c>
      <c r="I663" s="3" t="str">
        <f t="shared" si="40"/>
        <v>N</v>
      </c>
      <c r="J663" s="3" t="str">
        <f t="shared" si="41"/>
        <v>L</v>
      </c>
      <c r="K663" s="3">
        <f t="shared" si="42"/>
        <v>1000</v>
      </c>
      <c r="L663" s="3" t="str">
        <f t="shared" si="43"/>
        <v>Monday</v>
      </c>
    </row>
    <row r="664" spans="1:12" x14ac:dyDescent="0.25">
      <c r="A664" s="28" t="s">
        <v>209</v>
      </c>
      <c r="B664" s="22" t="s">
        <v>17</v>
      </c>
      <c r="C664" s="22" t="s">
        <v>13</v>
      </c>
      <c r="D664" s="22" t="s">
        <v>255</v>
      </c>
      <c r="E664" s="22">
        <v>1000</v>
      </c>
      <c r="F664" s="27">
        <v>206000</v>
      </c>
      <c r="I664" s="3" t="str">
        <f t="shared" si="40"/>
        <v>N</v>
      </c>
      <c r="J664" s="3" t="str">
        <f t="shared" si="41"/>
        <v>L</v>
      </c>
      <c r="K664" s="3">
        <f t="shared" si="42"/>
        <v>1000</v>
      </c>
      <c r="L664" s="3" t="str">
        <f t="shared" si="43"/>
        <v>Tuesday</v>
      </c>
    </row>
    <row r="665" spans="1:12" x14ac:dyDescent="0.25">
      <c r="A665" s="28" t="s">
        <v>210</v>
      </c>
      <c r="B665" s="22" t="s">
        <v>18</v>
      </c>
      <c r="C665" s="22" t="s">
        <v>13</v>
      </c>
      <c r="D665" s="22" t="s">
        <v>255</v>
      </c>
      <c r="E665" s="22">
        <v>1000</v>
      </c>
      <c r="F665" s="27">
        <v>206000</v>
      </c>
      <c r="I665" s="3" t="str">
        <f t="shared" si="40"/>
        <v>N</v>
      </c>
      <c r="J665" s="3" t="str">
        <f t="shared" si="41"/>
        <v>L</v>
      </c>
      <c r="K665" s="3">
        <f t="shared" si="42"/>
        <v>1000</v>
      </c>
      <c r="L665" s="3" t="str">
        <f t="shared" si="43"/>
        <v>Wednesday</v>
      </c>
    </row>
    <row r="666" spans="1:12" x14ac:dyDescent="0.25">
      <c r="A666" s="28" t="s">
        <v>211</v>
      </c>
      <c r="B666" s="22" t="s">
        <v>21</v>
      </c>
      <c r="C666" s="22" t="s">
        <v>13</v>
      </c>
      <c r="D666" s="22" t="s">
        <v>255</v>
      </c>
      <c r="E666" s="22">
        <v>1000</v>
      </c>
      <c r="F666" s="27">
        <v>207000</v>
      </c>
      <c r="I666" s="3" t="str">
        <f t="shared" si="40"/>
        <v>N</v>
      </c>
      <c r="J666" s="3" t="str">
        <f t="shared" si="41"/>
        <v>L</v>
      </c>
      <c r="K666" s="3">
        <f t="shared" si="42"/>
        <v>1000</v>
      </c>
      <c r="L666" s="3" t="str">
        <f t="shared" si="43"/>
        <v>Thursday</v>
      </c>
    </row>
    <row r="667" spans="1:12" x14ac:dyDescent="0.25">
      <c r="A667" s="28" t="s">
        <v>212</v>
      </c>
      <c r="B667" s="22" t="s">
        <v>22</v>
      </c>
      <c r="C667" s="22" t="s">
        <v>13</v>
      </c>
      <c r="D667" s="22" t="s">
        <v>255</v>
      </c>
      <c r="E667" s="22"/>
      <c r="F667" s="27">
        <v>208000</v>
      </c>
      <c r="I667" s="3" t="str">
        <f t="shared" si="40"/>
        <v>N</v>
      </c>
      <c r="J667" s="3" t="str">
        <f t="shared" si="41"/>
        <v>L</v>
      </c>
      <c r="K667" s="3">
        <f t="shared" si="42"/>
        <v>0</v>
      </c>
      <c r="L667" s="3" t="str">
        <f t="shared" si="43"/>
        <v>Friday</v>
      </c>
    </row>
    <row r="668" spans="1:12" x14ac:dyDescent="0.25">
      <c r="A668" s="28" t="s">
        <v>213</v>
      </c>
      <c r="B668" s="22" t="s">
        <v>25</v>
      </c>
      <c r="C668" s="22" t="s">
        <v>13</v>
      </c>
      <c r="D668" s="22" t="s">
        <v>255</v>
      </c>
      <c r="E668" s="22">
        <v>2000</v>
      </c>
      <c r="F668" s="27">
        <v>209000</v>
      </c>
      <c r="I668" s="3" t="str">
        <f t="shared" si="40"/>
        <v>N</v>
      </c>
      <c r="J668" s="3" t="str">
        <f t="shared" si="41"/>
        <v>L</v>
      </c>
      <c r="K668" s="3">
        <f t="shared" si="42"/>
        <v>2000</v>
      </c>
      <c r="L668" s="3" t="str">
        <f t="shared" si="43"/>
        <v>Saturday</v>
      </c>
    </row>
    <row r="669" spans="1:12" x14ac:dyDescent="0.25">
      <c r="A669" s="28" t="s">
        <v>214</v>
      </c>
      <c r="B669" s="22" t="s">
        <v>12</v>
      </c>
      <c r="C669" s="22" t="s">
        <v>13</v>
      </c>
      <c r="D669" s="22" t="s">
        <v>255</v>
      </c>
      <c r="E669" s="22">
        <v>1000</v>
      </c>
      <c r="F669" s="27">
        <v>210000</v>
      </c>
      <c r="I669" s="3" t="str">
        <f t="shared" si="40"/>
        <v>Y</v>
      </c>
      <c r="J669" s="3" t="str">
        <f t="shared" si="41"/>
        <v>L</v>
      </c>
      <c r="K669" s="3">
        <f t="shared" si="42"/>
        <v>1000</v>
      </c>
      <c r="L669" s="3" t="str">
        <f t="shared" si="43"/>
        <v>Sunday</v>
      </c>
    </row>
    <row r="670" spans="1:12" x14ac:dyDescent="0.25">
      <c r="A670" s="28" t="s">
        <v>215</v>
      </c>
      <c r="B670" s="22" t="s">
        <v>15</v>
      </c>
      <c r="C670" s="22" t="s">
        <v>13</v>
      </c>
      <c r="D670" s="22" t="s">
        <v>255</v>
      </c>
      <c r="E670" s="22"/>
      <c r="F670" s="27">
        <v>211000</v>
      </c>
      <c r="I670" s="3" t="str">
        <f t="shared" si="40"/>
        <v>N</v>
      </c>
      <c r="J670" s="3" t="str">
        <f t="shared" si="41"/>
        <v>L</v>
      </c>
      <c r="K670" s="3">
        <f t="shared" si="42"/>
        <v>0</v>
      </c>
      <c r="L670" s="3" t="str">
        <f t="shared" si="43"/>
        <v>Monday</v>
      </c>
    </row>
    <row r="671" spans="1:12" x14ac:dyDescent="0.25">
      <c r="A671" s="28" t="s">
        <v>216</v>
      </c>
      <c r="B671" s="22" t="s">
        <v>17</v>
      </c>
      <c r="C671" s="22" t="s">
        <v>13</v>
      </c>
      <c r="D671" s="22" t="s">
        <v>255</v>
      </c>
      <c r="E671" s="22"/>
      <c r="F671" s="27">
        <v>211000</v>
      </c>
      <c r="I671" s="3" t="str">
        <f t="shared" si="40"/>
        <v>N</v>
      </c>
      <c r="J671" s="3" t="str">
        <f t="shared" si="41"/>
        <v>L</v>
      </c>
      <c r="K671" s="3">
        <f t="shared" si="42"/>
        <v>0</v>
      </c>
      <c r="L671" s="3" t="str">
        <f t="shared" si="43"/>
        <v>Tuesday</v>
      </c>
    </row>
    <row r="672" spans="1:12" x14ac:dyDescent="0.25">
      <c r="A672" s="28" t="s">
        <v>217</v>
      </c>
      <c r="B672" s="22" t="s">
        <v>18</v>
      </c>
      <c r="C672" s="22" t="s">
        <v>13</v>
      </c>
      <c r="D672" s="22" t="s">
        <v>255</v>
      </c>
      <c r="E672" s="22"/>
      <c r="F672" s="27">
        <v>211000</v>
      </c>
      <c r="I672" s="3" t="str">
        <f t="shared" si="40"/>
        <v>N</v>
      </c>
      <c r="J672" s="3" t="str">
        <f t="shared" si="41"/>
        <v>L</v>
      </c>
      <c r="K672" s="3">
        <f t="shared" si="42"/>
        <v>0</v>
      </c>
      <c r="L672" s="3" t="str">
        <f t="shared" si="43"/>
        <v>Wednesday</v>
      </c>
    </row>
    <row r="673" spans="1:12" x14ac:dyDescent="0.25">
      <c r="A673" s="26">
        <v>43841</v>
      </c>
      <c r="B673" s="22" t="s">
        <v>21</v>
      </c>
      <c r="C673" s="22" t="s">
        <v>13</v>
      </c>
      <c r="D673" s="22" t="s">
        <v>255</v>
      </c>
      <c r="E673" s="22"/>
      <c r="F673" s="27">
        <v>211000</v>
      </c>
      <c r="I673" s="3" t="str">
        <f t="shared" si="40"/>
        <v>N</v>
      </c>
      <c r="J673" s="3" t="str">
        <f t="shared" si="41"/>
        <v>L</v>
      </c>
      <c r="K673" s="3">
        <f t="shared" si="42"/>
        <v>0</v>
      </c>
      <c r="L673" s="3" t="str">
        <f t="shared" si="43"/>
        <v>Thursday</v>
      </c>
    </row>
    <row r="674" spans="1:12" x14ac:dyDescent="0.25">
      <c r="A674" s="26">
        <v>43872</v>
      </c>
      <c r="B674" s="22" t="s">
        <v>22</v>
      </c>
      <c r="C674" s="22" t="s">
        <v>13</v>
      </c>
      <c r="D674" s="22" t="s">
        <v>255</v>
      </c>
      <c r="E674" s="22">
        <v>1000</v>
      </c>
      <c r="F674" s="27">
        <v>212000</v>
      </c>
      <c r="I674" s="3" t="str">
        <f t="shared" si="40"/>
        <v>N</v>
      </c>
      <c r="J674" s="3" t="str">
        <f t="shared" si="41"/>
        <v>L</v>
      </c>
      <c r="K674" s="3">
        <f t="shared" si="42"/>
        <v>1000</v>
      </c>
      <c r="L674" s="3" t="str">
        <f t="shared" si="43"/>
        <v>Friday</v>
      </c>
    </row>
    <row r="675" spans="1:12" x14ac:dyDescent="0.25">
      <c r="A675" s="26">
        <v>43901</v>
      </c>
      <c r="B675" s="22" t="s">
        <v>25</v>
      </c>
      <c r="C675" s="22" t="s">
        <v>13</v>
      </c>
      <c r="D675" s="22" t="s">
        <v>255</v>
      </c>
      <c r="E675" s="22">
        <v>1000</v>
      </c>
      <c r="F675" s="27">
        <v>213000</v>
      </c>
      <c r="I675" s="3" t="str">
        <f t="shared" si="40"/>
        <v>N</v>
      </c>
      <c r="J675" s="3" t="str">
        <f t="shared" si="41"/>
        <v>L</v>
      </c>
      <c r="K675" s="3">
        <f t="shared" si="42"/>
        <v>1000</v>
      </c>
      <c r="L675" s="3" t="str">
        <f t="shared" si="43"/>
        <v>Saturday</v>
      </c>
    </row>
    <row r="676" spans="1:12" x14ac:dyDescent="0.25">
      <c r="A676" s="26">
        <v>43932</v>
      </c>
      <c r="B676" s="22" t="s">
        <v>12</v>
      </c>
      <c r="C676" s="22" t="s">
        <v>13</v>
      </c>
      <c r="D676" s="22" t="s">
        <v>255</v>
      </c>
      <c r="E676" s="22">
        <v>1000</v>
      </c>
      <c r="F676" s="27">
        <v>214000</v>
      </c>
      <c r="I676" s="3" t="str">
        <f t="shared" si="40"/>
        <v>Y</v>
      </c>
      <c r="J676" s="3" t="str">
        <f t="shared" si="41"/>
        <v>L</v>
      </c>
      <c r="K676" s="3">
        <f t="shared" si="42"/>
        <v>1000</v>
      </c>
      <c r="L676" s="3" t="str">
        <f t="shared" si="43"/>
        <v>Sunday</v>
      </c>
    </row>
    <row r="677" spans="1:12" x14ac:dyDescent="0.25">
      <c r="A677" s="26">
        <v>43962</v>
      </c>
      <c r="B677" s="22" t="s">
        <v>15</v>
      </c>
      <c r="C677" s="22" t="s">
        <v>13</v>
      </c>
      <c r="D677" s="22" t="s">
        <v>255</v>
      </c>
      <c r="E677" s="22">
        <v>1000</v>
      </c>
      <c r="F677" s="27">
        <v>215000</v>
      </c>
      <c r="I677" s="3" t="str">
        <f t="shared" si="40"/>
        <v>N</v>
      </c>
      <c r="J677" s="3" t="str">
        <f t="shared" si="41"/>
        <v>L</v>
      </c>
      <c r="K677" s="3">
        <f t="shared" si="42"/>
        <v>1000</v>
      </c>
      <c r="L677" s="3" t="str">
        <f t="shared" si="43"/>
        <v>Monday</v>
      </c>
    </row>
    <row r="678" spans="1:12" x14ac:dyDescent="0.25">
      <c r="A678" s="26">
        <v>43993</v>
      </c>
      <c r="B678" s="22" t="s">
        <v>17</v>
      </c>
      <c r="C678" s="22" t="s">
        <v>13</v>
      </c>
      <c r="D678" s="22" t="s">
        <v>255</v>
      </c>
      <c r="E678" s="22">
        <v>1000</v>
      </c>
      <c r="F678" s="27">
        <v>216000</v>
      </c>
      <c r="I678" s="3" t="str">
        <f t="shared" si="40"/>
        <v>N</v>
      </c>
      <c r="J678" s="3" t="str">
        <f t="shared" si="41"/>
        <v>L</v>
      </c>
      <c r="K678" s="3">
        <f t="shared" si="42"/>
        <v>1000</v>
      </c>
      <c r="L678" s="3" t="str">
        <f t="shared" si="43"/>
        <v>Tuesday</v>
      </c>
    </row>
    <row r="679" spans="1:12" x14ac:dyDescent="0.25">
      <c r="A679" s="26">
        <v>44023</v>
      </c>
      <c r="B679" s="22" t="s">
        <v>18</v>
      </c>
      <c r="C679" s="22" t="s">
        <v>13</v>
      </c>
      <c r="D679" s="22" t="s">
        <v>255</v>
      </c>
      <c r="E679" s="22"/>
      <c r="F679" s="27">
        <v>217000</v>
      </c>
      <c r="I679" s="3" t="str">
        <f t="shared" si="40"/>
        <v>N</v>
      </c>
      <c r="J679" s="3" t="str">
        <f t="shared" si="41"/>
        <v>L</v>
      </c>
      <c r="K679" s="3">
        <f t="shared" si="42"/>
        <v>0</v>
      </c>
      <c r="L679" s="3" t="str">
        <f t="shared" si="43"/>
        <v>Wednesday</v>
      </c>
    </row>
    <row r="680" spans="1:12" x14ac:dyDescent="0.25">
      <c r="A680" s="26">
        <v>44054</v>
      </c>
      <c r="B680" s="22" t="s">
        <v>21</v>
      </c>
      <c r="C680" s="22" t="s">
        <v>13</v>
      </c>
      <c r="D680" s="22" t="s">
        <v>255</v>
      </c>
      <c r="E680" s="22"/>
      <c r="F680" s="27">
        <v>217000</v>
      </c>
      <c r="I680" s="3" t="str">
        <f t="shared" si="40"/>
        <v>N</v>
      </c>
      <c r="J680" s="3" t="str">
        <f t="shared" si="41"/>
        <v>L</v>
      </c>
      <c r="K680" s="3">
        <f t="shared" si="42"/>
        <v>0</v>
      </c>
      <c r="L680" s="3" t="str">
        <f t="shared" si="43"/>
        <v>Thursday</v>
      </c>
    </row>
    <row r="681" spans="1:12" x14ac:dyDescent="0.25">
      <c r="A681" s="26">
        <v>44085</v>
      </c>
      <c r="B681" s="22" t="s">
        <v>22</v>
      </c>
      <c r="C681" s="22" t="s">
        <v>13</v>
      </c>
      <c r="D681" s="22" t="s">
        <v>255</v>
      </c>
      <c r="E681" s="22"/>
      <c r="F681" s="27">
        <v>217000</v>
      </c>
      <c r="I681" s="3" t="str">
        <f t="shared" si="40"/>
        <v>N</v>
      </c>
      <c r="J681" s="3" t="str">
        <f t="shared" si="41"/>
        <v>L</v>
      </c>
      <c r="K681" s="3">
        <f t="shared" si="42"/>
        <v>0</v>
      </c>
      <c r="L681" s="3" t="str">
        <f t="shared" si="43"/>
        <v>Friday</v>
      </c>
    </row>
    <row r="682" spans="1:12" x14ac:dyDescent="0.25">
      <c r="A682" s="26">
        <v>44115</v>
      </c>
      <c r="B682" s="22" t="s">
        <v>25</v>
      </c>
      <c r="C682" s="22" t="s">
        <v>13</v>
      </c>
      <c r="D682" s="22" t="s">
        <v>255</v>
      </c>
      <c r="E682" s="22">
        <v>2000</v>
      </c>
      <c r="F682" s="27">
        <v>219000</v>
      </c>
      <c r="I682" s="3" t="str">
        <f t="shared" si="40"/>
        <v>N</v>
      </c>
      <c r="J682" s="3" t="str">
        <f t="shared" si="41"/>
        <v>L</v>
      </c>
      <c r="K682" s="3">
        <f t="shared" si="42"/>
        <v>2000</v>
      </c>
      <c r="L682" s="3" t="str">
        <f t="shared" si="43"/>
        <v>Saturday</v>
      </c>
    </row>
    <row r="683" spans="1:12" x14ac:dyDescent="0.25">
      <c r="A683" s="26">
        <v>44146</v>
      </c>
      <c r="B683" s="22" t="s">
        <v>12</v>
      </c>
      <c r="C683" s="22" t="s">
        <v>13</v>
      </c>
      <c r="D683" s="22" t="s">
        <v>255</v>
      </c>
      <c r="E683" s="22"/>
      <c r="F683" s="27">
        <v>219000</v>
      </c>
      <c r="I683" s="3" t="str">
        <f t="shared" si="40"/>
        <v>Y</v>
      </c>
      <c r="J683" s="3" t="str">
        <f t="shared" si="41"/>
        <v>L</v>
      </c>
      <c r="K683" s="3">
        <f t="shared" si="42"/>
        <v>0</v>
      </c>
      <c r="L683" s="3" t="str">
        <f t="shared" si="43"/>
        <v>Sunday</v>
      </c>
    </row>
    <row r="684" spans="1:12" x14ac:dyDescent="0.25">
      <c r="A684" s="26">
        <v>44176</v>
      </c>
      <c r="B684" s="22" t="s">
        <v>15</v>
      </c>
      <c r="C684" s="22" t="s">
        <v>13</v>
      </c>
      <c r="D684" s="22" t="s">
        <v>255</v>
      </c>
      <c r="E684" s="22"/>
      <c r="F684" s="27">
        <v>219000</v>
      </c>
      <c r="I684" s="3" t="str">
        <f t="shared" si="40"/>
        <v>N</v>
      </c>
      <c r="J684" s="3" t="str">
        <f t="shared" si="41"/>
        <v>L</v>
      </c>
      <c r="K684" s="3">
        <f t="shared" si="42"/>
        <v>0</v>
      </c>
      <c r="L684" s="3" t="str">
        <f t="shared" si="43"/>
        <v>Monday</v>
      </c>
    </row>
    <row r="685" spans="1:12" x14ac:dyDescent="0.25">
      <c r="A685" s="28" t="s">
        <v>218</v>
      </c>
      <c r="B685" s="22" t="s">
        <v>17</v>
      </c>
      <c r="C685" s="22" t="s">
        <v>13</v>
      </c>
      <c r="D685" s="22" t="s">
        <v>255</v>
      </c>
      <c r="E685" s="22"/>
      <c r="F685" s="27">
        <v>220000</v>
      </c>
      <c r="I685" s="3" t="str">
        <f t="shared" si="40"/>
        <v>N</v>
      </c>
      <c r="J685" s="3" t="str">
        <f t="shared" si="41"/>
        <v>L</v>
      </c>
      <c r="K685" s="3">
        <f t="shared" si="42"/>
        <v>0</v>
      </c>
      <c r="L685" s="3" t="str">
        <f t="shared" si="43"/>
        <v>Tuesday</v>
      </c>
    </row>
    <row r="686" spans="1:12" x14ac:dyDescent="0.25">
      <c r="A686" s="28" t="s">
        <v>219</v>
      </c>
      <c r="B686" s="22" t="s">
        <v>18</v>
      </c>
      <c r="C686" s="22" t="s">
        <v>13</v>
      </c>
      <c r="D686" s="22" t="s">
        <v>255</v>
      </c>
      <c r="E686" s="22">
        <v>1000</v>
      </c>
      <c r="F686" s="27">
        <v>220000</v>
      </c>
      <c r="I686" s="3" t="str">
        <f t="shared" si="40"/>
        <v>N</v>
      </c>
      <c r="J686" s="3" t="str">
        <f t="shared" si="41"/>
        <v>L</v>
      </c>
      <c r="K686" s="3">
        <f t="shared" si="42"/>
        <v>1000</v>
      </c>
      <c r="L686" s="3" t="str">
        <f t="shared" si="43"/>
        <v>Wednesday</v>
      </c>
    </row>
    <row r="687" spans="1:12" x14ac:dyDescent="0.25">
      <c r="A687" s="28" t="s">
        <v>220</v>
      </c>
      <c r="B687" s="22" t="s">
        <v>21</v>
      </c>
      <c r="C687" s="22" t="s">
        <v>13</v>
      </c>
      <c r="D687" s="22" t="s">
        <v>255</v>
      </c>
      <c r="E687" s="22"/>
      <c r="F687" s="27">
        <v>221000</v>
      </c>
      <c r="I687" s="3" t="str">
        <f t="shared" si="40"/>
        <v>N</v>
      </c>
      <c r="J687" s="3" t="str">
        <f t="shared" si="41"/>
        <v>L</v>
      </c>
      <c r="K687" s="3">
        <f t="shared" si="42"/>
        <v>0</v>
      </c>
      <c r="L687" s="3" t="str">
        <f t="shared" si="43"/>
        <v>Thursday</v>
      </c>
    </row>
    <row r="688" spans="1:12" x14ac:dyDescent="0.25">
      <c r="A688" s="28" t="s">
        <v>221</v>
      </c>
      <c r="B688" s="22" t="s">
        <v>22</v>
      </c>
      <c r="C688" s="22" t="s">
        <v>13</v>
      </c>
      <c r="D688" s="22" t="s">
        <v>255</v>
      </c>
      <c r="E688" s="22"/>
      <c r="F688" s="27">
        <v>221000</v>
      </c>
      <c r="I688" s="3" t="str">
        <f t="shared" si="40"/>
        <v>N</v>
      </c>
      <c r="J688" s="3" t="str">
        <f t="shared" si="41"/>
        <v>L</v>
      </c>
      <c r="K688" s="3">
        <f t="shared" si="42"/>
        <v>0</v>
      </c>
      <c r="L688" s="3" t="str">
        <f t="shared" si="43"/>
        <v>Friday</v>
      </c>
    </row>
    <row r="689" spans="1:12" x14ac:dyDescent="0.25">
      <c r="A689" s="28" t="s">
        <v>222</v>
      </c>
      <c r="B689" s="22" t="s">
        <v>25</v>
      </c>
      <c r="C689" s="22" t="s">
        <v>13</v>
      </c>
      <c r="D689" s="22" t="s">
        <v>255</v>
      </c>
      <c r="E689" s="22">
        <v>1000</v>
      </c>
      <c r="F689" s="27">
        <v>222000</v>
      </c>
      <c r="I689" s="3" t="str">
        <f t="shared" si="40"/>
        <v>N</v>
      </c>
      <c r="J689" s="3" t="str">
        <f t="shared" si="41"/>
        <v>L</v>
      </c>
      <c r="K689" s="3">
        <f t="shared" si="42"/>
        <v>1000</v>
      </c>
      <c r="L689" s="3" t="str">
        <f t="shared" si="43"/>
        <v>Saturday</v>
      </c>
    </row>
    <row r="690" spans="1:12" x14ac:dyDescent="0.25">
      <c r="A690" s="28" t="s">
        <v>223</v>
      </c>
      <c r="B690" s="22" t="s">
        <v>12</v>
      </c>
      <c r="C690" s="22" t="s">
        <v>13</v>
      </c>
      <c r="D690" s="22" t="s">
        <v>255</v>
      </c>
      <c r="E690" s="22">
        <v>1000</v>
      </c>
      <c r="F690" s="27">
        <v>223000</v>
      </c>
      <c r="I690" s="3" t="str">
        <f t="shared" si="40"/>
        <v>Y</v>
      </c>
      <c r="J690" s="3" t="str">
        <f t="shared" si="41"/>
        <v>L</v>
      </c>
      <c r="K690" s="3">
        <f t="shared" si="42"/>
        <v>1000</v>
      </c>
      <c r="L690" s="3" t="str">
        <f t="shared" si="43"/>
        <v>Sunday</v>
      </c>
    </row>
    <row r="691" spans="1:12" x14ac:dyDescent="0.25">
      <c r="A691" s="28" t="s">
        <v>224</v>
      </c>
      <c r="B691" s="22" t="s">
        <v>15</v>
      </c>
      <c r="C691" s="22" t="s">
        <v>13</v>
      </c>
      <c r="D691" s="22" t="s">
        <v>255</v>
      </c>
      <c r="E691" s="22">
        <v>1000</v>
      </c>
      <c r="F691" s="27">
        <v>223000</v>
      </c>
      <c r="I691" s="3" t="str">
        <f t="shared" si="40"/>
        <v>N</v>
      </c>
      <c r="J691" s="3" t="str">
        <f t="shared" si="41"/>
        <v>L</v>
      </c>
      <c r="K691" s="3">
        <f t="shared" si="42"/>
        <v>1000</v>
      </c>
      <c r="L691" s="3" t="str">
        <f t="shared" si="43"/>
        <v>Monday</v>
      </c>
    </row>
    <row r="692" spans="1:12" x14ac:dyDescent="0.25">
      <c r="A692" s="28" t="s">
        <v>225</v>
      </c>
      <c r="B692" s="22" t="s">
        <v>17</v>
      </c>
      <c r="C692" s="22" t="s">
        <v>13</v>
      </c>
      <c r="D692" s="22" t="s">
        <v>255</v>
      </c>
      <c r="E692" s="22">
        <v>1000</v>
      </c>
      <c r="F692" s="27">
        <v>224000</v>
      </c>
      <c r="I692" s="3" t="str">
        <f t="shared" si="40"/>
        <v>N</v>
      </c>
      <c r="J692" s="3" t="str">
        <f t="shared" si="41"/>
        <v>L</v>
      </c>
      <c r="K692" s="3">
        <f t="shared" si="42"/>
        <v>1000</v>
      </c>
      <c r="L692" s="3" t="str">
        <f t="shared" si="43"/>
        <v>Tuesday</v>
      </c>
    </row>
    <row r="693" spans="1:12" x14ac:dyDescent="0.25">
      <c r="A693" s="28" t="s">
        <v>226</v>
      </c>
      <c r="B693" s="22" t="s">
        <v>18</v>
      </c>
      <c r="C693" s="22" t="s">
        <v>13</v>
      </c>
      <c r="D693" s="22" t="s">
        <v>255</v>
      </c>
      <c r="E693" s="22">
        <v>1000</v>
      </c>
      <c r="F693" s="27">
        <v>225000</v>
      </c>
      <c r="I693" s="3" t="str">
        <f t="shared" si="40"/>
        <v>N</v>
      </c>
      <c r="J693" s="3" t="str">
        <f t="shared" si="41"/>
        <v>L</v>
      </c>
      <c r="K693" s="3">
        <f t="shared" si="42"/>
        <v>1000</v>
      </c>
      <c r="L693" s="3" t="str">
        <f t="shared" si="43"/>
        <v>Wednesday</v>
      </c>
    </row>
    <row r="694" spans="1:12" x14ac:dyDescent="0.25">
      <c r="A694" s="28" t="s">
        <v>227</v>
      </c>
      <c r="B694" s="22" t="s">
        <v>21</v>
      </c>
      <c r="C694" s="22" t="s">
        <v>13</v>
      </c>
      <c r="D694" s="22" t="s">
        <v>255</v>
      </c>
      <c r="E694" s="22">
        <v>1000</v>
      </c>
      <c r="F694" s="27">
        <v>225000</v>
      </c>
      <c r="I694" s="3" t="str">
        <f t="shared" si="40"/>
        <v>N</v>
      </c>
      <c r="J694" s="3" t="str">
        <f t="shared" si="41"/>
        <v>L</v>
      </c>
      <c r="K694" s="3">
        <f t="shared" si="42"/>
        <v>1000</v>
      </c>
      <c r="L694" s="3" t="str">
        <f t="shared" si="43"/>
        <v>Thursday</v>
      </c>
    </row>
    <row r="695" spans="1:12" x14ac:dyDescent="0.25">
      <c r="A695" s="28" t="s">
        <v>228</v>
      </c>
      <c r="B695" s="22" t="s">
        <v>22</v>
      </c>
      <c r="C695" s="22" t="s">
        <v>13</v>
      </c>
      <c r="D695" s="22" t="s">
        <v>255</v>
      </c>
      <c r="E695" s="22">
        <v>1000</v>
      </c>
      <c r="F695" s="27">
        <v>226000</v>
      </c>
      <c r="I695" s="3" t="str">
        <f t="shared" si="40"/>
        <v>N</v>
      </c>
      <c r="J695" s="3" t="str">
        <f t="shared" si="41"/>
        <v>L</v>
      </c>
      <c r="K695" s="3">
        <f t="shared" si="42"/>
        <v>1000</v>
      </c>
      <c r="L695" s="3" t="str">
        <f t="shared" si="43"/>
        <v>Friday</v>
      </c>
    </row>
    <row r="696" spans="1:12" x14ac:dyDescent="0.25">
      <c r="A696" s="28" t="s">
        <v>229</v>
      </c>
      <c r="B696" s="22" t="s">
        <v>25</v>
      </c>
      <c r="C696" s="22" t="s">
        <v>13</v>
      </c>
      <c r="D696" s="22" t="s">
        <v>255</v>
      </c>
      <c r="E696" s="22">
        <v>1000</v>
      </c>
      <c r="F696" s="27">
        <v>227000</v>
      </c>
      <c r="I696" s="3" t="str">
        <f t="shared" si="40"/>
        <v>N</v>
      </c>
      <c r="J696" s="3" t="str">
        <f t="shared" si="41"/>
        <v>L</v>
      </c>
      <c r="K696" s="3">
        <f t="shared" si="42"/>
        <v>1000</v>
      </c>
      <c r="L696" s="3" t="str">
        <f t="shared" si="43"/>
        <v>Saturday</v>
      </c>
    </row>
    <row r="697" spans="1:12" x14ac:dyDescent="0.25">
      <c r="A697" s="28" t="s">
        <v>230</v>
      </c>
      <c r="B697" s="22" t="s">
        <v>12</v>
      </c>
      <c r="C697" s="22" t="s">
        <v>13</v>
      </c>
      <c r="D697" s="22" t="s">
        <v>255</v>
      </c>
      <c r="E697" s="22">
        <v>2000</v>
      </c>
      <c r="F697" s="27">
        <v>228000</v>
      </c>
      <c r="I697" s="3" t="str">
        <f t="shared" si="40"/>
        <v>Y</v>
      </c>
      <c r="J697" s="3" t="str">
        <f t="shared" si="41"/>
        <v>L</v>
      </c>
      <c r="K697" s="3">
        <f t="shared" si="42"/>
        <v>2000</v>
      </c>
      <c r="L697" s="3" t="str">
        <f t="shared" si="43"/>
        <v>Sunday</v>
      </c>
    </row>
    <row r="698" spans="1:12" x14ac:dyDescent="0.25">
      <c r="A698" s="28" t="s">
        <v>231</v>
      </c>
      <c r="B698" s="22" t="s">
        <v>15</v>
      </c>
      <c r="C698" s="22" t="s">
        <v>13</v>
      </c>
      <c r="D698" s="22" t="s">
        <v>255</v>
      </c>
      <c r="E698" s="22"/>
      <c r="F698" s="27">
        <v>228000</v>
      </c>
      <c r="I698" s="3" t="str">
        <f t="shared" si="40"/>
        <v>N</v>
      </c>
      <c r="J698" s="3" t="str">
        <f t="shared" si="41"/>
        <v>L</v>
      </c>
      <c r="K698" s="3">
        <f t="shared" si="42"/>
        <v>0</v>
      </c>
      <c r="L698" s="3" t="str">
        <f t="shared" si="43"/>
        <v>Monday</v>
      </c>
    </row>
    <row r="699" spans="1:12" x14ac:dyDescent="0.25">
      <c r="A699" s="28" t="s">
        <v>232</v>
      </c>
      <c r="B699" s="22" t="s">
        <v>17</v>
      </c>
      <c r="C699" s="22" t="s">
        <v>13</v>
      </c>
      <c r="D699" s="22" t="s">
        <v>255</v>
      </c>
      <c r="E699" s="22"/>
      <c r="F699" s="27">
        <v>229000</v>
      </c>
      <c r="I699" s="3" t="str">
        <f t="shared" si="40"/>
        <v>N</v>
      </c>
      <c r="J699" s="3" t="str">
        <f t="shared" si="41"/>
        <v>L</v>
      </c>
      <c r="K699" s="3">
        <f t="shared" si="42"/>
        <v>0</v>
      </c>
      <c r="L699" s="3" t="str">
        <f t="shared" si="43"/>
        <v>Tuesday</v>
      </c>
    </row>
    <row r="700" spans="1:12" x14ac:dyDescent="0.25">
      <c r="A700" s="28" t="s">
        <v>233</v>
      </c>
      <c r="B700" s="22" t="s">
        <v>18</v>
      </c>
      <c r="C700" s="22" t="s">
        <v>13</v>
      </c>
      <c r="D700" s="22" t="s">
        <v>255</v>
      </c>
      <c r="E700" s="22"/>
      <c r="F700" s="27">
        <v>229000</v>
      </c>
      <c r="I700" s="3" t="str">
        <f t="shared" si="40"/>
        <v>N</v>
      </c>
      <c r="J700" s="3" t="str">
        <f t="shared" si="41"/>
        <v>L</v>
      </c>
      <c r="K700" s="3">
        <f t="shared" si="42"/>
        <v>0</v>
      </c>
      <c r="L700" s="3" t="str">
        <f t="shared" si="43"/>
        <v>Wednesday</v>
      </c>
    </row>
    <row r="701" spans="1:12" x14ac:dyDescent="0.25">
      <c r="A701" s="28" t="s">
        <v>234</v>
      </c>
      <c r="B701" s="22" t="s">
        <v>21</v>
      </c>
      <c r="C701" s="22" t="s">
        <v>13</v>
      </c>
      <c r="D701" s="22" t="s">
        <v>255</v>
      </c>
      <c r="E701" s="22"/>
      <c r="F701" s="27">
        <v>230000</v>
      </c>
      <c r="I701" s="3" t="str">
        <f t="shared" si="40"/>
        <v>N</v>
      </c>
      <c r="J701" s="3" t="str">
        <f t="shared" si="41"/>
        <v>L</v>
      </c>
      <c r="K701" s="3">
        <f t="shared" si="42"/>
        <v>0</v>
      </c>
      <c r="L701" s="3" t="str">
        <f t="shared" si="43"/>
        <v>Thursday</v>
      </c>
    </row>
    <row r="702" spans="1:12" x14ac:dyDescent="0.25">
      <c r="A702" s="28" t="s">
        <v>235</v>
      </c>
      <c r="B702" s="22" t="s">
        <v>22</v>
      </c>
      <c r="C702" s="22" t="s">
        <v>13</v>
      </c>
      <c r="D702" s="22" t="s">
        <v>255</v>
      </c>
      <c r="E702" s="22">
        <v>1000</v>
      </c>
      <c r="F702" s="27">
        <v>230000</v>
      </c>
      <c r="I702" s="3" t="str">
        <f t="shared" si="40"/>
        <v>N</v>
      </c>
      <c r="J702" s="3" t="str">
        <f t="shared" si="41"/>
        <v>L</v>
      </c>
      <c r="K702" s="3">
        <f t="shared" si="42"/>
        <v>1000</v>
      </c>
      <c r="L702" s="3" t="str">
        <f t="shared" si="43"/>
        <v>Friday</v>
      </c>
    </row>
    <row r="703" spans="1:12" x14ac:dyDescent="0.25">
      <c r="A703" s="26">
        <v>43842</v>
      </c>
      <c r="B703" s="22" t="s">
        <v>25</v>
      </c>
      <c r="C703" s="22" t="s">
        <v>13</v>
      </c>
      <c r="D703" s="22" t="s">
        <v>255</v>
      </c>
      <c r="E703" s="22">
        <v>1000</v>
      </c>
      <c r="F703" s="27">
        <v>231000</v>
      </c>
      <c r="I703" s="3" t="str">
        <f t="shared" si="40"/>
        <v>N</v>
      </c>
      <c r="J703" s="3" t="str">
        <f t="shared" si="41"/>
        <v>L</v>
      </c>
      <c r="K703" s="3">
        <f t="shared" si="42"/>
        <v>1000</v>
      </c>
      <c r="L703" s="3" t="str">
        <f t="shared" si="43"/>
        <v>Saturday</v>
      </c>
    </row>
    <row r="704" spans="1:12" x14ac:dyDescent="0.25">
      <c r="A704" s="26">
        <v>43873</v>
      </c>
      <c r="B704" s="22" t="s">
        <v>12</v>
      </c>
      <c r="C704" s="22" t="s">
        <v>13</v>
      </c>
      <c r="D704" s="22" t="s">
        <v>255</v>
      </c>
      <c r="E704" s="22"/>
      <c r="F704" s="27">
        <v>231000</v>
      </c>
      <c r="I704" s="3" t="str">
        <f t="shared" si="40"/>
        <v>Y</v>
      </c>
      <c r="J704" s="3" t="str">
        <f t="shared" si="41"/>
        <v>L</v>
      </c>
      <c r="K704" s="3">
        <f t="shared" si="42"/>
        <v>0</v>
      </c>
      <c r="L704" s="3" t="str">
        <f t="shared" si="43"/>
        <v>Sunday</v>
      </c>
    </row>
    <row r="705" spans="1:12" x14ac:dyDescent="0.25">
      <c r="A705" s="26">
        <v>43902</v>
      </c>
      <c r="B705" s="22" t="s">
        <v>15</v>
      </c>
      <c r="C705" s="22" t="s">
        <v>13</v>
      </c>
      <c r="D705" s="22" t="s">
        <v>255</v>
      </c>
      <c r="E705" s="22">
        <v>1000</v>
      </c>
      <c r="F705" s="27">
        <v>232000</v>
      </c>
      <c r="I705" s="3" t="str">
        <f t="shared" si="40"/>
        <v>N</v>
      </c>
      <c r="J705" s="3" t="str">
        <f t="shared" si="41"/>
        <v>L</v>
      </c>
      <c r="K705" s="3">
        <f t="shared" si="42"/>
        <v>1000</v>
      </c>
      <c r="L705" s="3" t="str">
        <f t="shared" si="43"/>
        <v>Monday</v>
      </c>
    </row>
    <row r="706" spans="1:12" x14ac:dyDescent="0.25">
      <c r="A706" s="26">
        <v>43933</v>
      </c>
      <c r="B706" s="22" t="s">
        <v>17</v>
      </c>
      <c r="C706" s="22" t="s">
        <v>13</v>
      </c>
      <c r="D706" s="22" t="s">
        <v>255</v>
      </c>
      <c r="E706" s="22"/>
      <c r="F706" s="27">
        <v>233000</v>
      </c>
      <c r="I706" s="3" t="str">
        <f t="shared" ref="I706:I740" si="44">IF(B706=$O$3,"Y","N")</f>
        <v>N</v>
      </c>
      <c r="J706" s="3" t="str">
        <f t="shared" si="41"/>
        <v>L</v>
      </c>
      <c r="K706" s="3">
        <f t="shared" si="42"/>
        <v>0</v>
      </c>
      <c r="L706" s="3" t="str">
        <f t="shared" si="43"/>
        <v>Tuesday</v>
      </c>
    </row>
    <row r="707" spans="1:12" x14ac:dyDescent="0.25">
      <c r="A707" s="26">
        <v>43963</v>
      </c>
      <c r="B707" s="22" t="s">
        <v>18</v>
      </c>
      <c r="C707" s="22" t="s">
        <v>13</v>
      </c>
      <c r="D707" s="22" t="s">
        <v>255</v>
      </c>
      <c r="E707" s="22">
        <v>2000</v>
      </c>
      <c r="F707" s="27">
        <v>234000</v>
      </c>
      <c r="I707" s="3" t="str">
        <f t="shared" si="44"/>
        <v>N</v>
      </c>
      <c r="J707" s="3" t="str">
        <f t="shared" ref="J707:J740" si="45">_xlfn.IFS(E707&gt;60000,"G",E707&lt;60000,"L",E707=60000,"E")</f>
        <v>L</v>
      </c>
      <c r="K707" s="3">
        <f t="shared" ref="K707:K740" si="46">_xlfn.IFNA(E707,0)</f>
        <v>2000</v>
      </c>
      <c r="L707" s="3" t="str">
        <f t="shared" ref="L707:L740" si="47">INDEX(A706:F715,6,2)</f>
        <v>Wednesday</v>
      </c>
    </row>
    <row r="708" spans="1:12" x14ac:dyDescent="0.25">
      <c r="A708" s="26">
        <v>43994</v>
      </c>
      <c r="B708" s="22" t="s">
        <v>21</v>
      </c>
      <c r="C708" s="22" t="s">
        <v>13</v>
      </c>
      <c r="D708" s="22" t="s">
        <v>255</v>
      </c>
      <c r="E708" s="22">
        <v>2000</v>
      </c>
      <c r="F708" s="27">
        <v>236000</v>
      </c>
      <c r="I708" s="3" t="str">
        <f t="shared" si="44"/>
        <v>N</v>
      </c>
      <c r="J708" s="3" t="str">
        <f t="shared" si="45"/>
        <v>L</v>
      </c>
      <c r="K708" s="3">
        <f t="shared" si="46"/>
        <v>2000</v>
      </c>
      <c r="L708" s="3" t="str">
        <f t="shared" si="47"/>
        <v>Thursday</v>
      </c>
    </row>
    <row r="709" spans="1:12" x14ac:dyDescent="0.25">
      <c r="A709" s="26">
        <v>44024</v>
      </c>
      <c r="B709" s="22" t="s">
        <v>22</v>
      </c>
      <c r="C709" s="22" t="s">
        <v>13</v>
      </c>
      <c r="D709" s="22" t="s">
        <v>255</v>
      </c>
      <c r="E709" s="22"/>
      <c r="F709" s="27">
        <v>236000</v>
      </c>
      <c r="I709" s="3" t="str">
        <f t="shared" si="44"/>
        <v>N</v>
      </c>
      <c r="J709" s="3" t="str">
        <f t="shared" si="45"/>
        <v>L</v>
      </c>
      <c r="K709" s="3">
        <f t="shared" si="46"/>
        <v>0</v>
      </c>
      <c r="L709" s="3" t="str">
        <f t="shared" si="47"/>
        <v>Friday</v>
      </c>
    </row>
    <row r="710" spans="1:12" x14ac:dyDescent="0.25">
      <c r="A710" s="26">
        <v>44055</v>
      </c>
      <c r="B710" s="22" t="s">
        <v>25</v>
      </c>
      <c r="C710" s="22" t="s">
        <v>13</v>
      </c>
      <c r="D710" s="22" t="s">
        <v>255</v>
      </c>
      <c r="E710" s="22"/>
      <c r="F710" s="27">
        <v>237000</v>
      </c>
      <c r="I710" s="3" t="str">
        <f t="shared" si="44"/>
        <v>N</v>
      </c>
      <c r="J710" s="3" t="str">
        <f t="shared" si="45"/>
        <v>L</v>
      </c>
      <c r="K710" s="3">
        <f t="shared" si="46"/>
        <v>0</v>
      </c>
      <c r="L710" s="3" t="str">
        <f t="shared" si="47"/>
        <v>Saturday</v>
      </c>
    </row>
    <row r="711" spans="1:12" x14ac:dyDescent="0.25">
      <c r="A711" s="26">
        <v>44086</v>
      </c>
      <c r="B711" s="22" t="s">
        <v>12</v>
      </c>
      <c r="C711" s="22" t="s">
        <v>13</v>
      </c>
      <c r="D711" s="22" t="s">
        <v>255</v>
      </c>
      <c r="E711" s="22"/>
      <c r="F711" s="27">
        <v>237000</v>
      </c>
      <c r="I711" s="3" t="str">
        <f t="shared" si="44"/>
        <v>Y</v>
      </c>
      <c r="J711" s="3" t="str">
        <f t="shared" si="45"/>
        <v>L</v>
      </c>
      <c r="K711" s="3">
        <f t="shared" si="46"/>
        <v>0</v>
      </c>
      <c r="L711" s="3" t="str">
        <f t="shared" si="47"/>
        <v>Sunday</v>
      </c>
    </row>
    <row r="712" spans="1:12" x14ac:dyDescent="0.25">
      <c r="A712" s="26">
        <v>44116</v>
      </c>
      <c r="B712" s="22" t="s">
        <v>15</v>
      </c>
      <c r="C712" s="22" t="s">
        <v>13</v>
      </c>
      <c r="D712" s="22" t="s">
        <v>255</v>
      </c>
      <c r="E712" s="22">
        <v>1000</v>
      </c>
      <c r="F712" s="27">
        <v>238000</v>
      </c>
      <c r="I712" s="3" t="str">
        <f t="shared" si="44"/>
        <v>N</v>
      </c>
      <c r="J712" s="3" t="str">
        <f t="shared" si="45"/>
        <v>L</v>
      </c>
      <c r="K712" s="3">
        <f t="shared" si="46"/>
        <v>1000</v>
      </c>
      <c r="L712" s="3" t="str">
        <f t="shared" si="47"/>
        <v>Monday</v>
      </c>
    </row>
    <row r="713" spans="1:12" x14ac:dyDescent="0.25">
      <c r="A713" s="26">
        <v>44147</v>
      </c>
      <c r="B713" s="22" t="s">
        <v>17</v>
      </c>
      <c r="C713" s="22" t="s">
        <v>13</v>
      </c>
      <c r="D713" s="22" t="s">
        <v>255</v>
      </c>
      <c r="E713" s="22"/>
      <c r="F713" s="27">
        <v>238000</v>
      </c>
      <c r="I713" s="3" t="str">
        <f t="shared" si="44"/>
        <v>N</v>
      </c>
      <c r="J713" s="3" t="str">
        <f t="shared" si="45"/>
        <v>L</v>
      </c>
      <c r="K713" s="3">
        <f t="shared" si="46"/>
        <v>0</v>
      </c>
      <c r="L713" s="3" t="str">
        <f t="shared" si="47"/>
        <v>Tuesday</v>
      </c>
    </row>
    <row r="714" spans="1:12" x14ac:dyDescent="0.25">
      <c r="A714" s="26">
        <v>44177</v>
      </c>
      <c r="B714" s="22" t="s">
        <v>18</v>
      </c>
      <c r="C714" s="22" t="s">
        <v>13</v>
      </c>
      <c r="D714" s="22" t="s">
        <v>255</v>
      </c>
      <c r="E714" s="22">
        <v>2000</v>
      </c>
      <c r="F714" s="27">
        <v>240000</v>
      </c>
      <c r="I714" s="3" t="str">
        <f t="shared" si="44"/>
        <v>N</v>
      </c>
      <c r="J714" s="3" t="str">
        <f t="shared" si="45"/>
        <v>L</v>
      </c>
      <c r="K714" s="3">
        <f t="shared" si="46"/>
        <v>2000</v>
      </c>
      <c r="L714" s="3" t="str">
        <f t="shared" si="47"/>
        <v>Wednesday</v>
      </c>
    </row>
    <row r="715" spans="1:12" x14ac:dyDescent="0.25">
      <c r="A715" s="28" t="s">
        <v>236</v>
      </c>
      <c r="B715" s="22" t="s">
        <v>21</v>
      </c>
      <c r="C715" s="22" t="s">
        <v>13</v>
      </c>
      <c r="D715" s="22" t="s">
        <v>255</v>
      </c>
      <c r="E715" s="22"/>
      <c r="F715" s="27">
        <v>240000</v>
      </c>
      <c r="I715" s="3" t="str">
        <f t="shared" si="44"/>
        <v>N</v>
      </c>
      <c r="J715" s="3" t="str">
        <f t="shared" si="45"/>
        <v>L</v>
      </c>
      <c r="K715" s="3">
        <f t="shared" si="46"/>
        <v>0</v>
      </c>
      <c r="L715" s="3" t="str">
        <f t="shared" si="47"/>
        <v>Thursday</v>
      </c>
    </row>
    <row r="716" spans="1:12" x14ac:dyDescent="0.25">
      <c r="A716" s="28" t="s">
        <v>237</v>
      </c>
      <c r="B716" s="22" t="s">
        <v>22</v>
      </c>
      <c r="C716" s="22" t="s">
        <v>13</v>
      </c>
      <c r="D716" s="22" t="s">
        <v>255</v>
      </c>
      <c r="E716" s="22">
        <v>1000</v>
      </c>
      <c r="F716" s="27">
        <v>240000</v>
      </c>
      <c r="I716" s="3" t="str">
        <f t="shared" si="44"/>
        <v>N</v>
      </c>
      <c r="J716" s="3" t="str">
        <f t="shared" si="45"/>
        <v>L</v>
      </c>
      <c r="K716" s="3">
        <f t="shared" si="46"/>
        <v>1000</v>
      </c>
      <c r="L716" s="3" t="str">
        <f t="shared" si="47"/>
        <v>Friday</v>
      </c>
    </row>
    <row r="717" spans="1:12" x14ac:dyDescent="0.25">
      <c r="A717" s="28" t="s">
        <v>238</v>
      </c>
      <c r="B717" s="22" t="s">
        <v>25</v>
      </c>
      <c r="C717" s="22" t="s">
        <v>13</v>
      </c>
      <c r="D717" s="22" t="s">
        <v>255</v>
      </c>
      <c r="E717" s="22"/>
      <c r="F717" s="27">
        <v>241000</v>
      </c>
      <c r="I717" s="3" t="str">
        <f t="shared" si="44"/>
        <v>N</v>
      </c>
      <c r="J717" s="3" t="str">
        <f t="shared" si="45"/>
        <v>L</v>
      </c>
      <c r="K717" s="3">
        <f t="shared" si="46"/>
        <v>0</v>
      </c>
      <c r="L717" s="3" t="str">
        <f t="shared" si="47"/>
        <v>Saturday</v>
      </c>
    </row>
    <row r="718" spans="1:12" x14ac:dyDescent="0.25">
      <c r="A718" s="28" t="s">
        <v>239</v>
      </c>
      <c r="B718" s="22" t="s">
        <v>12</v>
      </c>
      <c r="C718" s="22" t="s">
        <v>13</v>
      </c>
      <c r="D718" s="22" t="s">
        <v>255</v>
      </c>
      <c r="E718" s="22">
        <v>1000</v>
      </c>
      <c r="F718" s="27">
        <v>242000</v>
      </c>
      <c r="I718" s="3" t="str">
        <f t="shared" si="44"/>
        <v>Y</v>
      </c>
      <c r="J718" s="3" t="str">
        <f t="shared" si="45"/>
        <v>L</v>
      </c>
      <c r="K718" s="3">
        <f t="shared" si="46"/>
        <v>1000</v>
      </c>
      <c r="L718" s="3" t="str">
        <f t="shared" si="47"/>
        <v>Sunday</v>
      </c>
    </row>
    <row r="719" spans="1:12" x14ac:dyDescent="0.25">
      <c r="A719" s="28" t="s">
        <v>240</v>
      </c>
      <c r="B719" s="22" t="s">
        <v>15</v>
      </c>
      <c r="C719" s="22" t="s">
        <v>13</v>
      </c>
      <c r="D719" s="22" t="s">
        <v>255</v>
      </c>
      <c r="E719" s="22"/>
      <c r="F719" s="27">
        <v>242000</v>
      </c>
      <c r="I719" s="3" t="str">
        <f t="shared" si="44"/>
        <v>N</v>
      </c>
      <c r="J719" s="3" t="str">
        <f t="shared" si="45"/>
        <v>L</v>
      </c>
      <c r="K719" s="3">
        <f t="shared" si="46"/>
        <v>0</v>
      </c>
      <c r="L719" s="3" t="str">
        <f t="shared" si="47"/>
        <v>Monday</v>
      </c>
    </row>
    <row r="720" spans="1:12" x14ac:dyDescent="0.25">
      <c r="A720" s="28" t="s">
        <v>241</v>
      </c>
      <c r="B720" s="22" t="s">
        <v>17</v>
      </c>
      <c r="C720" s="22" t="s">
        <v>13</v>
      </c>
      <c r="D720" s="22" t="s">
        <v>255</v>
      </c>
      <c r="E720" s="22">
        <v>1000</v>
      </c>
      <c r="F720" s="27">
        <v>243000</v>
      </c>
      <c r="I720" s="3" t="str">
        <f t="shared" si="44"/>
        <v>N</v>
      </c>
      <c r="J720" s="3" t="str">
        <f t="shared" si="45"/>
        <v>L</v>
      </c>
      <c r="K720" s="3">
        <f t="shared" si="46"/>
        <v>1000</v>
      </c>
      <c r="L720" s="3" t="str">
        <f t="shared" si="47"/>
        <v>Tuesday</v>
      </c>
    </row>
    <row r="721" spans="1:12" x14ac:dyDescent="0.25">
      <c r="A721" s="28" t="s">
        <v>242</v>
      </c>
      <c r="B721" s="22" t="s">
        <v>18</v>
      </c>
      <c r="C721" s="22" t="s">
        <v>13</v>
      </c>
      <c r="D721" s="22" t="s">
        <v>255</v>
      </c>
      <c r="E721" s="22">
        <v>1000</v>
      </c>
      <c r="F721" s="27">
        <v>244000</v>
      </c>
      <c r="I721" s="3" t="str">
        <f t="shared" si="44"/>
        <v>N</v>
      </c>
      <c r="J721" s="3" t="str">
        <f t="shared" si="45"/>
        <v>L</v>
      </c>
      <c r="K721" s="3">
        <f t="shared" si="46"/>
        <v>1000</v>
      </c>
      <c r="L721" s="3" t="str">
        <f t="shared" si="47"/>
        <v>Wednesday</v>
      </c>
    </row>
    <row r="722" spans="1:12" x14ac:dyDescent="0.25">
      <c r="A722" s="28" t="s">
        <v>243</v>
      </c>
      <c r="B722" s="22" t="s">
        <v>21</v>
      </c>
      <c r="C722" s="22" t="s">
        <v>13</v>
      </c>
      <c r="D722" s="22" t="s">
        <v>255</v>
      </c>
      <c r="E722" s="22"/>
      <c r="F722" s="27">
        <v>244000</v>
      </c>
      <c r="I722" s="3" t="str">
        <f t="shared" si="44"/>
        <v>N</v>
      </c>
      <c r="J722" s="3" t="str">
        <f t="shared" si="45"/>
        <v>L</v>
      </c>
      <c r="K722" s="3">
        <f t="shared" si="46"/>
        <v>0</v>
      </c>
      <c r="L722" s="3" t="str">
        <f t="shared" si="47"/>
        <v>Thursday</v>
      </c>
    </row>
    <row r="723" spans="1:12" x14ac:dyDescent="0.25">
      <c r="A723" s="28" t="s">
        <v>244</v>
      </c>
      <c r="B723" s="22" t="s">
        <v>22</v>
      </c>
      <c r="C723" s="22" t="s">
        <v>13</v>
      </c>
      <c r="D723" s="22" t="s">
        <v>255</v>
      </c>
      <c r="E723" s="22"/>
      <c r="F723" s="27">
        <v>245000</v>
      </c>
      <c r="I723" s="3" t="str">
        <f t="shared" si="44"/>
        <v>N</v>
      </c>
      <c r="J723" s="3" t="str">
        <f t="shared" si="45"/>
        <v>L</v>
      </c>
      <c r="K723" s="3">
        <f t="shared" si="46"/>
        <v>0</v>
      </c>
      <c r="L723" s="3" t="str">
        <f t="shared" si="47"/>
        <v>Friday</v>
      </c>
    </row>
    <row r="724" spans="1:12" x14ac:dyDescent="0.25">
      <c r="A724" s="28" t="s">
        <v>245</v>
      </c>
      <c r="B724" s="22" t="s">
        <v>25</v>
      </c>
      <c r="C724" s="22" t="s">
        <v>13</v>
      </c>
      <c r="D724" s="22" t="s">
        <v>255</v>
      </c>
      <c r="E724" s="22">
        <v>1000</v>
      </c>
      <c r="F724" s="27">
        <v>245000</v>
      </c>
      <c r="I724" s="3" t="str">
        <f t="shared" si="44"/>
        <v>N</v>
      </c>
      <c r="J724" s="3" t="str">
        <f t="shared" si="45"/>
        <v>L</v>
      </c>
      <c r="K724" s="3">
        <f t="shared" si="46"/>
        <v>1000</v>
      </c>
      <c r="L724" s="3" t="str">
        <f t="shared" si="47"/>
        <v>Saturday</v>
      </c>
    </row>
    <row r="725" spans="1:12" x14ac:dyDescent="0.25">
      <c r="A725" s="28" t="s">
        <v>246</v>
      </c>
      <c r="B725" s="22" t="s">
        <v>12</v>
      </c>
      <c r="C725" s="22" t="s">
        <v>13</v>
      </c>
      <c r="D725" s="22" t="s">
        <v>255</v>
      </c>
      <c r="E725" s="22">
        <v>2000</v>
      </c>
      <c r="F725" s="27">
        <v>247000</v>
      </c>
      <c r="I725" s="3" t="str">
        <f t="shared" si="44"/>
        <v>Y</v>
      </c>
      <c r="J725" s="3" t="str">
        <f t="shared" si="45"/>
        <v>L</v>
      </c>
      <c r="K725" s="3">
        <f t="shared" si="46"/>
        <v>2000</v>
      </c>
      <c r="L725" s="3" t="str">
        <f t="shared" si="47"/>
        <v>Sunday</v>
      </c>
    </row>
    <row r="726" spans="1:12" x14ac:dyDescent="0.25">
      <c r="A726" s="28" t="s">
        <v>247</v>
      </c>
      <c r="B726" s="22" t="s">
        <v>15</v>
      </c>
      <c r="C726" s="22" t="s">
        <v>13</v>
      </c>
      <c r="D726" s="22" t="s">
        <v>255</v>
      </c>
      <c r="E726" s="22"/>
      <c r="F726" s="27">
        <v>247000</v>
      </c>
      <c r="I726" s="3" t="str">
        <f t="shared" si="44"/>
        <v>N</v>
      </c>
      <c r="J726" s="3" t="str">
        <f t="shared" si="45"/>
        <v>L</v>
      </c>
      <c r="K726" s="3">
        <f t="shared" si="46"/>
        <v>0</v>
      </c>
      <c r="L726" s="3" t="str">
        <f t="shared" si="47"/>
        <v>Monday</v>
      </c>
    </row>
    <row r="727" spans="1:12" x14ac:dyDescent="0.25">
      <c r="A727" s="28" t="s">
        <v>248</v>
      </c>
      <c r="B727" s="22" t="s">
        <v>17</v>
      </c>
      <c r="C727" s="22" t="s">
        <v>13</v>
      </c>
      <c r="D727" s="22" t="s">
        <v>255</v>
      </c>
      <c r="E727" s="22"/>
      <c r="F727" s="27">
        <v>248000</v>
      </c>
      <c r="I727" s="3" t="str">
        <f t="shared" si="44"/>
        <v>N</v>
      </c>
      <c r="J727" s="3" t="str">
        <f t="shared" si="45"/>
        <v>L</v>
      </c>
      <c r="K727" s="3">
        <f t="shared" si="46"/>
        <v>0</v>
      </c>
      <c r="L727" s="3" t="str">
        <f t="shared" si="47"/>
        <v>Tuesday</v>
      </c>
    </row>
    <row r="728" spans="1:12" x14ac:dyDescent="0.25">
      <c r="A728" s="28" t="s">
        <v>249</v>
      </c>
      <c r="B728" s="22" t="s">
        <v>18</v>
      </c>
      <c r="C728" s="22" t="s">
        <v>13</v>
      </c>
      <c r="D728" s="22" t="s">
        <v>255</v>
      </c>
      <c r="E728" s="22"/>
      <c r="F728" s="27">
        <v>248000</v>
      </c>
      <c r="I728" s="3" t="str">
        <f t="shared" si="44"/>
        <v>N</v>
      </c>
      <c r="J728" s="3" t="str">
        <f t="shared" si="45"/>
        <v>L</v>
      </c>
      <c r="K728" s="3">
        <f t="shared" si="46"/>
        <v>0</v>
      </c>
      <c r="L728" s="3" t="str">
        <f t="shared" si="47"/>
        <v>Wednesday</v>
      </c>
    </row>
    <row r="729" spans="1:12" x14ac:dyDescent="0.25">
      <c r="A729" s="28" t="s">
        <v>250</v>
      </c>
      <c r="B729" s="22" t="s">
        <v>21</v>
      </c>
      <c r="C729" s="22" t="s">
        <v>13</v>
      </c>
      <c r="D729" s="22" t="s">
        <v>255</v>
      </c>
      <c r="E729" s="22">
        <v>1000</v>
      </c>
      <c r="F729" s="27">
        <v>249000</v>
      </c>
      <c r="I729" s="3" t="str">
        <f t="shared" si="44"/>
        <v>N</v>
      </c>
      <c r="J729" s="3" t="str">
        <f t="shared" si="45"/>
        <v>L</v>
      </c>
      <c r="K729" s="3">
        <f t="shared" si="46"/>
        <v>1000</v>
      </c>
      <c r="L729" s="3" t="str">
        <f t="shared" si="47"/>
        <v>Thursday</v>
      </c>
    </row>
    <row r="730" spans="1:12" x14ac:dyDescent="0.25">
      <c r="A730" s="28" t="s">
        <v>251</v>
      </c>
      <c r="B730" s="22" t="s">
        <v>22</v>
      </c>
      <c r="C730" s="22" t="s">
        <v>13</v>
      </c>
      <c r="D730" s="22" t="s">
        <v>255</v>
      </c>
      <c r="E730" s="22"/>
      <c r="F730" s="27">
        <v>249000</v>
      </c>
      <c r="I730" s="3" t="str">
        <f t="shared" si="44"/>
        <v>N</v>
      </c>
      <c r="J730" s="3" t="str">
        <f t="shared" si="45"/>
        <v>L</v>
      </c>
      <c r="K730" s="3">
        <f t="shared" si="46"/>
        <v>0</v>
      </c>
      <c r="L730" s="3" t="str">
        <f t="shared" si="47"/>
        <v>Wednesday</v>
      </c>
    </row>
    <row r="731" spans="1:12" x14ac:dyDescent="0.25">
      <c r="A731" s="28" t="s">
        <v>252</v>
      </c>
      <c r="B731" s="22" t="s">
        <v>25</v>
      </c>
      <c r="C731" s="22" t="s">
        <v>13</v>
      </c>
      <c r="D731" s="22" t="s">
        <v>255</v>
      </c>
      <c r="E731" s="22"/>
      <c r="F731" s="27">
        <v>249000</v>
      </c>
      <c r="I731" s="3" t="str">
        <f t="shared" si="44"/>
        <v>N</v>
      </c>
      <c r="J731" s="3" t="str">
        <f t="shared" si="45"/>
        <v>L</v>
      </c>
      <c r="K731" s="3">
        <f t="shared" si="46"/>
        <v>0</v>
      </c>
      <c r="L731" s="3" t="str">
        <f t="shared" si="47"/>
        <v>Thursday</v>
      </c>
    </row>
    <row r="732" spans="1:12" x14ac:dyDescent="0.25">
      <c r="A732" s="28" t="s">
        <v>253</v>
      </c>
      <c r="B732" s="22" t="s">
        <v>12</v>
      </c>
      <c r="C732" s="22" t="s">
        <v>13</v>
      </c>
      <c r="D732" s="22" t="s">
        <v>255</v>
      </c>
      <c r="E732" s="22"/>
      <c r="F732" s="27">
        <v>250000</v>
      </c>
      <c r="I732" s="3" t="str">
        <f t="shared" si="44"/>
        <v>Y</v>
      </c>
      <c r="J732" s="3" t="str">
        <f t="shared" si="45"/>
        <v>L</v>
      </c>
      <c r="K732" s="3">
        <f t="shared" si="46"/>
        <v>0</v>
      </c>
      <c r="L732" s="3" t="str">
        <f t="shared" si="47"/>
        <v>Friday</v>
      </c>
    </row>
    <row r="733" spans="1:12" x14ac:dyDescent="0.25">
      <c r="A733" s="28" t="s">
        <v>254</v>
      </c>
      <c r="B733" s="22" t="s">
        <v>15</v>
      </c>
      <c r="C733" s="22" t="s">
        <v>13</v>
      </c>
      <c r="D733" s="22" t="s">
        <v>255</v>
      </c>
      <c r="E733" s="22"/>
      <c r="F733" s="27">
        <v>250000</v>
      </c>
      <c r="I733" s="3" t="str">
        <f t="shared" si="44"/>
        <v>N</v>
      </c>
      <c r="J733" s="3" t="str">
        <f t="shared" si="45"/>
        <v>L</v>
      </c>
      <c r="K733" s="3">
        <f t="shared" si="46"/>
        <v>0</v>
      </c>
      <c r="L733" s="3" t="str">
        <f t="shared" si="47"/>
        <v>Saturday</v>
      </c>
    </row>
    <row r="734" spans="1:12" x14ac:dyDescent="0.25">
      <c r="A734" s="26">
        <v>43831</v>
      </c>
      <c r="B734" s="22" t="s">
        <v>12</v>
      </c>
      <c r="C734" s="22" t="s">
        <v>256</v>
      </c>
      <c r="D734" s="22" t="s">
        <v>257</v>
      </c>
      <c r="E734" s="22">
        <v>2000</v>
      </c>
      <c r="F734" s="27">
        <v>2000</v>
      </c>
      <c r="I734" s="3" t="str">
        <f t="shared" si="44"/>
        <v>Y</v>
      </c>
      <c r="J734" s="3" t="str">
        <f t="shared" si="45"/>
        <v>L</v>
      </c>
      <c r="K734" s="3">
        <f t="shared" si="46"/>
        <v>2000</v>
      </c>
      <c r="L734" s="3" t="str">
        <f t="shared" si="47"/>
        <v>Sunday</v>
      </c>
    </row>
    <row r="735" spans="1:12" x14ac:dyDescent="0.25">
      <c r="A735" s="26">
        <v>43862</v>
      </c>
      <c r="B735" s="22" t="s">
        <v>15</v>
      </c>
      <c r="C735" s="22" t="s">
        <v>256</v>
      </c>
      <c r="D735" s="22" t="s">
        <v>257</v>
      </c>
      <c r="E735" s="22"/>
      <c r="F735" s="27">
        <v>2000</v>
      </c>
      <c r="I735" s="3" t="str">
        <f t="shared" si="44"/>
        <v>N</v>
      </c>
      <c r="J735" s="3" t="str">
        <f t="shared" si="45"/>
        <v>L</v>
      </c>
      <c r="K735" s="3">
        <f t="shared" si="46"/>
        <v>0</v>
      </c>
      <c r="L735" s="3" t="str">
        <f t="shared" si="47"/>
        <v>Monday</v>
      </c>
    </row>
    <row r="736" spans="1:12" x14ac:dyDescent="0.25">
      <c r="A736" s="26">
        <v>43891</v>
      </c>
      <c r="B736" s="22" t="s">
        <v>17</v>
      </c>
      <c r="C736" s="22" t="s">
        <v>256</v>
      </c>
      <c r="D736" s="22" t="s">
        <v>257</v>
      </c>
      <c r="E736" s="22">
        <v>3000</v>
      </c>
      <c r="F736" s="27">
        <v>5000</v>
      </c>
      <c r="I736" s="3" t="str">
        <f t="shared" si="44"/>
        <v>N</v>
      </c>
      <c r="J736" s="3" t="str">
        <f t="shared" si="45"/>
        <v>L</v>
      </c>
      <c r="K736" s="3">
        <f t="shared" si="46"/>
        <v>3000</v>
      </c>
      <c r="L736" s="3" t="str">
        <f t="shared" si="47"/>
        <v>Tuesday</v>
      </c>
    </row>
    <row r="737" spans="1:12" x14ac:dyDescent="0.25">
      <c r="A737" s="26">
        <v>43922</v>
      </c>
      <c r="B737" s="22" t="s">
        <v>18</v>
      </c>
      <c r="C737" s="22" t="s">
        <v>256</v>
      </c>
      <c r="D737" s="22" t="s">
        <v>257</v>
      </c>
      <c r="E737" s="22"/>
      <c r="F737" s="27">
        <v>5000</v>
      </c>
      <c r="I737" s="3" t="str">
        <f t="shared" si="44"/>
        <v>N</v>
      </c>
      <c r="J737" s="3" t="str">
        <f t="shared" si="45"/>
        <v>L</v>
      </c>
      <c r="K737" s="3">
        <f t="shared" si="46"/>
        <v>0</v>
      </c>
      <c r="L737" s="3">
        <f t="shared" si="47"/>
        <v>0</v>
      </c>
    </row>
    <row r="738" spans="1:12" x14ac:dyDescent="0.25">
      <c r="A738" s="26">
        <v>43952</v>
      </c>
      <c r="B738" s="22" t="s">
        <v>21</v>
      </c>
      <c r="C738" s="22" t="s">
        <v>256</v>
      </c>
      <c r="D738" s="22" t="s">
        <v>257</v>
      </c>
      <c r="E738" s="22">
        <v>2000</v>
      </c>
      <c r="F738" s="27">
        <v>7000</v>
      </c>
      <c r="I738" s="3" t="str">
        <f t="shared" si="44"/>
        <v>N</v>
      </c>
      <c r="J738" s="3" t="str">
        <f t="shared" si="45"/>
        <v>L</v>
      </c>
      <c r="K738" s="3">
        <f t="shared" si="46"/>
        <v>2000</v>
      </c>
      <c r="L738" s="3">
        <f t="shared" si="47"/>
        <v>0</v>
      </c>
    </row>
    <row r="739" spans="1:12" x14ac:dyDescent="0.25">
      <c r="A739" s="26">
        <v>43983</v>
      </c>
      <c r="B739" s="22" t="s">
        <v>22</v>
      </c>
      <c r="C739" s="22" t="s">
        <v>256</v>
      </c>
      <c r="D739" s="22" t="s">
        <v>257</v>
      </c>
      <c r="E739" s="22"/>
      <c r="F739" s="27">
        <v>7000</v>
      </c>
      <c r="I739" s="3" t="str">
        <f t="shared" si="44"/>
        <v>N</v>
      </c>
      <c r="J739" s="3" t="str">
        <f t="shared" si="45"/>
        <v>L</v>
      </c>
      <c r="K739" s="3">
        <f t="shared" si="46"/>
        <v>0</v>
      </c>
      <c r="L739" s="3">
        <f t="shared" si="47"/>
        <v>0</v>
      </c>
    </row>
    <row r="740" spans="1:12" ht="15.75" thickBot="1" x14ac:dyDescent="0.3">
      <c r="A740" s="29">
        <v>44013</v>
      </c>
      <c r="B740" s="30" t="s">
        <v>25</v>
      </c>
      <c r="C740" s="30" t="s">
        <v>256</v>
      </c>
      <c r="D740" s="30" t="s">
        <v>257</v>
      </c>
      <c r="E740" s="30">
        <v>2000</v>
      </c>
      <c r="F740" s="31">
        <v>9000</v>
      </c>
      <c r="I740" s="3" t="str">
        <f t="shared" si="44"/>
        <v>N</v>
      </c>
      <c r="J740" s="3" t="str">
        <f t="shared" si="45"/>
        <v>L</v>
      </c>
      <c r="K740" s="3">
        <f t="shared" si="46"/>
        <v>2000</v>
      </c>
      <c r="L740" s="3">
        <f t="shared" si="47"/>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74B3-EFC1-4E05-9AF5-0B0AC6C0E6EC}">
  <dimension ref="A3:E9"/>
  <sheetViews>
    <sheetView workbookViewId="0">
      <selection activeCell="H9" sqref="H9"/>
    </sheetView>
  </sheetViews>
  <sheetFormatPr defaultRowHeight="15" x14ac:dyDescent="0.25"/>
  <cols>
    <col min="2" max="2" width="10.7109375" bestFit="1" customWidth="1"/>
    <col min="3" max="3" width="8.85546875" bestFit="1" customWidth="1"/>
    <col min="4" max="4" width="12.42578125" bestFit="1" customWidth="1"/>
  </cols>
  <sheetData>
    <row r="3" spans="1:5" x14ac:dyDescent="0.25">
      <c r="A3" s="18" t="s">
        <v>285</v>
      </c>
      <c r="B3" s="18" t="s">
        <v>284</v>
      </c>
      <c r="C3" s="18" t="s">
        <v>287</v>
      </c>
      <c r="D3" s="18" t="s">
        <v>286</v>
      </c>
      <c r="E3" s="18" t="s">
        <v>288</v>
      </c>
    </row>
    <row r="4" spans="1:5" x14ac:dyDescent="0.25">
      <c r="A4" s="19">
        <v>1</v>
      </c>
      <c r="B4" s="20">
        <f>DATE(2016,3,30)</f>
        <v>42459</v>
      </c>
      <c r="C4" s="21">
        <f>TIME(12,30,34)</f>
        <v>0.5212268518518518</v>
      </c>
      <c r="D4" s="20" t="str">
        <f ca="1">IF(B4&lt;TODAY(),"Within range","Out of range")</f>
        <v>Within range</v>
      </c>
      <c r="E4" s="19" t="str">
        <f>IF(C4&lt;=$C$4,"O","N")</f>
        <v>O</v>
      </c>
    </row>
    <row r="5" spans="1:5" x14ac:dyDescent="0.25">
      <c r="A5" s="19">
        <v>2</v>
      </c>
      <c r="B5" s="20">
        <f>DATE(2021,2,28)</f>
        <v>44255</v>
      </c>
      <c r="C5" s="21">
        <f>TIME(17,20,11)</f>
        <v>0.72234953703703697</v>
      </c>
      <c r="D5" s="20" t="str">
        <f t="shared" ref="D5:D9" ca="1" si="0">IF(B5&lt;TODAY(),"Within range","Out of range")</f>
        <v>Within range</v>
      </c>
      <c r="E5" s="19" t="str">
        <f t="shared" ref="E5:E9" si="1">IF(C5&lt;=$C$4,"O","N")</f>
        <v>N</v>
      </c>
    </row>
    <row r="6" spans="1:5" x14ac:dyDescent="0.25">
      <c r="A6" s="19">
        <v>3</v>
      </c>
      <c r="B6" s="20">
        <f>DATE(2022,11,11)</f>
        <v>44876</v>
      </c>
      <c r="C6" s="21">
        <f>TIME(18,50,44)</f>
        <v>0.78523148148148147</v>
      </c>
      <c r="D6" s="20" t="str">
        <f t="shared" ca="1" si="0"/>
        <v>Out of range</v>
      </c>
      <c r="E6" s="19" t="str">
        <f t="shared" si="1"/>
        <v>N</v>
      </c>
    </row>
    <row r="7" spans="1:5" x14ac:dyDescent="0.25">
      <c r="A7" s="19">
        <v>4</v>
      </c>
      <c r="B7" s="20">
        <f>DATE(2008,9,2)</f>
        <v>39693</v>
      </c>
      <c r="C7" s="21">
        <f>TIME(10,10,50)</f>
        <v>0.42418981481481483</v>
      </c>
      <c r="D7" s="20" t="str">
        <f t="shared" ca="1" si="0"/>
        <v>Within range</v>
      </c>
      <c r="E7" s="19" t="str">
        <f t="shared" si="1"/>
        <v>O</v>
      </c>
    </row>
    <row r="8" spans="1:5" x14ac:dyDescent="0.25">
      <c r="A8" s="19">
        <v>5</v>
      </c>
      <c r="B8" s="20">
        <f>DATE( 2022,10,10)</f>
        <v>44844</v>
      </c>
      <c r="C8" s="21">
        <f>TIME(9,56,2)</f>
        <v>0.41391203703703705</v>
      </c>
      <c r="D8" s="20" t="str">
        <f t="shared" ca="1" si="0"/>
        <v>Within range</v>
      </c>
      <c r="E8" s="19" t="str">
        <f t="shared" si="1"/>
        <v>O</v>
      </c>
    </row>
    <row r="9" spans="1:5" x14ac:dyDescent="0.25">
      <c r="A9" s="19">
        <v>6</v>
      </c>
      <c r="B9" s="20">
        <f>DATE( 2022,12,29)</f>
        <v>44924</v>
      </c>
      <c r="C9" s="21">
        <f>TIME(15,35,40)</f>
        <v>0.64976851851851858</v>
      </c>
      <c r="D9" s="20" t="str">
        <f t="shared" ca="1" si="0"/>
        <v>Out of range</v>
      </c>
      <c r="E9" s="19" t="str">
        <f t="shared" si="1"/>
        <v>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Visualization of china</vt:lpstr>
      <vt:lpstr>Dashboard</vt:lpstr>
      <vt:lpstr>Pivot Table</vt:lpstr>
      <vt:lpstr>effects-of-covid-19-on-trade-at</vt:lpstr>
      <vt:lpstr>Logical Test (Date &amp; 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2022-10-01T09:15:58Z</dcterms:created>
  <dcterms:modified xsi:type="dcterms:W3CDTF">2022-10-11T09:05:10Z</dcterms:modified>
</cp:coreProperties>
</file>