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Ell\Documents\smruti\"/>
    </mc:Choice>
  </mc:AlternateContent>
  <xr:revisionPtr revIDLastSave="0" documentId="13_ncr:1_{E9159EF6-C9A8-4F81-AB1A-925A5A981884}" xr6:coauthVersionLast="47" xr6:coauthVersionMax="47" xr10:uidLastSave="{00000000-0000-0000-0000-000000000000}"/>
  <bookViews>
    <workbookView xWindow="-120" yWindow="-120" windowWidth="20730" windowHeight="11160" firstSheet="2" activeTab="5" xr2:uid="{A8B3E728-273F-40AF-BBF7-BCF311AA2CF6}"/>
  </bookViews>
  <sheets>
    <sheet name="t-Test  Paired Two Sample for M" sheetId="3" r:id="rId1"/>
    <sheet name="tTest TwoSample Assuming Une. V" sheetId="4" r:id="rId2"/>
    <sheet name="Anova " sheetId="5" r:id="rId3"/>
    <sheet name="z-Test  Two Sample for Means" sheetId="6" r:id="rId4"/>
    <sheet name="DASHBOARD" sheetId="7" r:id="rId5"/>
    <sheet name="DATA" sheetId="1" r:id="rId6"/>
  </sheets>
  <definedNames>
    <definedName name="Slicer_Item">#N/A</definedName>
    <definedName name="Slicer_Region">#N/A</definedName>
    <definedName name="Slicer_Rep">#N/A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6" i="7" l="1"/>
  <c r="F46" i="7"/>
  <c r="M14" i="1" l="1"/>
  <c r="M15" i="1"/>
  <c r="M16" i="1"/>
  <c r="L16" i="1"/>
  <c r="L15" i="1"/>
  <c r="L14" i="1"/>
  <c r="F46" i="1"/>
  <c r="F47" i="1"/>
  <c r="F48" i="1"/>
  <c r="E48" i="1"/>
  <c r="E47" i="1"/>
  <c r="E46" i="1"/>
</calcChain>
</file>

<file path=xl/sharedStrings.xml><?xml version="1.0" encoding="utf-8"?>
<sst xmlns="http://schemas.openxmlformats.org/spreadsheetml/2006/main" count="420" uniqueCount="79">
  <si>
    <t>OrderDate</t>
  </si>
  <si>
    <t>Region</t>
  </si>
  <si>
    <t>Rep</t>
  </si>
  <si>
    <t>Item</t>
  </si>
  <si>
    <t>Units</t>
  </si>
  <si>
    <t>Unit Cost</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</si>
  <si>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</si>
  <si>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</si>
  <si>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</si>
  <si>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</si>
  <si>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</si>
  <si>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</si>
  <si>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</si>
  <si>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</si>
  <si>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</si>
  <si>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</si>
  <si>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</si>
  <si>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</si>
  <si>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</si>
  <si>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</si>
  <si>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</si>
  <si>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</si>
  <si>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</si>
  <si>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</si>
  <si>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</si>
  <si>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mean</t>
  </si>
  <si>
    <t>standard deviation</t>
  </si>
  <si>
    <t>variance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</si>
  <si>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</si>
  <si>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</si>
  <si>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</si>
  <si>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</si>
  <si>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</si>
  <si>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</si>
  <si>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</si>
  <si>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</si>
  <si>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</si>
  <si>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</si>
  <si>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</si>
  <si>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</si>
  <si>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</si>
  <si>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</si>
  <si>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</si>
  <si>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</si>
  <si>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</si>
  <si>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</si>
  <si>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Anova: Two-Factor Without Replication</t>
  </si>
  <si>
    <t>Rows</t>
  </si>
  <si>
    <t>Columns</t>
  </si>
  <si>
    <t>Error</t>
  </si>
  <si>
    <t>t-Test: Paired Two Sample for Means</t>
  </si>
  <si>
    <t>Mean</t>
  </si>
  <si>
    <t>Observations</t>
  </si>
  <si>
    <t>Pearson Correlation</t>
  </si>
  <si>
    <t>Hypothesized Mean Difference</t>
  </si>
  <si>
    <t>t Stat</t>
  </si>
  <si>
    <t>P(T&lt;=t) one-tail</t>
  </si>
  <si>
    <t>t Critical one-tail</t>
  </si>
  <si>
    <t>P(T&lt;=t) two-tail</t>
  </si>
  <si>
    <t>t Critical two-tail</t>
  </si>
  <si>
    <t>t-Test: Two-Sample Assuming Unequal Variances</t>
  </si>
  <si>
    <t>*</t>
  </si>
  <si>
    <r>
      <t>SAMPLE(X</t>
    </r>
    <r>
      <rPr>
        <sz val="11"/>
        <color theme="1"/>
        <rFont val="Calibri"/>
        <family val="2"/>
      </rPr>
      <t>̅)</t>
    </r>
  </si>
  <si>
    <t>z-Test: Two Sample for Means</t>
  </si>
  <si>
    <t>Variable 1</t>
  </si>
  <si>
    <t>Variable 2</t>
  </si>
  <si>
    <t>Known Variance</t>
  </si>
  <si>
    <t>z</t>
  </si>
  <si>
    <t>P(Z&lt;=z) one-tail</t>
  </si>
  <si>
    <t>z Critical one-tail</t>
  </si>
  <si>
    <t>P(Z&lt;=z) two-tail</t>
  </si>
  <si>
    <t>z Critical two-tail</t>
  </si>
  <si>
    <t>Row Labels</t>
  </si>
  <si>
    <t>Grand Total</t>
  </si>
  <si>
    <t>Column Labels</t>
  </si>
  <si>
    <t>StdDevp of Units</t>
  </si>
  <si>
    <t>Total StdDevp of Units</t>
  </si>
  <si>
    <t>Varp of Unit Cost</t>
  </si>
  <si>
    <t>Total Varp of 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</si>
</sst>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numFmts>
  <fonts count="10" x14ac:knownFonts="1">
    <font>
      <sz val="11"/>
      <color theme="1"/>
      <name val="Calibri"/>
      <family val="2"/>
      <scheme val="minor"/>
    </font>
    <font>
      <sz val="12"/>
      <name val="Arial Narrow"/>
    </font>
    <font>
      <b/>
      <sz val="10"/>
      <color indexed="12"/>
      <name val="Arial"/>
      <family val="2"/>
    </font>
    <font>
      <sz val="10"/>
      <name val="Arial"/>
      <family val="2"/>
    </font>
    <font>
      <sz val="12"/>
      <name val="Arial Narrow"/>
      <family val="2"/>
    </font>
    <font>
      <u/>
      <sz val="11"/>
      <color indexed="12"/>
      <name val="Arial Narrow"/>
      <family val="2"/>
    </font>
    <font>
      <u/>
      <sz val="11"/>
      <color indexed="12"/>
      <name val="Calibri"/>
      <family val="2"/>
      <scheme val="minor"/>
    </font>
    <font>
      <i/>
      <sz val="11"/>
      <color theme="1"/>
      <name val="Calibri"/>
      <family val="2"/>
      <scheme val="minor"/>
    </font>
    <font>
      <sz val="11"/>
      <color theme="1"/>
      <name val="Calibri"/>
      <family val="2"/>
    </font>
    <font>
      <sz val="11"/>
      <name val="Arial"/>
      <family val="2"/>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2">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s>
  <cellStyleXfs count="13">
    <xf numFmtId="0" fontId="0" fillId="0" borderId="0"/>
    <xf numFmtId="0" fontId="1"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alignment horizontal="left" indent="1"/>
    </xf>
    <xf numFmtId="0" fontId="3" fillId="0" borderId="0" applyFont="0" applyFill="0" applyBorder="0" applyAlignment="0" applyProtection="0"/>
    <xf numFmtId="0" fontId="5" fillId="0" borderId="0" applyNumberFormat="0" applyFill="0" applyBorder="0" applyAlignment="0" applyProtection="0"/>
    <xf numFmtId="0" fontId="4" fillId="0" borderId="0"/>
    <xf numFmtId="0" fontId="4" fillId="0" borderId="0"/>
    <xf numFmtId="0" fontId="4" fillId="0" borderId="0"/>
    <xf numFmtId="0" fontId="3" fillId="0" borderId="0"/>
    <xf numFmtId="0" fontId="3" fillId="0" borderId="0"/>
    <xf numFmtId="0" fontId="3" fillId="0" borderId="0"/>
  </cellStyleXfs>
  <cellXfs count="112">
    <xf numFmtId="0" fontId="0" fillId="0" borderId="0" xfId="0"/>
    <xf numFmtId="164" fontId="3" fillId="0" borderId="0" xfId="1" applyNumberFormat="1" applyFont="1" applyAlignment="1">
      <alignment vertical="center"/>
    </xf>
    <xf numFmtId="0" fontId="3" fillId="0" borderId="0" xfId="11" applyAlignment="1">
      <alignment vertical="center"/>
    </xf>
    <xf numFmtId="0" fontId="3" fillId="0" borderId="0" xfId="1" applyFont="1" applyAlignment="1">
      <alignment vertical="center"/>
    </xf>
    <xf numFmtId="0" fontId="3" fillId="0" borderId="0" xfId="12" applyAlignment="1">
      <alignment horizontal="left" vertical="center"/>
    </xf>
    <xf numFmtId="0" fontId="3" fillId="0" borderId="0" xfId="1" applyFont="1" applyAlignment="1" applyProtection="1">
      <alignment vertical="center"/>
      <protection locked="0"/>
    </xf>
    <xf numFmtId="43" fontId="3" fillId="0" borderId="0" xfId="2" applyFont="1" applyFill="1" applyBorder="1" applyAlignment="1" applyProtection="1">
      <alignment horizontal="left" vertical="center"/>
    </xf>
    <xf numFmtId="0" fontId="0" fillId="3" borderId="3" xfId="0" applyFill="1" applyBorder="1"/>
    <xf numFmtId="0" fontId="2" fillId="5" borderId="9" xfId="1" applyFont="1" applyFill="1" applyBorder="1" applyAlignment="1">
      <alignment horizontal="center" vertical="center"/>
    </xf>
    <xf numFmtId="1" fontId="2" fillId="5" borderId="2" xfId="1" applyNumberFormat="1" applyFont="1" applyFill="1" applyBorder="1" applyAlignment="1">
      <alignment horizontal="left" vertical="center"/>
    </xf>
    <xf numFmtId="0" fontId="2" fillId="5" borderId="2" xfId="12" applyFont="1" applyFill="1" applyBorder="1" applyAlignment="1">
      <alignment horizontal="left" vertical="center"/>
    </xf>
    <xf numFmtId="0" fontId="2" fillId="5" borderId="2" xfId="5" applyFont="1" applyFill="1" applyBorder="1" applyAlignment="1" applyProtection="1">
      <alignment horizontal="left" vertical="center"/>
      <protection locked="0"/>
    </xf>
    <xf numFmtId="0" fontId="2" fillId="5" borderId="10" xfId="5" applyFont="1" applyFill="1" applyBorder="1" applyAlignment="1" applyProtection="1">
      <alignment horizontal="left" vertical="center"/>
    </xf>
    <xf numFmtId="164" fontId="3" fillId="6" borderId="4" xfId="1" applyNumberFormat="1" applyFont="1" applyFill="1" applyBorder="1" applyAlignment="1">
      <alignment vertical="center"/>
    </xf>
    <xf numFmtId="0" fontId="3" fillId="6" borderId="0" xfId="1" applyFont="1" applyFill="1" applyBorder="1" applyAlignment="1">
      <alignment vertical="center"/>
    </xf>
    <xf numFmtId="0" fontId="3" fillId="6" borderId="0" xfId="12" applyFill="1" applyBorder="1" applyAlignment="1">
      <alignment horizontal="left" vertical="center"/>
    </xf>
    <xf numFmtId="0" fontId="3" fillId="6" borderId="0" xfId="1" applyFont="1" applyFill="1" applyBorder="1" applyAlignment="1" applyProtection="1">
      <alignment vertical="center"/>
      <protection locked="0"/>
    </xf>
    <xf numFmtId="43" fontId="3" fillId="6" borderId="5" xfId="2" applyFont="1" applyFill="1" applyBorder="1" applyAlignment="1" applyProtection="1">
      <alignment horizontal="left" vertical="center"/>
    </xf>
    <xf numFmtId="0" fontId="3" fillId="6" borderId="0" xfId="11" applyFill="1" applyBorder="1" applyAlignment="1">
      <alignment vertical="center"/>
    </xf>
    <xf numFmtId="164" fontId="3" fillId="6" borderId="6" xfId="1" applyNumberFormat="1" applyFont="1" applyFill="1" applyBorder="1" applyAlignment="1">
      <alignment vertical="center"/>
    </xf>
    <xf numFmtId="0" fontId="3" fillId="6" borderId="1" xfId="11" applyFill="1" applyBorder="1" applyAlignment="1">
      <alignment vertical="center"/>
    </xf>
    <xf numFmtId="0" fontId="3" fillId="6" borderId="1" xfId="12" applyFill="1" applyBorder="1" applyAlignment="1">
      <alignment horizontal="left" vertical="center"/>
    </xf>
    <xf numFmtId="0" fontId="3" fillId="6" borderId="1" xfId="1" applyFont="1" applyFill="1" applyBorder="1" applyAlignment="1" applyProtection="1">
      <alignment vertical="center"/>
      <protection locked="0"/>
    </xf>
    <xf numFmtId="43" fontId="3" fillId="6" borderId="7" xfId="2" applyFont="1" applyFill="1" applyBorder="1" applyAlignment="1" applyProtection="1">
      <alignment horizontal="left" vertical="center"/>
    </xf>
    <xf numFmtId="164" fontId="3" fillId="6" borderId="14" xfId="1" applyNumberFormat="1" applyFont="1" applyFill="1" applyBorder="1" applyAlignment="1">
      <alignment vertical="center"/>
    </xf>
    <xf numFmtId="0" fontId="3" fillId="6" borderId="14" xfId="1" applyFont="1" applyFill="1" applyBorder="1" applyAlignment="1">
      <alignment vertical="center"/>
    </xf>
    <xf numFmtId="0" fontId="3" fillId="6" borderId="14" xfId="12" applyFill="1" applyBorder="1" applyAlignment="1">
      <alignment horizontal="left" vertical="center"/>
    </xf>
    <xf numFmtId="0" fontId="3" fillId="6" borderId="14" xfId="1" applyFont="1" applyFill="1" applyBorder="1" applyAlignment="1" applyProtection="1">
      <alignment vertical="center"/>
      <protection locked="0"/>
    </xf>
    <xf numFmtId="43" fontId="3" fillId="6" borderId="14" xfId="2" applyFont="1" applyFill="1" applyBorder="1" applyAlignment="1" applyProtection="1">
      <alignment horizontal="left" vertical="center"/>
    </xf>
    <xf numFmtId="0" fontId="3" fillId="6" borderId="14" xfId="11" applyFill="1" applyBorder="1" applyAlignment="1">
      <alignment vertical="center"/>
    </xf>
    <xf numFmtId="0" fontId="2" fillId="5" borderId="11" xfId="1" applyFont="1" applyFill="1" applyBorder="1" applyAlignment="1">
      <alignment horizontal="center" vertical="center"/>
    </xf>
    <xf numFmtId="1" fontId="2" fillId="5" borderId="12" xfId="1" applyNumberFormat="1" applyFont="1" applyFill="1" applyBorder="1" applyAlignment="1">
      <alignment horizontal="left" vertical="center"/>
    </xf>
    <xf numFmtId="0" fontId="2" fillId="5" borderId="12" xfId="12" applyFont="1" applyFill="1" applyBorder="1" applyAlignment="1">
      <alignment horizontal="left" vertical="center"/>
    </xf>
    <xf numFmtId="0" fontId="2" fillId="5" borderId="12" xfId="5" applyFont="1" applyFill="1" applyBorder="1" applyAlignment="1" applyProtection="1">
      <alignment horizontal="left" vertical="center"/>
      <protection locked="0"/>
    </xf>
    <xf numFmtId="0" fontId="2" fillId="5" borderId="13" xfId="5" applyFont="1" applyFill="1" applyBorder="1" applyAlignment="1" applyProtection="1">
      <alignment horizontal="left" vertical="center"/>
    </xf>
    <xf numFmtId="0" fontId="0" fillId="4" borderId="14" xfId="0" applyFill="1" applyBorder="1"/>
    <xf numFmtId="0" fontId="9" fillId="7" borderId="14" xfId="12" applyFont="1" applyFill="1" applyBorder="1" applyAlignment="1">
      <alignment horizontal="left" vertical="center"/>
    </xf>
    <xf numFmtId="0" fontId="0" fillId="8" borderId="0" xfId="0" applyFill="1"/>
    <xf numFmtId="0" fontId="0" fillId="2" borderId="15" xfId="0" applyFill="1" applyBorder="1"/>
    <xf numFmtId="0" fontId="0" fillId="2" borderId="16" xfId="0" applyFill="1" applyBorder="1"/>
    <xf numFmtId="0" fontId="0" fillId="2" borderId="17" xfId="0" applyFill="1" applyBorder="1"/>
    <xf numFmtId="0" fontId="7" fillId="2" borderId="25" xfId="0" applyFont="1" applyFill="1" applyBorder="1" applyAlignment="1">
      <alignment horizontal="center"/>
    </xf>
    <xf numFmtId="0" fontId="7" fillId="2" borderId="2" xfId="0" applyFont="1" applyFill="1" applyBorder="1" applyAlignment="1">
      <alignment horizontal="center"/>
    </xf>
    <xf numFmtId="0" fontId="0" fillId="2" borderId="0" xfId="0" applyFill="1" applyBorder="1"/>
    <xf numFmtId="0" fontId="0" fillId="2" borderId="19" xfId="0" applyFill="1" applyBorder="1"/>
    <xf numFmtId="0" fontId="0" fillId="2" borderId="18" xfId="0" applyFill="1" applyBorder="1"/>
    <xf numFmtId="0" fontId="0" fillId="2" borderId="26" xfId="0" applyFill="1" applyBorder="1"/>
    <xf numFmtId="0" fontId="0" fillId="2" borderId="1" xfId="0" applyFill="1" applyBorder="1"/>
    <xf numFmtId="0" fontId="7" fillId="2" borderId="20" xfId="0" applyFont="1" applyFill="1" applyBorder="1" applyAlignment="1">
      <alignment horizontal="center"/>
    </xf>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7" fillId="9" borderId="27" xfId="0" applyFont="1" applyFill="1" applyBorder="1" applyAlignment="1">
      <alignment horizontal="center"/>
    </xf>
    <xf numFmtId="0" fontId="7" fillId="9" borderId="28" xfId="0" applyFont="1" applyFill="1" applyBorder="1" applyAlignment="1">
      <alignment horizontal="center"/>
    </xf>
    <xf numFmtId="0" fontId="0" fillId="9" borderId="16" xfId="0" applyFill="1" applyBorder="1"/>
    <xf numFmtId="0" fontId="0" fillId="9" borderId="17" xfId="0" applyFill="1" applyBorder="1"/>
    <xf numFmtId="0" fontId="0" fillId="9" borderId="18" xfId="0" applyFill="1" applyBorder="1"/>
    <xf numFmtId="0" fontId="0" fillId="9" borderId="0" xfId="0" applyFill="1" applyBorder="1"/>
    <xf numFmtId="0" fontId="0" fillId="9" borderId="19" xfId="0" applyFill="1" applyBorder="1"/>
    <xf numFmtId="0" fontId="0" fillId="9" borderId="26" xfId="0" applyFill="1" applyBorder="1"/>
    <xf numFmtId="0" fontId="0" fillId="9" borderId="1" xfId="0" applyFill="1" applyBorder="1"/>
    <xf numFmtId="0" fontId="7" fillId="9" borderId="25" xfId="0" applyFont="1" applyFill="1" applyBorder="1" applyAlignment="1">
      <alignment horizontal="center"/>
    </xf>
    <xf numFmtId="0" fontId="7" fillId="9" borderId="2" xfId="0" applyFont="1" applyFill="1" applyBorder="1" applyAlignment="1">
      <alignment horizontal="center"/>
    </xf>
    <xf numFmtId="0" fontId="7" fillId="9" borderId="20" xfId="0" applyFont="1" applyFill="1" applyBorder="1" applyAlignment="1">
      <alignment horizontal="center"/>
    </xf>
    <xf numFmtId="0" fontId="0" fillId="9" borderId="21" xfId="0" applyFill="1" applyBorder="1"/>
    <xf numFmtId="0" fontId="0" fillId="9" borderId="22" xfId="0" applyFill="1" applyBorder="1"/>
    <xf numFmtId="0" fontId="0" fillId="9" borderId="23" xfId="0" applyFill="1" applyBorder="1"/>
    <xf numFmtId="0" fontId="0" fillId="9" borderId="24" xfId="0" applyFill="1" applyBorder="1"/>
    <xf numFmtId="0" fontId="7" fillId="10" borderId="27" xfId="0" applyFont="1" applyFill="1" applyBorder="1" applyAlignment="1">
      <alignment horizontal="center"/>
    </xf>
    <xf numFmtId="0" fontId="7" fillId="10" borderId="28" xfId="0" applyFont="1" applyFill="1" applyBorder="1" applyAlignment="1">
      <alignment horizontal="center"/>
    </xf>
    <xf numFmtId="0" fontId="7" fillId="10" borderId="29" xfId="0" applyFont="1" applyFill="1" applyBorder="1" applyAlignment="1">
      <alignment horizontal="center"/>
    </xf>
    <xf numFmtId="0" fontId="0" fillId="10" borderId="18" xfId="0" applyFill="1" applyBorder="1"/>
    <xf numFmtId="0" fontId="0" fillId="10" borderId="0" xfId="0" applyFill="1" applyBorder="1"/>
    <xf numFmtId="0" fontId="0" fillId="10" borderId="19" xfId="0" applyFill="1" applyBorder="1"/>
    <xf numFmtId="0" fontId="0" fillId="10" borderId="22" xfId="0" applyFill="1" applyBorder="1"/>
    <xf numFmtId="0" fontId="0" fillId="10" borderId="23" xfId="0" applyFill="1" applyBorder="1"/>
    <xf numFmtId="0" fontId="0" fillId="10" borderId="24" xfId="0" applyFill="1" applyBorder="1"/>
    <xf numFmtId="0" fontId="0" fillId="8" borderId="14" xfId="0" applyFill="1" applyBorder="1"/>
    <xf numFmtId="0" fontId="0" fillId="11" borderId="18" xfId="0" applyFill="1" applyBorder="1"/>
    <xf numFmtId="0" fontId="0" fillId="11" borderId="0" xfId="0" applyFill="1" applyBorder="1"/>
    <xf numFmtId="0" fontId="0" fillId="11" borderId="19" xfId="0" applyFill="1" applyBorder="1"/>
    <xf numFmtId="0" fontId="7" fillId="11" borderId="25" xfId="0" applyFont="1" applyFill="1" applyBorder="1" applyAlignment="1">
      <alignment horizontal="center"/>
    </xf>
    <xf numFmtId="0" fontId="7" fillId="11" borderId="2" xfId="0" applyFont="1" applyFill="1" applyBorder="1" applyAlignment="1">
      <alignment horizontal="center"/>
    </xf>
    <xf numFmtId="0" fontId="7" fillId="11" borderId="20" xfId="0" applyFont="1" applyFill="1" applyBorder="1" applyAlignment="1">
      <alignment horizontal="center"/>
    </xf>
    <xf numFmtId="0" fontId="0" fillId="11" borderId="18" xfId="0" applyFill="1" applyBorder="1" applyAlignment="1"/>
    <xf numFmtId="0" fontId="0" fillId="11" borderId="0" xfId="0" applyFill="1" applyBorder="1" applyAlignment="1"/>
    <xf numFmtId="0" fontId="0" fillId="11" borderId="19" xfId="0" applyFill="1" applyBorder="1" applyAlignment="1"/>
    <xf numFmtId="0" fontId="0" fillId="11" borderId="22" xfId="0" applyFill="1" applyBorder="1" applyAlignment="1"/>
    <xf numFmtId="0" fontId="0" fillId="11" borderId="23" xfId="0" applyFill="1" applyBorder="1" applyAlignment="1"/>
    <xf numFmtId="0" fontId="0" fillId="11" borderId="24" xfId="0" applyFill="1" applyBorder="1" applyAlignment="1"/>
    <xf numFmtId="0" fontId="0" fillId="5" borderId="15" xfId="0" applyFill="1" applyBorder="1"/>
    <xf numFmtId="0" fontId="0" fillId="5" borderId="16" xfId="0" applyFill="1" applyBorder="1"/>
    <xf numFmtId="0" fontId="0" fillId="5" borderId="17" xfId="0" applyFill="1" applyBorder="1"/>
    <xf numFmtId="0" fontId="2" fillId="5" borderId="8" xfId="1" applyFont="1" applyFill="1" applyBorder="1" applyAlignment="1">
      <alignment horizontal="center" vertical="center"/>
    </xf>
    <xf numFmtId="1" fontId="2" fillId="5" borderId="23" xfId="1" applyNumberFormat="1" applyFont="1" applyFill="1" applyBorder="1" applyAlignment="1">
      <alignment horizontal="left" vertical="center"/>
    </xf>
    <xf numFmtId="0" fontId="2" fillId="5" borderId="23" xfId="12" applyFont="1" applyFill="1" applyBorder="1" applyAlignment="1">
      <alignment horizontal="left" vertical="center"/>
    </xf>
    <xf numFmtId="0" fontId="2" fillId="5" borderId="23" xfId="5" applyFont="1" applyFill="1" applyBorder="1" applyAlignment="1" applyProtection="1">
      <alignment horizontal="left" vertical="center"/>
      <protection locked="0"/>
    </xf>
    <xf numFmtId="0" fontId="2" fillId="5" borderId="30" xfId="5" applyFont="1" applyFill="1" applyBorder="1" applyAlignment="1" applyProtection="1">
      <alignment horizontal="left" vertical="center"/>
    </xf>
    <xf numFmtId="164" fontId="3" fillId="6" borderId="31" xfId="1" applyNumberFormat="1" applyFont="1" applyFill="1" applyBorder="1" applyAlignment="1">
      <alignment vertical="center"/>
    </xf>
    <xf numFmtId="0" fontId="3" fillId="6" borderId="31" xfId="11" applyFill="1" applyBorder="1" applyAlignment="1">
      <alignment vertical="center"/>
    </xf>
    <xf numFmtId="0" fontId="3" fillId="6" borderId="31" xfId="12" applyFill="1" applyBorder="1" applyAlignment="1">
      <alignment horizontal="left" vertical="center"/>
    </xf>
    <xf numFmtId="0" fontId="3" fillId="6" borderId="31" xfId="1" applyFont="1" applyFill="1" applyBorder="1" applyAlignment="1" applyProtection="1">
      <alignment vertical="center"/>
      <protection locked="0"/>
    </xf>
    <xf numFmtId="43" fontId="3" fillId="6" borderId="31" xfId="2" applyFont="1" applyFill="1" applyBorder="1" applyAlignment="1" applyProtection="1">
      <alignment horizontal="left" vertical="center"/>
    </xf>
    <xf numFmtId="0" fontId="3" fillId="6" borderId="31" xfId="0" applyNumberFormat="1" applyFont="1" applyFill="1" applyBorder="1" applyAlignment="1" applyProtection="1">
      <alignment vertical="center"/>
    </xf>
    <xf numFmtId="0" fontId="3" fillId="6" borderId="31" xfId="0" applyNumberFormat="1" applyFont="1" applyFill="1" applyBorder="1" applyAlignment="1" applyProtection="1">
      <alignment horizontal="left" vertical="center"/>
    </xf>
    <xf numFmtId="0" fontId="3" fillId="6" borderId="31" xfId="0" applyNumberFormat="1" applyFont="1" applyFill="1" applyBorder="1" applyAlignment="1" applyProtection="1">
      <alignment vertical="center"/>
      <protection locked="0"/>
    </xf>
    <xf numFmtId="43" fontId="3" fillId="6" borderId="31" xfId="0" applyNumberFormat="1" applyFont="1" applyFill="1" applyBorder="1" applyAlignment="1" applyProtection="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3">
    <cellStyle name="Comma 2" xfId="3" xr:uid="{341BB547-0619-4994-9995-8C6FD7DCC672}"/>
    <cellStyle name="Comma 3" xfId="2" xr:uid="{B8BE84CA-D064-47F9-94F2-E9AB1DFC91D4}"/>
    <cellStyle name="Ctx_Hyperlink" xfId="4" xr:uid="{719BF86B-7030-4EB0-A9EA-1543D3517F48}"/>
    <cellStyle name="Currency_TapePivot" xfId="5" xr:uid="{431921BA-58DC-4ABF-8E03-84A9B290C53A}"/>
    <cellStyle name="Hyperlink 2" xfId="6" xr:uid="{C6A3D831-8FF0-41A3-83A4-D682EBEB4DFD}"/>
    <cellStyle name="Normal" xfId="0" builtinId="0"/>
    <cellStyle name="Normal 2" xfId="7" xr:uid="{3422422F-7834-4930-A5BC-D279CED71D1F}"/>
    <cellStyle name="Normal 2 2" xfId="8" xr:uid="{D7B33441-17FF-4B30-A685-5D34B1C91316}"/>
    <cellStyle name="Normal 2 3 2" xfId="9" xr:uid="{F730954C-83A0-4F57-9547-35E73985A851}"/>
    <cellStyle name="Normal 3" xfId="10" xr:uid="{A2585DCF-3AFD-4801-9A0D-1CCDBDE4A0BF}"/>
    <cellStyle name="Normal 4" xfId="1" xr:uid="{E83B0554-9E85-4F5E-93CF-640A3EED3A7E}"/>
    <cellStyle name="Normal_Sheet1" xfId="11" xr:uid="{8904D16C-1214-4A3D-B0C0-33451A92A6D2}"/>
    <cellStyle name="Normal_TapePivot" xfId="12" xr:uid="{AE28C276-5579-4675-B505-B4F5CADFF925}"/>
  </cellStyles>
  <dxfs count="15">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family val="2"/>
        <scheme val="none"/>
      </font>
      <numFmt numFmtId="35" formatCode="_(* #,##0.00_);_(* \(#,##0.00\);_(* &quot;-&quot;??_);_(@_)"/>
      <fill>
        <patternFill patternType="solid">
          <fgColor indexed="64"/>
          <bgColor theme="6" tint="0.5999938962981048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dxf>
    <dxf>
      <fill>
        <patternFill patternType="solid">
          <fgColor indexed="64"/>
          <bgColor theme="6"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solid">
          <fgColor indexed="64"/>
          <bgColor theme="6" tint="0.5999938962981048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m/d/yy;@"/>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top style="medium">
          <color indexed="64"/>
        </top>
        <bottom style="thin">
          <color indexed="64"/>
        </bottom>
      </border>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[statistics(Assi.).xlsx]DASHBOARD!PivotTable1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ot"/>
          <c:size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DASHBOARD!$I$3:$I$5</c:f>
              <c:strCache>
                <c:ptCount val="1"/>
                <c:pt idx="0">
                  <c:v>StdDevp of Units - Binder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DASHBOARD!$I$6:$I$20</c:f>
              <c:numCache>
                <c:formatCode>General</c:formatCode>
                <c:ptCount val="11"/>
                <c:pt idx="0">
                  <c:v>0</c:v>
                </c:pt>
                <c:pt idx="1">
                  <c:v>17</c:v>
                </c:pt>
                <c:pt idx="2">
                  <c:v>41.5</c:v>
                </c:pt>
                <c:pt idx="3">
                  <c:v>0</c:v>
                </c:pt>
                <c:pt idx="4">
                  <c:v>0</c:v>
                </c:pt>
                <c:pt idx="5">
                  <c:v>0</c:v>
                </c:pt>
                <c:pt idx="6">
                  <c:v>0</c:v>
                </c:pt>
                <c:pt idx="7">
                  <c:v>26.398653164297773</c:v>
                </c:pt>
                <c:pt idx="8">
                  <c:v>0</c:v>
                </c:pt>
                <c:pt idx="9">
                  <c:v>0</c:v>
                </c:pt>
                <c:pt idx="10">
                  <c:v>0</c:v>
                </c:pt>
              </c:numCache>
            </c:numRef>
          </c:val>
          <c:extLst>
            <c:ext xmlns:c16="http://schemas.microsoft.com/office/drawing/2014/chart" uri="{C3380CC4-5D6E-409C-BE32-E72D297353CC}">
              <c16:uniqueId val="{00000000-DA39-423A-8D90-88C1C5326087}"/>
            </c:ext>
          </c:extLst>
        </c:ser>
        <c:ser>
          <c:idx val="1"/>
          <c:order val="1"/>
          <c:tx>
            <c:strRef>
              <c:f>DASHBOARD!$J$3:$J$5</c:f>
              <c:strCache>
                <c:ptCount val="1"/>
                <c:pt idx="0">
                  <c:v>StdDevp of Units - Desk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DASHBOARD!$J$6:$J$20</c:f>
              <c:numCache>
                <c:formatCode>General</c:formatCode>
                <c:ptCount val="11"/>
                <c:pt idx="3">
                  <c:v>0</c:v>
                </c:pt>
                <c:pt idx="5">
                  <c:v>0</c:v>
                </c:pt>
                <c:pt idx="9">
                  <c:v>0</c:v>
                </c:pt>
              </c:numCache>
            </c:numRef>
          </c:val>
          <c:extLst>
            <c:ext xmlns:c16="http://schemas.microsoft.com/office/drawing/2014/chart" uri="{C3380CC4-5D6E-409C-BE32-E72D297353CC}">
              <c16:uniqueId val="{00000001-DA39-423A-8D90-88C1C5326087}"/>
            </c:ext>
          </c:extLst>
        </c:ser>
        <c:ser>
          <c:idx val="2"/>
          <c:order val="2"/>
          <c:tx>
            <c:strRef>
              <c:f>DASHBOARD!$K$3:$K$5</c:f>
              <c:strCache>
                <c:ptCount val="1"/>
                <c:pt idx="0">
                  <c:v>StdDevp of Units - Pen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DASHBOARD!$K$6:$K$20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2-DA39-423A-8D90-88C1C5326087}"/>
            </c:ext>
          </c:extLst>
        </c:ser>
        <c:ser>
          <c:idx val="3"/>
          <c:order val="3"/>
          <c:tx>
            <c:strRef>
              <c:f>DASHBOARD!$L$3:$L$5</c:f>
              <c:strCache>
                <c:ptCount val="1"/>
                <c:pt idx="0">
                  <c:v>StdDevp of Units - Pencil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DASHBOARD!$L$6:$L$20</c:f>
              <c:numCache>
                <c:formatCode>General</c:formatCode>
                <c:ptCount val="11"/>
                <c:pt idx="0">
                  <c:v>26.886593106767709</c:v>
                </c:pt>
                <c:pt idx="1">
                  <c:v>23</c:v>
                </c:pt>
                <c:pt idx="2">
                  <c:v>27</c:v>
                </c:pt>
                <c:pt idx="4">
                  <c:v>0</c:v>
                </c:pt>
                <c:pt idx="5">
                  <c:v>0</c:v>
                </c:pt>
                <c:pt idx="7">
                  <c:v>30</c:v>
                </c:pt>
                <c:pt idx="9">
                  <c:v>0</c:v>
                </c:pt>
                <c:pt idx="10">
                  <c:v>0</c:v>
                </c:pt>
              </c:numCache>
            </c:numRef>
          </c:val>
          <c:extLst>
            <c:ext xmlns:c16="http://schemas.microsoft.com/office/drawing/2014/chart" uri="{C3380CC4-5D6E-409C-BE32-E72D297353CC}">
              <c16:uniqueId val="{00000003-DA39-423A-8D90-88C1C5326087}"/>
            </c:ext>
          </c:extLst>
        </c:ser>
        <c:ser>
          <c:idx val="4"/>
          <c:order val="4"/>
          <c:tx>
            <c:strRef>
              <c:f>DASHBOARD!$M$3:$M$5</c:f>
              <c:strCache>
                <c:ptCount val="1"/>
                <c:pt idx="0">
                  <c:v>Varp of Unit Cost - Binder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DASHBOARD!$M$6:$M$20</c:f>
              <c:numCache>
                <c:formatCode>General</c:formatCode>
                <c:ptCount val="11"/>
                <c:pt idx="0">
                  <c:v>0</c:v>
                </c:pt>
                <c:pt idx="1">
                  <c:v>0</c:v>
                </c:pt>
                <c:pt idx="2">
                  <c:v>56.25</c:v>
                </c:pt>
                <c:pt idx="3">
                  <c:v>0</c:v>
                </c:pt>
                <c:pt idx="4">
                  <c:v>0</c:v>
                </c:pt>
                <c:pt idx="5">
                  <c:v>0</c:v>
                </c:pt>
                <c:pt idx="6">
                  <c:v>0</c:v>
                </c:pt>
                <c:pt idx="7">
                  <c:v>3.555555555555562</c:v>
                </c:pt>
                <c:pt idx="8">
                  <c:v>0</c:v>
                </c:pt>
                <c:pt idx="9">
                  <c:v>0</c:v>
                </c:pt>
                <c:pt idx="10">
                  <c:v>0</c:v>
                </c:pt>
              </c:numCache>
            </c:numRef>
          </c:val>
          <c:extLst>
            <c:ext xmlns:c16="http://schemas.microsoft.com/office/drawing/2014/chart" uri="{C3380CC4-5D6E-409C-BE32-E72D297353CC}">
              <c16:uniqueId val="{00000004-DA39-423A-8D90-88C1C5326087}"/>
            </c:ext>
          </c:extLst>
        </c:ser>
        <c:ser>
          <c:idx val="5"/>
          <c:order val="5"/>
          <c:tx>
            <c:strRef>
              <c:f>DASHBOARD!$N$3:$N$5</c:f>
              <c:strCache>
                <c:ptCount val="1"/>
                <c:pt idx="0">
                  <c:v>Varp of Unit Cost - Desk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DASHBOARD!$N$6:$N$20</c:f>
              <c:numCache>
                <c:formatCode>General</c:formatCode>
                <c:ptCount val="11"/>
                <c:pt idx="3">
                  <c:v>0</c:v>
                </c:pt>
                <c:pt idx="5">
                  <c:v>0</c:v>
                </c:pt>
                <c:pt idx="9">
                  <c:v>0</c:v>
                </c:pt>
              </c:numCache>
            </c:numRef>
          </c:val>
          <c:extLst>
            <c:ext xmlns:c16="http://schemas.microsoft.com/office/drawing/2014/chart" uri="{C3380CC4-5D6E-409C-BE32-E72D297353CC}">
              <c16:uniqueId val="{00000005-DA39-423A-8D90-88C1C5326087}"/>
            </c:ext>
          </c:extLst>
        </c:ser>
        <c:ser>
          <c:idx val="6"/>
          <c:order val="6"/>
          <c:tx>
            <c:strRef>
              <c:f>DASHBOARD!$O$3:$O$5</c:f>
              <c:strCache>
                <c:ptCount val="1"/>
                <c:pt idx="0">
                  <c:v>Varp of Unit Cost - Pen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DASHBOARD!$O$6:$O$20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B-DA39-423A-8D90-88C1C5326087}"/>
            </c:ext>
          </c:extLst>
        </c:ser>
        <c:ser>
          <c:idx val="7"/>
          <c:order val="7"/>
          <c:tx>
            <c:strRef>
              <c:f>DASHBOARD!$P$3:$P$5</c:f>
              <c:strCache>
                <c:ptCount val="1"/>
                <c:pt idx="0">
                  <c:v>Varp of Unit Cost - Pencil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DASHBOARD!$P$6:$P$20</c:f>
              <c:numCache>
                <c:formatCode>General</c:formatCode>
                <c:ptCount val="11"/>
                <c:pt idx="0">
                  <c:v>0.10888888888888894</c:v>
                </c:pt>
                <c:pt idx="1">
                  <c:v>0</c:v>
                </c:pt>
                <c:pt idx="2">
                  <c:v>0</c:v>
                </c:pt>
                <c:pt idx="4">
                  <c:v>0</c:v>
                </c:pt>
                <c:pt idx="5">
                  <c:v>0</c:v>
                </c:pt>
                <c:pt idx="7">
                  <c:v>2.25</c:v>
                </c:pt>
                <c:pt idx="9">
                  <c:v>0</c:v>
                </c:pt>
                <c:pt idx="10">
                  <c:v>0</c:v>
                </c:pt>
              </c:numCache>
            </c:numRef>
          </c:val>
          <c:extLst>
            <c:ext xmlns:c16="http://schemas.microsoft.com/office/drawing/2014/chart" uri="{C3380CC4-5D6E-409C-BE32-E72D297353CC}">
              <c16:uniqueId val="{0000000C-DA39-423A-8D90-88C1C5326087}"/>
            </c:ext>
          </c:extLst>
        </c:ser>
        <c:dLbls>
          <c:showLegendKey val="0"/>
          <c:showVal val="0"/>
          <c:showCatName val="0"/>
          <c:showSerName val="0"/>
          <c:showPercent val="0"/>
          <c:showBubbleSize val="0"/>
        </c:dLbls>
        <c:gapWidth val="115"/>
        <c:overlap val="-20"/>
        <c:axId val="1847011423"/>
        <c:axId val="1846992287"/>
      </c:barChart>
      <c:catAx>
        <c:axId val="18470114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992287"/>
        <c:crosses val="autoZero"/>
        <c:auto val="1"/>
        <c:lblAlgn val="ctr"/>
        <c:lblOffset val="100"/>
        <c:noMultiLvlLbl val="0"/>
      </c:catAx>
      <c:valAx>
        <c:axId val="1846992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0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[statistics(Assi.).xlsx]DASHBOARD!PivotTable1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DASHBOARD!$I$3:$I$5</c:f>
              <c:strCache>
                <c:ptCount val="1"/>
                <c:pt idx="0">
                  <c:v>StdDevp of Units - Binder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DASHBOARD!$I$6:$I$20</c:f>
              <c:numCache>
                <c:formatCode>General</c:formatCode>
                <c:ptCount val="11"/>
                <c:pt idx="0">
                  <c:v>0</c:v>
                </c:pt>
                <c:pt idx="1">
                  <c:v>17</c:v>
                </c:pt>
                <c:pt idx="2">
                  <c:v>41.5</c:v>
                </c:pt>
                <c:pt idx="3">
                  <c:v>0</c:v>
                </c:pt>
                <c:pt idx="4">
                  <c:v>0</c:v>
                </c:pt>
                <c:pt idx="5">
                  <c:v>0</c:v>
                </c:pt>
                <c:pt idx="6">
                  <c:v>0</c:v>
                </c:pt>
                <c:pt idx="7">
                  <c:v>26.398653164297773</c:v>
                </c:pt>
                <c:pt idx="8">
                  <c:v>0</c:v>
                </c:pt>
                <c:pt idx="9">
                  <c:v>0</c:v>
                </c:pt>
                <c:pt idx="10">
                  <c:v>0</c:v>
                </c:pt>
              </c:numCache>
            </c:numRef>
          </c:val>
          <c:extLst>
            <c:ext xmlns:c16="http://schemas.microsoft.com/office/drawing/2014/chart" uri="{C3380CC4-5D6E-409C-BE32-E72D297353CC}">
              <c16:uniqueId val="{00000000-B271-44F1-B8FA-BB1CC8B1A6FA}"/>
            </c:ext>
          </c:extLst>
        </c:ser>
        <c:ser>
          <c:idx val="1"/>
          <c:order val="1"/>
          <c:tx>
            <c:strRef>
              <c:f>DASHBOARD!$J$3:$J$5</c:f>
              <c:strCache>
                <c:ptCount val="1"/>
                <c:pt idx="0">
                  <c:v>StdDevp of Units - Desk</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DASHBOARD!$J$6:$J$20</c:f>
              <c:numCache>
                <c:formatCode>General</c:formatCode>
                <c:ptCount val="11"/>
                <c:pt idx="3">
                  <c:v>0</c:v>
                </c:pt>
                <c:pt idx="5">
                  <c:v>0</c:v>
                </c:pt>
                <c:pt idx="9">
                  <c:v>0</c:v>
                </c:pt>
              </c:numCache>
            </c:numRef>
          </c:val>
          <c:extLst>
            <c:ext xmlns:c16="http://schemas.microsoft.com/office/drawing/2014/chart" uri="{C3380CC4-5D6E-409C-BE32-E72D297353CC}">
              <c16:uniqueId val="{00000001-B271-44F1-B8FA-BB1CC8B1A6FA}"/>
            </c:ext>
          </c:extLst>
        </c:ser>
        <c:ser>
          <c:idx val="2"/>
          <c:order val="2"/>
          <c:tx>
            <c:strRef>
              <c:f>DASHBOARD!$K$3:$K$5</c:f>
              <c:strCache>
                <c:ptCount val="1"/>
                <c:pt idx="0">
                  <c:v>StdDevp of Units - Pen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DASHBOARD!$K$6:$K$20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2-B271-44F1-B8FA-BB1CC8B1A6FA}"/>
            </c:ext>
          </c:extLst>
        </c:ser>
        <c:ser>
          <c:idx val="3"/>
          <c:order val="3"/>
          <c:tx>
            <c:strRef>
              <c:f>DASHBOARD!$L$3:$L$5</c:f>
              <c:strCache>
                <c:ptCount val="1"/>
                <c:pt idx="0">
                  <c:v>StdDevp of Units - Pencil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DASHBOARD!$L$6:$L$20</c:f>
              <c:numCache>
                <c:formatCode>General</c:formatCode>
                <c:ptCount val="11"/>
                <c:pt idx="0">
                  <c:v>26.886593106767709</c:v>
                </c:pt>
                <c:pt idx="1">
                  <c:v>23</c:v>
                </c:pt>
                <c:pt idx="2">
                  <c:v>27</c:v>
                </c:pt>
                <c:pt idx="4">
                  <c:v>0</c:v>
                </c:pt>
                <c:pt idx="5">
                  <c:v>0</c:v>
                </c:pt>
                <c:pt idx="7">
                  <c:v>30</c:v>
                </c:pt>
                <c:pt idx="9">
                  <c:v>0</c:v>
                </c:pt>
                <c:pt idx="10">
                  <c:v>0</c:v>
                </c:pt>
              </c:numCache>
            </c:numRef>
          </c:val>
          <c:extLst>
            <c:ext xmlns:c16="http://schemas.microsoft.com/office/drawing/2014/chart" uri="{C3380CC4-5D6E-409C-BE32-E72D297353CC}">
              <c16:uniqueId val="{00000003-B271-44F1-B8FA-BB1CC8B1A6FA}"/>
            </c:ext>
          </c:extLst>
        </c:ser>
        <c:ser>
          <c:idx val="4"/>
          <c:order val="4"/>
          <c:tx>
            <c:strRef>
              <c:f>DASHBOARD!$M$3:$M$5</c:f>
              <c:strCache>
                <c:ptCount val="1"/>
                <c:pt idx="0">
                  <c:v>Varp of Unit Cost - Binder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DASHBOARD!$M$6:$M$20</c:f>
              <c:numCache>
                <c:formatCode>General</c:formatCode>
                <c:ptCount val="11"/>
                <c:pt idx="0">
                  <c:v>0</c:v>
                </c:pt>
                <c:pt idx="1">
                  <c:v>0</c:v>
                </c:pt>
                <c:pt idx="2">
                  <c:v>56.25</c:v>
                </c:pt>
                <c:pt idx="3">
                  <c:v>0</c:v>
                </c:pt>
                <c:pt idx="4">
                  <c:v>0</c:v>
                </c:pt>
                <c:pt idx="5">
                  <c:v>0</c:v>
                </c:pt>
                <c:pt idx="6">
                  <c:v>0</c:v>
                </c:pt>
                <c:pt idx="7">
                  <c:v>3.555555555555562</c:v>
                </c:pt>
                <c:pt idx="8">
                  <c:v>0</c:v>
                </c:pt>
                <c:pt idx="9">
                  <c:v>0</c:v>
                </c:pt>
                <c:pt idx="10">
                  <c:v>0</c:v>
                </c:pt>
              </c:numCache>
            </c:numRef>
          </c:val>
          <c:extLst>
            <c:ext xmlns:c16="http://schemas.microsoft.com/office/drawing/2014/chart" uri="{C3380CC4-5D6E-409C-BE32-E72D297353CC}">
              <c16:uniqueId val="{00000004-B271-44F1-B8FA-BB1CC8B1A6FA}"/>
            </c:ext>
          </c:extLst>
        </c:ser>
        <c:ser>
          <c:idx val="5"/>
          <c:order val="5"/>
          <c:tx>
            <c:strRef>
              <c:f>DASHBOARD!$N$3:$N$5</c:f>
              <c:strCache>
                <c:ptCount val="1"/>
                <c:pt idx="0">
                  <c:v>Varp of Unit Cost - Desk</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DASHBOARD!$N$6:$N$20</c:f>
              <c:numCache>
                <c:formatCode>General</c:formatCode>
                <c:ptCount val="11"/>
                <c:pt idx="3">
                  <c:v>0</c:v>
                </c:pt>
                <c:pt idx="5">
                  <c:v>0</c:v>
                </c:pt>
                <c:pt idx="9">
                  <c:v>0</c:v>
                </c:pt>
              </c:numCache>
            </c:numRef>
          </c:val>
          <c:extLst>
            <c:ext xmlns:c16="http://schemas.microsoft.com/office/drawing/2014/chart" uri="{C3380CC4-5D6E-409C-BE32-E72D297353CC}">
              <c16:uniqueId val="{00000005-B271-44F1-B8FA-BB1CC8B1A6FA}"/>
            </c:ext>
          </c:extLst>
        </c:ser>
        <c:ser>
          <c:idx val="6"/>
          <c:order val="6"/>
          <c:tx>
            <c:strRef>
              <c:f>DASHBOARD!$O$3:$O$5</c:f>
              <c:strCache>
                <c:ptCount val="1"/>
                <c:pt idx="0">
                  <c:v>Varp of Unit Cost - Pen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DASHBOARD!$O$6:$O$20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B-B271-44F1-B8FA-BB1CC8B1A6FA}"/>
            </c:ext>
          </c:extLst>
        </c:ser>
        <c:ser>
          <c:idx val="7"/>
          <c:order val="7"/>
          <c:tx>
            <c:strRef>
              <c:f>DASHBOARD!$P$3:$P$5</c:f>
              <c:strCache>
                <c:ptCount val="1"/>
                <c:pt idx="0">
                  <c:v>Varp of Unit Cost - Pencil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DASHBOARD!$P$6:$P$20</c:f>
              <c:numCache>
                <c:formatCode>General</c:formatCode>
                <c:ptCount val="11"/>
                <c:pt idx="0">
                  <c:v>0.10888888888888894</c:v>
                </c:pt>
                <c:pt idx="1">
                  <c:v>0</c:v>
                </c:pt>
                <c:pt idx="2">
                  <c:v>0</c:v>
                </c:pt>
                <c:pt idx="4">
                  <c:v>0</c:v>
                </c:pt>
                <c:pt idx="5">
                  <c:v>0</c:v>
                </c:pt>
                <c:pt idx="7">
                  <c:v>2.25</c:v>
                </c:pt>
                <c:pt idx="9">
                  <c:v>0</c:v>
                </c:pt>
                <c:pt idx="10">
                  <c:v>0</c:v>
                </c:pt>
              </c:numCache>
            </c:numRef>
          </c:val>
          <c:extLst>
            <c:ext xmlns:c16="http://schemas.microsoft.com/office/drawing/2014/chart" uri="{C3380CC4-5D6E-409C-BE32-E72D297353CC}">
              <c16:uniqueId val="{0000000C-B271-44F1-B8FA-BB1CC8B1A6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238125</xdr:colOff>
      <xdr:row>20</xdr:row>
      <xdr:rowOff>171450</xdr:rowOff>
    </xdr:from>
    <xdr:to>
      <xdr:col>14</xdr:col>
      <xdr:colOff>603251</xdr:colOff>
      <xdr:row>34</xdr:row>
      <xdr:rowOff>28575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673FCC3-CF2B-1BAF-56E0-6CDBB43E94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32938" y="3981450"/>
              <a:ext cx="183356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21</xdr:row>
      <xdr:rowOff>28575</xdr:rowOff>
    </xdr:from>
    <xdr:to>
      <xdr:col>11</xdr:col>
      <xdr:colOff>230187</xdr:colOff>
      <xdr:row>34</xdr:row>
      <xdr:rowOff>76200</xdr:rowOff>
    </xdr:to>
    <mc:AlternateContent xmlns:mc="http://schemas.openxmlformats.org/markup-compatibility/2006">
      <mc:Choice xmlns:a14="http://schemas.microsoft.com/office/drawing/2010/main" Requires="a14">
        <xdr:graphicFrame macro="">
          <xdr:nvGraphicFramePr>
            <xdr:cNvPr id="7" name="Rep 1">
              <a:extLst>
                <a:ext uri="{FF2B5EF4-FFF2-40B4-BE49-F238E27FC236}">
                  <a16:creationId xmlns:a16="http://schemas.microsoft.com/office/drawing/2014/main" id="{2330C6AA-25BD-09C6-E2A9-2D8419C11288}"/>
                </a:ext>
              </a:extLst>
            </xdr:cNvPr>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6837363" y="4029075"/>
              <a:ext cx="183038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21</xdr:row>
      <xdr:rowOff>19050</xdr:rowOff>
    </xdr:from>
    <xdr:to>
      <xdr:col>8</xdr:col>
      <xdr:colOff>850900</xdr:colOff>
      <xdr:row>34</xdr:row>
      <xdr:rowOff>66675</xdr:rowOff>
    </xdr:to>
    <mc:AlternateContent xmlns:mc="http://schemas.openxmlformats.org/markup-compatibility/2006">
      <mc:Choice xmlns:a14="http://schemas.microsoft.com/office/drawing/2010/main" Requires="a14">
        <xdr:graphicFrame macro="">
          <xdr:nvGraphicFramePr>
            <xdr:cNvPr id="8" name="Item 1">
              <a:extLst>
                <a:ext uri="{FF2B5EF4-FFF2-40B4-BE49-F238E27FC236}">
                  <a16:creationId xmlns:a16="http://schemas.microsoft.com/office/drawing/2014/main" id="{356B38B3-C335-58E1-1974-ECD9328A391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4660900" y="4019550"/>
              <a:ext cx="1825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314325</xdr:colOff>
      <xdr:row>19</xdr:row>
      <xdr:rowOff>169862</xdr:rowOff>
    </xdr:from>
    <xdr:to>
      <xdr:col>20</xdr:col>
      <xdr:colOff>69850</xdr:colOff>
      <xdr:row>34</xdr:row>
      <xdr:rowOff>55562</xdr:rowOff>
    </xdr:to>
    <xdr:graphicFrame macro="">
      <xdr:nvGraphicFramePr>
        <xdr:cNvPr id="10" name="Chart 9">
          <a:extLst>
            <a:ext uri="{FF2B5EF4-FFF2-40B4-BE49-F238E27FC236}">
              <a16:creationId xmlns:a16="http://schemas.microsoft.com/office/drawing/2014/main" id="{03DCDE4C-FA65-48A0-8B9C-54C381CDB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825500</xdr:colOff>
      <xdr:row>35</xdr:row>
      <xdr:rowOff>69056</xdr:rowOff>
    </xdr:from>
    <xdr:to>
      <xdr:col>15</xdr:col>
      <xdr:colOff>182562</xdr:colOff>
      <xdr:row>49</xdr:row>
      <xdr:rowOff>145256</xdr:rowOff>
    </xdr:to>
    <xdr:graphicFrame macro="">
      <xdr:nvGraphicFramePr>
        <xdr:cNvPr id="11" name="Chart 10">
          <a:extLst>
            <a:ext uri="{FF2B5EF4-FFF2-40B4-BE49-F238E27FC236}">
              <a16:creationId xmlns:a16="http://schemas.microsoft.com/office/drawing/2014/main" id="{5CFF4BE3-3500-482D-787D-7560991B9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94.618194097224" createdVersion="8" refreshedVersion="8" minRefreshableVersion="3" recordCount="43" xr:uid="{A5820F32-F6FE-490F-81E3-93890F60D28A}">
  <cacheSource type="worksheet">
    <worksheetSource name="Table1"/>
  </cacheSource>
  <cacheFields count="6">
    <cacheField name="OrderDate" numFmtId="164">
      <sharedItems containsSemiMixedTypes="0" containsNonDate="0" containsDate="1" containsString="0" minDate="2014-01-06T00:00:00" maxDate="2015-12-22T00:00:00"/>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ount="37">
        <n v="2"/>
        <n v="5"/>
        <n v="7"/>
        <n v="11"/>
        <n v="14"/>
        <n v="27"/>
        <n v="28"/>
        <n v="36"/>
        <n v="42"/>
        <n v="46"/>
        <n v="50"/>
        <n v="53"/>
        <n v="55"/>
        <n v="66"/>
        <n v="67"/>
        <n v="75"/>
        <n v="80"/>
        <n v="87"/>
        <n v="90"/>
        <n v="94"/>
        <n v="96"/>
        <n v="4"/>
        <n v="15"/>
        <n v="16"/>
        <n v="29"/>
        <n v="35"/>
        <n v="60"/>
        <n v="62"/>
        <n v="64"/>
        <n v="74"/>
        <n v="81"/>
        <n v="95"/>
        <n v="3"/>
        <n v="32"/>
        <n v="56"/>
        <n v="57"/>
        <n v="76"/>
      </sharedItems>
    </cacheField>
    <cacheField name="Unit Cost" numFmtId="43">
      <sharedItems containsSemiMixedTypes="0" containsString="0" containsNumber="1" minValue="1.29" maxValue="275" count="12">
        <n v="125"/>
        <n v="1.29"/>
        <n v="4.99"/>
        <n v="19.989999999999998"/>
        <n v="8.99"/>
        <n v="23.95"/>
        <n v="12.49"/>
        <n v="1.99"/>
        <n v="15"/>
        <n v="15.99"/>
        <n v="275"/>
        <n v="2.99"/>
      </sharedItems>
    </cacheField>
  </cacheFields>
  <extLst>
    <ext xmlns:x14="http://schemas.microsoft.com/office/spreadsheetml/2009/9/main" uri="{725AE2AE-9491-48be-B2B4-4EB974FC3084}">
      <x14:pivotCacheDefinition pivotCacheId="120533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4-09-01T00:00:00"/>
    <x v="0"/>
    <x v="0"/>
    <x v="0"/>
    <x v="0"/>
    <x v="0"/>
  </r>
  <r>
    <d v="2015-06-17T00:00:00"/>
    <x v="0"/>
    <x v="1"/>
    <x v="0"/>
    <x v="1"/>
    <x v="0"/>
  </r>
  <r>
    <d v="2015-09-10T00:00:00"/>
    <x v="0"/>
    <x v="2"/>
    <x v="1"/>
    <x v="2"/>
    <x v="1"/>
  </r>
  <r>
    <d v="2015-11-17T00:00:00"/>
    <x v="0"/>
    <x v="3"/>
    <x v="2"/>
    <x v="3"/>
    <x v="2"/>
  </r>
  <r>
    <d v="2015-10-31T00:00:00"/>
    <x v="0"/>
    <x v="4"/>
    <x v="1"/>
    <x v="4"/>
    <x v="1"/>
  </r>
  <r>
    <d v="2014-02-26T00:00:00"/>
    <x v="0"/>
    <x v="2"/>
    <x v="3"/>
    <x v="5"/>
    <x v="3"/>
  </r>
  <r>
    <d v="2014-10-05T00:00:00"/>
    <x v="0"/>
    <x v="5"/>
    <x v="2"/>
    <x v="6"/>
    <x v="4"/>
  </r>
  <r>
    <d v="2015-12-21T00:00:00"/>
    <x v="0"/>
    <x v="4"/>
    <x v="2"/>
    <x v="6"/>
    <x v="2"/>
  </r>
  <r>
    <d v="2014-02-09T00:00:00"/>
    <x v="0"/>
    <x v="3"/>
    <x v="1"/>
    <x v="7"/>
    <x v="2"/>
  </r>
  <r>
    <d v="2015-08-07T00:00:00"/>
    <x v="0"/>
    <x v="1"/>
    <x v="4"/>
    <x v="8"/>
    <x v="5"/>
  </r>
  <r>
    <d v="2015-01-15T00:00:00"/>
    <x v="0"/>
    <x v="2"/>
    <x v="2"/>
    <x v="9"/>
    <x v="4"/>
  </r>
  <r>
    <d v="2014-01-23T00:00:00"/>
    <x v="0"/>
    <x v="1"/>
    <x v="2"/>
    <x v="10"/>
    <x v="3"/>
  </r>
  <r>
    <d v="2015-03-24T00:00:00"/>
    <x v="0"/>
    <x v="3"/>
    <x v="4"/>
    <x v="10"/>
    <x v="2"/>
  </r>
  <r>
    <d v="2015-05-14T00:00:00"/>
    <x v="0"/>
    <x v="2"/>
    <x v="1"/>
    <x v="11"/>
    <x v="1"/>
  </r>
  <r>
    <d v="2015-07-21T00:00:00"/>
    <x v="0"/>
    <x v="5"/>
    <x v="4"/>
    <x v="12"/>
    <x v="6"/>
  </r>
  <r>
    <d v="2015-04-10T00:00:00"/>
    <x v="0"/>
    <x v="4"/>
    <x v="1"/>
    <x v="13"/>
    <x v="7"/>
  </r>
  <r>
    <d v="2014-12-12T00:00:00"/>
    <x v="0"/>
    <x v="0"/>
    <x v="1"/>
    <x v="14"/>
    <x v="1"/>
  </r>
  <r>
    <d v="2014-04-18T00:00:00"/>
    <x v="0"/>
    <x v="4"/>
    <x v="1"/>
    <x v="15"/>
    <x v="7"/>
  </r>
  <r>
    <d v="2015-05-31T00:00:00"/>
    <x v="0"/>
    <x v="2"/>
    <x v="2"/>
    <x v="16"/>
    <x v="4"/>
  </r>
  <r>
    <d v="2015-02-01T00:00:00"/>
    <x v="0"/>
    <x v="0"/>
    <x v="2"/>
    <x v="17"/>
    <x v="8"/>
  </r>
  <r>
    <d v="2014-05-05T00:00:00"/>
    <x v="0"/>
    <x v="3"/>
    <x v="1"/>
    <x v="18"/>
    <x v="2"/>
  </r>
  <r>
    <d v="2014-06-25T00:00:00"/>
    <x v="0"/>
    <x v="5"/>
    <x v="1"/>
    <x v="18"/>
    <x v="2"/>
  </r>
  <r>
    <d v="2015-12-04T00:00:00"/>
    <x v="0"/>
    <x v="3"/>
    <x v="2"/>
    <x v="19"/>
    <x v="3"/>
  </r>
  <r>
    <d v="2014-11-25T00:00:00"/>
    <x v="0"/>
    <x v="1"/>
    <x v="4"/>
    <x v="20"/>
    <x v="2"/>
  </r>
  <r>
    <d v="2015-02-18T00:00:00"/>
    <x v="1"/>
    <x v="6"/>
    <x v="2"/>
    <x v="21"/>
    <x v="2"/>
  </r>
  <r>
    <d v="2014-11-08T00:00:00"/>
    <x v="1"/>
    <x v="7"/>
    <x v="3"/>
    <x v="22"/>
    <x v="3"/>
  </r>
  <r>
    <d v="2014-09-18T00:00:00"/>
    <x v="1"/>
    <x v="6"/>
    <x v="4"/>
    <x v="23"/>
    <x v="9"/>
  </r>
  <r>
    <d v="2014-07-12T00:00:00"/>
    <x v="1"/>
    <x v="8"/>
    <x v="2"/>
    <x v="24"/>
    <x v="7"/>
  </r>
  <r>
    <d v="2014-08-15T00:00:00"/>
    <x v="1"/>
    <x v="6"/>
    <x v="1"/>
    <x v="25"/>
    <x v="2"/>
  </r>
  <r>
    <d v="2014-04-01T00:00:00"/>
    <x v="1"/>
    <x v="6"/>
    <x v="2"/>
    <x v="26"/>
    <x v="2"/>
  </r>
  <r>
    <d v="2014-06-08T00:00:00"/>
    <x v="1"/>
    <x v="6"/>
    <x v="2"/>
    <x v="26"/>
    <x v="4"/>
  </r>
  <r>
    <d v="2015-07-04T00:00:00"/>
    <x v="1"/>
    <x v="6"/>
    <x v="4"/>
    <x v="27"/>
    <x v="2"/>
  </r>
  <r>
    <d v="2014-10-22T00:00:00"/>
    <x v="1"/>
    <x v="6"/>
    <x v="3"/>
    <x v="28"/>
    <x v="4"/>
  </r>
  <r>
    <d v="2014-12-29T00:00:00"/>
    <x v="1"/>
    <x v="7"/>
    <x v="4"/>
    <x v="29"/>
    <x v="9"/>
  </r>
  <r>
    <d v="2014-07-29T00:00:00"/>
    <x v="1"/>
    <x v="7"/>
    <x v="2"/>
    <x v="30"/>
    <x v="3"/>
  </r>
  <r>
    <d v="2014-01-06T00:00:00"/>
    <x v="1"/>
    <x v="6"/>
    <x v="1"/>
    <x v="31"/>
    <x v="7"/>
  </r>
  <r>
    <d v="2015-04-27T00:00:00"/>
    <x v="1"/>
    <x v="8"/>
    <x v="3"/>
    <x v="20"/>
    <x v="2"/>
  </r>
  <r>
    <d v="2015-08-24T00:00:00"/>
    <x v="2"/>
    <x v="9"/>
    <x v="0"/>
    <x v="32"/>
    <x v="10"/>
  </r>
  <r>
    <d v="2015-03-07T00:00:00"/>
    <x v="2"/>
    <x v="9"/>
    <x v="2"/>
    <x v="2"/>
    <x v="3"/>
  </r>
  <r>
    <d v="2014-05-22T00:00:00"/>
    <x v="2"/>
    <x v="10"/>
    <x v="1"/>
    <x v="33"/>
    <x v="7"/>
  </r>
  <r>
    <d v="2014-03-15T00:00:00"/>
    <x v="2"/>
    <x v="9"/>
    <x v="1"/>
    <x v="34"/>
    <x v="11"/>
  </r>
  <r>
    <d v="2015-10-14T00:00:00"/>
    <x v="2"/>
    <x v="10"/>
    <x v="2"/>
    <x v="35"/>
    <x v="3"/>
  </r>
  <r>
    <d v="2015-09-27T00:00:00"/>
    <x v="2"/>
    <x v="9"/>
    <x v="3"/>
    <x v="3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F812A-03A1-4DBC-85CC-1A246915104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R20" firstHeaderRow="1" firstDataRow="3" firstDataCol="1"/>
  <pivotFields count="6">
    <pivotField numFmtId="164" showAll="0"/>
    <pivotField axis="axisRow" showAll="0">
      <items count="4">
        <item x="0"/>
        <item x="1"/>
        <item x="2"/>
        <item t="default"/>
      </items>
    </pivotField>
    <pivotField axis="axisRow" showAll="0">
      <items count="12">
        <item x="4"/>
        <item x="2"/>
        <item x="8"/>
        <item x="3"/>
        <item x="6"/>
        <item x="1"/>
        <item x="5"/>
        <item x="7"/>
        <item x="0"/>
        <item x="9"/>
        <item x="10"/>
        <item t="default"/>
      </items>
    </pivotField>
    <pivotField axis="axisCol" showAll="0">
      <items count="6">
        <item x="2"/>
        <item x="0"/>
        <item x="3"/>
        <item h="1" x="4"/>
        <item x="1"/>
        <item t="default"/>
      </items>
    </pivotField>
    <pivotField dataField="1" showAll="0">
      <items count="38">
        <item x="0"/>
        <item x="32"/>
        <item x="21"/>
        <item x="1"/>
        <item x="2"/>
        <item x="3"/>
        <item x="4"/>
        <item x="22"/>
        <item x="23"/>
        <item x="5"/>
        <item x="6"/>
        <item x="24"/>
        <item x="33"/>
        <item x="25"/>
        <item x="7"/>
        <item x="8"/>
        <item x="9"/>
        <item x="10"/>
        <item x="11"/>
        <item x="12"/>
        <item x="34"/>
        <item x="35"/>
        <item x="26"/>
        <item x="27"/>
        <item x="28"/>
        <item x="13"/>
        <item x="14"/>
        <item x="29"/>
        <item x="15"/>
        <item x="36"/>
        <item x="16"/>
        <item x="30"/>
        <item x="17"/>
        <item x="18"/>
        <item x="19"/>
        <item x="31"/>
        <item x="20"/>
        <item t="default"/>
      </items>
    </pivotField>
    <pivotField dataField="1" numFmtId="43" showAll="0">
      <items count="13">
        <item x="1"/>
        <item h="1" x="7"/>
        <item h="1" x="11"/>
        <item h="1" x="2"/>
        <item h="1" x="4"/>
        <item h="1" x="6"/>
        <item h="1" x="8"/>
        <item h="1" x="9"/>
        <item h="1" x="3"/>
        <item h="1" x="5"/>
        <item h="1" x="0"/>
        <item h="1" x="10"/>
        <item t="default"/>
      </items>
    </pivotField>
  </pivotFields>
  <rowFields count="2">
    <field x="1"/>
    <field x="2"/>
  </rowFields>
  <rowItems count="15">
    <i>
      <x/>
    </i>
    <i r="1">
      <x/>
    </i>
    <i r="1">
      <x v="1"/>
    </i>
    <i r="1">
      <x v="3"/>
    </i>
    <i r="1">
      <x v="5"/>
    </i>
    <i r="1">
      <x v="6"/>
    </i>
    <i r="1">
      <x v="8"/>
    </i>
    <i>
      <x v="1"/>
    </i>
    <i r="1">
      <x v="2"/>
    </i>
    <i r="1">
      <x v="4"/>
    </i>
    <i r="1">
      <x v="7"/>
    </i>
    <i>
      <x v="2"/>
    </i>
    <i r="1">
      <x v="9"/>
    </i>
    <i r="1">
      <x v="10"/>
    </i>
    <i t="grand">
      <x/>
    </i>
  </rowItems>
  <colFields count="2">
    <field x="-2"/>
    <field x="3"/>
  </colFields>
  <colItems count="10">
    <i>
      <x/>
      <x/>
    </i>
    <i r="1">
      <x v="1"/>
    </i>
    <i r="1">
      <x v="2"/>
    </i>
    <i r="1">
      <x v="4"/>
    </i>
    <i i="1">
      <x v="1"/>
      <x/>
    </i>
    <i r="1" i="1">
      <x v="1"/>
    </i>
    <i r="1" i="1">
      <x v="2"/>
    </i>
    <i r="1" i="1">
      <x v="4"/>
    </i>
    <i t="grand">
      <x/>
    </i>
    <i t="grand" i="1">
      <x/>
    </i>
  </colItems>
  <dataFields count="2">
    <dataField name="StdDevp of Units" fld="4" subtotal="stdDevp" baseField="2" baseItem="7"/>
    <dataField name="Varp of Unit Cost" fld="5" subtotal="varp" baseField="2" baseItem="7"/>
  </dataFields>
  <chartFormats count="3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1"/>
          </reference>
          <reference field="3" count="1" selected="0">
            <x v="0"/>
          </reference>
        </references>
      </pivotArea>
    </chartFormat>
    <chartFormat chart="0" format="4" series="1">
      <pivotArea type="data" outline="0" fieldPosition="0">
        <references count="2">
          <reference field="4294967294" count="1" selected="0">
            <x v="1"/>
          </reference>
          <reference field="3" count="1" selected="0">
            <x v="2"/>
          </reference>
        </references>
      </pivotArea>
    </chartFormat>
    <chartFormat chart="0" format="5" series="1">
      <pivotArea type="data" outline="0" fieldPosition="0">
        <references count="2">
          <reference field="4294967294" count="1" selected="0">
            <x v="1"/>
          </reference>
          <reference field="3" count="1" selected="0">
            <x v="4"/>
          </reference>
        </references>
      </pivotArea>
    </chartFormat>
    <chartFormat chart="0" format="6" series="1">
      <pivotArea type="data" outline="0" fieldPosition="0">
        <references count="2">
          <reference field="4294967294" count="1" selected="0">
            <x v="1"/>
          </reference>
          <reference field="3" count="1" selected="0">
            <x v="3"/>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1"/>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1"/>
          </reference>
          <reference field="3" count="1" selected="0">
            <x v="0"/>
          </reference>
        </references>
      </pivotArea>
    </chartFormat>
    <chartFormat chart="1" format="6" series="1">
      <pivotArea type="data" outline="0" fieldPosition="0">
        <references count="2">
          <reference field="4294967294" count="1" selected="0">
            <x v="1"/>
          </reference>
          <reference field="3" count="1" selected="0">
            <x v="1"/>
          </reference>
        </references>
      </pivotArea>
    </chartFormat>
    <chartFormat chart="1" format="7" series="1">
      <pivotArea type="data" outline="0" fieldPosition="0">
        <references count="2">
          <reference field="4294967294" count="1" selected="0">
            <x v="1"/>
          </reference>
          <reference field="3" count="1" selected="0">
            <x v="2"/>
          </reference>
        </references>
      </pivotArea>
    </chartFormat>
    <chartFormat chart="1" format="8" series="1">
      <pivotArea type="data" outline="0" fieldPosition="0">
        <references count="2">
          <reference field="4294967294" count="1" selected="0">
            <x v="1"/>
          </reference>
          <reference field="3" count="1" selected="0">
            <x v="3"/>
          </reference>
        </references>
      </pivotArea>
    </chartFormat>
    <chartFormat chart="1" format="9" series="1">
      <pivotArea type="data" outline="0" fieldPosition="0">
        <references count="2">
          <reference field="4294967294" count="1" selected="0">
            <x v="1"/>
          </reference>
          <reference field="3" count="1" selected="0">
            <x v="4"/>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1"/>
          </reference>
          <reference field="3" count="1" selected="0">
            <x v="0"/>
          </reference>
        </references>
      </pivotArea>
    </chartFormat>
    <chartFormat chart="2" format="6" series="1">
      <pivotArea type="data" outline="0" fieldPosition="0">
        <references count="2">
          <reference field="4294967294" count="1" selected="0">
            <x v="1"/>
          </reference>
          <reference field="3" count="1" selected="0">
            <x v="1"/>
          </reference>
        </references>
      </pivotArea>
    </chartFormat>
    <chartFormat chart="2" format="7" series="1">
      <pivotArea type="data" outline="0" fieldPosition="0">
        <references count="2">
          <reference field="4294967294" count="1" selected="0">
            <x v="1"/>
          </reference>
          <reference field="3" count="1" selected="0">
            <x v="2"/>
          </reference>
        </references>
      </pivotArea>
    </chartFormat>
    <chartFormat chart="2" format="8" series="1">
      <pivotArea type="data" outline="0" fieldPosition="0">
        <references count="2">
          <reference field="4294967294" count="1" selected="0">
            <x v="1"/>
          </reference>
          <reference field="3" count="1" selected="0">
            <x v="3"/>
          </reference>
        </references>
      </pivotArea>
    </chartFormat>
    <chartFormat chart="2" format="9" series="1">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EAF762F7-D204-40DF-9DB4-EECCB32E7162}" sourceName="Rep">
  <pivotTables>
    <pivotTable tabId="7" name="PivotTable1"/>
  </pivotTables>
  <data>
    <tabular pivotCacheId="1205336651">
      <items count="11">
        <i x="4" s="1"/>
        <i x="2" s="1"/>
        <i x="8" s="1"/>
        <i x="3" s="1"/>
        <i x="6" s="1"/>
        <i x="1" s="1"/>
        <i x="5" s="1"/>
        <i x="7" s="1"/>
        <i x="0"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BFBB63C-161C-49B9-A498-B868B3D91177}" sourceName="Item">
  <pivotTables>
    <pivotTable tabId="7" name="PivotTable1"/>
  </pivotTables>
  <data>
    <tabular pivotCacheId="1205336651">
      <items count="5">
        <i x="2" s="1"/>
        <i x="0" s="1"/>
        <i x="3" s="1"/>
        <i x="4"/>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357CC3-3A73-4B4E-8E9F-370C1DECDAAF}" sourceName="Region">
  <pivotTables>
    <pivotTable tabId="7" name="PivotTable1"/>
  </pivotTables>
  <data>
    <tabular pivotCacheId="12053366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1" xr10:uid="{986A7D47-67EF-47EE-B5A9-0F0668794244}" cache="Slicer_Rep" caption="Rep" startItem="3" style="SlicerStyleLight4" rowHeight="241300"/>
  <slicer name="Item 1" xr10:uid="{41EBA2FA-4EA7-4530-9CC3-E1CA89FB6953}" cache="Slicer_Item" caption="Item" style="SlicerStyleLight6" rowHeight="241300"/>
  <slicer name="Region" xr10:uid="{D0D89539-A418-48DA-BD51-83FBD14C8B21}" cache="Slicer_Region" caption="Reg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91887-06A3-4E61-9E6A-BDB955442542}" name="Table1" displayName="Table1" ref="A2:F46" totalsRowCount="1" headerRowBorderDxfId="13" tableBorderDxfId="14" totalsRowBorderDxfId="12">
  <autoFilter ref="A2:F45" xr:uid="{7FB91887-06A3-4E61-9E6A-BDB955442542}"/>
  <tableColumns count="6">
    <tableColumn id="1" xr3:uid="{3686E963-8698-42A5-983E-5F978C86642D}" name="OrderDate" totalsRowLabel="Total" dataDxfId="11" totalsRowDxfId="6" dataCellStyle="Normal 4" totalsRowCellStyle="Normal 4"/>
    <tableColumn id="2" xr3:uid="{0FD60AD8-0CE7-4D92-81D1-983C6B45070F}" name="Region" dataDxfId="10" totalsRowDxfId="5" dataCellStyle="Normal_Sheet1" totalsRowCellStyle="Normal_Sheet1"/>
    <tableColumn id="3" xr3:uid="{399678F2-49DF-4526-8CB6-8D747AFD761E}" name="Rep" dataDxfId="9" totalsRowDxfId="4" dataCellStyle="Normal 4" totalsRowCellStyle="Normal 4"/>
    <tableColumn id="4" xr3:uid="{C5F7E8BA-268E-4BCF-A9A4-2647614CD953}" name="Item" dataDxfId="8" totalsRowDxfId="3" dataCellStyle="Normal_TapePivot" totalsRowCellStyle="Normal_TapePivot"/>
    <tableColumn id="5" xr3:uid="{10B0A5B6-4FD1-44FC-94DE-08548AB00F27}" name="Units" totalsRowFunction="average" dataDxfId="1" totalsRowDxfId="0" dataCellStyle="Normal 4"/>
    <tableColumn id="6" xr3:uid="{01A6D4F1-2B7A-4F97-BFAA-51AE727BE18D}" name="Unit Cost" totalsRowFunction="average" dataDxfId="7" totalsRowDxfId="2" dataCellStyle="Comma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45A6A-8434-4280-BE76-2CC3FCC7F490}">
  <dimension ref="B3:D16"/>
  <sheetViews>
    <sheetView workbookViewId="0">
      <selection activeCell="C20" sqref="C20"/>
    </sheetView>
  </sheetViews>
  <sheetFormatPr defaultRowHeight="15" x14ac:dyDescent="0.25"/>
  <cols>
    <col min="2" max="2" width="34.140625" bestFit="1" customWidth="1"/>
    <col min="3" max="3" width="12.7109375" bestFit="1" customWidth="1"/>
    <col min="4" max="4" width="12" bestFit="1" customWidth="1"/>
  </cols>
  <sheetData>
    <row r="3" spans="2:4" x14ac:dyDescent="0.25">
      <c r="B3" s="78" t="s">
        <v>50</v>
      </c>
    </row>
    <row r="5" spans="2:4" x14ac:dyDescent="0.25">
      <c r="B5" s="69"/>
      <c r="C5" s="70" t="s">
        <v>4</v>
      </c>
      <c r="D5" s="71" t="s">
        <v>5</v>
      </c>
    </row>
    <row r="6" spans="2:4" x14ac:dyDescent="0.25">
      <c r="B6" s="72" t="s">
        <v>51</v>
      </c>
      <c r="C6" s="73">
        <v>49.325581395348834</v>
      </c>
      <c r="D6" s="74">
        <v>20.308604651162799</v>
      </c>
    </row>
    <row r="7" spans="2:4" x14ac:dyDescent="0.25">
      <c r="B7" s="72" t="s">
        <v>34</v>
      </c>
      <c r="C7" s="73">
        <v>904.70099667774082</v>
      </c>
      <c r="D7" s="74">
        <v>2241.5601694352149</v>
      </c>
    </row>
    <row r="8" spans="2:4" x14ac:dyDescent="0.25">
      <c r="B8" s="72" t="s">
        <v>52</v>
      </c>
      <c r="C8" s="73">
        <v>43</v>
      </c>
      <c r="D8" s="74">
        <v>43</v>
      </c>
    </row>
    <row r="9" spans="2:4" x14ac:dyDescent="0.25">
      <c r="B9" s="72" t="s">
        <v>53</v>
      </c>
      <c r="C9" s="73">
        <v>-0.39201632620535659</v>
      </c>
      <c r="D9" s="74"/>
    </row>
    <row r="10" spans="2:4" x14ac:dyDescent="0.25">
      <c r="B10" s="72" t="s">
        <v>54</v>
      </c>
      <c r="C10" s="73">
        <v>1</v>
      </c>
      <c r="D10" s="74"/>
    </row>
    <row r="11" spans="2:4" x14ac:dyDescent="0.25">
      <c r="B11" s="72" t="s">
        <v>38</v>
      </c>
      <c r="C11" s="73">
        <v>42</v>
      </c>
      <c r="D11" s="74"/>
    </row>
    <row r="12" spans="2:4" x14ac:dyDescent="0.25">
      <c r="B12" s="72" t="s">
        <v>55</v>
      </c>
      <c r="C12" s="73">
        <v>2.8139059874729564</v>
      </c>
      <c r="D12" s="74"/>
    </row>
    <row r="13" spans="2:4" x14ac:dyDescent="0.25">
      <c r="B13" s="72" t="s">
        <v>56</v>
      </c>
      <c r="C13" s="73">
        <v>3.7079461534665304E-3</v>
      </c>
      <c r="D13" s="74"/>
    </row>
    <row r="14" spans="2:4" x14ac:dyDescent="0.25">
      <c r="B14" s="72" t="s">
        <v>57</v>
      </c>
      <c r="C14" s="73">
        <v>1.6819523574675355</v>
      </c>
      <c r="D14" s="74"/>
    </row>
    <row r="15" spans="2:4" x14ac:dyDescent="0.25">
      <c r="B15" s="72" t="s">
        <v>58</v>
      </c>
      <c r="C15" s="73">
        <v>7.4158923069330609E-3</v>
      </c>
      <c r="D15" s="74"/>
    </row>
    <row r="16" spans="2:4" x14ac:dyDescent="0.25">
      <c r="B16" s="75" t="s">
        <v>59</v>
      </c>
      <c r="C16" s="76">
        <v>2.0180817028184461</v>
      </c>
      <c r="D16"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2449-0A40-4394-858D-E5AB71C739EA}">
  <dimension ref="A1:C13"/>
  <sheetViews>
    <sheetView workbookViewId="0">
      <selection activeCell="F19" sqref="F19"/>
    </sheetView>
  </sheetViews>
  <sheetFormatPr defaultRowHeight="15" x14ac:dyDescent="0.25"/>
  <cols>
    <col min="1" max="1" width="45.140625" bestFit="1" customWidth="1"/>
    <col min="2" max="3" width="12" bestFit="1" customWidth="1"/>
  </cols>
  <sheetData>
    <row r="1" spans="1:3" x14ac:dyDescent="0.25">
      <c r="A1" s="37" t="s">
        <v>60</v>
      </c>
    </row>
    <row r="3" spans="1:3" x14ac:dyDescent="0.25">
      <c r="A3" s="69"/>
      <c r="B3" s="70" t="s">
        <v>4</v>
      </c>
      <c r="C3" s="71" t="s">
        <v>5</v>
      </c>
    </row>
    <row r="4" spans="1:3" x14ac:dyDescent="0.25">
      <c r="A4" s="72" t="s">
        <v>51</v>
      </c>
      <c r="B4" s="73">
        <v>49.325581395348834</v>
      </c>
      <c r="C4" s="74">
        <v>20.308604651162799</v>
      </c>
    </row>
    <row r="5" spans="1:3" x14ac:dyDescent="0.25">
      <c r="A5" s="72" t="s">
        <v>34</v>
      </c>
      <c r="B5" s="73">
        <v>904.70099667774082</v>
      </c>
      <c r="C5" s="74">
        <v>2241.5601694352149</v>
      </c>
    </row>
    <row r="6" spans="1:3" x14ac:dyDescent="0.25">
      <c r="A6" s="72" t="s">
        <v>52</v>
      </c>
      <c r="B6" s="73">
        <v>43</v>
      </c>
      <c r="C6" s="74">
        <v>43</v>
      </c>
    </row>
    <row r="7" spans="1:3" x14ac:dyDescent="0.25">
      <c r="A7" s="72" t="s">
        <v>54</v>
      </c>
      <c r="B7" s="73">
        <v>1</v>
      </c>
      <c r="C7" s="74"/>
    </row>
    <row r="8" spans="1:3" x14ac:dyDescent="0.25">
      <c r="A8" s="72" t="s">
        <v>38</v>
      </c>
      <c r="B8" s="73">
        <v>71</v>
      </c>
      <c r="C8" s="74"/>
    </row>
    <row r="9" spans="1:3" x14ac:dyDescent="0.25">
      <c r="A9" s="72" t="s">
        <v>55</v>
      </c>
      <c r="B9" s="73">
        <v>3.2753529977402134</v>
      </c>
      <c r="C9" s="74"/>
    </row>
    <row r="10" spans="1:3" x14ac:dyDescent="0.25">
      <c r="A10" s="72" t="s">
        <v>56</v>
      </c>
      <c r="B10" s="73">
        <v>8.1677230972434795E-4</v>
      </c>
      <c r="C10" s="74"/>
    </row>
    <row r="11" spans="1:3" x14ac:dyDescent="0.25">
      <c r="A11" s="72" t="s">
        <v>57</v>
      </c>
      <c r="B11" s="73">
        <v>1.6665996583285314</v>
      </c>
      <c r="C11" s="74"/>
    </row>
    <row r="12" spans="1:3" x14ac:dyDescent="0.25">
      <c r="A12" s="72" t="s">
        <v>58</v>
      </c>
      <c r="B12" s="73">
        <v>1.6335446194486959E-3</v>
      </c>
      <c r="C12" s="74"/>
    </row>
    <row r="13" spans="1:3" x14ac:dyDescent="0.25">
      <c r="A13" s="75" t="s">
        <v>59</v>
      </c>
      <c r="B13" s="76">
        <v>1.9939433678456266</v>
      </c>
      <c r="C13"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5B78-9903-42B7-AD02-0747727FEAC5}">
  <dimension ref="A1:H77"/>
  <sheetViews>
    <sheetView workbookViewId="0">
      <selection activeCell="B19" sqref="B19"/>
    </sheetView>
  </sheetViews>
  <sheetFormatPr defaultRowHeight="15" x14ac:dyDescent="0.25"/>
  <cols>
    <col min="1" max="1" width="19.140625" bestFit="1" customWidth="1"/>
    <col min="2" max="2" width="36.42578125" bestFit="1" customWidth="1"/>
    <col min="3" max="7" width="12" bestFit="1" customWidth="1"/>
  </cols>
  <sheetData>
    <row r="1" spans="1:8" x14ac:dyDescent="0.25">
      <c r="A1" t="s">
        <v>61</v>
      </c>
      <c r="B1" s="37" t="s">
        <v>28</v>
      </c>
    </row>
    <row r="3" spans="1:8" ht="15.75" thickBot="1" x14ac:dyDescent="0.3">
      <c r="B3" s="38" t="s">
        <v>29</v>
      </c>
      <c r="C3" s="39"/>
      <c r="D3" s="39"/>
      <c r="E3" s="39"/>
      <c r="F3" s="39"/>
      <c r="G3" s="39"/>
      <c r="H3" s="40"/>
    </row>
    <row r="4" spans="1:8" x14ac:dyDescent="0.25">
      <c r="B4" s="41" t="s">
        <v>30</v>
      </c>
      <c r="C4" s="42" t="s">
        <v>31</v>
      </c>
      <c r="D4" s="42" t="s">
        <v>32</v>
      </c>
      <c r="E4" s="42" t="s">
        <v>33</v>
      </c>
      <c r="F4" s="42" t="s">
        <v>34</v>
      </c>
      <c r="G4" s="43"/>
      <c r="H4" s="44"/>
    </row>
    <row r="5" spans="1:8" x14ac:dyDescent="0.25">
      <c r="B5" s="45" t="s">
        <v>4</v>
      </c>
      <c r="C5" s="43">
        <v>43</v>
      </c>
      <c r="D5" s="43">
        <v>2121</v>
      </c>
      <c r="E5" s="43">
        <v>49.325581395348834</v>
      </c>
      <c r="F5" s="43">
        <v>904.70099667774082</v>
      </c>
      <c r="G5" s="43"/>
      <c r="H5" s="44"/>
    </row>
    <row r="6" spans="1:8" ht="15.75" thickBot="1" x14ac:dyDescent="0.3">
      <c r="B6" s="46" t="s">
        <v>5</v>
      </c>
      <c r="C6" s="47">
        <v>43</v>
      </c>
      <c r="D6" s="47">
        <v>873.27000000000032</v>
      </c>
      <c r="E6" s="47">
        <v>20.308604651162799</v>
      </c>
      <c r="F6" s="47">
        <v>2241.5601694352149</v>
      </c>
      <c r="G6" s="43"/>
      <c r="H6" s="44"/>
    </row>
    <row r="7" spans="1:8" x14ac:dyDescent="0.25">
      <c r="B7" s="45"/>
      <c r="C7" s="43"/>
      <c r="D7" s="43"/>
      <c r="E7" s="43"/>
      <c r="F7" s="43"/>
      <c r="G7" s="43"/>
      <c r="H7" s="44"/>
    </row>
    <row r="8" spans="1:8" x14ac:dyDescent="0.25">
      <c r="B8" s="45"/>
      <c r="C8" s="43"/>
      <c r="D8" s="43"/>
      <c r="E8" s="43"/>
      <c r="F8" s="43"/>
      <c r="G8" s="43"/>
      <c r="H8" s="44"/>
    </row>
    <row r="9" spans="1:8" ht="15.75" thickBot="1" x14ac:dyDescent="0.3">
      <c r="B9" s="45" t="s">
        <v>35</v>
      </c>
      <c r="C9" s="43"/>
      <c r="D9" s="43"/>
      <c r="E9" s="43"/>
      <c r="F9" s="43"/>
      <c r="G9" s="43"/>
      <c r="H9" s="44"/>
    </row>
    <row r="10" spans="1:8" x14ac:dyDescent="0.25">
      <c r="B10" s="41" t="s">
        <v>36</v>
      </c>
      <c r="C10" s="42" t="s">
        <v>37</v>
      </c>
      <c r="D10" s="42" t="s">
        <v>38</v>
      </c>
      <c r="E10" s="42" t="s">
        <v>39</v>
      </c>
      <c r="F10" s="42" t="s">
        <v>40</v>
      </c>
      <c r="G10" s="42" t="s">
        <v>41</v>
      </c>
      <c r="H10" s="48" t="s">
        <v>42</v>
      </c>
    </row>
    <row r="11" spans="1:8" x14ac:dyDescent="0.25">
      <c r="B11" s="45" t="s">
        <v>43</v>
      </c>
      <c r="C11" s="43">
        <v>18102.676196511602</v>
      </c>
      <c r="D11" s="43">
        <v>1</v>
      </c>
      <c r="E11" s="43">
        <v>18102.676196511602</v>
      </c>
      <c r="F11" s="43">
        <v>11.507421183904144</v>
      </c>
      <c r="G11" s="43">
        <v>1.0591460685362773E-3</v>
      </c>
      <c r="H11" s="44">
        <v>3.9545684075892384</v>
      </c>
    </row>
    <row r="12" spans="1:8" x14ac:dyDescent="0.25">
      <c r="B12" s="45" t="s">
        <v>44</v>
      </c>
      <c r="C12" s="43">
        <v>132142.96897674422</v>
      </c>
      <c r="D12" s="43">
        <v>84</v>
      </c>
      <c r="E12" s="43">
        <v>1573.1305830564788</v>
      </c>
      <c r="F12" s="43"/>
      <c r="G12" s="43"/>
      <c r="H12" s="44"/>
    </row>
    <row r="13" spans="1:8" x14ac:dyDescent="0.25">
      <c r="B13" s="45"/>
      <c r="C13" s="43"/>
      <c r="D13" s="43"/>
      <c r="E13" s="43"/>
      <c r="F13" s="43"/>
      <c r="G13" s="43"/>
      <c r="H13" s="44"/>
    </row>
    <row r="14" spans="1:8" ht="15.75" thickBot="1" x14ac:dyDescent="0.3">
      <c r="B14" s="46" t="s">
        <v>45</v>
      </c>
      <c r="C14" s="47">
        <v>150245.64517325582</v>
      </c>
      <c r="D14" s="47">
        <v>85</v>
      </c>
      <c r="E14" s="47"/>
      <c r="F14" s="47"/>
      <c r="G14" s="47"/>
      <c r="H14" s="49"/>
    </row>
    <row r="15" spans="1:8" x14ac:dyDescent="0.25">
      <c r="B15" s="45"/>
      <c r="C15" s="43"/>
      <c r="D15" s="43"/>
      <c r="E15" s="43"/>
      <c r="F15" s="43"/>
      <c r="G15" s="43"/>
      <c r="H15" s="44"/>
    </row>
    <row r="16" spans="1:8" x14ac:dyDescent="0.25">
      <c r="B16" s="50"/>
      <c r="C16" s="51"/>
      <c r="D16" s="51"/>
      <c r="E16" s="51"/>
      <c r="F16" s="51"/>
      <c r="G16" s="51"/>
      <c r="H16" s="52"/>
    </row>
    <row r="19" spans="1:8" x14ac:dyDescent="0.25">
      <c r="A19" t="s">
        <v>61</v>
      </c>
      <c r="B19" s="37" t="s">
        <v>46</v>
      </c>
    </row>
    <row r="21" spans="1:8" x14ac:dyDescent="0.25">
      <c r="B21" s="53" t="s">
        <v>29</v>
      </c>
      <c r="C21" s="54" t="s">
        <v>31</v>
      </c>
      <c r="D21" s="54" t="s">
        <v>32</v>
      </c>
      <c r="E21" s="54" t="s">
        <v>33</v>
      </c>
      <c r="F21" s="54" t="s">
        <v>34</v>
      </c>
      <c r="G21" s="55"/>
      <c r="H21" s="56"/>
    </row>
    <row r="22" spans="1:8" x14ac:dyDescent="0.25">
      <c r="B22" s="57">
        <v>2</v>
      </c>
      <c r="C22" s="58">
        <v>1</v>
      </c>
      <c r="D22" s="58">
        <v>125</v>
      </c>
      <c r="E22" s="58">
        <v>125</v>
      </c>
      <c r="F22" s="58" t="e">
        <v>#DIV/0!</v>
      </c>
      <c r="G22" s="58"/>
      <c r="H22" s="59"/>
    </row>
    <row r="23" spans="1:8" x14ac:dyDescent="0.25">
      <c r="B23" s="57">
        <v>5</v>
      </c>
      <c r="C23" s="58">
        <v>1</v>
      </c>
      <c r="D23" s="58">
        <v>125</v>
      </c>
      <c r="E23" s="58">
        <v>125</v>
      </c>
      <c r="F23" s="58" t="e">
        <v>#DIV/0!</v>
      </c>
      <c r="G23" s="58"/>
      <c r="H23" s="59"/>
    </row>
    <row r="24" spans="1:8" x14ac:dyDescent="0.25">
      <c r="B24" s="57">
        <v>7</v>
      </c>
      <c r="C24" s="58">
        <v>1</v>
      </c>
      <c r="D24" s="58">
        <v>1.29</v>
      </c>
      <c r="E24" s="58">
        <v>1.29</v>
      </c>
      <c r="F24" s="58" t="e">
        <v>#DIV/0!</v>
      </c>
      <c r="G24" s="58"/>
      <c r="H24" s="59"/>
    </row>
    <row r="25" spans="1:8" x14ac:dyDescent="0.25">
      <c r="B25" s="57">
        <v>11</v>
      </c>
      <c r="C25" s="58">
        <v>1</v>
      </c>
      <c r="D25" s="58">
        <v>4.99</v>
      </c>
      <c r="E25" s="58">
        <v>4.99</v>
      </c>
      <c r="F25" s="58" t="e">
        <v>#DIV/0!</v>
      </c>
      <c r="G25" s="58"/>
      <c r="H25" s="59"/>
    </row>
    <row r="26" spans="1:8" x14ac:dyDescent="0.25">
      <c r="B26" s="57">
        <v>14</v>
      </c>
      <c r="C26" s="58">
        <v>1</v>
      </c>
      <c r="D26" s="58">
        <v>1.29</v>
      </c>
      <c r="E26" s="58">
        <v>1.29</v>
      </c>
      <c r="F26" s="58" t="e">
        <v>#DIV/0!</v>
      </c>
      <c r="G26" s="58"/>
      <c r="H26" s="59"/>
    </row>
    <row r="27" spans="1:8" x14ac:dyDescent="0.25">
      <c r="B27" s="57">
        <v>27</v>
      </c>
      <c r="C27" s="58">
        <v>1</v>
      </c>
      <c r="D27" s="58">
        <v>19.989999999999998</v>
      </c>
      <c r="E27" s="58">
        <v>19.989999999999998</v>
      </c>
      <c r="F27" s="58" t="e">
        <v>#DIV/0!</v>
      </c>
      <c r="G27" s="58"/>
      <c r="H27" s="59"/>
    </row>
    <row r="28" spans="1:8" x14ac:dyDescent="0.25">
      <c r="B28" s="57">
        <v>28</v>
      </c>
      <c r="C28" s="58">
        <v>1</v>
      </c>
      <c r="D28" s="58">
        <v>8.99</v>
      </c>
      <c r="E28" s="58">
        <v>8.99</v>
      </c>
      <c r="F28" s="58" t="e">
        <v>#DIV/0!</v>
      </c>
      <c r="G28" s="58"/>
      <c r="H28" s="59"/>
    </row>
    <row r="29" spans="1:8" x14ac:dyDescent="0.25">
      <c r="B29" s="57">
        <v>28</v>
      </c>
      <c r="C29" s="58">
        <v>1</v>
      </c>
      <c r="D29" s="58">
        <v>4.99</v>
      </c>
      <c r="E29" s="58">
        <v>4.99</v>
      </c>
      <c r="F29" s="58" t="e">
        <v>#DIV/0!</v>
      </c>
      <c r="G29" s="58"/>
      <c r="H29" s="59"/>
    </row>
    <row r="30" spans="1:8" x14ac:dyDescent="0.25">
      <c r="B30" s="57">
        <v>36</v>
      </c>
      <c r="C30" s="58">
        <v>1</v>
      </c>
      <c r="D30" s="58">
        <v>4.99</v>
      </c>
      <c r="E30" s="58">
        <v>4.99</v>
      </c>
      <c r="F30" s="58" t="e">
        <v>#DIV/0!</v>
      </c>
      <c r="G30" s="58"/>
      <c r="H30" s="59"/>
    </row>
    <row r="31" spans="1:8" x14ac:dyDescent="0.25">
      <c r="B31" s="57">
        <v>42</v>
      </c>
      <c r="C31" s="58">
        <v>1</v>
      </c>
      <c r="D31" s="58">
        <v>23.95</v>
      </c>
      <c r="E31" s="58">
        <v>23.95</v>
      </c>
      <c r="F31" s="58" t="e">
        <v>#DIV/0!</v>
      </c>
      <c r="G31" s="58"/>
      <c r="H31" s="59"/>
    </row>
    <row r="32" spans="1:8" x14ac:dyDescent="0.25">
      <c r="B32" s="57">
        <v>46</v>
      </c>
      <c r="C32" s="58">
        <v>1</v>
      </c>
      <c r="D32" s="58">
        <v>8.99</v>
      </c>
      <c r="E32" s="58">
        <v>8.99</v>
      </c>
      <c r="F32" s="58" t="e">
        <v>#DIV/0!</v>
      </c>
      <c r="G32" s="58"/>
      <c r="H32" s="59"/>
    </row>
    <row r="33" spans="2:8" x14ac:dyDescent="0.25">
      <c r="B33" s="57">
        <v>50</v>
      </c>
      <c r="C33" s="58">
        <v>1</v>
      </c>
      <c r="D33" s="58">
        <v>19.989999999999998</v>
      </c>
      <c r="E33" s="58">
        <v>19.989999999999998</v>
      </c>
      <c r="F33" s="58" t="e">
        <v>#DIV/0!</v>
      </c>
      <c r="G33" s="58"/>
      <c r="H33" s="59"/>
    </row>
    <row r="34" spans="2:8" x14ac:dyDescent="0.25">
      <c r="B34" s="57">
        <v>50</v>
      </c>
      <c r="C34" s="58">
        <v>1</v>
      </c>
      <c r="D34" s="58">
        <v>4.99</v>
      </c>
      <c r="E34" s="58">
        <v>4.99</v>
      </c>
      <c r="F34" s="58" t="e">
        <v>#DIV/0!</v>
      </c>
      <c r="G34" s="58"/>
      <c r="H34" s="59"/>
    </row>
    <row r="35" spans="2:8" x14ac:dyDescent="0.25">
      <c r="B35" s="57">
        <v>53</v>
      </c>
      <c r="C35" s="58">
        <v>1</v>
      </c>
      <c r="D35" s="58">
        <v>1.29</v>
      </c>
      <c r="E35" s="58">
        <v>1.29</v>
      </c>
      <c r="F35" s="58" t="e">
        <v>#DIV/0!</v>
      </c>
      <c r="G35" s="58"/>
      <c r="H35" s="59"/>
    </row>
    <row r="36" spans="2:8" x14ac:dyDescent="0.25">
      <c r="B36" s="57">
        <v>55</v>
      </c>
      <c r="C36" s="58">
        <v>1</v>
      </c>
      <c r="D36" s="58">
        <v>12.49</v>
      </c>
      <c r="E36" s="58">
        <v>12.49</v>
      </c>
      <c r="F36" s="58" t="e">
        <v>#DIV/0!</v>
      </c>
      <c r="G36" s="58"/>
      <c r="H36" s="59"/>
    </row>
    <row r="37" spans="2:8" x14ac:dyDescent="0.25">
      <c r="B37" s="57">
        <v>66</v>
      </c>
      <c r="C37" s="58">
        <v>1</v>
      </c>
      <c r="D37" s="58">
        <v>1.99</v>
      </c>
      <c r="E37" s="58">
        <v>1.99</v>
      </c>
      <c r="F37" s="58" t="e">
        <v>#DIV/0!</v>
      </c>
      <c r="G37" s="58"/>
      <c r="H37" s="59"/>
    </row>
    <row r="38" spans="2:8" x14ac:dyDescent="0.25">
      <c r="B38" s="57">
        <v>67</v>
      </c>
      <c r="C38" s="58">
        <v>1</v>
      </c>
      <c r="D38" s="58">
        <v>1.29</v>
      </c>
      <c r="E38" s="58">
        <v>1.29</v>
      </c>
      <c r="F38" s="58" t="e">
        <v>#DIV/0!</v>
      </c>
      <c r="G38" s="58"/>
      <c r="H38" s="59"/>
    </row>
    <row r="39" spans="2:8" x14ac:dyDescent="0.25">
      <c r="B39" s="57">
        <v>75</v>
      </c>
      <c r="C39" s="58">
        <v>1</v>
      </c>
      <c r="D39" s="58">
        <v>1.99</v>
      </c>
      <c r="E39" s="58">
        <v>1.99</v>
      </c>
      <c r="F39" s="58" t="e">
        <v>#DIV/0!</v>
      </c>
      <c r="G39" s="58"/>
      <c r="H39" s="59"/>
    </row>
    <row r="40" spans="2:8" x14ac:dyDescent="0.25">
      <c r="B40" s="57">
        <v>80</v>
      </c>
      <c r="C40" s="58">
        <v>1</v>
      </c>
      <c r="D40" s="58">
        <v>8.99</v>
      </c>
      <c r="E40" s="58">
        <v>8.99</v>
      </c>
      <c r="F40" s="58" t="e">
        <v>#DIV/0!</v>
      </c>
      <c r="G40" s="58"/>
      <c r="H40" s="59"/>
    </row>
    <row r="41" spans="2:8" x14ac:dyDescent="0.25">
      <c r="B41" s="57">
        <v>87</v>
      </c>
      <c r="C41" s="58">
        <v>1</v>
      </c>
      <c r="D41" s="58">
        <v>15</v>
      </c>
      <c r="E41" s="58">
        <v>15</v>
      </c>
      <c r="F41" s="58" t="e">
        <v>#DIV/0!</v>
      </c>
      <c r="G41" s="58"/>
      <c r="H41" s="59"/>
    </row>
    <row r="42" spans="2:8" x14ac:dyDescent="0.25">
      <c r="B42" s="57">
        <v>90</v>
      </c>
      <c r="C42" s="58">
        <v>1</v>
      </c>
      <c r="D42" s="58">
        <v>4.99</v>
      </c>
      <c r="E42" s="58">
        <v>4.99</v>
      </c>
      <c r="F42" s="58" t="e">
        <v>#DIV/0!</v>
      </c>
      <c r="G42" s="58"/>
      <c r="H42" s="59"/>
    </row>
    <row r="43" spans="2:8" x14ac:dyDescent="0.25">
      <c r="B43" s="57">
        <v>90</v>
      </c>
      <c r="C43" s="58">
        <v>1</v>
      </c>
      <c r="D43" s="58">
        <v>4.99</v>
      </c>
      <c r="E43" s="58">
        <v>4.99</v>
      </c>
      <c r="F43" s="58" t="e">
        <v>#DIV/0!</v>
      </c>
      <c r="G43" s="58"/>
      <c r="H43" s="59"/>
    </row>
    <row r="44" spans="2:8" x14ac:dyDescent="0.25">
      <c r="B44" s="57">
        <v>94</v>
      </c>
      <c r="C44" s="58">
        <v>1</v>
      </c>
      <c r="D44" s="58">
        <v>19.989999999999998</v>
      </c>
      <c r="E44" s="58">
        <v>19.989999999999998</v>
      </c>
      <c r="F44" s="58" t="e">
        <v>#DIV/0!</v>
      </c>
      <c r="G44" s="58"/>
      <c r="H44" s="59"/>
    </row>
    <row r="45" spans="2:8" x14ac:dyDescent="0.25">
      <c r="B45" s="57">
        <v>96</v>
      </c>
      <c r="C45" s="58">
        <v>1</v>
      </c>
      <c r="D45" s="58">
        <v>4.99</v>
      </c>
      <c r="E45" s="58">
        <v>4.99</v>
      </c>
      <c r="F45" s="58" t="e">
        <v>#DIV/0!</v>
      </c>
      <c r="G45" s="58"/>
      <c r="H45" s="59"/>
    </row>
    <row r="46" spans="2:8" x14ac:dyDescent="0.25">
      <c r="B46" s="57">
        <v>4</v>
      </c>
      <c r="C46" s="58">
        <v>1</v>
      </c>
      <c r="D46" s="58">
        <v>4.99</v>
      </c>
      <c r="E46" s="58">
        <v>4.99</v>
      </c>
      <c r="F46" s="58" t="e">
        <v>#DIV/0!</v>
      </c>
      <c r="G46" s="58"/>
      <c r="H46" s="59"/>
    </row>
    <row r="47" spans="2:8" x14ac:dyDescent="0.25">
      <c r="B47" s="57">
        <v>15</v>
      </c>
      <c r="C47" s="58">
        <v>1</v>
      </c>
      <c r="D47" s="58">
        <v>19.989999999999998</v>
      </c>
      <c r="E47" s="58">
        <v>19.989999999999998</v>
      </c>
      <c r="F47" s="58" t="e">
        <v>#DIV/0!</v>
      </c>
      <c r="G47" s="58"/>
      <c r="H47" s="59"/>
    </row>
    <row r="48" spans="2:8" x14ac:dyDescent="0.25">
      <c r="B48" s="57">
        <v>16</v>
      </c>
      <c r="C48" s="58">
        <v>1</v>
      </c>
      <c r="D48" s="58">
        <v>15.99</v>
      </c>
      <c r="E48" s="58">
        <v>15.99</v>
      </c>
      <c r="F48" s="58" t="e">
        <v>#DIV/0!</v>
      </c>
      <c r="G48" s="58"/>
      <c r="H48" s="59"/>
    </row>
    <row r="49" spans="2:8" x14ac:dyDescent="0.25">
      <c r="B49" s="57">
        <v>29</v>
      </c>
      <c r="C49" s="58">
        <v>1</v>
      </c>
      <c r="D49" s="58">
        <v>1.99</v>
      </c>
      <c r="E49" s="58">
        <v>1.99</v>
      </c>
      <c r="F49" s="58" t="e">
        <v>#DIV/0!</v>
      </c>
      <c r="G49" s="58"/>
      <c r="H49" s="59"/>
    </row>
    <row r="50" spans="2:8" x14ac:dyDescent="0.25">
      <c r="B50" s="57">
        <v>35</v>
      </c>
      <c r="C50" s="58">
        <v>1</v>
      </c>
      <c r="D50" s="58">
        <v>4.99</v>
      </c>
      <c r="E50" s="58">
        <v>4.99</v>
      </c>
      <c r="F50" s="58" t="e">
        <v>#DIV/0!</v>
      </c>
      <c r="G50" s="58"/>
      <c r="H50" s="59"/>
    </row>
    <row r="51" spans="2:8" x14ac:dyDescent="0.25">
      <c r="B51" s="57">
        <v>60</v>
      </c>
      <c r="C51" s="58">
        <v>1</v>
      </c>
      <c r="D51" s="58">
        <v>4.99</v>
      </c>
      <c r="E51" s="58">
        <v>4.99</v>
      </c>
      <c r="F51" s="58" t="e">
        <v>#DIV/0!</v>
      </c>
      <c r="G51" s="58"/>
      <c r="H51" s="59"/>
    </row>
    <row r="52" spans="2:8" x14ac:dyDescent="0.25">
      <c r="B52" s="57">
        <v>60</v>
      </c>
      <c r="C52" s="58">
        <v>1</v>
      </c>
      <c r="D52" s="58">
        <v>8.99</v>
      </c>
      <c r="E52" s="58">
        <v>8.99</v>
      </c>
      <c r="F52" s="58" t="e">
        <v>#DIV/0!</v>
      </c>
      <c r="G52" s="58"/>
      <c r="H52" s="59"/>
    </row>
    <row r="53" spans="2:8" x14ac:dyDescent="0.25">
      <c r="B53" s="57">
        <v>62</v>
      </c>
      <c r="C53" s="58">
        <v>1</v>
      </c>
      <c r="D53" s="58">
        <v>4.99</v>
      </c>
      <c r="E53" s="58">
        <v>4.99</v>
      </c>
      <c r="F53" s="58" t="e">
        <v>#DIV/0!</v>
      </c>
      <c r="G53" s="58"/>
      <c r="H53" s="59"/>
    </row>
    <row r="54" spans="2:8" x14ac:dyDescent="0.25">
      <c r="B54" s="57">
        <v>64</v>
      </c>
      <c r="C54" s="58">
        <v>1</v>
      </c>
      <c r="D54" s="58">
        <v>8.99</v>
      </c>
      <c r="E54" s="58">
        <v>8.99</v>
      </c>
      <c r="F54" s="58" t="e">
        <v>#DIV/0!</v>
      </c>
      <c r="G54" s="58"/>
      <c r="H54" s="59"/>
    </row>
    <row r="55" spans="2:8" x14ac:dyDescent="0.25">
      <c r="B55" s="57">
        <v>74</v>
      </c>
      <c r="C55" s="58">
        <v>1</v>
      </c>
      <c r="D55" s="58">
        <v>15.99</v>
      </c>
      <c r="E55" s="58">
        <v>15.99</v>
      </c>
      <c r="F55" s="58" t="e">
        <v>#DIV/0!</v>
      </c>
      <c r="G55" s="58"/>
      <c r="H55" s="59"/>
    </row>
    <row r="56" spans="2:8" x14ac:dyDescent="0.25">
      <c r="B56" s="57">
        <v>81</v>
      </c>
      <c r="C56" s="58">
        <v>1</v>
      </c>
      <c r="D56" s="58">
        <v>19.989999999999998</v>
      </c>
      <c r="E56" s="58">
        <v>19.989999999999998</v>
      </c>
      <c r="F56" s="58" t="e">
        <v>#DIV/0!</v>
      </c>
      <c r="G56" s="58"/>
      <c r="H56" s="59"/>
    </row>
    <row r="57" spans="2:8" x14ac:dyDescent="0.25">
      <c r="B57" s="57">
        <v>95</v>
      </c>
      <c r="C57" s="58">
        <v>1</v>
      </c>
      <c r="D57" s="58">
        <v>1.99</v>
      </c>
      <c r="E57" s="58">
        <v>1.99</v>
      </c>
      <c r="F57" s="58" t="e">
        <v>#DIV/0!</v>
      </c>
      <c r="G57" s="58"/>
      <c r="H57" s="59"/>
    </row>
    <row r="58" spans="2:8" x14ac:dyDescent="0.25">
      <c r="B58" s="57">
        <v>96</v>
      </c>
      <c r="C58" s="58">
        <v>1</v>
      </c>
      <c r="D58" s="58">
        <v>4.99</v>
      </c>
      <c r="E58" s="58">
        <v>4.99</v>
      </c>
      <c r="F58" s="58" t="e">
        <v>#DIV/0!</v>
      </c>
      <c r="G58" s="58"/>
      <c r="H58" s="59"/>
    </row>
    <row r="59" spans="2:8" x14ac:dyDescent="0.25">
      <c r="B59" s="57">
        <v>3</v>
      </c>
      <c r="C59" s="58">
        <v>1</v>
      </c>
      <c r="D59" s="58">
        <v>275</v>
      </c>
      <c r="E59" s="58">
        <v>275</v>
      </c>
      <c r="F59" s="58" t="e">
        <v>#DIV/0!</v>
      </c>
      <c r="G59" s="58"/>
      <c r="H59" s="59"/>
    </row>
    <row r="60" spans="2:8" x14ac:dyDescent="0.25">
      <c r="B60" s="57">
        <v>7</v>
      </c>
      <c r="C60" s="58">
        <v>1</v>
      </c>
      <c r="D60" s="58">
        <v>19.989999999999998</v>
      </c>
      <c r="E60" s="58">
        <v>19.989999999999998</v>
      </c>
      <c r="F60" s="58" t="e">
        <v>#DIV/0!</v>
      </c>
      <c r="G60" s="58"/>
      <c r="H60" s="59"/>
    </row>
    <row r="61" spans="2:8" x14ac:dyDescent="0.25">
      <c r="B61" s="57">
        <v>32</v>
      </c>
      <c r="C61" s="58">
        <v>1</v>
      </c>
      <c r="D61" s="58">
        <v>1.99</v>
      </c>
      <c r="E61" s="58">
        <v>1.99</v>
      </c>
      <c r="F61" s="58" t="e">
        <v>#DIV/0!</v>
      </c>
      <c r="G61" s="58"/>
      <c r="H61" s="59"/>
    </row>
    <row r="62" spans="2:8" x14ac:dyDescent="0.25">
      <c r="B62" s="57">
        <v>56</v>
      </c>
      <c r="C62" s="58">
        <v>1</v>
      </c>
      <c r="D62" s="58">
        <v>2.99</v>
      </c>
      <c r="E62" s="58">
        <v>2.99</v>
      </c>
      <c r="F62" s="58" t="e">
        <v>#DIV/0!</v>
      </c>
      <c r="G62" s="58"/>
      <c r="H62" s="59"/>
    </row>
    <row r="63" spans="2:8" x14ac:dyDescent="0.25">
      <c r="B63" s="57">
        <v>57</v>
      </c>
      <c r="C63" s="58">
        <v>1</v>
      </c>
      <c r="D63" s="58">
        <v>19.989999999999998</v>
      </c>
      <c r="E63" s="58">
        <v>19.989999999999998</v>
      </c>
      <c r="F63" s="58" t="e">
        <v>#DIV/0!</v>
      </c>
      <c r="G63" s="58"/>
      <c r="H63" s="59"/>
    </row>
    <row r="64" spans="2:8" x14ac:dyDescent="0.25">
      <c r="B64" s="57">
        <v>76</v>
      </c>
      <c r="C64" s="58">
        <v>1</v>
      </c>
      <c r="D64" s="58">
        <v>1.99</v>
      </c>
      <c r="E64" s="58">
        <v>1.99</v>
      </c>
      <c r="F64" s="58" t="e">
        <v>#DIV/0!</v>
      </c>
      <c r="G64" s="58"/>
      <c r="H64" s="59"/>
    </row>
    <row r="65" spans="2:8" x14ac:dyDescent="0.25">
      <c r="B65" s="57"/>
      <c r="C65" s="58"/>
      <c r="D65" s="58"/>
      <c r="E65" s="58"/>
      <c r="F65" s="58"/>
      <c r="G65" s="58"/>
      <c r="H65" s="59"/>
    </row>
    <row r="66" spans="2:8" ht="15.75" thickBot="1" x14ac:dyDescent="0.3">
      <c r="B66" s="60" t="s">
        <v>5</v>
      </c>
      <c r="C66" s="61">
        <v>43</v>
      </c>
      <c r="D66" s="61">
        <v>873.27000000000032</v>
      </c>
      <c r="E66" s="61">
        <v>20.308604651162799</v>
      </c>
      <c r="F66" s="61">
        <v>2241.5601694352149</v>
      </c>
      <c r="G66" s="58"/>
      <c r="H66" s="59"/>
    </row>
    <row r="67" spans="2:8" x14ac:dyDescent="0.25">
      <c r="B67" s="57"/>
      <c r="C67" s="58"/>
      <c r="D67" s="58"/>
      <c r="E67" s="58"/>
      <c r="F67" s="58"/>
      <c r="G67" s="58"/>
      <c r="H67" s="59"/>
    </row>
    <row r="68" spans="2:8" x14ac:dyDescent="0.25">
      <c r="B68" s="57"/>
      <c r="C68" s="58"/>
      <c r="D68" s="58"/>
      <c r="E68" s="58"/>
      <c r="F68" s="58"/>
      <c r="G68" s="58"/>
      <c r="H68" s="59"/>
    </row>
    <row r="69" spans="2:8" ht="15.75" thickBot="1" x14ac:dyDescent="0.3">
      <c r="B69" s="57" t="s">
        <v>35</v>
      </c>
      <c r="C69" s="58"/>
      <c r="D69" s="58"/>
      <c r="E69" s="58"/>
      <c r="F69" s="58"/>
      <c r="G69" s="58"/>
      <c r="H69" s="59"/>
    </row>
    <row r="70" spans="2:8" x14ac:dyDescent="0.25">
      <c r="B70" s="62" t="s">
        <v>36</v>
      </c>
      <c r="C70" s="63" t="s">
        <v>37</v>
      </c>
      <c r="D70" s="63" t="s">
        <v>38</v>
      </c>
      <c r="E70" s="63" t="s">
        <v>39</v>
      </c>
      <c r="F70" s="63" t="s">
        <v>40</v>
      </c>
      <c r="G70" s="63" t="s">
        <v>41</v>
      </c>
      <c r="H70" s="64" t="s">
        <v>42</v>
      </c>
    </row>
    <row r="71" spans="2:8" x14ac:dyDescent="0.25">
      <c r="B71" s="57" t="s">
        <v>47</v>
      </c>
      <c r="C71" s="58">
        <v>94145.527116279089</v>
      </c>
      <c r="D71" s="58">
        <v>42</v>
      </c>
      <c r="E71" s="58">
        <v>2241.5601694352163</v>
      </c>
      <c r="F71" s="58">
        <v>65535</v>
      </c>
      <c r="G71" s="58" t="e">
        <v>#NUM!</v>
      </c>
      <c r="H71" s="59" t="e">
        <v>#NUM!</v>
      </c>
    </row>
    <row r="72" spans="2:8" x14ac:dyDescent="0.25">
      <c r="B72" s="57" t="s">
        <v>48</v>
      </c>
      <c r="C72" s="58">
        <v>0</v>
      </c>
      <c r="D72" s="58">
        <v>0</v>
      </c>
      <c r="E72" s="58">
        <v>65535</v>
      </c>
      <c r="F72" s="58">
        <v>65535</v>
      </c>
      <c r="G72" s="58" t="e">
        <v>#NUM!</v>
      </c>
      <c r="H72" s="59" t="e">
        <v>#NUM!</v>
      </c>
    </row>
    <row r="73" spans="2:8" x14ac:dyDescent="0.25">
      <c r="B73" s="57" t="s">
        <v>49</v>
      </c>
      <c r="C73" s="58">
        <v>0</v>
      </c>
      <c r="D73" s="58">
        <v>0</v>
      </c>
      <c r="E73" s="58">
        <v>65535</v>
      </c>
      <c r="F73" s="58"/>
      <c r="G73" s="58"/>
      <c r="H73" s="59"/>
    </row>
    <row r="74" spans="2:8" x14ac:dyDescent="0.25">
      <c r="B74" s="57"/>
      <c r="C74" s="58"/>
      <c r="D74" s="58"/>
      <c r="E74" s="58"/>
      <c r="F74" s="58"/>
      <c r="G74" s="58"/>
      <c r="H74" s="59"/>
    </row>
    <row r="75" spans="2:8" ht="15.75" thickBot="1" x14ac:dyDescent="0.3">
      <c r="B75" s="60" t="s">
        <v>45</v>
      </c>
      <c r="C75" s="61">
        <v>94145.527116279089</v>
      </c>
      <c r="D75" s="61">
        <v>42</v>
      </c>
      <c r="E75" s="61"/>
      <c r="F75" s="61"/>
      <c r="G75" s="61"/>
      <c r="H75" s="65"/>
    </row>
    <row r="76" spans="2:8" x14ac:dyDescent="0.25">
      <c r="B76" s="57"/>
      <c r="C76" s="58"/>
      <c r="D76" s="58"/>
      <c r="E76" s="58"/>
      <c r="F76" s="58"/>
      <c r="G76" s="58"/>
      <c r="H76" s="59"/>
    </row>
    <row r="77" spans="2:8" x14ac:dyDescent="0.25">
      <c r="B77" s="66"/>
      <c r="C77" s="67"/>
      <c r="D77" s="67"/>
      <c r="E77" s="67"/>
      <c r="F77" s="67"/>
      <c r="G77" s="67"/>
      <c r="H77" s="6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200D0-AF8C-49A0-93B0-02611FFDADAD}">
  <dimension ref="B3:D14"/>
  <sheetViews>
    <sheetView workbookViewId="0">
      <selection activeCell="B3" sqref="B3"/>
    </sheetView>
  </sheetViews>
  <sheetFormatPr defaultRowHeight="15" x14ac:dyDescent="0.25"/>
  <cols>
    <col min="2" max="2" width="29" bestFit="1" customWidth="1"/>
    <col min="3" max="4" width="12" bestFit="1" customWidth="1"/>
  </cols>
  <sheetData>
    <row r="3" spans="2:4" x14ac:dyDescent="0.25">
      <c r="B3" s="91" t="s">
        <v>63</v>
      </c>
      <c r="C3" s="92"/>
      <c r="D3" s="93"/>
    </row>
    <row r="4" spans="2:4" ht="15.75" thickBot="1" x14ac:dyDescent="0.3">
      <c r="B4" s="79"/>
      <c r="C4" s="80"/>
      <c r="D4" s="81"/>
    </row>
    <row r="5" spans="2:4" x14ac:dyDescent="0.25">
      <c r="B5" s="82"/>
      <c r="C5" s="83" t="s">
        <v>64</v>
      </c>
      <c r="D5" s="84" t="s">
        <v>65</v>
      </c>
    </row>
    <row r="6" spans="2:4" x14ac:dyDescent="0.25">
      <c r="B6" s="85" t="s">
        <v>51</v>
      </c>
      <c r="C6" s="86">
        <v>49.325581395348834</v>
      </c>
      <c r="D6" s="87">
        <v>20.308604651162799</v>
      </c>
    </row>
    <row r="7" spans="2:4" x14ac:dyDescent="0.25">
      <c r="B7" s="85" t="s">
        <v>66</v>
      </c>
      <c r="C7" s="86">
        <v>904.70100000000002</v>
      </c>
      <c r="D7" s="87">
        <v>2241.56</v>
      </c>
    </row>
    <row r="8" spans="2:4" x14ac:dyDescent="0.25">
      <c r="B8" s="85" t="s">
        <v>52</v>
      </c>
      <c r="C8" s="86">
        <v>43</v>
      </c>
      <c r="D8" s="87">
        <v>43</v>
      </c>
    </row>
    <row r="9" spans="2:4" x14ac:dyDescent="0.25">
      <c r="B9" s="85" t="s">
        <v>54</v>
      </c>
      <c r="C9" s="86">
        <v>1</v>
      </c>
      <c r="D9" s="87"/>
    </row>
    <row r="10" spans="2:4" x14ac:dyDescent="0.25">
      <c r="B10" s="85" t="s">
        <v>67</v>
      </c>
      <c r="C10" s="86">
        <v>3.2753530842045215</v>
      </c>
      <c r="D10" s="87"/>
    </row>
    <row r="11" spans="2:4" x14ac:dyDescent="0.25">
      <c r="B11" s="85" t="s">
        <v>68</v>
      </c>
      <c r="C11" s="86">
        <v>5.2764993884535372E-4</v>
      </c>
      <c r="D11" s="87"/>
    </row>
    <row r="12" spans="2:4" x14ac:dyDescent="0.25">
      <c r="B12" s="85" t="s">
        <v>69</v>
      </c>
      <c r="C12" s="86">
        <v>1.6448536269514715</v>
      </c>
      <c r="D12" s="87"/>
    </row>
    <row r="13" spans="2:4" x14ac:dyDescent="0.25">
      <c r="B13" s="85" t="s">
        <v>70</v>
      </c>
      <c r="C13" s="86">
        <v>1.0552998776907074E-3</v>
      </c>
      <c r="D13" s="87"/>
    </row>
    <row r="14" spans="2:4" x14ac:dyDescent="0.25">
      <c r="B14" s="88" t="s">
        <v>71</v>
      </c>
      <c r="C14" s="89">
        <v>1.9599639845400536</v>
      </c>
      <c r="D14" s="9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1685F-E560-4F05-9269-06B4CFEFB687}">
  <dimension ref="A2:R46"/>
  <sheetViews>
    <sheetView topLeftCell="E1" zoomScale="120" zoomScaleNormal="120" workbookViewId="0">
      <selection activeCell="P42" sqref="P42"/>
    </sheetView>
  </sheetViews>
  <sheetFormatPr defaultRowHeight="15" x14ac:dyDescent="0.25"/>
  <cols>
    <col min="1" max="1" width="12.42578125" customWidth="1"/>
    <col min="2" max="2" width="9.5703125" customWidth="1"/>
    <col min="6" max="6" width="11.140625" customWidth="1"/>
    <col min="8" max="8" width="14.7109375" bestFit="1" customWidth="1"/>
    <col min="9" max="9" width="16.28515625" bestFit="1" customWidth="1"/>
    <col min="10" max="12" width="12.85546875" bestFit="1" customWidth="1"/>
    <col min="13" max="13" width="16.5703125" bestFit="1" customWidth="1"/>
    <col min="14" max="14" width="5.42578125" bestFit="1" customWidth="1"/>
    <col min="15" max="16" width="12.85546875" bestFit="1" customWidth="1"/>
    <col min="17" max="17" width="21.42578125" bestFit="1" customWidth="1"/>
    <col min="18" max="18" width="21.7109375" bestFit="1" customWidth="1"/>
    <col min="19" max="19" width="21.42578125" bestFit="1" customWidth="1"/>
    <col min="20" max="20" width="21.7109375" bestFit="1" customWidth="1"/>
    <col min="21" max="21" width="6.42578125" bestFit="1" customWidth="1"/>
    <col min="22" max="22" width="12.28515625" bestFit="1" customWidth="1"/>
    <col min="23" max="23" width="7.85546875" bestFit="1" customWidth="1"/>
    <col min="24" max="24" width="4.42578125" bestFit="1" customWidth="1"/>
    <col min="25" max="25" width="7.7109375" bestFit="1" customWidth="1"/>
    <col min="26" max="26" width="6.42578125" bestFit="1" customWidth="1"/>
    <col min="27" max="27" width="10.85546875" bestFit="1" customWidth="1"/>
    <col min="28" max="28" width="7.85546875" bestFit="1" customWidth="1"/>
    <col min="29" max="29" width="5.28515625" bestFit="1" customWidth="1"/>
    <col min="30" max="30" width="7.7109375" bestFit="1" customWidth="1"/>
    <col min="31" max="31" width="10.85546875" bestFit="1" customWidth="1"/>
    <col min="32" max="32" width="9.7109375" bestFit="1" customWidth="1"/>
    <col min="33" max="33" width="7.7109375" bestFit="1" customWidth="1"/>
    <col min="34" max="34" width="6.42578125" bestFit="1" customWidth="1"/>
    <col min="35" max="35" width="12.7109375" bestFit="1" customWidth="1"/>
    <col min="36" max="36" width="8.7109375" bestFit="1" customWidth="1"/>
    <col min="37" max="37" width="4.42578125" bestFit="1" customWidth="1"/>
    <col min="38" max="38" width="7.7109375" bestFit="1" customWidth="1"/>
    <col min="39" max="39" width="11.7109375" bestFit="1" customWidth="1"/>
    <col min="40" max="40" width="8" bestFit="1" customWidth="1"/>
    <col min="41" max="41" width="5.28515625" bestFit="1" customWidth="1"/>
    <col min="42" max="42" width="6.42578125" bestFit="1" customWidth="1"/>
    <col min="43" max="43" width="11" bestFit="1" customWidth="1"/>
    <col min="44" max="44" width="9.5703125" bestFit="1" customWidth="1"/>
    <col min="45" max="45" width="5.28515625" bestFit="1" customWidth="1"/>
    <col min="46" max="46" width="4.42578125" bestFit="1" customWidth="1"/>
    <col min="47" max="47" width="6.42578125" bestFit="1" customWidth="1"/>
    <col min="48" max="48" width="12.5703125" bestFit="1" customWidth="1"/>
    <col min="49" max="49" width="12.140625" bestFit="1" customWidth="1"/>
    <col min="50" max="50" width="6.42578125" bestFit="1" customWidth="1"/>
    <col min="51" max="51" width="15.28515625" bestFit="1" customWidth="1"/>
    <col min="52" max="52" width="15.85546875" bestFit="1" customWidth="1"/>
    <col min="53" max="53" width="6.42578125" bestFit="1" customWidth="1"/>
    <col min="54" max="54" width="13.85546875" bestFit="1" customWidth="1"/>
    <col min="55" max="55" width="6.85546875" bestFit="1" customWidth="1"/>
    <col min="56" max="56" width="6" bestFit="1" customWidth="1"/>
    <col min="57" max="57" width="6.42578125" bestFit="1" customWidth="1"/>
    <col min="58" max="58" width="9" bestFit="1" customWidth="1"/>
    <col min="59" max="59" width="9.7109375" bestFit="1" customWidth="1"/>
    <col min="60" max="60" width="5" bestFit="1" customWidth="1"/>
    <col min="61" max="61" width="12.7109375" bestFit="1" customWidth="1"/>
    <col min="62" max="62" width="9.28515625" bestFit="1" customWidth="1"/>
    <col min="63" max="63" width="7.7109375" bestFit="1" customWidth="1"/>
    <col min="64" max="64" width="6.42578125" bestFit="1" customWidth="1"/>
    <col min="65" max="65" width="12.28515625" bestFit="1" customWidth="1"/>
    <col min="66" max="66" width="7.85546875" bestFit="1" customWidth="1"/>
    <col min="67" max="67" width="5" bestFit="1" customWidth="1"/>
    <col min="68" max="68" width="7.7109375" bestFit="1" customWidth="1"/>
    <col min="69" max="69" width="6.42578125" bestFit="1" customWidth="1"/>
    <col min="70" max="70" width="10.85546875" bestFit="1" customWidth="1"/>
    <col min="71" max="71" width="7.85546875" bestFit="1" customWidth="1"/>
    <col min="72" max="72" width="5.28515625" bestFit="1" customWidth="1"/>
    <col min="73" max="73" width="7.7109375" bestFit="1" customWidth="1"/>
    <col min="74" max="74" width="10.85546875" bestFit="1" customWidth="1"/>
    <col min="75" max="75" width="9.7109375" bestFit="1" customWidth="1"/>
    <col min="76" max="76" width="7.7109375" bestFit="1" customWidth="1"/>
    <col min="77" max="77" width="6.42578125" bestFit="1" customWidth="1"/>
    <col min="78" max="78" width="12.7109375" bestFit="1" customWidth="1"/>
    <col min="79" max="79" width="8.7109375" bestFit="1" customWidth="1"/>
    <col min="80" max="80" width="6" bestFit="1" customWidth="1"/>
    <col min="81" max="81" width="7.7109375" bestFit="1" customWidth="1"/>
    <col min="82" max="82" width="11.7109375" bestFit="1" customWidth="1"/>
    <col min="83" max="83" width="8" bestFit="1" customWidth="1"/>
    <col min="84" max="84" width="5.28515625" bestFit="1" customWidth="1"/>
    <col min="85" max="85" width="6.42578125" bestFit="1" customWidth="1"/>
    <col min="86" max="86" width="11" bestFit="1" customWidth="1"/>
    <col min="87" max="87" width="9.5703125" bestFit="1" customWidth="1"/>
    <col min="88" max="88" width="5.28515625" bestFit="1" customWidth="1"/>
    <col min="89" max="89" width="5" bestFit="1" customWidth="1"/>
    <col min="90" max="90" width="6.42578125" bestFit="1" customWidth="1"/>
    <col min="91" max="91" width="12.5703125" bestFit="1" customWidth="1"/>
    <col min="92" max="92" width="12.140625" bestFit="1" customWidth="1"/>
    <col min="93" max="93" width="6.42578125" bestFit="1" customWidth="1"/>
    <col min="94" max="94" width="15.28515625" bestFit="1" customWidth="1"/>
    <col min="95" max="95" width="17.42578125" bestFit="1" customWidth="1"/>
    <col min="96" max="96" width="20.85546875" bestFit="1" customWidth="1"/>
  </cols>
  <sheetData>
    <row r="2" spans="1:18" x14ac:dyDescent="0.25">
      <c r="A2" s="94" t="s">
        <v>0</v>
      </c>
      <c r="B2" s="95" t="s">
        <v>1</v>
      </c>
      <c r="C2" s="95" t="s">
        <v>2</v>
      </c>
      <c r="D2" s="96" t="s">
        <v>3</v>
      </c>
      <c r="E2" s="97" t="s">
        <v>4</v>
      </c>
      <c r="F2" s="98" t="s">
        <v>5</v>
      </c>
    </row>
    <row r="3" spans="1:18" x14ac:dyDescent="0.25">
      <c r="A3" s="24">
        <v>41883</v>
      </c>
      <c r="B3" s="25" t="s">
        <v>6</v>
      </c>
      <c r="C3" s="25" t="s">
        <v>7</v>
      </c>
      <c r="D3" s="26" t="s">
        <v>8</v>
      </c>
      <c r="E3" s="27">
        <v>2</v>
      </c>
      <c r="F3" s="28">
        <v>125</v>
      </c>
      <c r="I3" s="109" t="s">
        <v>74</v>
      </c>
    </row>
    <row r="4" spans="1:18" x14ac:dyDescent="0.25">
      <c r="A4" s="24">
        <v>42172</v>
      </c>
      <c r="B4" s="29" t="s">
        <v>6</v>
      </c>
      <c r="C4" s="29" t="s">
        <v>9</v>
      </c>
      <c r="D4" s="26" t="s">
        <v>8</v>
      </c>
      <c r="E4" s="27">
        <v>5</v>
      </c>
      <c r="F4" s="28">
        <v>125</v>
      </c>
      <c r="I4" t="s">
        <v>75</v>
      </c>
      <c r="M4" t="s">
        <v>77</v>
      </c>
      <c r="Q4" t="s">
        <v>76</v>
      </c>
      <c r="R4" t="s">
        <v>78</v>
      </c>
    </row>
    <row r="5" spans="1:18" x14ac:dyDescent="0.25">
      <c r="A5" s="24">
        <v>42257</v>
      </c>
      <c r="B5" s="25" t="s">
        <v>6</v>
      </c>
      <c r="C5" s="25" t="s">
        <v>10</v>
      </c>
      <c r="D5" s="26" t="s">
        <v>11</v>
      </c>
      <c r="E5" s="27">
        <v>7</v>
      </c>
      <c r="F5" s="28">
        <v>1.29</v>
      </c>
      <c r="H5" s="109" t="s">
        <v>72</v>
      </c>
      <c r="I5" t="s">
        <v>13</v>
      </c>
      <c r="J5" t="s">
        <v>8</v>
      </c>
      <c r="K5" t="s">
        <v>15</v>
      </c>
      <c r="L5" t="s">
        <v>11</v>
      </c>
      <c r="M5" t="s">
        <v>13</v>
      </c>
      <c r="N5" t="s">
        <v>8</v>
      </c>
      <c r="O5" t="s">
        <v>15</v>
      </c>
      <c r="P5" t="s">
        <v>11</v>
      </c>
    </row>
    <row r="6" spans="1:18" x14ac:dyDescent="0.25">
      <c r="A6" s="24">
        <v>42325</v>
      </c>
      <c r="B6" s="29" t="s">
        <v>6</v>
      </c>
      <c r="C6" s="25" t="s">
        <v>12</v>
      </c>
      <c r="D6" s="26" t="s">
        <v>13</v>
      </c>
      <c r="E6" s="27">
        <v>11</v>
      </c>
      <c r="F6" s="28">
        <v>4.99</v>
      </c>
      <c r="H6" s="110" t="s">
        <v>6</v>
      </c>
      <c r="I6" s="108">
        <v>28.805381441668153</v>
      </c>
      <c r="J6" s="108">
        <v>1.5</v>
      </c>
      <c r="K6" s="108">
        <v>0</v>
      </c>
      <c r="L6" s="108">
        <v>28.798148088606901</v>
      </c>
      <c r="M6" s="108">
        <v>32.5087609375</v>
      </c>
      <c r="N6" s="108">
        <v>0</v>
      </c>
      <c r="O6" s="108">
        <v>0</v>
      </c>
      <c r="P6" s="108">
        <v>2.743209876543212</v>
      </c>
      <c r="Q6" s="108">
        <v>30.976765486409324</v>
      </c>
      <c r="R6" s="108">
        <v>1280.2189827499999</v>
      </c>
    </row>
    <row r="7" spans="1:18" x14ac:dyDescent="0.25">
      <c r="A7" s="24">
        <v>42308</v>
      </c>
      <c r="B7" s="25" t="s">
        <v>6</v>
      </c>
      <c r="C7" s="25" t="s">
        <v>14</v>
      </c>
      <c r="D7" s="26" t="s">
        <v>11</v>
      </c>
      <c r="E7" s="27">
        <v>14</v>
      </c>
      <c r="F7" s="28">
        <v>1.29</v>
      </c>
      <c r="H7" s="111" t="s">
        <v>14</v>
      </c>
      <c r="I7" s="108">
        <v>0</v>
      </c>
      <c r="J7" s="108"/>
      <c r="K7" s="108"/>
      <c r="L7" s="108">
        <v>26.886593106767709</v>
      </c>
      <c r="M7" s="108">
        <v>0</v>
      </c>
      <c r="N7" s="108"/>
      <c r="O7" s="108"/>
      <c r="P7" s="108">
        <v>0.10888888888888894</v>
      </c>
      <c r="Q7" s="108">
        <v>25.439880109780393</v>
      </c>
      <c r="R7" s="108">
        <v>2.0418750000000001</v>
      </c>
    </row>
    <row r="8" spans="1:18" x14ac:dyDescent="0.25">
      <c r="A8" s="24">
        <v>41696</v>
      </c>
      <c r="B8" s="25" t="s">
        <v>6</v>
      </c>
      <c r="C8" s="25" t="s">
        <v>10</v>
      </c>
      <c r="D8" s="26" t="s">
        <v>15</v>
      </c>
      <c r="E8" s="27">
        <v>27</v>
      </c>
      <c r="F8" s="28">
        <v>19.989999999999998</v>
      </c>
      <c r="H8" s="111" t="s">
        <v>10</v>
      </c>
      <c r="I8" s="108">
        <v>17</v>
      </c>
      <c r="J8" s="108"/>
      <c r="K8" s="108">
        <v>0</v>
      </c>
      <c r="L8" s="108">
        <v>23</v>
      </c>
      <c r="M8" s="108">
        <v>0</v>
      </c>
      <c r="N8" s="108"/>
      <c r="O8" s="108">
        <v>0</v>
      </c>
      <c r="P8" s="108">
        <v>0</v>
      </c>
      <c r="Q8" s="108">
        <v>24.613817257792423</v>
      </c>
      <c r="R8" s="108">
        <v>47.141599999999983</v>
      </c>
    </row>
    <row r="9" spans="1:18" x14ac:dyDescent="0.25">
      <c r="A9" s="24">
        <v>41917</v>
      </c>
      <c r="B9" s="29" t="s">
        <v>6</v>
      </c>
      <c r="C9" s="29" t="s">
        <v>16</v>
      </c>
      <c r="D9" s="26" t="s">
        <v>13</v>
      </c>
      <c r="E9" s="27">
        <v>28</v>
      </c>
      <c r="F9" s="28">
        <v>8.99</v>
      </c>
      <c r="H9" s="111" t="s">
        <v>12</v>
      </c>
      <c r="I9" s="108">
        <v>41.5</v>
      </c>
      <c r="J9" s="108"/>
      <c r="K9" s="108"/>
      <c r="L9" s="108">
        <v>27</v>
      </c>
      <c r="M9" s="108">
        <v>56.25</v>
      </c>
      <c r="N9" s="108"/>
      <c r="O9" s="108"/>
      <c r="P9" s="108">
        <v>0</v>
      </c>
      <c r="Q9" s="108">
        <v>35.400388415948207</v>
      </c>
      <c r="R9" s="108">
        <v>42.187499999999986</v>
      </c>
    </row>
    <row r="10" spans="1:18" x14ac:dyDescent="0.25">
      <c r="A10" s="24">
        <v>42359</v>
      </c>
      <c r="B10" s="25" t="s">
        <v>6</v>
      </c>
      <c r="C10" s="25" t="s">
        <v>14</v>
      </c>
      <c r="D10" s="26" t="s">
        <v>13</v>
      </c>
      <c r="E10" s="27">
        <v>28</v>
      </c>
      <c r="F10" s="28">
        <v>4.99</v>
      </c>
      <c r="H10" s="111" t="s">
        <v>9</v>
      </c>
      <c r="I10" s="108">
        <v>0</v>
      </c>
      <c r="J10" s="108">
        <v>0</v>
      </c>
      <c r="K10" s="108"/>
      <c r="L10" s="108"/>
      <c r="M10" s="108">
        <v>0</v>
      </c>
      <c r="N10" s="108">
        <v>0</v>
      </c>
      <c r="O10" s="108"/>
      <c r="P10" s="108"/>
      <c r="Q10" s="108">
        <v>22.5</v>
      </c>
      <c r="R10" s="108">
        <v>2756.775024999999</v>
      </c>
    </row>
    <row r="11" spans="1:18" x14ac:dyDescent="0.25">
      <c r="A11" s="24">
        <v>41679</v>
      </c>
      <c r="B11" s="29" t="s">
        <v>6</v>
      </c>
      <c r="C11" s="25" t="s">
        <v>12</v>
      </c>
      <c r="D11" s="26" t="s">
        <v>11</v>
      </c>
      <c r="E11" s="27">
        <v>36</v>
      </c>
      <c r="F11" s="28">
        <v>4.99</v>
      </c>
      <c r="H11" s="111" t="s">
        <v>16</v>
      </c>
      <c r="I11" s="108">
        <v>0</v>
      </c>
      <c r="J11" s="108"/>
      <c r="K11" s="108"/>
      <c r="L11" s="108">
        <v>0</v>
      </c>
      <c r="M11" s="108">
        <v>0</v>
      </c>
      <c r="N11" s="108"/>
      <c r="O11" s="108"/>
      <c r="P11" s="108">
        <v>0</v>
      </c>
      <c r="Q11" s="108">
        <v>31</v>
      </c>
      <c r="R11" s="108">
        <v>4</v>
      </c>
    </row>
    <row r="12" spans="1:18" x14ac:dyDescent="0.25">
      <c r="A12" s="24">
        <v>42223</v>
      </c>
      <c r="B12" s="29" t="s">
        <v>6</v>
      </c>
      <c r="C12" s="25" t="s">
        <v>9</v>
      </c>
      <c r="D12" s="26" t="s">
        <v>17</v>
      </c>
      <c r="E12" s="27">
        <v>42</v>
      </c>
      <c r="F12" s="28">
        <v>23.95</v>
      </c>
      <c r="H12" s="111" t="s">
        <v>7</v>
      </c>
      <c r="I12" s="108">
        <v>0</v>
      </c>
      <c r="J12" s="108">
        <v>0</v>
      </c>
      <c r="K12" s="108"/>
      <c r="L12" s="108">
        <v>0</v>
      </c>
      <c r="M12" s="108">
        <v>0</v>
      </c>
      <c r="N12" s="108">
        <v>0</v>
      </c>
      <c r="O12" s="108"/>
      <c r="P12" s="108">
        <v>0</v>
      </c>
      <c r="Q12" s="108">
        <v>36.285901761795401</v>
      </c>
      <c r="R12" s="108">
        <v>3065.7920222222219</v>
      </c>
    </row>
    <row r="13" spans="1:18" x14ac:dyDescent="0.25">
      <c r="A13" s="24">
        <v>42019</v>
      </c>
      <c r="B13" s="25" t="s">
        <v>6</v>
      </c>
      <c r="C13" s="25" t="s">
        <v>10</v>
      </c>
      <c r="D13" s="26" t="s">
        <v>13</v>
      </c>
      <c r="E13" s="27">
        <v>46</v>
      </c>
      <c r="F13" s="28">
        <v>8.99</v>
      </c>
      <c r="H13" s="110" t="s">
        <v>18</v>
      </c>
      <c r="I13" s="108">
        <v>27.080620376941145</v>
      </c>
      <c r="J13" s="108"/>
      <c r="K13" s="108">
        <v>33.309991827611661</v>
      </c>
      <c r="L13" s="108">
        <v>30</v>
      </c>
      <c r="M13" s="108">
        <v>39.759999999999984</v>
      </c>
      <c r="N13" s="108"/>
      <c r="O13" s="108">
        <v>40.22222222222225</v>
      </c>
      <c r="P13" s="108">
        <v>2.25</v>
      </c>
      <c r="Q13" s="108">
        <v>30.582511342268802</v>
      </c>
      <c r="R13" s="108">
        <v>39.759999999999984</v>
      </c>
    </row>
    <row r="14" spans="1:18" x14ac:dyDescent="0.25">
      <c r="A14" s="24">
        <v>41662</v>
      </c>
      <c r="B14" s="29" t="s">
        <v>6</v>
      </c>
      <c r="C14" s="29" t="s">
        <v>9</v>
      </c>
      <c r="D14" s="26" t="s">
        <v>13</v>
      </c>
      <c r="E14" s="27">
        <v>50</v>
      </c>
      <c r="F14" s="28">
        <v>19.989999999999998</v>
      </c>
      <c r="H14" s="111" t="s">
        <v>21</v>
      </c>
      <c r="I14" s="108">
        <v>0</v>
      </c>
      <c r="J14" s="108"/>
      <c r="K14" s="108">
        <v>0</v>
      </c>
      <c r="L14" s="108"/>
      <c r="M14" s="108">
        <v>0</v>
      </c>
      <c r="N14" s="108"/>
      <c r="O14" s="108">
        <v>0</v>
      </c>
      <c r="P14" s="108"/>
      <c r="Q14" s="108">
        <v>33.5</v>
      </c>
      <c r="R14" s="108">
        <v>2.25</v>
      </c>
    </row>
    <row r="15" spans="1:18" x14ac:dyDescent="0.25">
      <c r="A15" s="24">
        <v>42087</v>
      </c>
      <c r="B15" s="29" t="s">
        <v>6</v>
      </c>
      <c r="C15" s="25" t="s">
        <v>12</v>
      </c>
      <c r="D15" s="26" t="s">
        <v>17</v>
      </c>
      <c r="E15" s="27">
        <v>50</v>
      </c>
      <c r="F15" s="28">
        <v>4.99</v>
      </c>
      <c r="H15" s="111" t="s">
        <v>19</v>
      </c>
      <c r="I15" s="108">
        <v>26.398653164297773</v>
      </c>
      <c r="J15" s="108"/>
      <c r="K15" s="108">
        <v>0</v>
      </c>
      <c r="L15" s="108">
        <v>30</v>
      </c>
      <c r="M15" s="108">
        <v>3.555555555555562</v>
      </c>
      <c r="N15" s="108"/>
      <c r="O15" s="108">
        <v>0</v>
      </c>
      <c r="P15" s="108">
        <v>2.25</v>
      </c>
      <c r="Q15" s="108">
        <v>28.011902232205983</v>
      </c>
      <c r="R15" s="108">
        <v>6.1388888888888822</v>
      </c>
    </row>
    <row r="16" spans="1:18" x14ac:dyDescent="0.25">
      <c r="A16" s="24">
        <v>42138</v>
      </c>
      <c r="B16" s="25" t="s">
        <v>6</v>
      </c>
      <c r="C16" s="25" t="s">
        <v>10</v>
      </c>
      <c r="D16" s="26" t="s">
        <v>11</v>
      </c>
      <c r="E16" s="27">
        <v>53</v>
      </c>
      <c r="F16" s="28">
        <v>1.29</v>
      </c>
      <c r="H16" s="111" t="s">
        <v>20</v>
      </c>
      <c r="I16" s="108">
        <v>0</v>
      </c>
      <c r="J16" s="108"/>
      <c r="K16" s="108">
        <v>0</v>
      </c>
      <c r="L16" s="108"/>
      <c r="M16" s="108">
        <v>0</v>
      </c>
      <c r="N16" s="108"/>
      <c r="O16" s="108">
        <v>0</v>
      </c>
      <c r="P16" s="108"/>
      <c r="Q16" s="108">
        <v>33</v>
      </c>
      <c r="R16" s="108">
        <v>0</v>
      </c>
    </row>
    <row r="17" spans="1:18" x14ac:dyDescent="0.25">
      <c r="A17" s="24">
        <v>42206</v>
      </c>
      <c r="B17" s="29" t="s">
        <v>6</v>
      </c>
      <c r="C17" s="29" t="s">
        <v>16</v>
      </c>
      <c r="D17" s="26" t="s">
        <v>17</v>
      </c>
      <c r="E17" s="27">
        <v>55</v>
      </c>
      <c r="F17" s="28">
        <v>12.49</v>
      </c>
      <c r="H17" s="110" t="s">
        <v>22</v>
      </c>
      <c r="I17" s="108">
        <v>25</v>
      </c>
      <c r="J17" s="108">
        <v>0</v>
      </c>
      <c r="K17" s="108">
        <v>0</v>
      </c>
      <c r="L17" s="108">
        <v>12</v>
      </c>
      <c r="M17" s="108">
        <v>0</v>
      </c>
      <c r="N17" s="108">
        <v>0</v>
      </c>
      <c r="O17" s="108">
        <v>0</v>
      </c>
      <c r="P17" s="108">
        <v>0.25</v>
      </c>
      <c r="Q17" s="108">
        <v>26.924276530051213</v>
      </c>
      <c r="R17" s="108">
        <v>9860.9600138888873</v>
      </c>
    </row>
    <row r="18" spans="1:18" x14ac:dyDescent="0.25">
      <c r="A18" s="24">
        <v>42104</v>
      </c>
      <c r="B18" s="25" t="s">
        <v>6</v>
      </c>
      <c r="C18" s="25" t="s">
        <v>14</v>
      </c>
      <c r="D18" s="26" t="s">
        <v>11</v>
      </c>
      <c r="E18" s="27">
        <v>66</v>
      </c>
      <c r="F18" s="28">
        <v>1.99</v>
      </c>
      <c r="H18" s="111" t="s">
        <v>23</v>
      </c>
      <c r="I18" s="108">
        <v>0</v>
      </c>
      <c r="J18" s="108">
        <v>0</v>
      </c>
      <c r="K18" s="108">
        <v>0</v>
      </c>
      <c r="L18" s="108">
        <v>0</v>
      </c>
      <c r="M18" s="108">
        <v>0</v>
      </c>
      <c r="N18" s="108">
        <v>0</v>
      </c>
      <c r="O18" s="108">
        <v>0</v>
      </c>
      <c r="P18" s="108">
        <v>0</v>
      </c>
      <c r="Q18" s="108">
        <v>31.340867888429639</v>
      </c>
      <c r="R18" s="108">
        <v>13385.500018749999</v>
      </c>
    </row>
    <row r="19" spans="1:18" x14ac:dyDescent="0.25">
      <c r="A19" s="24">
        <v>41985</v>
      </c>
      <c r="B19" s="25" t="s">
        <v>6</v>
      </c>
      <c r="C19" s="25" t="s">
        <v>7</v>
      </c>
      <c r="D19" s="26" t="s">
        <v>11</v>
      </c>
      <c r="E19" s="27">
        <v>67</v>
      </c>
      <c r="F19" s="28">
        <v>1.29</v>
      </c>
      <c r="H19" s="111" t="s">
        <v>24</v>
      </c>
      <c r="I19" s="108">
        <v>0</v>
      </c>
      <c r="J19" s="108"/>
      <c r="K19" s="108"/>
      <c r="L19" s="108">
        <v>0</v>
      </c>
      <c r="M19" s="108">
        <v>0</v>
      </c>
      <c r="N19" s="108"/>
      <c r="O19" s="108"/>
      <c r="P19" s="108">
        <v>0</v>
      </c>
      <c r="Q19" s="108">
        <v>12.5</v>
      </c>
      <c r="R19" s="108">
        <v>81.000000000000014</v>
      </c>
    </row>
    <row r="20" spans="1:18" x14ac:dyDescent="0.25">
      <c r="A20" s="24">
        <v>41747</v>
      </c>
      <c r="B20" s="25" t="s">
        <v>6</v>
      </c>
      <c r="C20" s="25" t="s">
        <v>14</v>
      </c>
      <c r="D20" s="26" t="s">
        <v>11</v>
      </c>
      <c r="E20" s="27">
        <v>75</v>
      </c>
      <c r="F20" s="28">
        <v>1.99</v>
      </c>
      <c r="H20" s="110" t="s">
        <v>73</v>
      </c>
      <c r="I20" s="108">
        <v>28.605050059192152</v>
      </c>
      <c r="J20" s="108">
        <v>1.247219128924647</v>
      </c>
      <c r="K20" s="108">
        <v>30.282668310437902</v>
      </c>
      <c r="L20" s="108">
        <v>27.727968491874599</v>
      </c>
      <c r="M20" s="108">
        <v>43.853517333333357</v>
      </c>
      <c r="N20" s="108">
        <v>5000</v>
      </c>
      <c r="O20" s="108">
        <v>56.560000000000016</v>
      </c>
      <c r="P20" s="108">
        <v>2.3813017751479295</v>
      </c>
      <c r="Q20" s="108">
        <v>30.633990240004508</v>
      </c>
      <c r="R20" s="108">
        <v>2589.8309543209875</v>
      </c>
    </row>
    <row r="21" spans="1:18" x14ac:dyDescent="0.25">
      <c r="A21" s="24">
        <v>42155</v>
      </c>
      <c r="B21" s="25" t="s">
        <v>6</v>
      </c>
      <c r="C21" s="25" t="s">
        <v>10</v>
      </c>
      <c r="D21" s="26" t="s">
        <v>13</v>
      </c>
      <c r="E21" s="27">
        <v>80</v>
      </c>
      <c r="F21" s="28">
        <v>8.99</v>
      </c>
    </row>
    <row r="22" spans="1:18" x14ac:dyDescent="0.25">
      <c r="A22" s="24">
        <v>42036</v>
      </c>
      <c r="B22" s="25" t="s">
        <v>6</v>
      </c>
      <c r="C22" s="25" t="s">
        <v>7</v>
      </c>
      <c r="D22" s="26" t="s">
        <v>13</v>
      </c>
      <c r="E22" s="27">
        <v>87</v>
      </c>
      <c r="F22" s="28">
        <v>15</v>
      </c>
    </row>
    <row r="23" spans="1:18" x14ac:dyDescent="0.25">
      <c r="A23" s="24">
        <v>41764</v>
      </c>
      <c r="B23" s="29" t="s">
        <v>6</v>
      </c>
      <c r="C23" s="25" t="s">
        <v>12</v>
      </c>
      <c r="D23" s="26" t="s">
        <v>11</v>
      </c>
      <c r="E23" s="27">
        <v>90</v>
      </c>
      <c r="F23" s="28">
        <v>4.99</v>
      </c>
    </row>
    <row r="24" spans="1:18" x14ac:dyDescent="0.25">
      <c r="A24" s="24">
        <v>41815</v>
      </c>
      <c r="B24" s="29" t="s">
        <v>6</v>
      </c>
      <c r="C24" s="29" t="s">
        <v>16</v>
      </c>
      <c r="D24" s="26" t="s">
        <v>11</v>
      </c>
      <c r="E24" s="27">
        <v>90</v>
      </c>
      <c r="F24" s="28">
        <v>4.99</v>
      </c>
    </row>
    <row r="25" spans="1:18" x14ac:dyDescent="0.25">
      <c r="A25" s="24">
        <v>42342</v>
      </c>
      <c r="B25" s="29" t="s">
        <v>6</v>
      </c>
      <c r="C25" s="25" t="s">
        <v>12</v>
      </c>
      <c r="D25" s="26" t="s">
        <v>13</v>
      </c>
      <c r="E25" s="27">
        <v>94</v>
      </c>
      <c r="F25" s="28">
        <v>19.989999999999998</v>
      </c>
    </row>
    <row r="26" spans="1:18" x14ac:dyDescent="0.25">
      <c r="A26" s="24">
        <v>41968</v>
      </c>
      <c r="B26" s="29" t="s">
        <v>6</v>
      </c>
      <c r="C26" s="25" t="s">
        <v>9</v>
      </c>
      <c r="D26" s="26" t="s">
        <v>17</v>
      </c>
      <c r="E26" s="27">
        <v>96</v>
      </c>
      <c r="F26" s="28">
        <v>4.99</v>
      </c>
    </row>
    <row r="27" spans="1:18" x14ac:dyDescent="0.25">
      <c r="A27" s="24">
        <v>42053</v>
      </c>
      <c r="B27" s="29" t="s">
        <v>18</v>
      </c>
      <c r="C27" s="29" t="s">
        <v>19</v>
      </c>
      <c r="D27" s="26" t="s">
        <v>13</v>
      </c>
      <c r="E27" s="27">
        <v>4</v>
      </c>
      <c r="F27" s="28">
        <v>4.99</v>
      </c>
    </row>
    <row r="28" spans="1:18" x14ac:dyDescent="0.25">
      <c r="A28" s="24">
        <v>41951</v>
      </c>
      <c r="B28" s="25" t="s">
        <v>18</v>
      </c>
      <c r="C28" s="25" t="s">
        <v>20</v>
      </c>
      <c r="D28" s="26" t="s">
        <v>15</v>
      </c>
      <c r="E28" s="27">
        <v>15</v>
      </c>
      <c r="F28" s="28">
        <v>19.989999999999998</v>
      </c>
    </row>
    <row r="29" spans="1:18" x14ac:dyDescent="0.25">
      <c r="A29" s="24">
        <v>41900</v>
      </c>
      <c r="B29" s="29" t="s">
        <v>18</v>
      </c>
      <c r="C29" s="29" t="s">
        <v>19</v>
      </c>
      <c r="D29" s="26" t="s">
        <v>17</v>
      </c>
      <c r="E29" s="27">
        <v>16</v>
      </c>
      <c r="F29" s="28">
        <v>15.99</v>
      </c>
    </row>
    <row r="30" spans="1:18" x14ac:dyDescent="0.25">
      <c r="A30" s="24">
        <v>41832</v>
      </c>
      <c r="B30" s="29" t="s">
        <v>18</v>
      </c>
      <c r="C30" s="29" t="s">
        <v>21</v>
      </c>
      <c r="D30" s="26" t="s">
        <v>13</v>
      </c>
      <c r="E30" s="27">
        <v>29</v>
      </c>
      <c r="F30" s="28">
        <v>1.99</v>
      </c>
    </row>
    <row r="31" spans="1:18" x14ac:dyDescent="0.25">
      <c r="A31" s="24">
        <v>41866</v>
      </c>
      <c r="B31" s="29" t="s">
        <v>18</v>
      </c>
      <c r="C31" s="25" t="s">
        <v>19</v>
      </c>
      <c r="D31" s="26" t="s">
        <v>11</v>
      </c>
      <c r="E31" s="27">
        <v>35</v>
      </c>
      <c r="F31" s="28">
        <v>4.99</v>
      </c>
    </row>
    <row r="32" spans="1:18" x14ac:dyDescent="0.25">
      <c r="A32" s="24">
        <v>41730</v>
      </c>
      <c r="B32" s="29" t="s">
        <v>18</v>
      </c>
      <c r="C32" s="29" t="s">
        <v>19</v>
      </c>
      <c r="D32" s="26" t="s">
        <v>13</v>
      </c>
      <c r="E32" s="27">
        <v>60</v>
      </c>
      <c r="F32" s="28">
        <v>4.99</v>
      </c>
    </row>
    <row r="33" spans="1:6" x14ac:dyDescent="0.25">
      <c r="A33" s="24">
        <v>41798</v>
      </c>
      <c r="B33" s="29" t="s">
        <v>18</v>
      </c>
      <c r="C33" s="29" t="s">
        <v>19</v>
      </c>
      <c r="D33" s="26" t="s">
        <v>13</v>
      </c>
      <c r="E33" s="27">
        <v>60</v>
      </c>
      <c r="F33" s="28">
        <v>8.99</v>
      </c>
    </row>
    <row r="34" spans="1:6" x14ac:dyDescent="0.25">
      <c r="A34" s="24">
        <v>42189</v>
      </c>
      <c r="B34" s="29" t="s">
        <v>18</v>
      </c>
      <c r="C34" s="25" t="s">
        <v>19</v>
      </c>
      <c r="D34" s="26" t="s">
        <v>17</v>
      </c>
      <c r="E34" s="27">
        <v>62</v>
      </c>
      <c r="F34" s="28">
        <v>4.99</v>
      </c>
    </row>
    <row r="35" spans="1:6" x14ac:dyDescent="0.25">
      <c r="A35" s="24">
        <v>41934</v>
      </c>
      <c r="B35" s="29" t="s">
        <v>18</v>
      </c>
      <c r="C35" s="29" t="s">
        <v>19</v>
      </c>
      <c r="D35" s="26" t="s">
        <v>15</v>
      </c>
      <c r="E35" s="27">
        <v>64</v>
      </c>
      <c r="F35" s="28">
        <v>8.99</v>
      </c>
    </row>
    <row r="36" spans="1:6" x14ac:dyDescent="0.25">
      <c r="A36" s="24">
        <v>42002</v>
      </c>
      <c r="B36" s="25" t="s">
        <v>18</v>
      </c>
      <c r="C36" s="25" t="s">
        <v>20</v>
      </c>
      <c r="D36" s="26" t="s">
        <v>17</v>
      </c>
      <c r="E36" s="27">
        <v>74</v>
      </c>
      <c r="F36" s="28">
        <v>15.99</v>
      </c>
    </row>
    <row r="37" spans="1:6" x14ac:dyDescent="0.25">
      <c r="A37" s="24">
        <v>41849</v>
      </c>
      <c r="B37" s="25" t="s">
        <v>18</v>
      </c>
      <c r="C37" s="25" t="s">
        <v>20</v>
      </c>
      <c r="D37" s="26" t="s">
        <v>13</v>
      </c>
      <c r="E37" s="27">
        <v>81</v>
      </c>
      <c r="F37" s="28">
        <v>19.989999999999998</v>
      </c>
    </row>
    <row r="38" spans="1:6" x14ac:dyDescent="0.25">
      <c r="A38" s="24">
        <v>41645</v>
      </c>
      <c r="B38" s="29" t="s">
        <v>18</v>
      </c>
      <c r="C38" s="25" t="s">
        <v>19</v>
      </c>
      <c r="D38" s="26" t="s">
        <v>11</v>
      </c>
      <c r="E38" s="27">
        <v>95</v>
      </c>
      <c r="F38" s="28">
        <v>1.99</v>
      </c>
    </row>
    <row r="39" spans="1:6" x14ac:dyDescent="0.25">
      <c r="A39" s="24">
        <v>42121</v>
      </c>
      <c r="B39" s="29" t="s">
        <v>18</v>
      </c>
      <c r="C39" s="29" t="s">
        <v>21</v>
      </c>
      <c r="D39" s="26" t="s">
        <v>15</v>
      </c>
      <c r="E39" s="27">
        <v>96</v>
      </c>
      <c r="F39" s="28">
        <v>4.99</v>
      </c>
    </row>
    <row r="40" spans="1:6" x14ac:dyDescent="0.25">
      <c r="A40" s="24">
        <v>42240</v>
      </c>
      <c r="B40" s="29" t="s">
        <v>22</v>
      </c>
      <c r="C40" s="29" t="s">
        <v>23</v>
      </c>
      <c r="D40" s="26" t="s">
        <v>8</v>
      </c>
      <c r="E40" s="27">
        <v>3</v>
      </c>
      <c r="F40" s="28">
        <v>275</v>
      </c>
    </row>
    <row r="41" spans="1:6" x14ac:dyDescent="0.25">
      <c r="A41" s="24">
        <v>42070</v>
      </c>
      <c r="B41" s="29" t="s">
        <v>22</v>
      </c>
      <c r="C41" s="25" t="s">
        <v>23</v>
      </c>
      <c r="D41" s="26" t="s">
        <v>13</v>
      </c>
      <c r="E41" s="27">
        <v>7</v>
      </c>
      <c r="F41" s="28">
        <v>19.989999999999998</v>
      </c>
    </row>
    <row r="42" spans="1:6" x14ac:dyDescent="0.25">
      <c r="A42" s="24">
        <v>41781</v>
      </c>
      <c r="B42" s="29" t="s">
        <v>22</v>
      </c>
      <c r="C42" s="29" t="s">
        <v>24</v>
      </c>
      <c r="D42" s="26" t="s">
        <v>11</v>
      </c>
      <c r="E42" s="27">
        <v>32</v>
      </c>
      <c r="F42" s="28">
        <v>1.99</v>
      </c>
    </row>
    <row r="43" spans="1:6" x14ac:dyDescent="0.25">
      <c r="A43" s="24">
        <v>41713</v>
      </c>
      <c r="B43" s="29" t="s">
        <v>22</v>
      </c>
      <c r="C43" s="25" t="s">
        <v>23</v>
      </c>
      <c r="D43" s="26" t="s">
        <v>11</v>
      </c>
      <c r="E43" s="27">
        <v>56</v>
      </c>
      <c r="F43" s="28">
        <v>2.99</v>
      </c>
    </row>
    <row r="44" spans="1:6" x14ac:dyDescent="0.25">
      <c r="A44" s="24">
        <v>42291</v>
      </c>
      <c r="B44" s="29" t="s">
        <v>22</v>
      </c>
      <c r="C44" s="25" t="s">
        <v>24</v>
      </c>
      <c r="D44" s="26" t="s">
        <v>13</v>
      </c>
      <c r="E44" s="27">
        <v>57</v>
      </c>
      <c r="F44" s="28">
        <v>19.989999999999998</v>
      </c>
    </row>
    <row r="45" spans="1:6" x14ac:dyDescent="0.25">
      <c r="A45" s="99">
        <v>42274</v>
      </c>
      <c r="B45" s="100" t="s">
        <v>22</v>
      </c>
      <c r="C45" s="100" t="s">
        <v>23</v>
      </c>
      <c r="D45" s="101" t="s">
        <v>15</v>
      </c>
      <c r="E45" s="102">
        <v>76</v>
      </c>
      <c r="F45" s="103">
        <v>1.99</v>
      </c>
    </row>
    <row r="46" spans="1:6" x14ac:dyDescent="0.25">
      <c r="A46" s="104" t="s">
        <v>45</v>
      </c>
      <c r="B46" s="104"/>
      <c r="C46" s="104"/>
      <c r="D46" s="105"/>
      <c r="E46" s="106">
        <f>SUBTOTAL(101,Table1[Units])</f>
        <v>49.325581395348834</v>
      </c>
      <c r="F46" s="107">
        <f>SUBTOTAL(101,Table1[Unit Cost])</f>
        <v>20.308604651162799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6FE-40C9-4C5A-8808-68FF2B4E7940}">
  <dimension ref="A1:M48"/>
  <sheetViews>
    <sheetView tabSelected="1" topLeftCell="A27" workbookViewId="0">
      <selection activeCell="H43" sqref="H43"/>
    </sheetView>
  </sheetViews>
  <sheetFormatPr defaultRowHeight="15" x14ac:dyDescent="0.25"/>
  <cols>
    <col min="4" max="4" width="16" bestFit="1" customWidth="1"/>
    <col min="8" max="8" width="19.140625" bestFit="1" customWidth="1"/>
    <col min="11" max="11" width="21.7109375" bestFit="1" customWidth="1"/>
    <col min="12" max="12" width="12" bestFit="1" customWidth="1"/>
  </cols>
  <sheetData>
    <row r="1" spans="1:13" ht="15.75" thickBot="1" x14ac:dyDescent="0.3">
      <c r="A1" s="8" t="s">
        <v>0</v>
      </c>
      <c r="B1" s="9" t="s">
        <v>1</v>
      </c>
      <c r="C1" s="9" t="s">
        <v>2</v>
      </c>
      <c r="D1" s="10" t="s">
        <v>3</v>
      </c>
      <c r="E1" s="11" t="s">
        <v>4</v>
      </c>
      <c r="F1" s="12" t="s">
        <v>5</v>
      </c>
      <c r="H1" s="7" t="s">
        <v>62</v>
      </c>
    </row>
    <row r="2" spans="1:13" ht="15.75" thickBot="1" x14ac:dyDescent="0.3">
      <c r="A2" s="24">
        <v>41883</v>
      </c>
      <c r="B2" s="25" t="s">
        <v>6</v>
      </c>
      <c r="C2" s="25" t="s">
        <v>7</v>
      </c>
      <c r="D2" s="26" t="s">
        <v>8</v>
      </c>
      <c r="E2" s="27">
        <v>2</v>
      </c>
      <c r="F2" s="28">
        <v>125</v>
      </c>
      <c r="H2" s="1"/>
      <c r="I2" s="3"/>
      <c r="J2" s="3"/>
      <c r="K2" s="4"/>
      <c r="L2" s="5"/>
      <c r="M2" s="6"/>
    </row>
    <row r="3" spans="1:13" ht="15.75" thickBot="1" x14ac:dyDescent="0.3">
      <c r="A3" s="24">
        <v>42172</v>
      </c>
      <c r="B3" s="29" t="s">
        <v>6</v>
      </c>
      <c r="C3" s="29" t="s">
        <v>9</v>
      </c>
      <c r="D3" s="26" t="s">
        <v>8</v>
      </c>
      <c r="E3" s="27">
        <v>5</v>
      </c>
      <c r="F3" s="28">
        <v>125</v>
      </c>
      <c r="H3" s="30" t="s">
        <v>0</v>
      </c>
      <c r="I3" s="31" t="s">
        <v>1</v>
      </c>
      <c r="J3" s="31" t="s">
        <v>2</v>
      </c>
      <c r="K3" s="32" t="s">
        <v>3</v>
      </c>
      <c r="L3" s="33" t="s">
        <v>4</v>
      </c>
      <c r="M3" s="34" t="s">
        <v>5</v>
      </c>
    </row>
    <row r="4" spans="1:13" x14ac:dyDescent="0.25">
      <c r="A4" s="24">
        <v>42257</v>
      </c>
      <c r="B4" s="25" t="s">
        <v>6</v>
      </c>
      <c r="C4" s="25" t="s">
        <v>10</v>
      </c>
      <c r="D4" s="26" t="s">
        <v>11</v>
      </c>
      <c r="E4" s="27">
        <v>7</v>
      </c>
      <c r="F4" s="28">
        <v>1.29</v>
      </c>
      <c r="H4" s="13">
        <v>42325</v>
      </c>
      <c r="I4" s="18" t="s">
        <v>6</v>
      </c>
      <c r="J4" s="14" t="s">
        <v>12</v>
      </c>
      <c r="K4" s="15" t="s">
        <v>13</v>
      </c>
      <c r="L4" s="16">
        <v>11</v>
      </c>
      <c r="M4" s="17">
        <v>4.99</v>
      </c>
    </row>
    <row r="5" spans="1:13" x14ac:dyDescent="0.25">
      <c r="A5" s="24">
        <v>42325</v>
      </c>
      <c r="B5" s="29" t="s">
        <v>6</v>
      </c>
      <c r="C5" s="25" t="s">
        <v>12</v>
      </c>
      <c r="D5" s="26" t="s">
        <v>13</v>
      </c>
      <c r="E5" s="27">
        <v>11</v>
      </c>
      <c r="F5" s="28">
        <v>4.99</v>
      </c>
      <c r="H5" s="13">
        <v>42359</v>
      </c>
      <c r="I5" s="14" t="s">
        <v>6</v>
      </c>
      <c r="J5" s="14" t="s">
        <v>14</v>
      </c>
      <c r="K5" s="15" t="s">
        <v>13</v>
      </c>
      <c r="L5" s="16">
        <v>28</v>
      </c>
      <c r="M5" s="17">
        <v>4.99</v>
      </c>
    </row>
    <row r="6" spans="1:13" x14ac:dyDescent="0.25">
      <c r="A6" s="24">
        <v>42308</v>
      </c>
      <c r="B6" s="25" t="s">
        <v>6</v>
      </c>
      <c r="C6" s="25" t="s">
        <v>14</v>
      </c>
      <c r="D6" s="26" t="s">
        <v>11</v>
      </c>
      <c r="E6" s="27">
        <v>14</v>
      </c>
      <c r="F6" s="28">
        <v>1.29</v>
      </c>
      <c r="H6" s="13">
        <v>42087</v>
      </c>
      <c r="I6" s="18" t="s">
        <v>6</v>
      </c>
      <c r="J6" s="14" t="s">
        <v>12</v>
      </c>
      <c r="K6" s="15" t="s">
        <v>17</v>
      </c>
      <c r="L6" s="16">
        <v>50</v>
      </c>
      <c r="M6" s="17">
        <v>4.99</v>
      </c>
    </row>
    <row r="7" spans="1:13" x14ac:dyDescent="0.25">
      <c r="A7" s="24">
        <v>41696</v>
      </c>
      <c r="B7" s="25" t="s">
        <v>6</v>
      </c>
      <c r="C7" s="25" t="s">
        <v>10</v>
      </c>
      <c r="D7" s="26" t="s">
        <v>15</v>
      </c>
      <c r="E7" s="27">
        <v>27</v>
      </c>
      <c r="F7" s="28">
        <v>19.989999999999998</v>
      </c>
      <c r="H7" s="13">
        <v>41747</v>
      </c>
      <c r="I7" s="14" t="s">
        <v>6</v>
      </c>
      <c r="J7" s="14" t="s">
        <v>14</v>
      </c>
      <c r="K7" s="15" t="s">
        <v>11</v>
      </c>
      <c r="L7" s="16">
        <v>75</v>
      </c>
      <c r="M7" s="17">
        <v>1.99</v>
      </c>
    </row>
    <row r="8" spans="1:13" x14ac:dyDescent="0.25">
      <c r="A8" s="24">
        <v>41917</v>
      </c>
      <c r="B8" s="29" t="s">
        <v>6</v>
      </c>
      <c r="C8" s="29" t="s">
        <v>16</v>
      </c>
      <c r="D8" s="26" t="s">
        <v>13</v>
      </c>
      <c r="E8" s="27">
        <v>28</v>
      </c>
      <c r="F8" s="28">
        <v>8.99</v>
      </c>
      <c r="H8" s="13">
        <v>42342</v>
      </c>
      <c r="I8" s="18" t="s">
        <v>6</v>
      </c>
      <c r="J8" s="14" t="s">
        <v>12</v>
      </c>
      <c r="K8" s="15" t="s">
        <v>13</v>
      </c>
      <c r="L8" s="16">
        <v>94</v>
      </c>
      <c r="M8" s="17">
        <v>19.989999999999998</v>
      </c>
    </row>
    <row r="9" spans="1:13" x14ac:dyDescent="0.25">
      <c r="A9" s="24">
        <v>42359</v>
      </c>
      <c r="B9" s="25" t="s">
        <v>6</v>
      </c>
      <c r="C9" s="25" t="s">
        <v>14</v>
      </c>
      <c r="D9" s="26" t="s">
        <v>13</v>
      </c>
      <c r="E9" s="27">
        <v>28</v>
      </c>
      <c r="F9" s="28">
        <v>4.99</v>
      </c>
      <c r="H9" s="13">
        <v>41832</v>
      </c>
      <c r="I9" s="18" t="s">
        <v>18</v>
      </c>
      <c r="J9" s="18" t="s">
        <v>21</v>
      </c>
      <c r="K9" s="15" t="s">
        <v>13</v>
      </c>
      <c r="L9" s="16">
        <v>29</v>
      </c>
      <c r="M9" s="17">
        <v>1.99</v>
      </c>
    </row>
    <row r="10" spans="1:13" x14ac:dyDescent="0.25">
      <c r="A10" s="24">
        <v>41679</v>
      </c>
      <c r="B10" s="29" t="s">
        <v>6</v>
      </c>
      <c r="C10" s="25" t="s">
        <v>12</v>
      </c>
      <c r="D10" s="26" t="s">
        <v>11</v>
      </c>
      <c r="E10" s="27">
        <v>36</v>
      </c>
      <c r="F10" s="28">
        <v>4.99</v>
      </c>
      <c r="H10" s="13">
        <v>41934</v>
      </c>
      <c r="I10" s="18" t="s">
        <v>18</v>
      </c>
      <c r="J10" s="18" t="s">
        <v>19</v>
      </c>
      <c r="K10" s="15" t="s">
        <v>15</v>
      </c>
      <c r="L10" s="16">
        <v>64</v>
      </c>
      <c r="M10" s="17">
        <v>8.99</v>
      </c>
    </row>
    <row r="11" spans="1:13" x14ac:dyDescent="0.25">
      <c r="A11" s="24">
        <v>42223</v>
      </c>
      <c r="B11" s="29" t="s">
        <v>6</v>
      </c>
      <c r="C11" s="25" t="s">
        <v>9</v>
      </c>
      <c r="D11" s="26" t="s">
        <v>17</v>
      </c>
      <c r="E11" s="27">
        <v>42</v>
      </c>
      <c r="F11" s="28">
        <v>23.95</v>
      </c>
      <c r="H11" s="13">
        <v>42240</v>
      </c>
      <c r="I11" s="18" t="s">
        <v>22</v>
      </c>
      <c r="J11" s="18" t="s">
        <v>23</v>
      </c>
      <c r="K11" s="15" t="s">
        <v>8</v>
      </c>
      <c r="L11" s="16">
        <v>3</v>
      </c>
      <c r="M11" s="17">
        <v>275</v>
      </c>
    </row>
    <row r="12" spans="1:13" ht="15.75" thickBot="1" x14ac:dyDescent="0.3">
      <c r="A12" s="24">
        <v>42019</v>
      </c>
      <c r="B12" s="25" t="s">
        <v>6</v>
      </c>
      <c r="C12" s="25" t="s">
        <v>10</v>
      </c>
      <c r="D12" s="26" t="s">
        <v>13</v>
      </c>
      <c r="E12" s="27">
        <v>46</v>
      </c>
      <c r="F12" s="28">
        <v>8.99</v>
      </c>
      <c r="H12" s="19">
        <v>42274</v>
      </c>
      <c r="I12" s="20" t="s">
        <v>22</v>
      </c>
      <c r="J12" s="20" t="s">
        <v>23</v>
      </c>
      <c r="K12" s="21" t="s">
        <v>15</v>
      </c>
      <c r="L12" s="22">
        <v>76</v>
      </c>
      <c r="M12" s="23">
        <v>1.99</v>
      </c>
    </row>
    <row r="13" spans="1:13" x14ac:dyDescent="0.25">
      <c r="A13" s="24">
        <v>41662</v>
      </c>
      <c r="B13" s="29" t="s">
        <v>6</v>
      </c>
      <c r="C13" s="29" t="s">
        <v>9</v>
      </c>
      <c r="D13" s="26" t="s">
        <v>13</v>
      </c>
      <c r="E13" s="27">
        <v>50</v>
      </c>
      <c r="F13" s="28">
        <v>19.989999999999998</v>
      </c>
    </row>
    <row r="14" spans="1:13" x14ac:dyDescent="0.25">
      <c r="A14" s="24">
        <v>42087</v>
      </c>
      <c r="B14" s="29" t="s">
        <v>6</v>
      </c>
      <c r="C14" s="25" t="s">
        <v>12</v>
      </c>
      <c r="D14" s="26" t="s">
        <v>17</v>
      </c>
      <c r="E14" s="27">
        <v>50</v>
      </c>
      <c r="F14" s="28">
        <v>4.99</v>
      </c>
      <c r="K14" s="36" t="s">
        <v>25</v>
      </c>
      <c r="L14" s="35">
        <f>AVERAGE(L4:L12)</f>
        <v>47.777777777777779</v>
      </c>
      <c r="M14" s="35">
        <f>AVERAGE(M4:M12)</f>
        <v>36.102222222222224</v>
      </c>
    </row>
    <row r="15" spans="1:13" x14ac:dyDescent="0.25">
      <c r="A15" s="24">
        <v>42138</v>
      </c>
      <c r="B15" s="25" t="s">
        <v>6</v>
      </c>
      <c r="C15" s="25" t="s">
        <v>10</v>
      </c>
      <c r="D15" s="26" t="s">
        <v>11</v>
      </c>
      <c r="E15" s="27">
        <v>53</v>
      </c>
      <c r="F15" s="28">
        <v>1.29</v>
      </c>
      <c r="H15" s="1"/>
      <c r="I15" s="3"/>
      <c r="J15" s="3"/>
      <c r="K15" s="36" t="s">
        <v>26</v>
      </c>
      <c r="L15" s="35">
        <f>_xlfn.STDEV.P(L4:L12)</f>
        <v>29.895290516429647</v>
      </c>
      <c r="M15" s="35">
        <f>_xlfn.STDEV.P(M4:M12)</f>
        <v>84.631007422126032</v>
      </c>
    </row>
    <row r="16" spans="1:13" x14ac:dyDescent="0.25">
      <c r="A16" s="24">
        <v>42206</v>
      </c>
      <c r="B16" s="29" t="s">
        <v>6</v>
      </c>
      <c r="C16" s="29" t="s">
        <v>16</v>
      </c>
      <c r="D16" s="26" t="s">
        <v>17</v>
      </c>
      <c r="E16" s="27">
        <v>55</v>
      </c>
      <c r="F16" s="28">
        <v>12.49</v>
      </c>
      <c r="H16" s="1"/>
      <c r="I16" s="2"/>
      <c r="J16" s="2"/>
      <c r="K16" s="36" t="s">
        <v>27</v>
      </c>
      <c r="L16" s="35">
        <f>_xlfn.VAR.P(L4:L12)</f>
        <v>893.72839506172841</v>
      </c>
      <c r="M16" s="35">
        <f>_xlfn.VAR.P(M4:M12)</f>
        <v>7162.407417283951</v>
      </c>
    </row>
    <row r="17" spans="1:13" x14ac:dyDescent="0.25">
      <c r="A17" s="24">
        <v>42104</v>
      </c>
      <c r="B17" s="25" t="s">
        <v>6</v>
      </c>
      <c r="C17" s="25" t="s">
        <v>14</v>
      </c>
      <c r="D17" s="26" t="s">
        <v>11</v>
      </c>
      <c r="E17" s="27">
        <v>66</v>
      </c>
      <c r="F17" s="28">
        <v>1.99</v>
      </c>
      <c r="H17" s="1"/>
      <c r="I17" s="3"/>
      <c r="J17" s="3"/>
      <c r="K17" s="4"/>
      <c r="L17" s="5"/>
      <c r="M17" s="6"/>
    </row>
    <row r="18" spans="1:13" x14ac:dyDescent="0.25">
      <c r="A18" s="24">
        <v>41985</v>
      </c>
      <c r="B18" s="25" t="s">
        <v>6</v>
      </c>
      <c r="C18" s="25" t="s">
        <v>7</v>
      </c>
      <c r="D18" s="26" t="s">
        <v>11</v>
      </c>
      <c r="E18" s="27">
        <v>67</v>
      </c>
      <c r="F18" s="28">
        <v>1.29</v>
      </c>
      <c r="H18" s="1"/>
      <c r="I18" s="3"/>
      <c r="J18" s="3"/>
      <c r="K18" s="4"/>
      <c r="L18" s="5"/>
      <c r="M18" s="6"/>
    </row>
    <row r="19" spans="1:13" x14ac:dyDescent="0.25">
      <c r="A19" s="24">
        <v>41747</v>
      </c>
      <c r="B19" s="25" t="s">
        <v>6</v>
      </c>
      <c r="C19" s="25" t="s">
        <v>14</v>
      </c>
      <c r="D19" s="26" t="s">
        <v>11</v>
      </c>
      <c r="E19" s="27">
        <v>75</v>
      </c>
      <c r="F19" s="28">
        <v>1.99</v>
      </c>
      <c r="H19" s="1"/>
      <c r="I19" s="3"/>
      <c r="J19" s="3"/>
      <c r="K19" s="4"/>
      <c r="L19" s="5"/>
      <c r="M19" s="6"/>
    </row>
    <row r="20" spans="1:13" x14ac:dyDescent="0.25">
      <c r="A20" s="24">
        <v>42155</v>
      </c>
      <c r="B20" s="25" t="s">
        <v>6</v>
      </c>
      <c r="C20" s="25" t="s">
        <v>10</v>
      </c>
      <c r="D20" s="26" t="s">
        <v>13</v>
      </c>
      <c r="E20" s="27">
        <v>80</v>
      </c>
      <c r="F20" s="28">
        <v>8.99</v>
      </c>
      <c r="H20" s="1"/>
      <c r="I20" s="3"/>
      <c r="J20" s="3"/>
      <c r="K20" s="4"/>
      <c r="L20" s="5"/>
      <c r="M20" s="6"/>
    </row>
    <row r="21" spans="1:13" x14ac:dyDescent="0.25">
      <c r="A21" s="24">
        <v>42036</v>
      </c>
      <c r="B21" s="25" t="s">
        <v>6</v>
      </c>
      <c r="C21" s="25" t="s">
        <v>7</v>
      </c>
      <c r="D21" s="26" t="s">
        <v>13</v>
      </c>
      <c r="E21" s="27">
        <v>87</v>
      </c>
      <c r="F21" s="28">
        <v>15</v>
      </c>
      <c r="H21" s="1"/>
      <c r="I21" s="3"/>
      <c r="J21" s="3"/>
      <c r="K21" s="4"/>
      <c r="L21" s="5"/>
      <c r="M21" s="6"/>
    </row>
    <row r="22" spans="1:13" x14ac:dyDescent="0.25">
      <c r="A22" s="24">
        <v>41764</v>
      </c>
      <c r="B22" s="29" t="s">
        <v>6</v>
      </c>
      <c r="C22" s="25" t="s">
        <v>12</v>
      </c>
      <c r="D22" s="26" t="s">
        <v>11</v>
      </c>
      <c r="E22" s="27">
        <v>90</v>
      </c>
      <c r="F22" s="28">
        <v>4.99</v>
      </c>
      <c r="H22" s="1"/>
      <c r="I22" s="2"/>
      <c r="J22" s="3"/>
      <c r="K22" s="4"/>
      <c r="L22" s="5"/>
      <c r="M22" s="6"/>
    </row>
    <row r="23" spans="1:13" x14ac:dyDescent="0.25">
      <c r="A23" s="24">
        <v>41815</v>
      </c>
      <c r="B23" s="29" t="s">
        <v>6</v>
      </c>
      <c r="C23" s="29" t="s">
        <v>16</v>
      </c>
      <c r="D23" s="26" t="s">
        <v>11</v>
      </c>
      <c r="E23" s="27">
        <v>90</v>
      </c>
      <c r="F23" s="28">
        <v>4.99</v>
      </c>
      <c r="H23" s="1"/>
      <c r="I23" s="2"/>
      <c r="J23" s="2"/>
      <c r="K23" s="4"/>
      <c r="L23" s="5"/>
      <c r="M23" s="6"/>
    </row>
    <row r="24" spans="1:13" x14ac:dyDescent="0.25">
      <c r="A24" s="24">
        <v>42342</v>
      </c>
      <c r="B24" s="29" t="s">
        <v>6</v>
      </c>
      <c r="C24" s="25" t="s">
        <v>12</v>
      </c>
      <c r="D24" s="26" t="s">
        <v>13</v>
      </c>
      <c r="E24" s="27">
        <v>94</v>
      </c>
      <c r="F24" s="28">
        <v>19.989999999999998</v>
      </c>
      <c r="H24" s="1"/>
      <c r="I24" s="2"/>
      <c r="J24" s="3"/>
      <c r="K24" s="4"/>
      <c r="L24" s="5"/>
      <c r="M24" s="6"/>
    </row>
    <row r="25" spans="1:13" x14ac:dyDescent="0.25">
      <c r="A25" s="24">
        <v>41968</v>
      </c>
      <c r="B25" s="29" t="s">
        <v>6</v>
      </c>
      <c r="C25" s="25" t="s">
        <v>9</v>
      </c>
      <c r="D25" s="26" t="s">
        <v>17</v>
      </c>
      <c r="E25" s="27">
        <v>96</v>
      </c>
      <c r="F25" s="28">
        <v>4.99</v>
      </c>
      <c r="H25" s="1"/>
      <c r="I25" s="2"/>
      <c r="J25" s="3"/>
      <c r="K25" s="4"/>
      <c r="L25" s="5"/>
      <c r="M25" s="6"/>
    </row>
    <row r="26" spans="1:13" x14ac:dyDescent="0.25">
      <c r="A26" s="24">
        <v>42053</v>
      </c>
      <c r="B26" s="29" t="s">
        <v>18</v>
      </c>
      <c r="C26" s="29" t="s">
        <v>19</v>
      </c>
      <c r="D26" s="26" t="s">
        <v>13</v>
      </c>
      <c r="E26" s="27">
        <v>4</v>
      </c>
      <c r="F26" s="28">
        <v>4.99</v>
      </c>
      <c r="H26" s="1"/>
      <c r="I26" s="2"/>
      <c r="J26" s="2"/>
      <c r="K26" s="4"/>
      <c r="L26" s="5"/>
      <c r="M26" s="6"/>
    </row>
    <row r="27" spans="1:13" x14ac:dyDescent="0.25">
      <c r="A27" s="24">
        <v>41951</v>
      </c>
      <c r="B27" s="25" t="s">
        <v>18</v>
      </c>
      <c r="C27" s="25" t="s">
        <v>20</v>
      </c>
      <c r="D27" s="26" t="s">
        <v>15</v>
      </c>
      <c r="E27" s="27">
        <v>15</v>
      </c>
      <c r="F27" s="28">
        <v>19.989999999999998</v>
      </c>
      <c r="H27" s="1"/>
      <c r="I27" s="3"/>
      <c r="J27" s="3"/>
      <c r="K27" s="4"/>
      <c r="L27" s="5"/>
      <c r="M27" s="6"/>
    </row>
    <row r="28" spans="1:13" x14ac:dyDescent="0.25">
      <c r="A28" s="24">
        <v>41900</v>
      </c>
      <c r="B28" s="29" t="s">
        <v>18</v>
      </c>
      <c r="C28" s="29" t="s">
        <v>19</v>
      </c>
      <c r="D28" s="26" t="s">
        <v>17</v>
      </c>
      <c r="E28" s="27">
        <v>16</v>
      </c>
      <c r="F28" s="28">
        <v>15.99</v>
      </c>
      <c r="H28" s="1"/>
      <c r="I28" s="2"/>
      <c r="J28" s="2"/>
      <c r="K28" s="4"/>
      <c r="L28" s="5"/>
      <c r="M28" s="6"/>
    </row>
    <row r="29" spans="1:13" x14ac:dyDescent="0.25">
      <c r="A29" s="24">
        <v>41832</v>
      </c>
      <c r="B29" s="29" t="s">
        <v>18</v>
      </c>
      <c r="C29" s="29" t="s">
        <v>21</v>
      </c>
      <c r="D29" s="26" t="s">
        <v>13</v>
      </c>
      <c r="E29" s="27">
        <v>29</v>
      </c>
      <c r="F29" s="28">
        <v>1.99</v>
      </c>
      <c r="H29" s="1"/>
      <c r="I29" s="2"/>
      <c r="J29" s="2"/>
      <c r="K29" s="4"/>
      <c r="L29" s="5"/>
      <c r="M29" s="6"/>
    </row>
    <row r="30" spans="1:13" x14ac:dyDescent="0.25">
      <c r="A30" s="24">
        <v>41866</v>
      </c>
      <c r="B30" s="29" t="s">
        <v>18</v>
      </c>
      <c r="C30" s="25" t="s">
        <v>19</v>
      </c>
      <c r="D30" s="26" t="s">
        <v>11</v>
      </c>
      <c r="E30" s="27">
        <v>35</v>
      </c>
      <c r="F30" s="28">
        <v>4.99</v>
      </c>
      <c r="H30" s="1"/>
      <c r="I30" s="2"/>
      <c r="J30" s="3"/>
      <c r="K30" s="4"/>
      <c r="L30" s="5"/>
      <c r="M30" s="6"/>
    </row>
    <row r="31" spans="1:13" x14ac:dyDescent="0.25">
      <c r="A31" s="24">
        <v>41730</v>
      </c>
      <c r="B31" s="29" t="s">
        <v>18</v>
      </c>
      <c r="C31" s="29" t="s">
        <v>19</v>
      </c>
      <c r="D31" s="26" t="s">
        <v>13</v>
      </c>
      <c r="E31" s="27">
        <v>60</v>
      </c>
      <c r="F31" s="28">
        <v>4.99</v>
      </c>
      <c r="H31" s="1"/>
      <c r="I31" s="2"/>
      <c r="J31" s="2"/>
      <c r="K31" s="4"/>
      <c r="L31" s="5"/>
      <c r="M31" s="6"/>
    </row>
    <row r="32" spans="1:13" x14ac:dyDescent="0.25">
      <c r="A32" s="24">
        <v>41798</v>
      </c>
      <c r="B32" s="29" t="s">
        <v>18</v>
      </c>
      <c r="C32" s="29" t="s">
        <v>19</v>
      </c>
      <c r="D32" s="26" t="s">
        <v>13</v>
      </c>
      <c r="E32" s="27">
        <v>60</v>
      </c>
      <c r="F32" s="28">
        <v>8.99</v>
      </c>
      <c r="H32" s="1"/>
      <c r="I32" s="2"/>
      <c r="J32" s="2"/>
      <c r="K32" s="4"/>
      <c r="L32" s="5"/>
      <c r="M32" s="6"/>
    </row>
    <row r="33" spans="1:13" x14ac:dyDescent="0.25">
      <c r="A33" s="24">
        <v>42189</v>
      </c>
      <c r="B33" s="29" t="s">
        <v>18</v>
      </c>
      <c r="C33" s="25" t="s">
        <v>19</v>
      </c>
      <c r="D33" s="26" t="s">
        <v>17</v>
      </c>
      <c r="E33" s="27">
        <v>62</v>
      </c>
      <c r="F33" s="28">
        <v>4.99</v>
      </c>
      <c r="H33" s="1"/>
      <c r="I33" s="2"/>
      <c r="J33" s="3"/>
      <c r="K33" s="4"/>
      <c r="L33" s="5"/>
      <c r="M33" s="6"/>
    </row>
    <row r="34" spans="1:13" x14ac:dyDescent="0.25">
      <c r="A34" s="24">
        <v>41934</v>
      </c>
      <c r="B34" s="29" t="s">
        <v>18</v>
      </c>
      <c r="C34" s="29" t="s">
        <v>19</v>
      </c>
      <c r="D34" s="26" t="s">
        <v>15</v>
      </c>
      <c r="E34" s="27">
        <v>64</v>
      </c>
      <c r="F34" s="28">
        <v>8.99</v>
      </c>
      <c r="H34" s="1"/>
      <c r="I34" s="2"/>
      <c r="J34" s="2"/>
      <c r="K34" s="4"/>
      <c r="L34" s="5"/>
      <c r="M34" s="6"/>
    </row>
    <row r="35" spans="1:13" x14ac:dyDescent="0.25">
      <c r="A35" s="24">
        <v>42002</v>
      </c>
      <c r="B35" s="25" t="s">
        <v>18</v>
      </c>
      <c r="C35" s="25" t="s">
        <v>20</v>
      </c>
      <c r="D35" s="26" t="s">
        <v>17</v>
      </c>
      <c r="E35" s="27">
        <v>74</v>
      </c>
      <c r="F35" s="28">
        <v>15.99</v>
      </c>
      <c r="H35" s="1"/>
      <c r="I35" s="3"/>
      <c r="J35" s="3"/>
      <c r="K35" s="4"/>
      <c r="L35" s="5"/>
      <c r="M35" s="6"/>
    </row>
    <row r="36" spans="1:13" x14ac:dyDescent="0.25">
      <c r="A36" s="24">
        <v>41849</v>
      </c>
      <c r="B36" s="25" t="s">
        <v>18</v>
      </c>
      <c r="C36" s="25" t="s">
        <v>20</v>
      </c>
      <c r="D36" s="26" t="s">
        <v>13</v>
      </c>
      <c r="E36" s="27">
        <v>81</v>
      </c>
      <c r="F36" s="28">
        <v>19.989999999999998</v>
      </c>
      <c r="H36" s="1"/>
      <c r="I36" s="3"/>
      <c r="J36" s="3"/>
      <c r="K36" s="4"/>
      <c r="L36" s="5"/>
      <c r="M36" s="6"/>
    </row>
    <row r="37" spans="1:13" x14ac:dyDescent="0.25">
      <c r="A37" s="24">
        <v>41645</v>
      </c>
      <c r="B37" s="29" t="s">
        <v>18</v>
      </c>
      <c r="C37" s="25" t="s">
        <v>19</v>
      </c>
      <c r="D37" s="26" t="s">
        <v>11</v>
      </c>
      <c r="E37" s="27">
        <v>95</v>
      </c>
      <c r="F37" s="28">
        <v>1.99</v>
      </c>
      <c r="H37" s="1"/>
      <c r="I37" s="2"/>
      <c r="J37" s="3"/>
      <c r="K37" s="4"/>
      <c r="L37" s="5"/>
      <c r="M37" s="6"/>
    </row>
    <row r="38" spans="1:13" x14ac:dyDescent="0.25">
      <c r="A38" s="24">
        <v>42121</v>
      </c>
      <c r="B38" s="29" t="s">
        <v>18</v>
      </c>
      <c r="C38" s="29" t="s">
        <v>21</v>
      </c>
      <c r="D38" s="26" t="s">
        <v>15</v>
      </c>
      <c r="E38" s="27">
        <v>96</v>
      </c>
      <c r="F38" s="28">
        <v>4.99</v>
      </c>
      <c r="H38" s="1"/>
      <c r="I38" s="2"/>
      <c r="J38" s="2"/>
      <c r="K38" s="4"/>
      <c r="L38" s="5"/>
      <c r="M38" s="6"/>
    </row>
    <row r="39" spans="1:13" x14ac:dyDescent="0.25">
      <c r="A39" s="24">
        <v>42240</v>
      </c>
      <c r="B39" s="29" t="s">
        <v>22</v>
      </c>
      <c r="C39" s="29" t="s">
        <v>23</v>
      </c>
      <c r="D39" s="26" t="s">
        <v>8</v>
      </c>
      <c r="E39" s="27">
        <v>3</v>
      </c>
      <c r="F39" s="28">
        <v>275</v>
      </c>
      <c r="H39" s="1"/>
      <c r="I39" s="2"/>
      <c r="J39" s="2"/>
      <c r="K39" s="4"/>
      <c r="L39" s="5"/>
      <c r="M39" s="6"/>
    </row>
    <row r="40" spans="1:13" x14ac:dyDescent="0.25">
      <c r="A40" s="24">
        <v>42070</v>
      </c>
      <c r="B40" s="29" t="s">
        <v>22</v>
      </c>
      <c r="C40" s="25" t="s">
        <v>23</v>
      </c>
      <c r="D40" s="26" t="s">
        <v>13</v>
      </c>
      <c r="E40" s="27">
        <v>7</v>
      </c>
      <c r="F40" s="28">
        <v>19.989999999999998</v>
      </c>
      <c r="H40" s="1"/>
      <c r="I40" s="2"/>
      <c r="J40" s="3"/>
      <c r="K40" s="4"/>
      <c r="L40" s="5"/>
      <c r="M40" s="6"/>
    </row>
    <row r="41" spans="1:13" x14ac:dyDescent="0.25">
      <c r="A41" s="24">
        <v>41781</v>
      </c>
      <c r="B41" s="29" t="s">
        <v>22</v>
      </c>
      <c r="C41" s="29" t="s">
        <v>24</v>
      </c>
      <c r="D41" s="26" t="s">
        <v>11</v>
      </c>
      <c r="E41" s="27">
        <v>32</v>
      </c>
      <c r="F41" s="28">
        <v>1.99</v>
      </c>
      <c r="H41" s="1"/>
      <c r="I41" s="2"/>
      <c r="J41" s="2"/>
      <c r="K41" s="4"/>
      <c r="L41" s="5"/>
      <c r="M41" s="6"/>
    </row>
    <row r="42" spans="1:13" x14ac:dyDescent="0.25">
      <c r="A42" s="24">
        <v>41713</v>
      </c>
      <c r="B42" s="29" t="s">
        <v>22</v>
      </c>
      <c r="C42" s="25" t="s">
        <v>23</v>
      </c>
      <c r="D42" s="26" t="s">
        <v>11</v>
      </c>
      <c r="E42" s="27">
        <v>56</v>
      </c>
      <c r="F42" s="28">
        <v>2.99</v>
      </c>
      <c r="K42" s="4"/>
    </row>
    <row r="43" spans="1:13" x14ac:dyDescent="0.25">
      <c r="A43" s="24">
        <v>42291</v>
      </c>
      <c r="B43" s="29" t="s">
        <v>22</v>
      </c>
      <c r="C43" s="25" t="s">
        <v>24</v>
      </c>
      <c r="D43" s="26" t="s">
        <v>13</v>
      </c>
      <c r="E43" s="27">
        <v>57</v>
      </c>
      <c r="F43" s="28">
        <v>19.989999999999998</v>
      </c>
      <c r="K43" s="4"/>
    </row>
    <row r="44" spans="1:13" x14ac:dyDescent="0.25">
      <c r="A44" s="24">
        <v>42274</v>
      </c>
      <c r="B44" s="29" t="s">
        <v>22</v>
      </c>
      <c r="C44" s="29" t="s">
        <v>23</v>
      </c>
      <c r="D44" s="26" t="s">
        <v>15</v>
      </c>
      <c r="E44" s="27">
        <v>76</v>
      </c>
      <c r="F44" s="28">
        <v>1.99</v>
      </c>
      <c r="K44" s="4"/>
    </row>
    <row r="45" spans="1:13" x14ac:dyDescent="0.25">
      <c r="K45" s="4"/>
    </row>
    <row r="46" spans="1:13" x14ac:dyDescent="0.25">
      <c r="D46" s="36" t="s">
        <v>25</v>
      </c>
      <c r="E46" s="35">
        <f>AVERAGE(E2:E44)</f>
        <v>49.325581395348834</v>
      </c>
      <c r="F46" s="35">
        <f>AVERAGE(F2:F44)</f>
        <v>20.308604651162799</v>
      </c>
    </row>
    <row r="47" spans="1:13" x14ac:dyDescent="0.25">
      <c r="D47" s="36" t="s">
        <v>26</v>
      </c>
      <c r="E47" s="35">
        <f>STDEV(E2:E44)</f>
        <v>30.078247899067208</v>
      </c>
      <c r="F47" s="35">
        <f>STDEV(F2:F44)</f>
        <v>47.345117693751853</v>
      </c>
    </row>
    <row r="48" spans="1:13" x14ac:dyDescent="0.25">
      <c r="D48" s="36" t="s">
        <v>27</v>
      </c>
      <c r="E48" s="35">
        <f>VAR(E2:E44)</f>
        <v>904.70099667774082</v>
      </c>
      <c r="F48" s="35">
        <f>VAR(F2:F44)</f>
        <v>2241.5601694352149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t-Test  Paired Two Sample for M</vt:lpstr>
      <vt:lpstr>tTest TwoSample Assuming Une. V</vt:lpstr>
      <vt:lpstr>Anova </vt:lpstr>
      <vt:lpstr>z-Test  Two Sample for Means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2022-11-24T13:20:57Z</dcterms:created>
  <dcterms:modified xsi:type="dcterms:W3CDTF">2022-11-29T09:38:07Z</dcterms:modified>
</cp:coreProperties>
</file>