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vesh Patel\Desktop\excel project\"/>
    </mc:Choice>
  </mc:AlternateContent>
  <xr:revisionPtr revIDLastSave="0" documentId="13_ncr:1_{A140BFA9-C0C1-4C95-B864-9B66F21EAB64}" xr6:coauthVersionLast="47" xr6:coauthVersionMax="47" xr10:uidLastSave="{00000000-0000-0000-0000-000000000000}"/>
  <bookViews>
    <workbookView xWindow="-108" yWindow="-108" windowWidth="23256" windowHeight="13896" activeTab="1" xr2:uid="{C35C2E59-92A3-42EB-8462-540F44BEC0D2}"/>
  </bookViews>
  <sheets>
    <sheet name="Chi-square que." sheetId="1" r:id="rId1"/>
    <sheet name="t-test &amp; f-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8" i="2" l="1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27" i="2"/>
  <c r="H162" i="2"/>
  <c r="H163" i="2"/>
  <c r="H164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27" i="2"/>
  <c r="H207" i="2" l="1"/>
  <c r="D128" i="1"/>
  <c r="D126" i="1"/>
  <c r="G120" i="1"/>
  <c r="G121" i="1"/>
  <c r="G119" i="1"/>
  <c r="F120" i="1"/>
  <c r="F121" i="1"/>
  <c r="F119" i="1"/>
  <c r="E120" i="1"/>
  <c r="E121" i="1"/>
  <c r="E119" i="1"/>
  <c r="G114" i="1"/>
  <c r="G115" i="1"/>
  <c r="G113" i="1"/>
  <c r="F114" i="1"/>
  <c r="F115" i="1"/>
  <c r="F113" i="1"/>
  <c r="E114" i="1"/>
  <c r="E115" i="1"/>
  <c r="E113" i="1"/>
  <c r="G107" i="1"/>
  <c r="G108" i="1"/>
  <c r="G106" i="1"/>
  <c r="F107" i="1"/>
  <c r="F108" i="1"/>
  <c r="F106" i="1"/>
  <c r="E107" i="1"/>
  <c r="E108" i="1"/>
  <c r="E106" i="1"/>
  <c r="G102" i="1"/>
  <c r="F102" i="1"/>
  <c r="E102" i="1"/>
  <c r="H101" i="1"/>
  <c r="H100" i="1"/>
  <c r="H99" i="1"/>
  <c r="D56" i="1"/>
  <c r="D54" i="1"/>
  <c r="F49" i="1"/>
  <c r="E49" i="1"/>
  <c r="D49" i="1"/>
  <c r="E48" i="1"/>
  <c r="D48" i="1"/>
  <c r="F48" i="1"/>
  <c r="F44" i="1"/>
  <c r="E44" i="1"/>
  <c r="F43" i="1"/>
  <c r="D44" i="1"/>
  <c r="E43" i="1"/>
  <c r="D43" i="1"/>
  <c r="H102" i="1" l="1"/>
  <c r="F39" i="1" l="1"/>
  <c r="E39" i="1"/>
  <c r="D39" i="1"/>
  <c r="F38" i="1"/>
  <c r="F37" i="1"/>
  <c r="E38" i="1"/>
  <c r="E37" i="1"/>
  <c r="D38" i="1"/>
  <c r="D37" i="1"/>
  <c r="G33" i="1"/>
  <c r="F33" i="1"/>
  <c r="E33" i="1"/>
  <c r="G32" i="1"/>
  <c r="G31" i="1"/>
</calcChain>
</file>

<file path=xl/sharedStrings.xml><?xml version="1.0" encoding="utf-8"?>
<sst xmlns="http://schemas.openxmlformats.org/spreadsheetml/2006/main" count="262" uniqueCount="97">
  <si>
    <t>Problem Statement: Investigate whether there is a significant association between gender (Male/Female) and the
preference for three different types of music genres (Rock, Pop, Classical). Use a dataset of 200
individuals.</t>
  </si>
  <si>
    <t>Question :1</t>
  </si>
  <si>
    <t xml:space="preserve">Null Hypothesis (Ho): </t>
  </si>
  <si>
    <t xml:space="preserve">Alternate Hypothesis (Ha): </t>
  </si>
  <si>
    <t>There is no significant relationship between gender (Male/Female) and the prefernce for thtee different types of music genres.</t>
  </si>
  <si>
    <t>There is a significant relationship between gender (Male/Female) and the prefernce for thtee different types of music genres.</t>
  </si>
  <si>
    <t>1. Problem Statement :</t>
  </si>
  <si>
    <t>2. Data Description :</t>
  </si>
  <si>
    <t>Gender</t>
  </si>
  <si>
    <t>Rock</t>
  </si>
  <si>
    <t>Pop</t>
  </si>
  <si>
    <t>Classical</t>
  </si>
  <si>
    <t>Male</t>
  </si>
  <si>
    <t>Female</t>
  </si>
  <si>
    <t xml:space="preserve">Total </t>
  </si>
  <si>
    <t>Total</t>
  </si>
  <si>
    <t>Data:</t>
  </si>
  <si>
    <t>3. Hypothesis Testing Procedure :</t>
  </si>
  <si>
    <t>We'll use an alpha level of 0.05 for the significance level.</t>
  </si>
  <si>
    <t>Alpha =</t>
  </si>
  <si>
    <t>Observed :</t>
  </si>
  <si>
    <t>Expected :</t>
  </si>
  <si>
    <t xml:space="preserve"> </t>
  </si>
  <si>
    <t>(O-E)^2 :</t>
  </si>
  <si>
    <t>(O-E)^2/E :</t>
  </si>
  <si>
    <t>Calculated</t>
  </si>
  <si>
    <t>Summation of (O-E)^2/E</t>
  </si>
  <si>
    <t>Chi-Square =</t>
  </si>
  <si>
    <t>DOF=</t>
  </si>
  <si>
    <t>Critical</t>
  </si>
  <si>
    <t>Using Chi-Square Table</t>
  </si>
  <si>
    <t>Ans.</t>
  </si>
  <si>
    <t>As Calculated Chi-Square (18.38) &gt; Critical Chi-Square (9.49), We have to reject null Hypothesis.</t>
  </si>
  <si>
    <t>So, There is a significant relationship between educational background and job satisfaction levels among working professionals.</t>
  </si>
  <si>
    <t>As Calculated Chi-Square (6.44) &lt; Critical Chi-Square (9.49), We have to reject Alternate Hypothesis (Ha)</t>
  </si>
  <si>
    <t>So, There is no significant relationship between gender (Male/Female) and the prefernce for thtee different types of music genres.</t>
  </si>
  <si>
    <t>Question :2</t>
  </si>
  <si>
    <t>Problem Statement: Examine the relationship between educational background (High School, College, Postgraduate) and job satisfaction levels (Low, Medium, High) among a sample of 150 working professionals.</t>
  </si>
  <si>
    <t>ANS.</t>
  </si>
  <si>
    <t>There is no significant relationship between educational background and job satisfaction levels among working professionals.</t>
  </si>
  <si>
    <t>There is a significant relationship between educational background and job satisfaction levels among working professionals.</t>
  </si>
  <si>
    <t>Data :</t>
  </si>
  <si>
    <t>Education</t>
  </si>
  <si>
    <t>Low</t>
  </si>
  <si>
    <t xml:space="preserve">Medium </t>
  </si>
  <si>
    <t>High</t>
  </si>
  <si>
    <t>High School</t>
  </si>
  <si>
    <t>College</t>
  </si>
  <si>
    <t>Postgraduate</t>
  </si>
  <si>
    <t>(O-E)^2/E:</t>
  </si>
  <si>
    <t>(O-E)^2:</t>
  </si>
  <si>
    <t>DOF =</t>
  </si>
  <si>
    <t xml:space="preserve">Problem Statement: Compare the average scores of two teaching methods (Method A and Method B) to see if there is a significant difference. Use datasets of 30 students for each method.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</si>
  <si>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There is no significant difference in the average scores between Method A and Method B.</t>
  </si>
  <si>
    <t>There is a significant difference in the average scores between Method A and Method B.</t>
  </si>
  <si>
    <t>Method A</t>
  </si>
  <si>
    <t>Method B</t>
  </si>
  <si>
    <t>Descriptive Statistics for checking variance: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</si>
  <si>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</si>
  <si>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</si>
  <si>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</si>
  <si>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</si>
  <si>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</si>
  <si>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</si>
  <si>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</si>
  <si>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</si>
  <si>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</si>
  <si>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</si>
  <si>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</si>
  <si>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</si>
  <si>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</si>
  <si>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The t-test assumes that the data are normally distributed within each group and that the variances of the two groups are almost equal.</t>
  </si>
  <si>
    <t>t-Test: Two-Sample Assuming Equal Variances :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</si>
  <si>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</si>
  <si>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</si>
  <si>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</si>
  <si>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</si>
  <si>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</si>
  <si>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</si>
  <si>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</si>
  <si>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</si>
  <si>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</si>
  <si>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</si>
  <si>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As the p-value is less than 0.05, we will reject the null hypothesis.</t>
  </si>
  <si>
    <t>So, There is a significant difference in the average scores between Method A and Method B.</t>
  </si>
  <si>
    <t xml:space="preserve">Problem Statement: there is a significant difference in the variances of two groups of students 
studying with different textbooks (Textbook X and Textbook Y).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</si>
  <si>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There is a significant difference in the variances of tow group of students with different textbooks.</t>
  </si>
  <si>
    <t>There is no significant difference in the variances of two group of stidents studying with different textbooks.</t>
  </si>
  <si>
    <t xml:space="preserve">Textbook X </t>
  </si>
  <si>
    <t>Textbook Y</t>
  </si>
  <si>
    <t>F-Test Two-Sample for Variances</t>
  </si>
  <si>
    <t>F</t>
  </si>
  <si>
    <t>P(F&lt;=f) one-tail</t>
  </si>
  <si>
    <t>F Critical one-tail</t>
  </si>
  <si>
    <t>As 0.05 is less than p-value , we will reject the Alternate Hypothesis.</t>
  </si>
  <si>
    <t>P - TWO-TAIL</t>
  </si>
  <si>
    <t>So, There is a no significant difference in the variances of two group of students studying with different textbooks.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</si>
</sst>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0"/>
      <color theme="1"/>
      <name val="Arial"/>
      <family val="2"/>
    </font>
    <font>
      <b/>
      <sz val="14"/>
      <color rgb="FF0D0D0D"/>
      <name val="Calibri"/>
      <family val="2"/>
      <scheme val="minor"/>
    </font>
    <font>
      <sz val="11"/>
      <color rgb="FF0D0D0D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5" fillId="0" borderId="1" xfId="0" applyNumberFormat="1" applyFont="1" applyBorder="1" applyAlignment="1">
      <alignment wrapText="1"/>
    </xf>
    <xf numFmtId="2" fontId="0" fillId="0" borderId="1" xfId="0" applyNumberFormat="1" applyBorder="1"/>
    <xf numFmtId="2" fontId="5" fillId="0" borderId="0" xfId="0" applyNumberFormat="1" applyFont="1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8" fillId="2" borderId="0" xfId="0" applyFont="1" applyFill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1" fillId="0" borderId="1" xfId="0" applyFont="1" applyBorder="1"/>
    <xf numFmtId="1" fontId="0" fillId="0" borderId="1" xfId="0" applyNumberFormat="1" applyBorder="1" applyAlignment="1">
      <alignment horizontal="center"/>
    </xf>
    <xf numFmtId="0" fontId="0" fillId="0" borderId="2" xfId="0" applyBorder="1"/>
    <xf numFmtId="0" fontId="9" fillId="0" borderId="3" xfId="0" applyFont="1" applyBorder="1" applyAlignment="1">
      <alignment horizontal="center"/>
    </xf>
    <xf numFmtId="0" fontId="0" fillId="0" borderId="0" xfId="0" applyAlignment="1">
      <alignment vertical="top"/>
    </xf>
    <xf numFmtId="0" fontId="1" fillId="3" borderId="0" xfId="0" applyFont="1" applyFill="1"/>
    <xf numFmtId="0" fontId="2" fillId="0" borderId="1" xfId="0" applyFont="1" applyBorder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10" fillId="0" borderId="0" xfId="0" applyFont="1" applyAlignment="1">
      <alignment horizontal="center"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9" fillId="0" borderId="3" xfId="0" applyFont="1" applyFill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0CFBD-DE8A-470D-B2A3-03D0CC76CA6F}">
  <dimension ref="A1:P136"/>
  <sheetViews>
    <sheetView topLeftCell="A48" workbookViewId="0">
      <selection activeCell="A67" sqref="A67"/>
    </sheetView>
  </sheetViews>
  <sheetFormatPr defaultRowHeight="14.4" x14ac:dyDescent="0.3"/>
  <cols>
    <col min="1" max="1" width="13.33203125" bestFit="1" customWidth="1"/>
    <col min="2" max="2" width="15.5546875" customWidth="1"/>
    <col min="3" max="3" width="11.21875" bestFit="1" customWidth="1"/>
    <col min="4" max="4" width="21" bestFit="1" customWidth="1"/>
    <col min="5" max="5" width="12.109375" customWidth="1"/>
    <col min="6" max="6" width="11.77734375" bestFit="1" customWidth="1"/>
  </cols>
  <sheetData>
    <row r="1" spans="1:15" ht="18" x14ac:dyDescent="0.35">
      <c r="A1" s="1" t="s">
        <v>1</v>
      </c>
    </row>
    <row r="2" spans="1:15" x14ac:dyDescent="0.3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5" ht="18" customHeight="1" x14ac:dyDescent="0.3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5" spans="1:15" ht="18" x14ac:dyDescent="0.35">
      <c r="F5" s="18" t="s">
        <v>38</v>
      </c>
    </row>
    <row r="6" spans="1:15" ht="18" x14ac:dyDescent="0.35">
      <c r="F6" s="34" t="s">
        <v>6</v>
      </c>
      <c r="G6" s="34"/>
      <c r="H6" s="34"/>
    </row>
    <row r="7" spans="1:15" x14ac:dyDescent="0.3">
      <c r="B7" s="39" t="s">
        <v>2</v>
      </c>
      <c r="C7" s="39"/>
      <c r="D7" s="37" t="s">
        <v>4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1:15" x14ac:dyDescent="0.3">
      <c r="B8" s="40" t="s">
        <v>3</v>
      </c>
      <c r="C8" s="40"/>
      <c r="D8" s="38" t="s">
        <v>5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</row>
    <row r="11" spans="1:15" ht="18" x14ac:dyDescent="0.35">
      <c r="F11" s="34" t="s">
        <v>7</v>
      </c>
      <c r="G11" s="34"/>
      <c r="H11" s="34"/>
    </row>
    <row r="15" spans="1:15" x14ac:dyDescent="0.3">
      <c r="C15" t="s">
        <v>16</v>
      </c>
      <c r="D15" s="4" t="s">
        <v>8</v>
      </c>
      <c r="E15" s="4" t="s">
        <v>9</v>
      </c>
      <c r="F15" s="4" t="s">
        <v>10</v>
      </c>
      <c r="G15" s="4" t="s">
        <v>11</v>
      </c>
      <c r="H15" s="3" t="s">
        <v>22</v>
      </c>
    </row>
    <row r="16" spans="1:15" x14ac:dyDescent="0.3">
      <c r="D16" s="4" t="s">
        <v>12</v>
      </c>
      <c r="E16" s="4">
        <v>50</v>
      </c>
      <c r="F16" s="5">
        <v>30</v>
      </c>
      <c r="G16" s="6">
        <v>20</v>
      </c>
      <c r="H16" t="s">
        <v>22</v>
      </c>
    </row>
    <row r="17" spans="2:11" x14ac:dyDescent="0.3">
      <c r="D17" s="4" t="s">
        <v>13</v>
      </c>
      <c r="E17" s="6">
        <v>40</v>
      </c>
      <c r="F17" s="4">
        <v>45</v>
      </c>
      <c r="G17" s="4">
        <v>35</v>
      </c>
      <c r="H17" t="s">
        <v>22</v>
      </c>
    </row>
    <row r="18" spans="2:11" x14ac:dyDescent="0.3">
      <c r="D18" s="3" t="s">
        <v>22</v>
      </c>
      <c r="E18" t="s">
        <v>22</v>
      </c>
      <c r="F18" t="s">
        <v>22</v>
      </c>
      <c r="G18" t="s">
        <v>22</v>
      </c>
      <c r="H18" t="s">
        <v>22</v>
      </c>
    </row>
    <row r="21" spans="2:11" ht="18" x14ac:dyDescent="0.3">
      <c r="F21" s="35" t="s">
        <v>17</v>
      </c>
      <c r="G21" s="35"/>
      <c r="H21" s="35"/>
      <c r="I21" s="35"/>
    </row>
    <row r="24" spans="2:11" x14ac:dyDescent="0.3">
      <c r="F24" s="36" t="s">
        <v>18</v>
      </c>
      <c r="G24" s="36"/>
      <c r="H24" s="36"/>
      <c r="I24" s="36"/>
      <c r="J24" s="36"/>
      <c r="K24" s="36"/>
    </row>
    <row r="25" spans="2:11" x14ac:dyDescent="0.3">
      <c r="H25" s="7" t="s">
        <v>19</v>
      </c>
      <c r="I25" s="8">
        <v>0.05</v>
      </c>
    </row>
    <row r="30" spans="2:11" x14ac:dyDescent="0.3">
      <c r="B30" s="7" t="s">
        <v>20</v>
      </c>
      <c r="C30" s="4" t="s">
        <v>8</v>
      </c>
      <c r="D30" s="4" t="s">
        <v>9</v>
      </c>
      <c r="E30" s="4" t="s">
        <v>10</v>
      </c>
      <c r="F30" s="4" t="s">
        <v>11</v>
      </c>
      <c r="G30" s="4" t="s">
        <v>15</v>
      </c>
    </row>
    <row r="31" spans="2:11" x14ac:dyDescent="0.3">
      <c r="C31" s="4" t="s">
        <v>12</v>
      </c>
      <c r="D31" s="4">
        <v>50</v>
      </c>
      <c r="E31" s="5">
        <v>30</v>
      </c>
      <c r="F31" s="6">
        <v>20</v>
      </c>
      <c r="G31" s="5">
        <f>50+30+20</f>
        <v>100</v>
      </c>
    </row>
    <row r="32" spans="2:11" x14ac:dyDescent="0.3">
      <c r="C32" s="4" t="s">
        <v>13</v>
      </c>
      <c r="D32" s="6">
        <v>40</v>
      </c>
      <c r="E32" s="4">
        <v>45</v>
      </c>
      <c r="F32" s="4">
        <v>35</v>
      </c>
      <c r="G32" s="5">
        <f>40+45+35</f>
        <v>120</v>
      </c>
    </row>
    <row r="33" spans="2:7" x14ac:dyDescent="0.3">
      <c r="C33" s="4" t="s">
        <v>14</v>
      </c>
      <c r="D33" s="5">
        <v>90</v>
      </c>
      <c r="E33" s="5">
        <f>30+45</f>
        <v>75</v>
      </c>
      <c r="F33" s="5">
        <f>20+35</f>
        <v>55</v>
      </c>
      <c r="G33" s="5">
        <f>90+75+55</f>
        <v>220</v>
      </c>
    </row>
    <row r="36" spans="2:7" x14ac:dyDescent="0.3">
      <c r="B36" s="7" t="s">
        <v>21</v>
      </c>
      <c r="C36" s="4" t="s">
        <v>8</v>
      </c>
      <c r="D36" s="4" t="s">
        <v>9</v>
      </c>
      <c r="E36" s="4" t="s">
        <v>10</v>
      </c>
      <c r="F36" s="4" t="s">
        <v>11</v>
      </c>
      <c r="G36" s="4" t="s">
        <v>15</v>
      </c>
    </row>
    <row r="37" spans="2:7" x14ac:dyDescent="0.3">
      <c r="C37" s="4" t="s">
        <v>12</v>
      </c>
      <c r="D37" s="9">
        <f>($D$33*G31)/G33</f>
        <v>40.909090909090907</v>
      </c>
      <c r="E37" s="9">
        <f>($E$33*G31)/G33</f>
        <v>34.090909090909093</v>
      </c>
      <c r="F37" s="9">
        <f>($F$33*G31)/G33</f>
        <v>25</v>
      </c>
      <c r="G37" s="5">
        <v>100</v>
      </c>
    </row>
    <row r="38" spans="2:7" x14ac:dyDescent="0.3">
      <c r="C38" s="4" t="s">
        <v>13</v>
      </c>
      <c r="D38" s="9">
        <f>($D$33*G32)/G33</f>
        <v>49.090909090909093</v>
      </c>
      <c r="E38" s="9">
        <f>($E$33*G32)/G33</f>
        <v>40.909090909090907</v>
      </c>
      <c r="F38" s="9">
        <f>($F$33*G32)/G33</f>
        <v>30</v>
      </c>
      <c r="G38" s="5">
        <v>120</v>
      </c>
    </row>
    <row r="39" spans="2:7" x14ac:dyDescent="0.3">
      <c r="C39" s="4" t="s">
        <v>14</v>
      </c>
      <c r="D39" s="9">
        <f>D37+D38</f>
        <v>90</v>
      </c>
      <c r="E39" s="9">
        <f>E37+E38</f>
        <v>75</v>
      </c>
      <c r="F39" s="10">
        <f>F37+F38</f>
        <v>55</v>
      </c>
      <c r="G39" s="5">
        <v>220</v>
      </c>
    </row>
    <row r="40" spans="2:7" x14ac:dyDescent="0.3">
      <c r="D40" t="s">
        <v>22</v>
      </c>
    </row>
    <row r="42" spans="2:7" x14ac:dyDescent="0.3">
      <c r="B42" s="7" t="s">
        <v>23</v>
      </c>
      <c r="C42" s="4" t="s">
        <v>8</v>
      </c>
      <c r="D42" s="4" t="s">
        <v>9</v>
      </c>
      <c r="E42" s="4" t="s">
        <v>10</v>
      </c>
      <c r="F42" s="4" t="s">
        <v>11</v>
      </c>
    </row>
    <row r="43" spans="2:7" x14ac:dyDescent="0.3">
      <c r="C43" s="4" t="s">
        <v>12</v>
      </c>
      <c r="D43" s="9">
        <f>(D31-D37)^2</f>
        <v>82.644628099173602</v>
      </c>
      <c r="E43" s="9">
        <f>(E31-E37)^2</f>
        <v>16.735537190082667</v>
      </c>
      <c r="F43" s="9">
        <f>(F31-F37)^2</f>
        <v>25</v>
      </c>
    </row>
    <row r="44" spans="2:7" x14ac:dyDescent="0.3">
      <c r="C44" s="4" t="s">
        <v>13</v>
      </c>
      <c r="D44" s="9">
        <f>(D32-D38)*(D32-D38)</f>
        <v>82.644628099173602</v>
      </c>
      <c r="E44" s="9">
        <f>(E32-E38)^2</f>
        <v>16.735537190082667</v>
      </c>
      <c r="F44" s="9">
        <f>(F32-F38)^2</f>
        <v>25</v>
      </c>
    </row>
    <row r="45" spans="2:7" x14ac:dyDescent="0.3">
      <c r="C45" s="3" t="s">
        <v>22</v>
      </c>
      <c r="D45" s="11"/>
      <c r="E45" s="11" t="s">
        <v>22</v>
      </c>
      <c r="F45" s="12" t="s">
        <v>22</v>
      </c>
    </row>
    <row r="47" spans="2:7" x14ac:dyDescent="0.3">
      <c r="B47" s="7" t="s">
        <v>24</v>
      </c>
      <c r="C47" s="4" t="s">
        <v>8</v>
      </c>
      <c r="D47" s="4" t="s">
        <v>9</v>
      </c>
      <c r="E47" s="4" t="s">
        <v>10</v>
      </c>
      <c r="F47" s="4" t="s">
        <v>11</v>
      </c>
    </row>
    <row r="48" spans="2:7" x14ac:dyDescent="0.3">
      <c r="C48" s="4" t="s">
        <v>12</v>
      </c>
      <c r="D48" s="9">
        <f t="shared" ref="D48:F49" si="0">D43/D37</f>
        <v>2.0202020202020217</v>
      </c>
      <c r="E48" s="9">
        <f t="shared" si="0"/>
        <v>0.49090909090909152</v>
      </c>
      <c r="F48" s="9">
        <f t="shared" si="0"/>
        <v>1</v>
      </c>
    </row>
    <row r="49" spans="3:13" x14ac:dyDescent="0.3">
      <c r="C49" s="4" t="s">
        <v>13</v>
      </c>
      <c r="D49" s="9">
        <f t="shared" si="0"/>
        <v>1.6835016835016845</v>
      </c>
      <c r="E49" s="9">
        <f t="shared" si="0"/>
        <v>0.40909090909090967</v>
      </c>
      <c r="F49" s="9">
        <f t="shared" si="0"/>
        <v>0.83333333333333337</v>
      </c>
    </row>
    <row r="53" spans="3:13" x14ac:dyDescent="0.3">
      <c r="C53" s="15" t="s">
        <v>25</v>
      </c>
      <c r="D53" s="16" t="s">
        <v>26</v>
      </c>
    </row>
    <row r="54" spans="3:13" x14ac:dyDescent="0.3">
      <c r="C54" s="15" t="s">
        <v>27</v>
      </c>
      <c r="D54" s="25">
        <f>SUM(D48:F49)</f>
        <v>6.4370370370370411</v>
      </c>
    </row>
    <row r="56" spans="3:13" x14ac:dyDescent="0.3">
      <c r="C56" t="s">
        <v>28</v>
      </c>
      <c r="D56" s="8">
        <f>(3-1)*(3-1)</f>
        <v>4</v>
      </c>
    </row>
    <row r="59" spans="3:13" x14ac:dyDescent="0.3">
      <c r="C59" t="s">
        <v>29</v>
      </c>
      <c r="D59" s="8" t="s">
        <v>30</v>
      </c>
    </row>
    <row r="60" spans="3:13" x14ac:dyDescent="0.3">
      <c r="C60" t="s">
        <v>27</v>
      </c>
      <c r="D60" s="26">
        <v>9.4879999999999995</v>
      </c>
    </row>
    <row r="63" spans="3:13" x14ac:dyDescent="0.3">
      <c r="C63" s="17" t="s">
        <v>31</v>
      </c>
      <c r="D63" s="37" t="s">
        <v>34</v>
      </c>
      <c r="E63" s="37"/>
      <c r="F63" s="37"/>
      <c r="G63" s="37"/>
      <c r="H63" s="37"/>
      <c r="I63" s="37"/>
      <c r="J63" s="37"/>
    </row>
    <row r="64" spans="3:13" x14ac:dyDescent="0.3">
      <c r="D64" s="38" t="s">
        <v>35</v>
      </c>
      <c r="E64" s="38"/>
      <c r="F64" s="38"/>
      <c r="G64" s="38"/>
      <c r="H64" s="38"/>
      <c r="I64" s="38"/>
      <c r="J64" s="38"/>
      <c r="K64" s="38"/>
      <c r="L64" s="38"/>
      <c r="M64" s="38"/>
    </row>
    <row r="67" spans="1:16" ht="18" x14ac:dyDescent="0.35">
      <c r="A67" s="1" t="s">
        <v>36</v>
      </c>
    </row>
    <row r="68" spans="1:16" x14ac:dyDescent="0.3">
      <c r="B68" s="41" t="s">
        <v>37</v>
      </c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</row>
    <row r="69" spans="1:16" x14ac:dyDescent="0.3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</row>
    <row r="72" spans="1:16" ht="18" x14ac:dyDescent="0.35">
      <c r="F72" s="18" t="s">
        <v>38</v>
      </c>
    </row>
    <row r="74" spans="1:16" ht="18" x14ac:dyDescent="0.35">
      <c r="E74" s="19" t="s">
        <v>6</v>
      </c>
      <c r="F74" s="19"/>
      <c r="G74" s="19"/>
    </row>
    <row r="76" spans="1:16" x14ac:dyDescent="0.3">
      <c r="C76" s="39" t="s">
        <v>2</v>
      </c>
      <c r="D76" s="39"/>
      <c r="E76" t="s">
        <v>39</v>
      </c>
    </row>
    <row r="77" spans="1:16" ht="14.4" customHeight="1" x14ac:dyDescent="0.3">
      <c r="C77" s="40" t="s">
        <v>3</v>
      </c>
      <c r="D77" s="40"/>
      <c r="E77" s="38" t="s">
        <v>40</v>
      </c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</row>
    <row r="81" spans="5:10" ht="18" x14ac:dyDescent="0.35">
      <c r="E81" s="34" t="s">
        <v>7</v>
      </c>
      <c r="F81" s="34"/>
      <c r="G81" s="34"/>
    </row>
    <row r="83" spans="5:10" ht="27" customHeight="1" x14ac:dyDescent="0.3"/>
    <row r="84" spans="5:10" ht="24" customHeight="1" x14ac:dyDescent="0.3">
      <c r="E84" s="2" t="s">
        <v>41</v>
      </c>
      <c r="F84" s="20" t="s">
        <v>42</v>
      </c>
      <c r="G84" s="20" t="s">
        <v>43</v>
      </c>
      <c r="H84" s="20" t="s">
        <v>44</v>
      </c>
      <c r="I84" s="20" t="s">
        <v>45</v>
      </c>
    </row>
    <row r="85" spans="5:10" ht="14.4" customHeight="1" x14ac:dyDescent="0.3">
      <c r="F85" s="20" t="s">
        <v>46</v>
      </c>
      <c r="G85" s="20">
        <v>20</v>
      </c>
      <c r="H85" s="20">
        <v>30</v>
      </c>
      <c r="I85" s="20">
        <v>10</v>
      </c>
    </row>
    <row r="86" spans="5:10" x14ac:dyDescent="0.3">
      <c r="F86" s="20" t="s">
        <v>47</v>
      </c>
      <c r="G86" s="20">
        <v>15</v>
      </c>
      <c r="H86" s="20">
        <v>25</v>
      </c>
      <c r="I86" s="20">
        <v>20</v>
      </c>
    </row>
    <row r="87" spans="5:10" ht="16.8" customHeight="1" x14ac:dyDescent="0.3">
      <c r="F87" s="20" t="s">
        <v>48</v>
      </c>
      <c r="G87" s="20">
        <v>10</v>
      </c>
      <c r="H87" s="20">
        <v>15</v>
      </c>
      <c r="I87" s="20">
        <v>30</v>
      </c>
    </row>
    <row r="91" spans="5:10" ht="18" x14ac:dyDescent="0.3">
      <c r="E91" s="35" t="s">
        <v>17</v>
      </c>
      <c r="F91" s="35"/>
      <c r="G91" s="35"/>
      <c r="H91" s="35"/>
    </row>
    <row r="94" spans="5:10" x14ac:dyDescent="0.3">
      <c r="E94" s="36" t="s">
        <v>18</v>
      </c>
      <c r="F94" s="36"/>
      <c r="G94" s="36"/>
      <c r="H94" s="36"/>
      <c r="I94" s="36"/>
      <c r="J94" s="36"/>
    </row>
    <row r="95" spans="5:10" x14ac:dyDescent="0.3">
      <c r="G95" s="7" t="s">
        <v>19</v>
      </c>
      <c r="H95" s="8">
        <v>0.05</v>
      </c>
    </row>
    <row r="98" spans="3:8" x14ac:dyDescent="0.3">
      <c r="C98" s="7" t="s">
        <v>20</v>
      </c>
      <c r="D98" s="20" t="s">
        <v>42</v>
      </c>
      <c r="E98" s="20" t="s">
        <v>43</v>
      </c>
      <c r="F98" s="20" t="s">
        <v>44</v>
      </c>
      <c r="G98" s="20" t="s">
        <v>45</v>
      </c>
      <c r="H98" s="20" t="s">
        <v>15</v>
      </c>
    </row>
    <row r="99" spans="3:8" x14ac:dyDescent="0.3">
      <c r="D99" s="20" t="s">
        <v>46</v>
      </c>
      <c r="E99" s="20">
        <v>20</v>
      </c>
      <c r="F99" s="20">
        <v>30</v>
      </c>
      <c r="G99" s="20">
        <v>10</v>
      </c>
      <c r="H99" s="21">
        <f>SUM(E99:G99)</f>
        <v>60</v>
      </c>
    </row>
    <row r="100" spans="3:8" x14ac:dyDescent="0.3">
      <c r="D100" s="20" t="s">
        <v>47</v>
      </c>
      <c r="E100" s="20">
        <v>15</v>
      </c>
      <c r="F100" s="20">
        <v>25</v>
      </c>
      <c r="G100" s="20">
        <v>20</v>
      </c>
      <c r="H100" s="21">
        <f t="shared" ref="H100:H101" si="1">SUM(E100:G100)</f>
        <v>60</v>
      </c>
    </row>
    <row r="101" spans="3:8" x14ac:dyDescent="0.3">
      <c r="D101" s="20" t="s">
        <v>48</v>
      </c>
      <c r="E101" s="20">
        <v>10</v>
      </c>
      <c r="F101" s="20">
        <v>15</v>
      </c>
      <c r="G101" s="20">
        <v>30</v>
      </c>
      <c r="H101" s="21">
        <f t="shared" si="1"/>
        <v>55</v>
      </c>
    </row>
    <row r="102" spans="3:8" x14ac:dyDescent="0.3">
      <c r="D102" s="20" t="s">
        <v>15</v>
      </c>
      <c r="E102" s="21">
        <f>SUM(E99:E101)</f>
        <v>45</v>
      </c>
      <c r="F102" s="21">
        <f t="shared" ref="F102:G102" si="2">SUM(F99:F101)</f>
        <v>70</v>
      </c>
      <c r="G102" s="21">
        <f t="shared" si="2"/>
        <v>60</v>
      </c>
      <c r="H102" s="21">
        <f>SUM(H99:H101)</f>
        <v>175</v>
      </c>
    </row>
    <row r="105" spans="3:8" x14ac:dyDescent="0.3">
      <c r="C105" s="7" t="s">
        <v>21</v>
      </c>
      <c r="D105" s="20" t="s">
        <v>42</v>
      </c>
      <c r="E105" s="20" t="s">
        <v>43</v>
      </c>
      <c r="F105" s="20" t="s">
        <v>44</v>
      </c>
      <c r="G105" s="20" t="s">
        <v>45</v>
      </c>
      <c r="H105" s="20" t="s">
        <v>15</v>
      </c>
    </row>
    <row r="106" spans="3:8" x14ac:dyDescent="0.3">
      <c r="D106" s="20" t="s">
        <v>46</v>
      </c>
      <c r="E106" s="22">
        <f>($E$102*H99)/$H$102</f>
        <v>15.428571428571429</v>
      </c>
      <c r="F106" s="20">
        <f>($F$102*H99)/$H$102</f>
        <v>24</v>
      </c>
      <c r="G106" s="22">
        <f>($G$102*H99)/$H$102</f>
        <v>20.571428571428573</v>
      </c>
      <c r="H106" s="21">
        <v>60</v>
      </c>
    </row>
    <row r="107" spans="3:8" x14ac:dyDescent="0.3">
      <c r="D107" s="20" t="s">
        <v>47</v>
      </c>
      <c r="E107" s="22">
        <f t="shared" ref="E107:E108" si="3">($E$102*H100)/$H$102</f>
        <v>15.428571428571429</v>
      </c>
      <c r="F107" s="20">
        <f t="shared" ref="F107:F108" si="4">($F$102*H100)/$H$102</f>
        <v>24</v>
      </c>
      <c r="G107" s="22">
        <f t="shared" ref="G107:G108" si="5">($G$102*H100)/$H$102</f>
        <v>20.571428571428573</v>
      </c>
      <c r="H107" s="21">
        <v>60</v>
      </c>
    </row>
    <row r="108" spans="3:8" x14ac:dyDescent="0.3">
      <c r="D108" s="20" t="s">
        <v>48</v>
      </c>
      <c r="E108" s="22">
        <f t="shared" si="3"/>
        <v>14.142857142857142</v>
      </c>
      <c r="F108" s="20">
        <f t="shared" si="4"/>
        <v>22</v>
      </c>
      <c r="G108" s="22">
        <f t="shared" si="5"/>
        <v>18.857142857142858</v>
      </c>
      <c r="H108" s="21">
        <v>55</v>
      </c>
    </row>
    <row r="109" spans="3:8" x14ac:dyDescent="0.3">
      <c r="D109" s="20" t="s">
        <v>15</v>
      </c>
      <c r="E109" s="21">
        <v>45</v>
      </c>
      <c r="F109" s="21">
        <v>70</v>
      </c>
      <c r="G109" s="21">
        <v>60</v>
      </c>
      <c r="H109" s="21">
        <v>175</v>
      </c>
    </row>
    <row r="112" spans="3:8" x14ac:dyDescent="0.3">
      <c r="C112" s="8" t="s">
        <v>50</v>
      </c>
      <c r="D112" s="20" t="s">
        <v>42</v>
      </c>
      <c r="E112" s="20" t="s">
        <v>43</v>
      </c>
      <c r="F112" s="20" t="s">
        <v>44</v>
      </c>
      <c r="G112" s="20" t="s">
        <v>45</v>
      </c>
    </row>
    <row r="113" spans="3:7" x14ac:dyDescent="0.3">
      <c r="D113" s="20" t="s">
        <v>46</v>
      </c>
      <c r="E113" s="23">
        <f>(E99-E106)^2</f>
        <v>20.897959183673468</v>
      </c>
      <c r="F113" s="23">
        <f>(F99-F106)^2</f>
        <v>36</v>
      </c>
      <c r="G113" s="23">
        <f>(G99-G106)^2</f>
        <v>111.75510204081635</v>
      </c>
    </row>
    <row r="114" spans="3:7" x14ac:dyDescent="0.3">
      <c r="D114" s="20" t="s">
        <v>47</v>
      </c>
      <c r="E114" s="23">
        <f t="shared" ref="E114:G115" si="6">(E100-E107)^2</f>
        <v>0.18367346938775531</v>
      </c>
      <c r="F114" s="23">
        <f t="shared" si="6"/>
        <v>1</v>
      </c>
      <c r="G114" s="23">
        <f t="shared" si="6"/>
        <v>0.32653061224489971</v>
      </c>
    </row>
    <row r="115" spans="3:7" x14ac:dyDescent="0.3">
      <c r="D115" s="20" t="s">
        <v>48</v>
      </c>
      <c r="E115" s="23">
        <f t="shared" si="6"/>
        <v>17.163265306122444</v>
      </c>
      <c r="F115" s="23">
        <f t="shared" si="6"/>
        <v>49</v>
      </c>
      <c r="G115" s="23">
        <f t="shared" si="6"/>
        <v>124.16326530612244</v>
      </c>
    </row>
    <row r="116" spans="3:7" x14ac:dyDescent="0.3">
      <c r="D116" s="14" t="s">
        <v>22</v>
      </c>
      <c r="E116" s="24" t="s">
        <v>22</v>
      </c>
    </row>
    <row r="118" spans="3:7" x14ac:dyDescent="0.3">
      <c r="C118" s="8" t="s">
        <v>49</v>
      </c>
      <c r="D118" s="20" t="s">
        <v>42</v>
      </c>
      <c r="E118" s="20" t="s">
        <v>43</v>
      </c>
      <c r="F118" s="20" t="s">
        <v>44</v>
      </c>
      <c r="G118" s="20" t="s">
        <v>45</v>
      </c>
    </row>
    <row r="119" spans="3:7" x14ac:dyDescent="0.3">
      <c r="D119" s="20" t="s">
        <v>46</v>
      </c>
      <c r="E119" s="23">
        <f>E113/E106</f>
        <v>1.3544973544973544</v>
      </c>
      <c r="F119" s="23">
        <f>F113/F106</f>
        <v>1.5</v>
      </c>
      <c r="G119" s="23">
        <f>G113/G106</f>
        <v>5.4325396825396837</v>
      </c>
    </row>
    <row r="120" spans="3:7" x14ac:dyDescent="0.3">
      <c r="D120" s="20" t="s">
        <v>47</v>
      </c>
      <c r="E120" s="23">
        <f t="shared" ref="E120:G121" si="7">E114/E107</f>
        <v>1.1904761904761918E-2</v>
      </c>
      <c r="F120" s="23">
        <f t="shared" si="7"/>
        <v>4.1666666666666664E-2</v>
      </c>
      <c r="G120" s="23">
        <f t="shared" si="7"/>
        <v>1.5873015873015955E-2</v>
      </c>
    </row>
    <row r="121" spans="3:7" x14ac:dyDescent="0.3">
      <c r="D121" s="20" t="s">
        <v>48</v>
      </c>
      <c r="E121" s="23">
        <f t="shared" si="7"/>
        <v>1.2135642135642133</v>
      </c>
      <c r="F121" s="23">
        <f t="shared" si="7"/>
        <v>2.2272727272727271</v>
      </c>
      <c r="G121" s="23">
        <f t="shared" si="7"/>
        <v>6.5844155844155834</v>
      </c>
    </row>
    <row r="125" spans="3:7" x14ac:dyDescent="0.3">
      <c r="C125" s="13" t="s">
        <v>25</v>
      </c>
      <c r="D125" s="14" t="s">
        <v>26</v>
      </c>
    </row>
    <row r="126" spans="3:7" x14ac:dyDescent="0.3">
      <c r="C126" s="13" t="s">
        <v>27</v>
      </c>
      <c r="D126" s="25">
        <f>SUM(E120:G122)</f>
        <v>10.094696969696969</v>
      </c>
    </row>
    <row r="128" spans="3:7" x14ac:dyDescent="0.3">
      <c r="C128" s="2" t="s">
        <v>51</v>
      </c>
      <c r="D128" s="8">
        <f>(3-1)*(3-1)</f>
        <v>4</v>
      </c>
    </row>
    <row r="130" spans="3:13" x14ac:dyDescent="0.3">
      <c r="C130" t="s">
        <v>29</v>
      </c>
      <c r="D130" s="8" t="s">
        <v>30</v>
      </c>
    </row>
    <row r="131" spans="3:13" x14ac:dyDescent="0.3">
      <c r="C131" t="s">
        <v>27</v>
      </c>
      <c r="D131" s="26">
        <v>9.4879999999999995</v>
      </c>
    </row>
    <row r="135" spans="3:13" x14ac:dyDescent="0.3">
      <c r="C135" s="17" t="s">
        <v>31</v>
      </c>
      <c r="D135" s="37" t="s">
        <v>32</v>
      </c>
      <c r="E135" s="37"/>
      <c r="F135" s="37"/>
      <c r="G135" s="37"/>
      <c r="H135" s="37"/>
      <c r="I135" s="37"/>
      <c r="J135" s="37"/>
    </row>
    <row r="136" spans="3:13" x14ac:dyDescent="0.3">
      <c r="D136" s="38" t="s">
        <v>33</v>
      </c>
      <c r="E136" s="38"/>
      <c r="F136" s="38"/>
      <c r="G136" s="38"/>
      <c r="H136" s="38"/>
      <c r="I136" s="38"/>
      <c r="J136" s="38"/>
      <c r="K136" s="38"/>
      <c r="L136" s="38"/>
      <c r="M136" s="38"/>
    </row>
  </sheetData>
  <mergeCells count="20">
    <mergeCell ref="F11:H11"/>
    <mergeCell ref="F21:I21"/>
    <mergeCell ref="F24:K24"/>
    <mergeCell ref="A2:M3"/>
    <mergeCell ref="B7:C7"/>
    <mergeCell ref="D7:O7"/>
    <mergeCell ref="B8:C8"/>
    <mergeCell ref="D8:O8"/>
    <mergeCell ref="F6:H6"/>
    <mergeCell ref="C76:D76"/>
    <mergeCell ref="C77:D77"/>
    <mergeCell ref="E77:P77"/>
    <mergeCell ref="D63:J63"/>
    <mergeCell ref="D64:M64"/>
    <mergeCell ref="B68:N69"/>
    <mergeCell ref="E81:G81"/>
    <mergeCell ref="E91:H91"/>
    <mergeCell ref="E94:J94"/>
    <mergeCell ref="D135:J135"/>
    <mergeCell ref="D136:M1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2AED-ACDC-48B8-B1E9-10F0B29F7CA6}">
  <dimension ref="A1:R212"/>
  <sheetViews>
    <sheetView tabSelected="1" topLeftCell="A193" zoomScaleNormal="100" workbookViewId="0">
      <selection activeCell="G171" sqref="G171:L171"/>
    </sheetView>
  </sheetViews>
  <sheetFormatPr defaultRowHeight="14.4" x14ac:dyDescent="0.3"/>
  <cols>
    <col min="4" max="4" width="5.88671875" bestFit="1" customWidth="1"/>
    <col min="5" max="5" width="9.44140625" bestFit="1" customWidth="1"/>
    <col min="6" max="6" width="9.33203125" bestFit="1" customWidth="1"/>
    <col min="7" max="7" width="38.88671875" bestFit="1" customWidth="1"/>
    <col min="8" max="8" width="12.6640625" bestFit="1" customWidth="1"/>
    <col min="9" max="9" width="16.5546875" bestFit="1" customWidth="1"/>
    <col min="10" max="10" width="12.6640625" bestFit="1" customWidth="1"/>
  </cols>
  <sheetData>
    <row r="1" spans="1:18" ht="18" x14ac:dyDescent="0.35">
      <c r="A1" s="1" t="s">
        <v>1</v>
      </c>
    </row>
    <row r="3" spans="1:18" x14ac:dyDescent="0.3">
      <c r="C3" s="41" t="s">
        <v>52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8" x14ac:dyDescent="0.3"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8" x14ac:dyDescent="0.3"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7" spans="1:18" ht="18" x14ac:dyDescent="0.35">
      <c r="I7" s="18" t="s">
        <v>38</v>
      </c>
    </row>
    <row r="9" spans="1:18" ht="18" x14ac:dyDescent="0.35">
      <c r="H9" s="34" t="s">
        <v>6</v>
      </c>
      <c r="I9" s="34"/>
      <c r="J9" s="34"/>
    </row>
    <row r="12" spans="1:18" x14ac:dyDescent="0.3">
      <c r="G12" s="44" t="s">
        <v>2</v>
      </c>
      <c r="H12" s="44"/>
      <c r="I12" s="44"/>
      <c r="J12" s="43" t="s">
        <v>53</v>
      </c>
      <c r="K12" s="43"/>
      <c r="L12" s="43"/>
      <c r="M12" s="43"/>
      <c r="N12" s="43"/>
      <c r="O12" s="43"/>
      <c r="P12" s="43"/>
      <c r="Q12" s="43"/>
      <c r="R12" s="43"/>
    </row>
    <row r="13" spans="1:18" x14ac:dyDescent="0.3">
      <c r="G13" s="44" t="s">
        <v>3</v>
      </c>
      <c r="H13" s="44"/>
      <c r="I13" s="44"/>
      <c r="J13" s="43" t="s">
        <v>54</v>
      </c>
      <c r="K13" s="43"/>
      <c r="L13" s="43"/>
      <c r="M13" s="43"/>
      <c r="N13" s="43"/>
      <c r="O13" s="43"/>
      <c r="P13" s="43"/>
      <c r="Q13" s="43"/>
      <c r="R13" s="43"/>
    </row>
    <row r="17" spans="4:10" ht="18" x14ac:dyDescent="0.35">
      <c r="H17" s="34" t="s">
        <v>7</v>
      </c>
      <c r="I17" s="34"/>
      <c r="J17" s="34"/>
    </row>
    <row r="19" spans="4:10" x14ac:dyDescent="0.3">
      <c r="D19" s="7" t="s">
        <v>41</v>
      </c>
      <c r="E19" s="27" t="s">
        <v>55</v>
      </c>
      <c r="F19" s="27" t="s">
        <v>56</v>
      </c>
    </row>
    <row r="20" spans="4:10" x14ac:dyDescent="0.3">
      <c r="E20" s="21">
        <v>75</v>
      </c>
      <c r="F20" s="21">
        <v>82</v>
      </c>
    </row>
    <row r="21" spans="4:10" x14ac:dyDescent="0.3">
      <c r="E21" s="21">
        <v>80</v>
      </c>
      <c r="F21" s="21">
        <v>78</v>
      </c>
    </row>
    <row r="22" spans="4:10" x14ac:dyDescent="0.3">
      <c r="E22" s="28">
        <v>78.454130996433378</v>
      </c>
      <c r="F22" s="28">
        <v>81.117382453230675</v>
      </c>
    </row>
    <row r="23" spans="4:10" x14ac:dyDescent="0.3">
      <c r="E23" s="28">
        <v>74.601821236356045</v>
      </c>
      <c r="F23" s="28">
        <v>83.346249286551028</v>
      </c>
    </row>
    <row r="24" spans="4:10" x14ac:dyDescent="0.3">
      <c r="E24" s="28">
        <v>80.452026534330798</v>
      </c>
      <c r="F24" s="28">
        <v>81.131359113060171</v>
      </c>
    </row>
    <row r="25" spans="4:10" x14ac:dyDescent="0.3">
      <c r="E25" s="28">
        <v>77.693062987818848</v>
      </c>
      <c r="F25" s="28">
        <v>79.63437630867702</v>
      </c>
    </row>
    <row r="26" spans="4:10" x14ac:dyDescent="0.3">
      <c r="E26" s="28">
        <v>80.800010575912893</v>
      </c>
      <c r="F26" s="28">
        <v>79.716080765210791</v>
      </c>
    </row>
    <row r="27" spans="4:10" x14ac:dyDescent="0.3">
      <c r="E27" s="28">
        <v>77</v>
      </c>
      <c r="F27" s="28">
        <v>82</v>
      </c>
    </row>
    <row r="28" spans="4:10" x14ac:dyDescent="0.3">
      <c r="E28" s="28">
        <v>79.760367182316259</v>
      </c>
      <c r="F28" s="28">
        <v>81</v>
      </c>
    </row>
    <row r="29" spans="4:10" x14ac:dyDescent="0.3">
      <c r="E29" s="28">
        <v>81.489453034591861</v>
      </c>
      <c r="F29" s="28">
        <v>82.477709131198935</v>
      </c>
    </row>
    <row r="30" spans="4:10" x14ac:dyDescent="0.3">
      <c r="E30" s="28">
        <v>78.904112026648363</v>
      </c>
      <c r="F30" s="28">
        <v>80.406150775233982</v>
      </c>
    </row>
    <row r="31" spans="4:10" x14ac:dyDescent="0.3">
      <c r="E31" s="28">
        <v>76.315701474086381</v>
      </c>
      <c r="F31" s="28">
        <v>79.217902768577915</v>
      </c>
    </row>
    <row r="32" spans="4:10" x14ac:dyDescent="0.3">
      <c r="E32" s="28">
        <v>75.271112703048857</v>
      </c>
      <c r="F32" s="28">
        <v>79.518104232265614</v>
      </c>
    </row>
    <row r="33" spans="5:6" x14ac:dyDescent="0.3">
      <c r="E33" s="28">
        <v>79.562483872578014</v>
      </c>
      <c r="F33" s="28">
        <v>77.336781234480441</v>
      </c>
    </row>
    <row r="34" spans="5:6" x14ac:dyDescent="0.3">
      <c r="E34" s="28">
        <v>72.788999343756586</v>
      </c>
      <c r="F34" s="28">
        <v>77.95957137393998</v>
      </c>
    </row>
    <row r="35" spans="5:6" x14ac:dyDescent="0.3">
      <c r="E35" s="28">
        <v>77.677530523615133</v>
      </c>
      <c r="F35" s="28">
        <v>75.667039911495522</v>
      </c>
    </row>
    <row r="36" spans="5:6" x14ac:dyDescent="0.3">
      <c r="E36" s="28">
        <v>79.333677742979489</v>
      </c>
      <c r="F36" s="28">
        <v>80.199609075934859</v>
      </c>
    </row>
    <row r="37" spans="5:6" x14ac:dyDescent="0.3">
      <c r="E37" s="28">
        <v>76.311637169637834</v>
      </c>
      <c r="F37" s="28">
        <v>79.388001015176997</v>
      </c>
    </row>
    <row r="38" spans="5:6" x14ac:dyDescent="0.3">
      <c r="E38" s="28">
        <v>81.288181857089512</v>
      </c>
      <c r="F38" s="28">
        <v>82.55191025644308</v>
      </c>
    </row>
    <row r="39" spans="5:6" x14ac:dyDescent="0.3">
      <c r="E39" s="28">
        <v>77.956446969110402</v>
      </c>
      <c r="F39" s="28">
        <v>82.362849045312032</v>
      </c>
    </row>
    <row r="40" spans="5:6" x14ac:dyDescent="0.3">
      <c r="E40" s="28">
        <v>79.924411604806664</v>
      </c>
      <c r="F40" s="28">
        <v>82.002943801926449</v>
      </c>
    </row>
    <row r="41" spans="5:6" x14ac:dyDescent="0.3">
      <c r="E41" s="28">
        <v>76</v>
      </c>
      <c r="F41" s="28">
        <v>77.994527802802622</v>
      </c>
    </row>
    <row r="42" spans="5:6" x14ac:dyDescent="0.3">
      <c r="E42" s="28">
        <v>74</v>
      </c>
      <c r="F42" s="28">
        <v>79.272283730533672</v>
      </c>
    </row>
    <row r="43" spans="5:6" x14ac:dyDescent="0.3">
      <c r="E43" s="28">
        <v>73</v>
      </c>
      <c r="F43" s="28">
        <v>80.435716174251866</v>
      </c>
    </row>
    <row r="44" spans="5:6" x14ac:dyDescent="0.3">
      <c r="E44" s="28">
        <v>79</v>
      </c>
      <c r="F44" s="28">
        <v>78</v>
      </c>
    </row>
    <row r="45" spans="5:6" x14ac:dyDescent="0.3">
      <c r="E45" s="28">
        <v>77.589426066551823</v>
      </c>
      <c r="F45" s="28">
        <v>79.881433723203372</v>
      </c>
    </row>
    <row r="46" spans="5:6" x14ac:dyDescent="0.3">
      <c r="E46" s="28">
        <v>74</v>
      </c>
      <c r="F46" s="28">
        <v>81.020832769427216</v>
      </c>
    </row>
    <row r="47" spans="5:6" x14ac:dyDescent="0.3">
      <c r="E47" s="28">
        <v>79.03043799855368</v>
      </c>
      <c r="F47" s="28">
        <v>78.261746441130526</v>
      </c>
    </row>
    <row r="48" spans="5:6" x14ac:dyDescent="0.3">
      <c r="E48" s="28">
        <v>75.706874352035811</v>
      </c>
      <c r="F48" s="28">
        <v>83.086706783506088</v>
      </c>
    </row>
    <row r="49" spans="3:13" x14ac:dyDescent="0.3">
      <c r="E49" s="28">
        <v>76.580540646900772</v>
      </c>
      <c r="F49" s="28">
        <v>80</v>
      </c>
    </row>
    <row r="52" spans="3:13" ht="18" x14ac:dyDescent="0.3">
      <c r="I52" s="35" t="s">
        <v>17</v>
      </c>
      <c r="J52" s="35"/>
      <c r="K52" s="35"/>
      <c r="L52" s="35"/>
    </row>
    <row r="56" spans="3:13" x14ac:dyDescent="0.3">
      <c r="F56" s="36" t="s">
        <v>18</v>
      </c>
      <c r="G56" s="36"/>
      <c r="H56" s="36"/>
      <c r="I56" s="36"/>
      <c r="J56" s="36"/>
      <c r="K56" s="36"/>
      <c r="L56" s="7" t="s">
        <v>19</v>
      </c>
      <c r="M56" s="8">
        <v>0.05</v>
      </c>
    </row>
    <row r="59" spans="3:13" ht="15" thickBot="1" x14ac:dyDescent="0.35"/>
    <row r="60" spans="3:13" x14ac:dyDescent="0.3">
      <c r="C60" s="49" t="s">
        <v>57</v>
      </c>
      <c r="D60" s="49"/>
      <c r="E60" s="49"/>
      <c r="F60" s="49"/>
      <c r="G60" s="30" t="s">
        <v>55</v>
      </c>
      <c r="H60" s="30"/>
      <c r="I60" s="30" t="s">
        <v>56</v>
      </c>
      <c r="J60" s="30"/>
    </row>
    <row r="62" spans="3:13" x14ac:dyDescent="0.3">
      <c r="G62" t="s">
        <v>58</v>
      </c>
      <c r="H62">
        <v>77.516414896638651</v>
      </c>
      <c r="I62" t="s">
        <v>58</v>
      </c>
      <c r="J62">
        <v>80.166242265785698</v>
      </c>
    </row>
    <row r="63" spans="3:13" x14ac:dyDescent="0.3">
      <c r="G63" t="s">
        <v>59</v>
      </c>
      <c r="H63">
        <v>0.4528471843938392</v>
      </c>
      <c r="I63" t="s">
        <v>59</v>
      </c>
      <c r="J63">
        <v>0.34267017123714505</v>
      </c>
    </row>
    <row r="64" spans="3:13" x14ac:dyDescent="0.3">
      <c r="G64" t="s">
        <v>60</v>
      </c>
      <c r="H64">
        <v>77.68529675571699</v>
      </c>
      <c r="I64" t="s">
        <v>60</v>
      </c>
      <c r="J64">
        <v>80.099804537967429</v>
      </c>
    </row>
    <row r="65" spans="2:16" x14ac:dyDescent="0.3">
      <c r="G65" t="s">
        <v>61</v>
      </c>
      <c r="H65">
        <v>74</v>
      </c>
      <c r="I65" t="s">
        <v>61</v>
      </c>
      <c r="J65">
        <v>82</v>
      </c>
    </row>
    <row r="66" spans="2:16" x14ac:dyDescent="0.3">
      <c r="G66" t="s">
        <v>62</v>
      </c>
      <c r="H66">
        <v>2.4803461799520714</v>
      </c>
      <c r="I66" t="s">
        <v>62</v>
      </c>
      <c r="J66">
        <v>1.8768818257074229</v>
      </c>
    </row>
    <row r="67" spans="2:16" x14ac:dyDescent="0.3">
      <c r="G67" t="s">
        <v>63</v>
      </c>
      <c r="H67">
        <v>6.152117172402833</v>
      </c>
      <c r="I67" t="s">
        <v>63</v>
      </c>
      <c r="J67">
        <v>3.5226853876708293</v>
      </c>
    </row>
    <row r="68" spans="2:16" x14ac:dyDescent="0.3">
      <c r="G68" t="s">
        <v>64</v>
      </c>
      <c r="H68">
        <v>-0.91400587342492035</v>
      </c>
      <c r="I68" t="s">
        <v>64</v>
      </c>
      <c r="J68">
        <v>-0.34601212169614959</v>
      </c>
    </row>
    <row r="69" spans="2:16" x14ac:dyDescent="0.3">
      <c r="G69" t="s">
        <v>65</v>
      </c>
      <c r="H69">
        <v>-0.26161003807142635</v>
      </c>
      <c r="I69" t="s">
        <v>65</v>
      </c>
      <c r="J69">
        <v>-0.27614018588437073</v>
      </c>
    </row>
    <row r="70" spans="2:16" x14ac:dyDescent="0.3">
      <c r="G70" t="s">
        <v>66</v>
      </c>
      <c r="H70">
        <v>8.7004536908352748</v>
      </c>
      <c r="I70" t="s">
        <v>66</v>
      </c>
      <c r="J70">
        <v>7.6792093750555068</v>
      </c>
    </row>
    <row r="71" spans="2:16" x14ac:dyDescent="0.3">
      <c r="G71" t="s">
        <v>67</v>
      </c>
      <c r="H71">
        <v>72.788999343756586</v>
      </c>
      <c r="I71" t="s">
        <v>67</v>
      </c>
      <c r="J71">
        <v>75.667039911495522</v>
      </c>
    </row>
    <row r="72" spans="2:16" x14ac:dyDescent="0.3">
      <c r="G72" t="s">
        <v>68</v>
      </c>
      <c r="H72">
        <v>81.489453034591861</v>
      </c>
      <c r="I72" t="s">
        <v>68</v>
      </c>
      <c r="J72">
        <v>83.346249286551028</v>
      </c>
    </row>
    <row r="73" spans="2:16" x14ac:dyDescent="0.3">
      <c r="G73" t="s">
        <v>69</v>
      </c>
      <c r="H73">
        <v>2325.4924468991594</v>
      </c>
      <c r="I73" t="s">
        <v>69</v>
      </c>
      <c r="J73">
        <v>2404.9872679735709</v>
      </c>
    </row>
    <row r="74" spans="2:16" ht="15" thickBot="1" x14ac:dyDescent="0.35">
      <c r="G74" s="29" t="s">
        <v>70</v>
      </c>
      <c r="H74" s="29">
        <v>30</v>
      </c>
      <c r="I74" s="29" t="s">
        <v>70</v>
      </c>
      <c r="J74" s="29">
        <v>30</v>
      </c>
    </row>
    <row r="77" spans="2:16" x14ac:dyDescent="0.3">
      <c r="C77" s="49" t="s">
        <v>71</v>
      </c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</row>
    <row r="80" spans="2:16" x14ac:dyDescent="0.3">
      <c r="B80" s="50" t="s">
        <v>72</v>
      </c>
      <c r="D80" s="31"/>
      <c r="E80" s="31"/>
      <c r="F80" s="31"/>
      <c r="G80" t="s">
        <v>22</v>
      </c>
    </row>
    <row r="81" spans="7:9" ht="15" thickBot="1" x14ac:dyDescent="0.35"/>
    <row r="82" spans="7:9" x14ac:dyDescent="0.3">
      <c r="G82" s="30"/>
      <c r="H82" s="30" t="s">
        <v>55</v>
      </c>
      <c r="I82" s="30" t="s">
        <v>56</v>
      </c>
    </row>
    <row r="83" spans="7:9" x14ac:dyDescent="0.3">
      <c r="G83" t="s">
        <v>58</v>
      </c>
      <c r="H83">
        <v>77.516414896638651</v>
      </c>
      <c r="I83">
        <v>80.166242265785698</v>
      </c>
    </row>
    <row r="84" spans="7:9" x14ac:dyDescent="0.3">
      <c r="G84" t="s">
        <v>73</v>
      </c>
      <c r="H84">
        <v>6.152117172402833</v>
      </c>
      <c r="I84">
        <v>3.5226853876708293</v>
      </c>
    </row>
    <row r="85" spans="7:9" x14ac:dyDescent="0.3">
      <c r="G85" t="s">
        <v>74</v>
      </c>
      <c r="H85">
        <v>30</v>
      </c>
      <c r="I85">
        <v>30</v>
      </c>
    </row>
    <row r="86" spans="7:9" x14ac:dyDescent="0.3">
      <c r="G86" t="s">
        <v>75</v>
      </c>
      <c r="H86">
        <v>4.8374012800368309</v>
      </c>
    </row>
    <row r="87" spans="7:9" x14ac:dyDescent="0.3">
      <c r="G87" t="s">
        <v>76</v>
      </c>
      <c r="H87">
        <v>0</v>
      </c>
    </row>
    <row r="88" spans="7:9" x14ac:dyDescent="0.3">
      <c r="G88" t="s">
        <v>77</v>
      </c>
      <c r="H88">
        <v>58</v>
      </c>
    </row>
    <row r="89" spans="7:9" x14ac:dyDescent="0.3">
      <c r="G89" t="s">
        <v>78</v>
      </c>
      <c r="H89">
        <v>-4.6661334292101131</v>
      </c>
    </row>
    <row r="90" spans="7:9" x14ac:dyDescent="0.3">
      <c r="G90" t="s">
        <v>79</v>
      </c>
      <c r="H90">
        <v>9.2760169258886698E-6</v>
      </c>
    </row>
    <row r="91" spans="7:9" x14ac:dyDescent="0.3">
      <c r="G91" t="s">
        <v>80</v>
      </c>
      <c r="H91">
        <v>1.671552762454859</v>
      </c>
    </row>
    <row r="92" spans="7:9" x14ac:dyDescent="0.3">
      <c r="G92" t="s">
        <v>81</v>
      </c>
      <c r="H92">
        <v>1.855203385177734E-5</v>
      </c>
    </row>
    <row r="93" spans="7:9" ht="15" thickBot="1" x14ac:dyDescent="0.35">
      <c r="G93" s="29" t="s">
        <v>82</v>
      </c>
      <c r="H93" s="29">
        <v>2.0017174841452352</v>
      </c>
      <c r="I93" s="29"/>
    </row>
    <row r="97" spans="1:16" x14ac:dyDescent="0.3">
      <c r="B97" s="32" t="s">
        <v>31</v>
      </c>
      <c r="C97" s="17" t="s">
        <v>83</v>
      </c>
    </row>
    <row r="98" spans="1:16" x14ac:dyDescent="0.3">
      <c r="C98" s="49" t="s">
        <v>84</v>
      </c>
      <c r="D98" s="49"/>
      <c r="E98" s="49"/>
      <c r="F98" s="49"/>
      <c r="G98" s="49"/>
      <c r="H98" s="49"/>
      <c r="I98" s="49"/>
      <c r="J98" s="49"/>
      <c r="K98" s="49"/>
    </row>
    <row r="103" spans="1:16" ht="18" customHeight="1" x14ac:dyDescent="0.35">
      <c r="A103" s="1" t="s">
        <v>36</v>
      </c>
      <c r="C103" s="45" t="s">
        <v>85</v>
      </c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</row>
    <row r="104" spans="1:16" x14ac:dyDescent="0.3"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</row>
    <row r="105" spans="1:16" x14ac:dyDescent="0.3"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</row>
    <row r="109" spans="1:16" ht="18" x14ac:dyDescent="0.35">
      <c r="H109" s="18" t="s">
        <v>38</v>
      </c>
    </row>
    <row r="112" spans="1:16" ht="18" x14ac:dyDescent="0.35">
      <c r="H112" s="34" t="s">
        <v>6</v>
      </c>
      <c r="I112" s="34"/>
      <c r="J112" s="34"/>
    </row>
    <row r="116" spans="4:15" x14ac:dyDescent="0.3">
      <c r="D116" s="44" t="s">
        <v>2</v>
      </c>
      <c r="E116" s="44"/>
      <c r="F116" s="44"/>
      <c r="G116" s="43" t="s">
        <v>87</v>
      </c>
      <c r="H116" s="43"/>
      <c r="I116" s="43"/>
      <c r="J116" s="43"/>
      <c r="K116" s="43"/>
      <c r="L116" s="43"/>
      <c r="M116" s="43"/>
      <c r="N116" s="43"/>
      <c r="O116" s="43"/>
    </row>
    <row r="117" spans="4:15" x14ac:dyDescent="0.3">
      <c r="D117" s="44" t="s">
        <v>3</v>
      </c>
      <c r="E117" s="44"/>
      <c r="F117" s="44"/>
      <c r="G117" s="43" t="s">
        <v>86</v>
      </c>
      <c r="H117" s="43"/>
      <c r="I117" s="43"/>
      <c r="J117" s="43"/>
      <c r="K117" s="43"/>
      <c r="L117" s="43"/>
      <c r="M117" s="43"/>
      <c r="N117" s="43"/>
      <c r="O117" s="43"/>
    </row>
    <row r="120" spans="4:15" ht="18" x14ac:dyDescent="0.35">
      <c r="H120" s="34" t="s">
        <v>7</v>
      </c>
      <c r="I120" s="34"/>
      <c r="J120" s="34"/>
    </row>
    <row r="124" spans="4:15" ht="18" x14ac:dyDescent="0.35">
      <c r="H124" s="33" t="s">
        <v>88</v>
      </c>
      <c r="I124" s="33" t="s">
        <v>89</v>
      </c>
    </row>
    <row r="125" spans="4:15" x14ac:dyDescent="0.3">
      <c r="H125" s="5">
        <v>65</v>
      </c>
      <c r="I125" s="5">
        <v>72</v>
      </c>
    </row>
    <row r="126" spans="4:15" x14ac:dyDescent="0.3">
      <c r="H126" s="5">
        <v>70</v>
      </c>
      <c r="I126" s="5">
        <v>68</v>
      </c>
    </row>
    <row r="127" spans="4:15" x14ac:dyDescent="0.3">
      <c r="H127" s="5">
        <f ca="1">RANDBETWEEN(50,100)</f>
        <v>96</v>
      </c>
      <c r="I127" s="5">
        <f ca="1">RANDBETWEEN(60,110)</f>
        <v>82</v>
      </c>
    </row>
    <row r="128" spans="4:15" x14ac:dyDescent="0.3">
      <c r="H128" s="5">
        <f t="shared" ref="H128:H164" ca="1" si="0">RANDBETWEEN(50,100)</f>
        <v>98</v>
      </c>
      <c r="I128" s="5">
        <f t="shared" ref="I128:I164" ca="1" si="1">RANDBETWEEN(60,110)</f>
        <v>68</v>
      </c>
    </row>
    <row r="129" spans="8:9" x14ac:dyDescent="0.3">
      <c r="H129" s="5">
        <f t="shared" ca="1" si="0"/>
        <v>74</v>
      </c>
      <c r="I129" s="5">
        <f t="shared" ca="1" si="1"/>
        <v>88</v>
      </c>
    </row>
    <row r="130" spans="8:9" x14ac:dyDescent="0.3">
      <c r="H130" s="5">
        <f t="shared" ca="1" si="0"/>
        <v>100</v>
      </c>
      <c r="I130" s="5">
        <f t="shared" ca="1" si="1"/>
        <v>98</v>
      </c>
    </row>
    <row r="131" spans="8:9" x14ac:dyDescent="0.3">
      <c r="H131" s="5">
        <f t="shared" ca="1" si="0"/>
        <v>52</v>
      </c>
      <c r="I131" s="5">
        <f t="shared" ca="1" si="1"/>
        <v>77</v>
      </c>
    </row>
    <row r="132" spans="8:9" x14ac:dyDescent="0.3">
      <c r="H132" s="5">
        <f t="shared" ca="1" si="0"/>
        <v>80</v>
      </c>
      <c r="I132" s="5">
        <f t="shared" ca="1" si="1"/>
        <v>65</v>
      </c>
    </row>
    <row r="133" spans="8:9" x14ac:dyDescent="0.3">
      <c r="H133" s="5">
        <f t="shared" ca="1" si="0"/>
        <v>79</v>
      </c>
      <c r="I133" s="5">
        <f t="shared" ca="1" si="1"/>
        <v>70</v>
      </c>
    </row>
    <row r="134" spans="8:9" x14ac:dyDescent="0.3">
      <c r="H134" s="5">
        <f t="shared" ca="1" si="0"/>
        <v>77</v>
      </c>
      <c r="I134" s="5">
        <f t="shared" ca="1" si="1"/>
        <v>91</v>
      </c>
    </row>
    <row r="135" spans="8:9" x14ac:dyDescent="0.3">
      <c r="H135" s="5">
        <f t="shared" ca="1" si="0"/>
        <v>96</v>
      </c>
      <c r="I135" s="5">
        <f t="shared" ca="1" si="1"/>
        <v>104</v>
      </c>
    </row>
    <row r="136" spans="8:9" x14ac:dyDescent="0.3">
      <c r="H136" s="5">
        <f t="shared" ca="1" si="0"/>
        <v>59</v>
      </c>
      <c r="I136" s="5">
        <f t="shared" ca="1" si="1"/>
        <v>93</v>
      </c>
    </row>
    <row r="137" spans="8:9" x14ac:dyDescent="0.3">
      <c r="H137" s="5">
        <f t="shared" ca="1" si="0"/>
        <v>100</v>
      </c>
      <c r="I137" s="5">
        <f t="shared" ca="1" si="1"/>
        <v>67</v>
      </c>
    </row>
    <row r="138" spans="8:9" x14ac:dyDescent="0.3">
      <c r="H138" s="5">
        <f t="shared" ca="1" si="0"/>
        <v>53</v>
      </c>
      <c r="I138" s="5">
        <f t="shared" ca="1" si="1"/>
        <v>87</v>
      </c>
    </row>
    <row r="139" spans="8:9" x14ac:dyDescent="0.3">
      <c r="H139" s="5">
        <f t="shared" ca="1" si="0"/>
        <v>53</v>
      </c>
      <c r="I139" s="5">
        <f t="shared" ca="1" si="1"/>
        <v>104</v>
      </c>
    </row>
    <row r="140" spans="8:9" x14ac:dyDescent="0.3">
      <c r="H140" s="5">
        <f t="shared" ca="1" si="0"/>
        <v>62</v>
      </c>
      <c r="I140" s="5">
        <f t="shared" ca="1" si="1"/>
        <v>93</v>
      </c>
    </row>
    <row r="141" spans="8:9" x14ac:dyDescent="0.3">
      <c r="H141" s="5">
        <f t="shared" ca="1" si="0"/>
        <v>51</v>
      </c>
      <c r="I141" s="5">
        <f t="shared" ca="1" si="1"/>
        <v>93</v>
      </c>
    </row>
    <row r="142" spans="8:9" x14ac:dyDescent="0.3">
      <c r="H142" s="5">
        <f t="shared" ca="1" si="0"/>
        <v>91</v>
      </c>
      <c r="I142" s="5">
        <f t="shared" ca="1" si="1"/>
        <v>93</v>
      </c>
    </row>
    <row r="143" spans="8:9" x14ac:dyDescent="0.3">
      <c r="H143" s="5">
        <f t="shared" ca="1" si="0"/>
        <v>70</v>
      </c>
      <c r="I143" s="5">
        <f t="shared" ca="1" si="1"/>
        <v>95</v>
      </c>
    </row>
    <row r="144" spans="8:9" x14ac:dyDescent="0.3">
      <c r="H144" s="5">
        <f t="shared" ca="1" si="0"/>
        <v>53</v>
      </c>
      <c r="I144" s="5">
        <f t="shared" ca="1" si="1"/>
        <v>60</v>
      </c>
    </row>
    <row r="145" spans="8:9" x14ac:dyDescent="0.3">
      <c r="H145" s="5">
        <f t="shared" ca="1" si="0"/>
        <v>90</v>
      </c>
      <c r="I145" s="5">
        <f t="shared" ca="1" si="1"/>
        <v>101</v>
      </c>
    </row>
    <row r="146" spans="8:9" x14ac:dyDescent="0.3">
      <c r="H146" s="5">
        <f t="shared" ca="1" si="0"/>
        <v>54</v>
      </c>
      <c r="I146" s="5">
        <f t="shared" ca="1" si="1"/>
        <v>110</v>
      </c>
    </row>
    <row r="147" spans="8:9" x14ac:dyDescent="0.3">
      <c r="H147" s="5">
        <f t="shared" ca="1" si="0"/>
        <v>87</v>
      </c>
      <c r="I147" s="5">
        <f t="shared" ca="1" si="1"/>
        <v>64</v>
      </c>
    </row>
    <row r="148" spans="8:9" x14ac:dyDescent="0.3">
      <c r="H148" s="5">
        <f t="shared" ca="1" si="0"/>
        <v>51</v>
      </c>
      <c r="I148" s="5">
        <f t="shared" ca="1" si="1"/>
        <v>61</v>
      </c>
    </row>
    <row r="149" spans="8:9" x14ac:dyDescent="0.3">
      <c r="H149" s="5">
        <f t="shared" ca="1" si="0"/>
        <v>79</v>
      </c>
      <c r="I149" s="5">
        <f t="shared" ca="1" si="1"/>
        <v>97</v>
      </c>
    </row>
    <row r="150" spans="8:9" x14ac:dyDescent="0.3">
      <c r="H150" s="5">
        <f t="shared" ca="1" si="0"/>
        <v>96</v>
      </c>
      <c r="I150" s="5">
        <f t="shared" ca="1" si="1"/>
        <v>78</v>
      </c>
    </row>
    <row r="151" spans="8:9" x14ac:dyDescent="0.3">
      <c r="H151" s="5">
        <f t="shared" ca="1" si="0"/>
        <v>97</v>
      </c>
      <c r="I151" s="5">
        <f t="shared" ca="1" si="1"/>
        <v>97</v>
      </c>
    </row>
    <row r="152" spans="8:9" x14ac:dyDescent="0.3">
      <c r="H152" s="5">
        <f t="shared" ca="1" si="0"/>
        <v>87</v>
      </c>
      <c r="I152" s="5">
        <f t="shared" ca="1" si="1"/>
        <v>81</v>
      </c>
    </row>
    <row r="153" spans="8:9" x14ac:dyDescent="0.3">
      <c r="H153" s="5">
        <f t="shared" ca="1" si="0"/>
        <v>63</v>
      </c>
      <c r="I153" s="5">
        <f t="shared" ca="1" si="1"/>
        <v>82</v>
      </c>
    </row>
    <row r="154" spans="8:9" x14ac:dyDescent="0.3">
      <c r="H154" s="5">
        <f t="shared" ca="1" si="0"/>
        <v>50</v>
      </c>
      <c r="I154" s="5">
        <f t="shared" ca="1" si="1"/>
        <v>88</v>
      </c>
    </row>
    <row r="155" spans="8:9" x14ac:dyDescent="0.3">
      <c r="H155" s="5">
        <f t="shared" ca="1" si="0"/>
        <v>86</v>
      </c>
      <c r="I155" s="5">
        <f t="shared" ca="1" si="1"/>
        <v>78</v>
      </c>
    </row>
    <row r="156" spans="8:9" x14ac:dyDescent="0.3">
      <c r="H156" s="5">
        <f t="shared" ca="1" si="0"/>
        <v>84</v>
      </c>
      <c r="I156" s="5">
        <f t="shared" ca="1" si="1"/>
        <v>73</v>
      </c>
    </row>
    <row r="157" spans="8:9" x14ac:dyDescent="0.3">
      <c r="H157" s="5">
        <f t="shared" ca="1" si="0"/>
        <v>77</v>
      </c>
      <c r="I157" s="5">
        <f t="shared" ca="1" si="1"/>
        <v>70</v>
      </c>
    </row>
    <row r="158" spans="8:9" x14ac:dyDescent="0.3">
      <c r="H158" s="5">
        <f t="shared" ca="1" si="0"/>
        <v>86</v>
      </c>
      <c r="I158" s="5">
        <f t="shared" ca="1" si="1"/>
        <v>65</v>
      </c>
    </row>
    <row r="159" spans="8:9" x14ac:dyDescent="0.3">
      <c r="H159" s="5">
        <f t="shared" ca="1" si="0"/>
        <v>85</v>
      </c>
      <c r="I159" s="5">
        <f t="shared" ca="1" si="1"/>
        <v>60</v>
      </c>
    </row>
    <row r="160" spans="8:9" x14ac:dyDescent="0.3">
      <c r="H160" s="5">
        <f t="shared" ca="1" si="0"/>
        <v>97</v>
      </c>
      <c r="I160" s="5">
        <f t="shared" ca="1" si="1"/>
        <v>93</v>
      </c>
    </row>
    <row r="161" spans="5:14" x14ac:dyDescent="0.3">
      <c r="H161" s="5">
        <f t="shared" ca="1" si="0"/>
        <v>71</v>
      </c>
      <c r="I161" s="5">
        <f t="shared" ca="1" si="1"/>
        <v>81</v>
      </c>
    </row>
    <row r="162" spans="5:14" x14ac:dyDescent="0.3">
      <c r="H162" s="5">
        <f t="shared" ca="1" si="0"/>
        <v>64</v>
      </c>
      <c r="I162" s="5">
        <f t="shared" ca="1" si="1"/>
        <v>84</v>
      </c>
    </row>
    <row r="163" spans="5:14" x14ac:dyDescent="0.3">
      <c r="H163" s="5">
        <f t="shared" ca="1" si="0"/>
        <v>83</v>
      </c>
      <c r="I163" s="5">
        <f t="shared" ca="1" si="1"/>
        <v>95</v>
      </c>
    </row>
    <row r="164" spans="5:14" x14ac:dyDescent="0.3">
      <c r="H164" s="5">
        <f t="shared" ca="1" si="0"/>
        <v>94</v>
      </c>
      <c r="I164" s="5">
        <f t="shared" ca="1" si="1"/>
        <v>109</v>
      </c>
    </row>
    <row r="168" spans="5:14" ht="18" x14ac:dyDescent="0.3">
      <c r="I168" s="35" t="s">
        <v>17</v>
      </c>
      <c r="J168" s="35"/>
      <c r="K168" s="35"/>
      <c r="L168" s="35"/>
    </row>
    <row r="171" spans="5:14" x14ac:dyDescent="0.3">
      <c r="G171" s="36" t="s">
        <v>18</v>
      </c>
      <c r="H171" s="36"/>
      <c r="I171" s="36"/>
      <c r="J171" s="36"/>
      <c r="K171" s="36"/>
      <c r="L171" s="36"/>
      <c r="M171" s="7" t="s">
        <v>19</v>
      </c>
      <c r="N171" s="8">
        <v>0.05</v>
      </c>
    </row>
    <row r="174" spans="5:14" x14ac:dyDescent="0.3">
      <c r="E174" s="49" t="s">
        <v>57</v>
      </c>
      <c r="F174" s="49"/>
      <c r="G174" s="49"/>
      <c r="H174" s="49"/>
    </row>
    <row r="175" spans="5:14" ht="15" thickBot="1" x14ac:dyDescent="0.35"/>
    <row r="176" spans="5:14" x14ac:dyDescent="0.3">
      <c r="G176" s="48" t="s">
        <v>88</v>
      </c>
      <c r="H176" s="48"/>
      <c r="I176" s="48" t="s">
        <v>89</v>
      </c>
      <c r="J176" s="48"/>
    </row>
    <row r="177" spans="7:10" x14ac:dyDescent="0.3">
      <c r="G177" s="46"/>
      <c r="H177" s="46"/>
      <c r="I177" s="46"/>
      <c r="J177" s="46"/>
    </row>
    <row r="178" spans="7:10" x14ac:dyDescent="0.3">
      <c r="G178" s="46" t="s">
        <v>58</v>
      </c>
      <c r="H178" s="46">
        <v>76.325000000000003</v>
      </c>
      <c r="I178" s="46" t="s">
        <v>58</v>
      </c>
      <c r="J178" s="46">
        <v>79.849999999999994</v>
      </c>
    </row>
    <row r="179" spans="7:10" x14ac:dyDescent="0.3">
      <c r="G179" s="46" t="s">
        <v>59</v>
      </c>
      <c r="H179" s="46">
        <v>2.3575811974487957</v>
      </c>
      <c r="I179" s="46" t="s">
        <v>59</v>
      </c>
      <c r="J179" s="46">
        <v>2.5736709290975903</v>
      </c>
    </row>
    <row r="180" spans="7:10" x14ac:dyDescent="0.3">
      <c r="G180" s="46" t="s">
        <v>60</v>
      </c>
      <c r="H180" s="46">
        <v>76</v>
      </c>
      <c r="I180" s="46" t="s">
        <v>60</v>
      </c>
      <c r="J180" s="46">
        <v>73.5</v>
      </c>
    </row>
    <row r="181" spans="7:10" x14ac:dyDescent="0.3">
      <c r="G181" s="46" t="s">
        <v>61</v>
      </c>
      <c r="H181" s="46">
        <v>84</v>
      </c>
      <c r="I181" s="46" t="s">
        <v>61</v>
      </c>
      <c r="J181" s="46">
        <v>64</v>
      </c>
    </row>
    <row r="182" spans="7:10" x14ac:dyDescent="0.3">
      <c r="G182" s="46" t="s">
        <v>62</v>
      </c>
      <c r="H182" s="46">
        <v>14.910652705450689</v>
      </c>
      <c r="I182" s="46" t="s">
        <v>62</v>
      </c>
      <c r="J182" s="46">
        <v>16.277324167420215</v>
      </c>
    </row>
    <row r="183" spans="7:10" x14ac:dyDescent="0.3">
      <c r="G183" s="46" t="s">
        <v>63</v>
      </c>
      <c r="H183" s="46">
        <v>222.32756410256394</v>
      </c>
      <c r="I183" s="46" t="s">
        <v>63</v>
      </c>
      <c r="J183" s="46">
        <v>264.95128205128219</v>
      </c>
    </row>
    <row r="184" spans="7:10" x14ac:dyDescent="0.3">
      <c r="G184" s="46" t="s">
        <v>64</v>
      </c>
      <c r="H184" s="46">
        <v>-0.98301719588493697</v>
      </c>
      <c r="I184" s="46" t="s">
        <v>64</v>
      </c>
      <c r="J184" s="46">
        <v>-1.1840076896114269</v>
      </c>
    </row>
    <row r="185" spans="7:10" x14ac:dyDescent="0.3">
      <c r="G185" s="46" t="s">
        <v>65</v>
      </c>
      <c r="H185" s="46">
        <v>-0.12247243218694026</v>
      </c>
      <c r="I185" s="46" t="s">
        <v>65</v>
      </c>
      <c r="J185" s="46">
        <v>0.48537602385215889</v>
      </c>
    </row>
    <row r="186" spans="7:10" x14ac:dyDescent="0.3">
      <c r="G186" s="46" t="s">
        <v>66</v>
      </c>
      <c r="H186" s="46">
        <v>49</v>
      </c>
      <c r="I186" s="46" t="s">
        <v>66</v>
      </c>
      <c r="J186" s="46">
        <v>50</v>
      </c>
    </row>
    <row r="187" spans="7:10" x14ac:dyDescent="0.3">
      <c r="G187" s="46" t="s">
        <v>67</v>
      </c>
      <c r="H187" s="46">
        <v>50</v>
      </c>
      <c r="I187" s="46" t="s">
        <v>67</v>
      </c>
      <c r="J187" s="46">
        <v>60</v>
      </c>
    </row>
    <row r="188" spans="7:10" x14ac:dyDescent="0.3">
      <c r="G188" s="46" t="s">
        <v>68</v>
      </c>
      <c r="H188" s="46">
        <v>99</v>
      </c>
      <c r="I188" s="46" t="s">
        <v>68</v>
      </c>
      <c r="J188" s="46">
        <v>110</v>
      </c>
    </row>
    <row r="189" spans="7:10" x14ac:dyDescent="0.3">
      <c r="G189" s="46" t="s">
        <v>69</v>
      </c>
      <c r="H189" s="46">
        <v>3053</v>
      </c>
      <c r="I189" s="46" t="s">
        <v>69</v>
      </c>
      <c r="J189" s="46">
        <v>3194</v>
      </c>
    </row>
    <row r="190" spans="7:10" ht="15" thickBot="1" x14ac:dyDescent="0.35">
      <c r="G190" s="47" t="s">
        <v>70</v>
      </c>
      <c r="H190" s="47">
        <v>40</v>
      </c>
      <c r="I190" s="47" t="s">
        <v>70</v>
      </c>
      <c r="J190" s="47">
        <v>40</v>
      </c>
    </row>
    <row r="195" spans="7:9" x14ac:dyDescent="0.3">
      <c r="G195" t="s">
        <v>22</v>
      </c>
    </row>
    <row r="197" spans="7:9" x14ac:dyDescent="0.3">
      <c r="G197" s="17" t="s">
        <v>90</v>
      </c>
    </row>
    <row r="198" spans="7:9" ht="15" thickBot="1" x14ac:dyDescent="0.35"/>
    <row r="199" spans="7:9" x14ac:dyDescent="0.3">
      <c r="G199" s="48"/>
      <c r="H199" s="48" t="s">
        <v>88</v>
      </c>
      <c r="I199" s="48" t="s">
        <v>89</v>
      </c>
    </row>
    <row r="200" spans="7:9" x14ac:dyDescent="0.3">
      <c r="G200" s="46" t="s">
        <v>58</v>
      </c>
      <c r="H200" s="46">
        <v>75.325000000000003</v>
      </c>
      <c r="I200" s="46">
        <v>83.8</v>
      </c>
    </row>
    <row r="201" spans="7:9" x14ac:dyDescent="0.3">
      <c r="G201" s="46" t="s">
        <v>73</v>
      </c>
      <c r="H201" s="46">
        <v>218.2762820512819</v>
      </c>
      <c r="I201" s="46">
        <v>213.2923076923083</v>
      </c>
    </row>
    <row r="202" spans="7:9" x14ac:dyDescent="0.3">
      <c r="G202" s="46" t="s">
        <v>74</v>
      </c>
      <c r="H202" s="46">
        <v>40</v>
      </c>
      <c r="I202" s="46">
        <v>40</v>
      </c>
    </row>
    <row r="203" spans="7:9" x14ac:dyDescent="0.3">
      <c r="G203" s="46" t="s">
        <v>77</v>
      </c>
      <c r="H203" s="46">
        <v>39</v>
      </c>
      <c r="I203" s="46">
        <v>39</v>
      </c>
    </row>
    <row r="204" spans="7:9" x14ac:dyDescent="0.3">
      <c r="G204" s="46" t="s">
        <v>91</v>
      </c>
      <c r="H204" s="46">
        <v>1.0233668734371959</v>
      </c>
      <c r="I204" s="46"/>
    </row>
    <row r="205" spans="7:9" x14ac:dyDescent="0.3">
      <c r="G205" s="46" t="s">
        <v>92</v>
      </c>
      <c r="H205" s="46">
        <v>0.47143543402568489</v>
      </c>
      <c r="I205" s="46"/>
    </row>
    <row r="206" spans="7:9" ht="15" thickBot="1" x14ac:dyDescent="0.35">
      <c r="G206" s="47" t="s">
        <v>93</v>
      </c>
      <c r="H206" s="47">
        <v>1.7044650670974228</v>
      </c>
      <c r="I206" s="47"/>
    </row>
    <row r="207" spans="7:9" x14ac:dyDescent="0.3">
      <c r="G207" s="46" t="s">
        <v>95</v>
      </c>
      <c r="H207">
        <f ca="1">FTEST(H125:H164,I125:I164)</f>
        <v>0.3759845437346212</v>
      </c>
    </row>
    <row r="211" spans="5:6" x14ac:dyDescent="0.3">
      <c r="E211" s="32" t="s">
        <v>31</v>
      </c>
      <c r="F211" s="17" t="s">
        <v>94</v>
      </c>
    </row>
    <row r="212" spans="5:6" x14ac:dyDescent="0.3">
      <c r="F212" s="17" t="s">
        <v>96</v>
      </c>
    </row>
  </sheetData>
  <mergeCells count="22">
    <mergeCell ref="H17:J17"/>
    <mergeCell ref="C3:P5"/>
    <mergeCell ref="H9:J9"/>
    <mergeCell ref="G12:I12"/>
    <mergeCell ref="J12:R12"/>
    <mergeCell ref="G13:I13"/>
    <mergeCell ref="J13:R13"/>
    <mergeCell ref="C98:K98"/>
    <mergeCell ref="C103:P105"/>
    <mergeCell ref="H112:J112"/>
    <mergeCell ref="I52:L52"/>
    <mergeCell ref="F56:K56"/>
    <mergeCell ref="C60:F60"/>
    <mergeCell ref="C77:P77"/>
    <mergeCell ref="H120:J120"/>
    <mergeCell ref="I168:L168"/>
    <mergeCell ref="G171:L171"/>
    <mergeCell ref="E174:H174"/>
    <mergeCell ref="D116:F116"/>
    <mergeCell ref="G116:O116"/>
    <mergeCell ref="D117:F117"/>
    <mergeCell ref="G117:O1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Chi-square que.</vt:lpstr>
      <vt:lpstr>t-test &amp; f-test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uvesh patel</dc:creator>
  <cp:lastModifiedBy>uvesh patel</cp:lastModifiedBy>
  <dcterms:created xsi:type="dcterms:W3CDTF">2024-04-17T11:34:07Z</dcterms:created>
  <dcterms:modified xsi:type="dcterms:W3CDTF">2024-04-21T07:19:17Z</dcterms:modified>
</cp:coreProperties>
</file>