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moore/osu/CS325/week7/"/>
    </mc:Choice>
  </mc:AlternateContent>
  <xr:revisionPtr revIDLastSave="0" documentId="13_ncr:1_{6372349C-CDF9-1C4D-8314-79FA42091807}" xr6:coauthVersionLast="42" xr6:coauthVersionMax="42" xr10:uidLastSave="{00000000-0000-0000-0000-000000000000}"/>
  <bookViews>
    <workbookView xWindow="9680" yWindow="920" windowWidth="14620" windowHeight="15740" activeTab="5" xr2:uid="{4CBE847D-493E-E749-B734-952BFB353BED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8" sheetId="8" r:id="rId6"/>
    <sheet name="Sheet9" sheetId="9" r:id="rId7"/>
  </sheets>
  <definedNames>
    <definedName name="solver_adj" localSheetId="0" hidden="1">Sheet1!$A$1:$H$1</definedName>
    <definedName name="solver_adj" localSheetId="1" hidden="1">Sheet2!$B$3:$E$3</definedName>
    <definedName name="solver_adj" localSheetId="2" hidden="1">Sheet3!$I$2,Sheet3!$I$3,Sheet3!$I$4,Sheet3!$I$5,Sheet3!$I$6,Sheet3!$I$7,Sheet3!$I$8,Sheet3!$I$9,Sheet3!$I$10,Sheet3!$I$12,Sheet3!$I$13,Sheet3!$I$14,Sheet3!$I$15,Sheet3!$I$16,Sheet3!$I$17,Sheet3!$I$18,Sheet3!$I$19,Sheet3!$I$20,Sheet3!$I$21,Sheet3!$I$22,Sheet3!$I$23</definedName>
    <definedName name="solver_adj" localSheetId="3" hidden="1">Sheet4!$I$2,Sheet4!$I$4,Sheet4!$I$6,Sheet4!$I$8,Sheet4!$I$10,Sheet4!$I$12,Sheet4!$I$13,Sheet4!$I$14,Sheet4!$I$15,Sheet4!$I$20,Sheet4!$I$21,Sheet4!$I$22,Sheet4!$I$23</definedName>
    <definedName name="solver_adj" localSheetId="4" hidden="1">Sheet5!$I$2,Sheet5!$I$3,Sheet5!$I$4,Sheet5!$I$5,Sheet5!$I$6,Sheet5!$I$7,Sheet5!$I$8,Sheet5!$I$9,Sheet5!$I$10,Sheet5!$I$12,Sheet5!$I$13,Sheet5!$I$14,Sheet5!$I$15,Sheet5!$I$16,Sheet5!$I$17,Sheet5!$I$18,Sheet5!$I$19,Sheet5!$I$20,Sheet5!$I$21,Sheet5!$I$22,Sheet5!$I$23</definedName>
    <definedName name="solver_adj" localSheetId="5" hidden="1">Sheet8!$A$2:$D$2</definedName>
    <definedName name="solver_adj" localSheetId="6" hidden="1">Sheet9!$A$2:$E$2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lhs1" localSheetId="0" hidden="1">Sheet1!$B$10</definedName>
    <definedName name="solver_lhs1" localSheetId="1" hidden="1">Sheet2!$B$3</definedName>
    <definedName name="solver_lhs1" localSheetId="2" hidden="1">Sheet3!$B$22</definedName>
    <definedName name="solver_lhs1" localSheetId="3" hidden="1">Sheet4!$B$22</definedName>
    <definedName name="solver_lhs1" localSheetId="4" hidden="1">Sheet5!$B$22</definedName>
    <definedName name="solver_lhs1" localSheetId="5" hidden="1">Sheet8!$A$2:$D$2</definedName>
    <definedName name="solver_lhs1" localSheetId="6" hidden="1">Sheet9!$A$2:$E$2</definedName>
    <definedName name="solver_lhs10" localSheetId="0" hidden="1">Sheet1!$B$19</definedName>
    <definedName name="solver_lhs10" localSheetId="1" hidden="1">Sheet2!$E$3</definedName>
    <definedName name="solver_lhs10" localSheetId="2" hidden="1">Sheet3!$E$18</definedName>
    <definedName name="solver_lhs10" localSheetId="3" hidden="1">Sheet4!$E$19</definedName>
    <definedName name="solver_lhs10" localSheetId="4" hidden="1">Sheet5!$E$17</definedName>
    <definedName name="solver_lhs11" localSheetId="0" hidden="1">Sheet1!$B$3</definedName>
    <definedName name="solver_lhs11" localSheetId="1" hidden="1">Sheet2!$E$3</definedName>
    <definedName name="solver_lhs11" localSheetId="2" hidden="1">Sheet3!$E$19</definedName>
    <definedName name="solver_lhs11" localSheetId="3" hidden="1">Sheet4!$E$7</definedName>
    <definedName name="solver_lhs11" localSheetId="4" hidden="1">Sheet5!$E$18</definedName>
    <definedName name="solver_lhs12" localSheetId="0" hidden="1">Sheet1!$B$4</definedName>
    <definedName name="solver_lhs12" localSheetId="2" hidden="1">Sheet3!$E$7</definedName>
    <definedName name="solver_lhs12" localSheetId="3" hidden="1">Sheet4!$E$8</definedName>
    <definedName name="solver_lhs12" localSheetId="4" hidden="1">Sheet5!$E$19</definedName>
    <definedName name="solver_lhs13" localSheetId="0" hidden="1">Sheet1!$B$5</definedName>
    <definedName name="solver_lhs13" localSheetId="2" hidden="1">Sheet3!$E$8</definedName>
    <definedName name="solver_lhs13" localSheetId="3" hidden="1">Sheet4!$E$9</definedName>
    <definedName name="solver_lhs13" localSheetId="4" hidden="1">Sheet5!$E$7</definedName>
    <definedName name="solver_lhs14" localSheetId="0" hidden="1">Sheet1!$B$6</definedName>
    <definedName name="solver_lhs14" localSheetId="2" hidden="1">Sheet3!$E$9</definedName>
    <definedName name="solver_lhs14" localSheetId="4" hidden="1">Sheet5!$E$8</definedName>
    <definedName name="solver_lhs15" localSheetId="0" hidden="1">Sheet1!$B$7</definedName>
    <definedName name="solver_lhs15" localSheetId="4" hidden="1">Sheet5!$E$9</definedName>
    <definedName name="solver_lhs16" localSheetId="0" hidden="1">Sheet1!$B$8</definedName>
    <definedName name="solver_lhs17" localSheetId="0" hidden="1">Sheet1!$B$9</definedName>
    <definedName name="solver_lhs18" localSheetId="0" hidden="1">Sheet1!$G$1</definedName>
    <definedName name="solver_lhs2" localSheetId="0" hidden="1">Sheet1!$B$11</definedName>
    <definedName name="solver_lhs2" localSheetId="1" hidden="1">Sheet2!$B$3</definedName>
    <definedName name="solver_lhs2" localSheetId="2" hidden="1">Sheet3!$C$22</definedName>
    <definedName name="solver_lhs2" localSheetId="3" hidden="1">Sheet4!$D$22</definedName>
    <definedName name="solver_lhs2" localSheetId="4" hidden="1">Sheet5!$C$22</definedName>
    <definedName name="solver_lhs2" localSheetId="5" hidden="1">Sheet8!$F$2</definedName>
    <definedName name="solver_lhs2" localSheetId="6" hidden="1">Sheet9!$G$2</definedName>
    <definedName name="solver_lhs3" localSheetId="0" hidden="1">Sheet1!$B$12</definedName>
    <definedName name="solver_lhs3" localSheetId="1" hidden="1">Sheet2!$C$3</definedName>
    <definedName name="solver_lhs3" localSheetId="2" hidden="1">Sheet3!$D$22</definedName>
    <definedName name="solver_lhs3" localSheetId="3" hidden="1">Sheet4!$E$10</definedName>
    <definedName name="solver_lhs3" localSheetId="4" hidden="1">Sheet5!$C$23</definedName>
    <definedName name="solver_lhs4" localSheetId="0" hidden="1">Sheet1!$B$13</definedName>
    <definedName name="solver_lhs4" localSheetId="1" hidden="1">Sheet2!$C$3</definedName>
    <definedName name="solver_lhs4" localSheetId="2" hidden="1">Sheet3!$E$10</definedName>
    <definedName name="solver_lhs4" localSheetId="3" hidden="1">Sheet4!$E$13</definedName>
    <definedName name="solver_lhs4" localSheetId="4" hidden="1">Sheet5!$D$22</definedName>
    <definedName name="solver_lhs5" localSheetId="0" hidden="1">Sheet1!$B$14</definedName>
    <definedName name="solver_lhs5" localSheetId="1" hidden="1">Sheet2!$D$3</definedName>
    <definedName name="solver_lhs5" localSheetId="2" hidden="1">Sheet3!$E$13</definedName>
    <definedName name="solver_lhs5" localSheetId="3" hidden="1">Sheet4!$E$14</definedName>
    <definedName name="solver_lhs5" localSheetId="4" hidden="1">Sheet5!$E$10</definedName>
    <definedName name="solver_lhs6" localSheetId="0" hidden="1">Sheet1!$B$15</definedName>
    <definedName name="solver_lhs6" localSheetId="1" hidden="1">Sheet2!$D$3</definedName>
    <definedName name="solver_lhs6" localSheetId="2" hidden="1">Sheet3!$E$14</definedName>
    <definedName name="solver_lhs6" localSheetId="3" hidden="1">Sheet4!$E$15</definedName>
    <definedName name="solver_lhs6" localSheetId="4" hidden="1">Sheet5!$E$13</definedName>
    <definedName name="solver_lhs7" localSheetId="0" hidden="1">Sheet1!$B$16</definedName>
    <definedName name="solver_lhs7" localSheetId="1" hidden="1">Sheet2!$D$7</definedName>
    <definedName name="solver_lhs7" localSheetId="2" hidden="1">Sheet3!$E$15</definedName>
    <definedName name="solver_lhs7" localSheetId="3" hidden="1">Sheet4!$E$16</definedName>
    <definedName name="solver_lhs7" localSheetId="4" hidden="1">Sheet5!$E$14</definedName>
    <definedName name="solver_lhs8" localSheetId="0" hidden="1">Sheet1!$B$17</definedName>
    <definedName name="solver_lhs8" localSheetId="1" hidden="1">Sheet2!$D$8</definedName>
    <definedName name="solver_lhs8" localSheetId="2" hidden="1">Sheet3!$E$16</definedName>
    <definedName name="solver_lhs8" localSheetId="3" hidden="1">Sheet4!$E$17</definedName>
    <definedName name="solver_lhs8" localSheetId="4" hidden="1">Sheet5!$E$15</definedName>
    <definedName name="solver_lhs9" localSheetId="0" hidden="1">Sheet1!$B$18</definedName>
    <definedName name="solver_lhs9" localSheetId="1" hidden="1">Sheet2!$D$9</definedName>
    <definedName name="solver_lhs9" localSheetId="2" hidden="1">Sheet3!$E$17</definedName>
    <definedName name="solver_lhs9" localSheetId="3" hidden="1">Sheet4!$E$18</definedName>
    <definedName name="solver_lhs9" localSheetId="4" hidden="1">Sheet5!$E$16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lin" localSheetId="4" hidden="1">1</definedName>
    <definedName name="solver_lin" localSheetId="5" hidden="1">1</definedName>
    <definedName name="solver_lin" localSheetId="6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um" localSheetId="0" hidden="1">18</definedName>
    <definedName name="solver_num" localSheetId="1" hidden="1">11</definedName>
    <definedName name="solver_num" localSheetId="2" hidden="1">14</definedName>
    <definedName name="solver_num" localSheetId="3" hidden="1">13</definedName>
    <definedName name="solver_num" localSheetId="4" hidden="1">15</definedName>
    <definedName name="solver_num" localSheetId="5" hidden="1">2</definedName>
    <definedName name="solver_num" localSheetId="6" hidden="1">2</definedName>
    <definedName name="solver_opt" localSheetId="0" hidden="1">Sheet1!$E$5</definedName>
    <definedName name="solver_opt" localSheetId="1" hidden="1">Sheet2!$B$22</definedName>
    <definedName name="solver_opt" localSheetId="2" hidden="1">Sheet3!$C$3</definedName>
    <definedName name="solver_opt" localSheetId="3" hidden="1">Sheet4!$C$3</definedName>
    <definedName name="solver_opt" localSheetId="4" hidden="1">Sheet5!$C$3</definedName>
    <definedName name="solver_opt" localSheetId="5" hidden="1">Sheet8!$F$3</definedName>
    <definedName name="solver_opt" localSheetId="6" hidden="1">Sheet9!$G$3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el1" localSheetId="0" hidden="1">1</definedName>
    <definedName name="solver_rel1" localSheetId="1" hidden="1">1</definedName>
    <definedName name="solver_rel1" localSheetId="2" hidden="1">3</definedName>
    <definedName name="solver_rel1" localSheetId="3" hidden="1">3</definedName>
    <definedName name="solver_rel1" localSheetId="4" hidden="1">3</definedName>
    <definedName name="solver_rel1" localSheetId="5" hidden="1">4</definedName>
    <definedName name="solver_rel1" localSheetId="6" hidden="1">4</definedName>
    <definedName name="solver_rel10" localSheetId="0" hidden="1">1</definedName>
    <definedName name="solver_rel10" localSheetId="1" hidden="1">1</definedName>
    <definedName name="solver_rel10" localSheetId="2" hidden="1">3</definedName>
    <definedName name="solver_rel10" localSheetId="3" hidden="1">3</definedName>
    <definedName name="solver_rel10" localSheetId="4" hidden="1">3</definedName>
    <definedName name="solver_rel11" localSheetId="0" hidden="1">1</definedName>
    <definedName name="solver_rel11" localSheetId="1" hidden="1">3</definedName>
    <definedName name="solver_rel11" localSheetId="2" hidden="1">3</definedName>
    <definedName name="solver_rel11" localSheetId="3" hidden="1">1</definedName>
    <definedName name="solver_rel11" localSheetId="4" hidden="1">3</definedName>
    <definedName name="solver_rel12" localSheetId="0" hidden="1">1</definedName>
    <definedName name="solver_rel12" localSheetId="2" hidden="1">1</definedName>
    <definedName name="solver_rel12" localSheetId="3" hidden="1">1</definedName>
    <definedName name="solver_rel12" localSheetId="4" hidden="1">3</definedName>
    <definedName name="solver_rel13" localSheetId="0" hidden="1">1</definedName>
    <definedName name="solver_rel13" localSheetId="2" hidden="1">1</definedName>
    <definedName name="solver_rel13" localSheetId="3" hidden="1">1</definedName>
    <definedName name="solver_rel13" localSheetId="4" hidden="1">1</definedName>
    <definedName name="solver_rel14" localSheetId="0" hidden="1">1</definedName>
    <definedName name="solver_rel14" localSheetId="2" hidden="1">1</definedName>
    <definedName name="solver_rel14" localSheetId="4" hidden="1">1</definedName>
    <definedName name="solver_rel15" localSheetId="0" hidden="1">1</definedName>
    <definedName name="solver_rel15" localSheetId="4" hidden="1">1</definedName>
    <definedName name="solver_rel16" localSheetId="0" hidden="1">1</definedName>
    <definedName name="solver_rel17" localSheetId="0" hidden="1">1</definedName>
    <definedName name="solver_rel18" localSheetId="0" hidden="1">2</definedName>
    <definedName name="solver_rel2" localSheetId="0" hidden="1">1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2" localSheetId="5" hidden="1">2</definedName>
    <definedName name="solver_rel2" localSheetId="6" hidden="1">2</definedName>
    <definedName name="solver_rel3" localSheetId="0" hidden="1">1</definedName>
    <definedName name="solver_rel3" localSheetId="1" hidden="1">1</definedName>
    <definedName name="solver_rel3" localSheetId="2" hidden="1">3</definedName>
    <definedName name="solver_rel3" localSheetId="3" hidden="1">1</definedName>
    <definedName name="solver_rel3" localSheetId="4" hidden="1">1</definedName>
    <definedName name="solver_rel4" localSheetId="0" hidden="1">1</definedName>
    <definedName name="solver_rel4" localSheetId="1" hidden="1">3</definedName>
    <definedName name="solver_rel4" localSheetId="2" hidden="1">1</definedName>
    <definedName name="solver_rel4" localSheetId="3" hidden="1">3</definedName>
    <definedName name="solver_rel4" localSheetId="4" hidden="1">3</definedName>
    <definedName name="solver_rel5" localSheetId="0" hidden="1">1</definedName>
    <definedName name="solver_rel5" localSheetId="1" hidden="1">1</definedName>
    <definedName name="solver_rel5" localSheetId="2" hidden="1">3</definedName>
    <definedName name="solver_rel5" localSheetId="3" hidden="1">3</definedName>
    <definedName name="solver_rel5" localSheetId="4" hidden="1">1</definedName>
    <definedName name="solver_rel6" localSheetId="0" hidden="1">1</definedName>
    <definedName name="solver_rel6" localSheetId="1" hidden="1">3</definedName>
    <definedName name="solver_rel6" localSheetId="2" hidden="1">3</definedName>
    <definedName name="solver_rel6" localSheetId="3" hidden="1">3</definedName>
    <definedName name="solver_rel6" localSheetId="4" hidden="1">3</definedName>
    <definedName name="solver_rel7" localSheetId="0" hidden="1">1</definedName>
    <definedName name="solver_rel7" localSheetId="1" hidden="1">1</definedName>
    <definedName name="solver_rel7" localSheetId="2" hidden="1">3</definedName>
    <definedName name="solver_rel7" localSheetId="3" hidden="1">3</definedName>
    <definedName name="solver_rel7" localSheetId="4" hidden="1">3</definedName>
    <definedName name="solver_rel8" localSheetId="0" hidden="1">1</definedName>
    <definedName name="solver_rel8" localSheetId="1" hidden="1">1</definedName>
    <definedName name="solver_rel8" localSheetId="2" hidden="1">3</definedName>
    <definedName name="solver_rel8" localSheetId="3" hidden="1">3</definedName>
    <definedName name="solver_rel8" localSheetId="4" hidden="1">3</definedName>
    <definedName name="solver_rel9" localSheetId="0" hidden="1">1</definedName>
    <definedName name="solver_rel9" localSheetId="1" hidden="1">1</definedName>
    <definedName name="solver_rel9" localSheetId="2" hidden="1">3</definedName>
    <definedName name="solver_rel9" localSheetId="3" hidden="1">3</definedName>
    <definedName name="solver_rel9" localSheetId="4" hidden="1">3</definedName>
    <definedName name="solver_rhs1" localSheetId="0" hidden="1">Sheet1!$C$10</definedName>
    <definedName name="solver_rhs1" localSheetId="1" hidden="1">Sheet2!$B$14</definedName>
    <definedName name="solver_rhs1" localSheetId="2" hidden="1">0</definedName>
    <definedName name="solver_rhs1" localSheetId="3" hidden="1">0</definedName>
    <definedName name="solver_rhs1" localSheetId="4" hidden="1">0</definedName>
    <definedName name="solver_rhs1" localSheetId="5" hidden="1">integer</definedName>
    <definedName name="solver_rhs1" localSheetId="6" hidden="1">integer</definedName>
    <definedName name="solver_rhs10" localSheetId="0" hidden="1">Sheet1!$C$19</definedName>
    <definedName name="solver_rhs10" localSheetId="1" hidden="1">Sheet2!$E$14</definedName>
    <definedName name="solver_rhs10" localSheetId="2" hidden="1">Sheet3!$F$18</definedName>
    <definedName name="solver_rhs10" localSheetId="3" hidden="1">Sheet4!$F$19</definedName>
    <definedName name="solver_rhs10" localSheetId="4" hidden="1">Sheet5!$F$17</definedName>
    <definedName name="solver_rhs11" localSheetId="0" hidden="1">Sheet1!$C$3</definedName>
    <definedName name="solver_rhs11" localSheetId="1" hidden="1">Sheet2!$E$13</definedName>
    <definedName name="solver_rhs11" localSheetId="2" hidden="1">Sheet3!$F$19</definedName>
    <definedName name="solver_rhs11" localSheetId="3" hidden="1">Sheet4!$F$7</definedName>
    <definedName name="solver_rhs11" localSheetId="4" hidden="1">Sheet5!$F$18</definedName>
    <definedName name="solver_rhs12" localSheetId="0" hidden="1">Sheet1!$C$4</definedName>
    <definedName name="solver_rhs12" localSheetId="2" hidden="1">Sheet3!$F$7</definedName>
    <definedName name="solver_rhs12" localSheetId="3" hidden="1">Sheet4!$F$8</definedName>
    <definedName name="solver_rhs12" localSheetId="4" hidden="1">Sheet5!$F$19</definedName>
    <definedName name="solver_rhs13" localSheetId="0" hidden="1">Sheet1!$C$5</definedName>
    <definedName name="solver_rhs13" localSheetId="2" hidden="1">Sheet3!$F$8</definedName>
    <definedName name="solver_rhs13" localSheetId="3" hidden="1">Sheet4!$F$9</definedName>
    <definedName name="solver_rhs13" localSheetId="4" hidden="1">Sheet5!$F$7</definedName>
    <definedName name="solver_rhs14" localSheetId="0" hidden="1">Sheet1!$C$6</definedName>
    <definedName name="solver_rhs14" localSheetId="2" hidden="1">Sheet3!$F$9</definedName>
    <definedName name="solver_rhs14" localSheetId="4" hidden="1">Sheet5!$F$8</definedName>
    <definedName name="solver_rhs15" localSheetId="0" hidden="1">Sheet1!$C$7</definedName>
    <definedName name="solver_rhs15" localSheetId="4" hidden="1">Sheet5!$F$9</definedName>
    <definedName name="solver_rhs16" localSheetId="0" hidden="1">Sheet1!$C$8</definedName>
    <definedName name="solver_rhs17" localSheetId="0" hidden="1">Sheet1!$C$9</definedName>
    <definedName name="solver_rhs18" localSheetId="0" hidden="1">0</definedName>
    <definedName name="solver_rhs2" localSheetId="0" hidden="1">Sheet1!$C$11</definedName>
    <definedName name="solver_rhs2" localSheetId="1" hidden="1">Sheet2!$B$13</definedName>
    <definedName name="solver_rhs2" localSheetId="2" hidden="1">0</definedName>
    <definedName name="solver_rhs2" localSheetId="3" hidden="1">0</definedName>
    <definedName name="solver_rhs2" localSheetId="4" hidden="1">0</definedName>
    <definedName name="solver_rhs2" localSheetId="5" hidden="1">Sheet8!$F$1</definedName>
    <definedName name="solver_rhs2" localSheetId="6" hidden="1">Sheet9!$G$1</definedName>
    <definedName name="solver_rhs3" localSheetId="0" hidden="1">Sheet1!$C$12</definedName>
    <definedName name="solver_rhs3" localSheetId="1" hidden="1">Sheet2!$C$14</definedName>
    <definedName name="solver_rhs3" localSheetId="2" hidden="1">0</definedName>
    <definedName name="solver_rhs3" localSheetId="3" hidden="1">Sheet4!$F$10</definedName>
    <definedName name="solver_rhs3" localSheetId="4" hidden="1">100</definedName>
    <definedName name="solver_rhs4" localSheetId="0" hidden="1">Sheet1!$C$13</definedName>
    <definedName name="solver_rhs4" localSheetId="1" hidden="1">Sheet2!$C$13</definedName>
    <definedName name="solver_rhs4" localSheetId="2" hidden="1">Sheet3!$F$10</definedName>
    <definedName name="solver_rhs4" localSheetId="3" hidden="1">Sheet4!$F$13</definedName>
    <definedName name="solver_rhs4" localSheetId="4" hidden="1">0</definedName>
    <definedName name="solver_rhs5" localSheetId="0" hidden="1">Sheet1!$C$14</definedName>
    <definedName name="solver_rhs5" localSheetId="1" hidden="1">Sheet2!$D$14</definedName>
    <definedName name="solver_rhs5" localSheetId="2" hidden="1">Sheet3!$F$13</definedName>
    <definedName name="solver_rhs5" localSheetId="3" hidden="1">Sheet4!$F$14</definedName>
    <definedName name="solver_rhs5" localSheetId="4" hidden="1">Sheet5!$F$10</definedName>
    <definedName name="solver_rhs6" localSheetId="0" hidden="1">Sheet1!$C$15</definedName>
    <definedName name="solver_rhs6" localSheetId="1" hidden="1">Sheet2!$D$13</definedName>
    <definedName name="solver_rhs6" localSheetId="2" hidden="1">Sheet3!$F$14</definedName>
    <definedName name="solver_rhs6" localSheetId="3" hidden="1">Sheet4!$F$15</definedName>
    <definedName name="solver_rhs6" localSheetId="4" hidden="1">Sheet5!$F$13</definedName>
    <definedName name="solver_rhs7" localSheetId="0" hidden="1">Sheet1!$C$16</definedName>
    <definedName name="solver_rhs7" localSheetId="1" hidden="1">Sheet2!$C$7</definedName>
    <definedName name="solver_rhs7" localSheetId="2" hidden="1">Sheet3!$F$15</definedName>
    <definedName name="solver_rhs7" localSheetId="3" hidden="1">Sheet4!$F$16</definedName>
    <definedName name="solver_rhs7" localSheetId="4" hidden="1">Sheet5!$F$14</definedName>
    <definedName name="solver_rhs8" localSheetId="0" hidden="1">Sheet1!$C$17</definedName>
    <definedName name="solver_rhs8" localSheetId="1" hidden="1">Sheet2!$C$8</definedName>
    <definedName name="solver_rhs8" localSheetId="2" hidden="1">Sheet3!$F$16</definedName>
    <definedName name="solver_rhs8" localSheetId="3" hidden="1">Sheet4!$F$17</definedName>
    <definedName name="solver_rhs8" localSheetId="4" hidden="1">Sheet5!$F$15</definedName>
    <definedName name="solver_rhs9" localSheetId="0" hidden="1">Sheet1!$C$18</definedName>
    <definedName name="solver_rhs9" localSheetId="1" hidden="1">Sheet2!$C$9</definedName>
    <definedName name="solver_rhs9" localSheetId="2" hidden="1">Sheet3!$F$17</definedName>
    <definedName name="solver_rhs9" localSheetId="3" hidden="1">Sheet4!$F$18</definedName>
    <definedName name="solver_rhs9" localSheetId="4" hidden="1">Sheet5!$F$16</definedName>
    <definedName name="solver_rlx" localSheetId="0" hidden="1">1</definedName>
    <definedName name="solver_rlx" localSheetId="1" hidden="1">1</definedName>
    <definedName name="solver_rlx" localSheetId="2" hidden="1">1</definedName>
    <definedName name="solver_rlx" localSheetId="3" hidden="1">1</definedName>
    <definedName name="solver_rlx" localSheetId="4" hidden="1">1</definedName>
    <definedName name="solver_rlx" localSheetId="5" hidden="1">2</definedName>
    <definedName name="solver_rlx" localSheetId="6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cl" localSheetId="4" hidden="1">2</definedName>
    <definedName name="solver_scl" localSheetId="5" hidden="1">1</definedName>
    <definedName name="solver_scl" localSheetId="6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yp" localSheetId="0" hidden="1">1</definedName>
    <definedName name="solver_typ" localSheetId="1" hidden="1">1</definedName>
    <definedName name="solver_typ" localSheetId="2" hidden="1">2</definedName>
    <definedName name="solver_typ" localSheetId="3" hidden="1">2</definedName>
    <definedName name="solver_typ" localSheetId="4" hidden="1">3</definedName>
    <definedName name="solver_typ" localSheetId="5" hidden="1">2</definedName>
    <definedName name="solver_typ" localSheetId="6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202</definedName>
    <definedName name="solver_val" localSheetId="6" hidden="1">293</definedName>
    <definedName name="solver_ver" localSheetId="0" hidden="1">2</definedName>
    <definedName name="solver_ver" localSheetId="1" hidden="1">2</definedName>
    <definedName name="solver_ver" localSheetId="2" hidden="1">2</definedName>
    <definedName name="solver_ver" localSheetId="3" hidden="1">2</definedName>
    <definedName name="solver_ver" localSheetId="4" hidden="1">2</definedName>
    <definedName name="solver_ver" localSheetId="5" hidden="1">2</definedName>
    <definedName name="solver_ver" localSheetId="6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8" l="1"/>
  <c r="G3" i="9"/>
  <c r="G2" i="9"/>
  <c r="F2" i="8"/>
  <c r="D22" i="4"/>
  <c r="B22" i="4"/>
  <c r="C23" i="5"/>
  <c r="C22" i="5"/>
  <c r="D22" i="5"/>
  <c r="B22" i="5"/>
  <c r="E19" i="5"/>
  <c r="E18" i="5"/>
  <c r="E17" i="5"/>
  <c r="E16" i="5"/>
  <c r="E15" i="5"/>
  <c r="E14" i="5"/>
  <c r="E13" i="5"/>
  <c r="E10" i="5"/>
  <c r="E9" i="5"/>
  <c r="E8" i="5"/>
  <c r="E7" i="5"/>
  <c r="C3" i="5"/>
  <c r="C3" i="4"/>
  <c r="C3" i="3"/>
  <c r="E19" i="4"/>
  <c r="E18" i="4"/>
  <c r="E17" i="4"/>
  <c r="E16" i="4"/>
  <c r="E15" i="4"/>
  <c r="E14" i="4"/>
  <c r="E13" i="4"/>
  <c r="E10" i="4"/>
  <c r="E9" i="4"/>
  <c r="E8" i="4"/>
  <c r="E7" i="4"/>
  <c r="D22" i="3"/>
  <c r="C22" i="3"/>
  <c r="B22" i="3"/>
  <c r="E19" i="3"/>
  <c r="E18" i="3"/>
  <c r="E17" i="3"/>
  <c r="E16" i="3"/>
  <c r="E15" i="3"/>
  <c r="E14" i="3"/>
  <c r="E13" i="3"/>
  <c r="E10" i="3"/>
  <c r="E9" i="3"/>
  <c r="E8" i="3"/>
  <c r="E7" i="3"/>
  <c r="D9" i="2"/>
  <c r="D8" i="2"/>
  <c r="D7" i="2"/>
  <c r="B22" i="2"/>
  <c r="E2" i="2"/>
  <c r="D2" i="2"/>
  <c r="C2" i="2"/>
  <c r="B2" i="2"/>
  <c r="E10" i="1"/>
  <c r="E9" i="1"/>
  <c r="E8" i="1"/>
  <c r="E7" i="1"/>
  <c r="E6" i="1"/>
  <c r="E4" i="1" s="1"/>
  <c r="E3" i="1"/>
  <c r="E5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<sst xmlns="http://schemas.openxmlformats.org/spreadsheetml/2006/main" count="202" uniqueCount="88">
  <si>
    <t>h-g</t>
  </si>
  <si>
    <t>a-h</t>
  </si>
  <si>
    <t>f-a</t>
  </si>
  <si>
    <t>a-f</t>
  </si>
  <si>
    <t>b-a</t>
  </si>
  <si>
    <t>b-h</t>
  </si>
  <si>
    <t>e-b</t>
  </si>
  <si>
    <t>b-f</t>
  </si>
  <si>
    <t>c-f</t>
  </si>
  <si>
    <t>d-c</t>
  </si>
  <si>
    <t>c-b</t>
  </si>
  <si>
    <t>d-g</t>
  </si>
  <si>
    <t>d-e</t>
  </si>
  <si>
    <t>e-d</t>
  </si>
  <si>
    <t>e-f</t>
  </si>
  <si>
    <t>f-d</t>
  </si>
  <si>
    <t>g-e</t>
  </si>
  <si>
    <t>material</t>
  </si>
  <si>
    <t>cost per yard</t>
  </si>
  <si>
    <t>silk</t>
  </si>
  <si>
    <t>polyester</t>
  </si>
  <si>
    <t>cotton</t>
  </si>
  <si>
    <t>product info</t>
  </si>
  <si>
    <t>sale price per tie</t>
  </si>
  <si>
    <t>min units</t>
  </si>
  <si>
    <t>max units</t>
  </si>
  <si>
    <t>poly</t>
  </si>
  <si>
    <t>blend1 c</t>
  </si>
  <si>
    <t>silk s</t>
  </si>
  <si>
    <t>poly p</t>
  </si>
  <si>
    <t>blend2 c</t>
  </si>
  <si>
    <t>material info</t>
  </si>
  <si>
    <t>blend2</t>
  </si>
  <si>
    <t>blend1</t>
  </si>
  <si>
    <t>profit per tie</t>
  </si>
  <si>
    <t>quanity per month</t>
  </si>
  <si>
    <t>total profit</t>
  </si>
  <si>
    <t>total yards used</t>
  </si>
  <si>
    <t>yards available</t>
  </si>
  <si>
    <t>cost</t>
  </si>
  <si>
    <t>P1</t>
  </si>
  <si>
    <t>P2</t>
  </si>
  <si>
    <t>P3</t>
  </si>
  <si>
    <t>P4</t>
  </si>
  <si>
    <t>W1</t>
  </si>
  <si>
    <t>W2</t>
  </si>
  <si>
    <t>W3</t>
  </si>
  <si>
    <t>w1</t>
  </si>
  <si>
    <t>w2</t>
  </si>
  <si>
    <t>w3</t>
  </si>
  <si>
    <t>R1</t>
  </si>
  <si>
    <t>R2</t>
  </si>
  <si>
    <t>R3</t>
  </si>
  <si>
    <t>R4</t>
  </si>
  <si>
    <t>R5</t>
  </si>
  <si>
    <t>R6</t>
  </si>
  <si>
    <t>R7</t>
  </si>
  <si>
    <t>supply</t>
  </si>
  <si>
    <t>demand</t>
  </si>
  <si>
    <t>p1-w1</t>
  </si>
  <si>
    <t>p1-w2</t>
  </si>
  <si>
    <t>p2-w2</t>
  </si>
  <si>
    <t>p2-w1</t>
  </si>
  <si>
    <t>p3-w1</t>
  </si>
  <si>
    <t>p3-w2</t>
  </si>
  <si>
    <t>p3-w3</t>
  </si>
  <si>
    <t>p4-w2</t>
  </si>
  <si>
    <t>p4-w3</t>
  </si>
  <si>
    <t>items shipped</t>
  </si>
  <si>
    <t>w1-r1</t>
  </si>
  <si>
    <t>w1-r2</t>
  </si>
  <si>
    <t>w1-r3</t>
  </si>
  <si>
    <t>w1-r4</t>
  </si>
  <si>
    <t>w2-r3</t>
  </si>
  <si>
    <t>w2-r4</t>
  </si>
  <si>
    <t>w2-r5</t>
  </si>
  <si>
    <t>w2-r6</t>
  </si>
  <si>
    <t>w3-r4</t>
  </si>
  <si>
    <t>w3-r5</t>
  </si>
  <si>
    <t>w3-r6</t>
  </si>
  <si>
    <t>w3-r7</t>
  </si>
  <si>
    <t>routes</t>
  </si>
  <si>
    <t>w1 items</t>
  </si>
  <si>
    <t>w2 items</t>
  </si>
  <si>
    <t>w3 items</t>
  </si>
  <si>
    <t>items</t>
  </si>
  <si>
    <t>total cost:</t>
  </si>
  <si>
    <t>remove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</si>
</sst>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5F3B5-5931-D240-A8B7-9C96375C0821}">
  <dimension ref="A1:H19"/>
  <sheetViews>
    <sheetView workbookViewId="0">
      <selection activeCell="H14" sqref="H14"/>
    </sheetView>
  </sheetViews>
  <sheetFormatPr baseColWidth="10" defaultRowHeight="16" x14ac:dyDescent="0.2"/>
  <sheetData>
    <row r="1" spans="1:8" x14ac:dyDescent="0.2">
      <c r="A1">
        <v>4</v>
      </c>
      <c r="B1">
        <v>12</v>
      </c>
      <c r="C1">
        <v>16</v>
      </c>
      <c r="D1">
        <v>0</v>
      </c>
      <c r="E1">
        <v>0</v>
      </c>
      <c r="F1">
        <v>13</v>
      </c>
      <c r="G1">
        <v>0</v>
      </c>
      <c r="H1">
        <v>3</v>
      </c>
    </row>
    <row r="3" spans="1:8" x14ac:dyDescent="0.2">
      <c r="A3" t="s">
        <v>0</v>
      </c>
      <c r="B3">
        <f>SUM($H$1 - $G$1)</f>
        <v>3</v>
      </c>
      <c r="C3">
        <v>3</v>
      </c>
      <c r="E3">
        <f>A1</f>
        <v>4</v>
      </c>
    </row>
    <row r="4" spans="1:8" x14ac:dyDescent="0.2">
      <c r="A4" t="s">
        <v>1</v>
      </c>
      <c r="B4">
        <f>SUM(A1 - H1)</f>
        <v>1</v>
      </c>
      <c r="C4">
        <v>4</v>
      </c>
      <c r="E4">
        <f>E6</f>
        <v>0</v>
      </c>
    </row>
    <row r="5" spans="1:8" x14ac:dyDescent="0.2">
      <c r="A5" t="s">
        <v>2</v>
      </c>
      <c r="B5">
        <f>SUM(F1 - A1)</f>
        <v>9</v>
      </c>
      <c r="C5">
        <v>10</v>
      </c>
      <c r="E5">
        <f>C1</f>
        <v>16</v>
      </c>
    </row>
    <row r="6" spans="1:8" x14ac:dyDescent="0.2">
      <c r="A6" t="s">
        <v>3</v>
      </c>
      <c r="B6">
        <f>SUM(A1 - F1)</f>
        <v>-9</v>
      </c>
      <c r="C6">
        <v>5</v>
      </c>
      <c r="E6">
        <f>D1</f>
        <v>0</v>
      </c>
    </row>
    <row r="7" spans="1:8" x14ac:dyDescent="0.2">
      <c r="A7" t="s">
        <v>4</v>
      </c>
      <c r="B7">
        <f>SUM(B1 - A1)</f>
        <v>8</v>
      </c>
      <c r="C7">
        <v>8</v>
      </c>
      <c r="E7">
        <f>E1</f>
        <v>0</v>
      </c>
    </row>
    <row r="8" spans="1:8" x14ac:dyDescent="0.2">
      <c r="A8" t="s">
        <v>5</v>
      </c>
      <c r="B8">
        <f>SUM(B1 - H1)</f>
        <v>9</v>
      </c>
      <c r="C8">
        <v>9</v>
      </c>
      <c r="E8">
        <f>F1</f>
        <v>13</v>
      </c>
    </row>
    <row r="9" spans="1:8" x14ac:dyDescent="0.2">
      <c r="A9" t="s">
        <v>6</v>
      </c>
      <c r="B9">
        <f>SUM(E1 - B1)</f>
        <v>-12</v>
      </c>
      <c r="C9">
        <v>10</v>
      </c>
      <c r="E9">
        <f>G1</f>
        <v>0</v>
      </c>
    </row>
    <row r="10" spans="1:8" x14ac:dyDescent="0.2">
      <c r="A10" t="s">
        <v>7</v>
      </c>
      <c r="B10">
        <f>SUM(B1 - F1)</f>
        <v>-1</v>
      </c>
      <c r="C10">
        <v>7</v>
      </c>
      <c r="E10">
        <f>H1</f>
        <v>3</v>
      </c>
    </row>
    <row r="11" spans="1:8" x14ac:dyDescent="0.2">
      <c r="A11" t="s">
        <v>8</v>
      </c>
      <c r="B11">
        <f>SUM(C1 - F1)</f>
        <v>3</v>
      </c>
      <c r="C11">
        <v>3</v>
      </c>
    </row>
    <row r="12" spans="1:8" x14ac:dyDescent="0.2">
      <c r="A12" t="s">
        <v>9</v>
      </c>
      <c r="B12">
        <f>SUM(D1 - C1)</f>
        <v>-16</v>
      </c>
      <c r="C12">
        <v>3</v>
      </c>
    </row>
    <row r="13" spans="1:8" x14ac:dyDescent="0.2">
      <c r="A13" t="s">
        <v>10</v>
      </c>
      <c r="B13">
        <f>SUM(C1 - B1)</f>
        <v>4</v>
      </c>
      <c r="C13">
        <v>4</v>
      </c>
    </row>
    <row r="14" spans="1:8" x14ac:dyDescent="0.2">
      <c r="A14" t="s">
        <v>11</v>
      </c>
      <c r="B14">
        <f>SUM(D1 - G1)</f>
        <v>0</v>
      </c>
      <c r="C14">
        <v>2</v>
      </c>
    </row>
    <row r="15" spans="1:8" x14ac:dyDescent="0.2">
      <c r="A15" t="s">
        <v>12</v>
      </c>
      <c r="B15">
        <f>SUM(D1 - E1)</f>
        <v>0</v>
      </c>
      <c r="C15">
        <v>9</v>
      </c>
    </row>
    <row r="16" spans="1:8" x14ac:dyDescent="0.2">
      <c r="A16" t="s">
        <v>13</v>
      </c>
      <c r="B16">
        <f>SUM(E1 - D1)</f>
        <v>0</v>
      </c>
      <c r="C16">
        <v>25</v>
      </c>
    </row>
    <row r="17" spans="1:3" x14ac:dyDescent="0.2">
      <c r="A17" t="s">
        <v>14</v>
      </c>
      <c r="B17">
        <f>SUM(E1 - F1)</f>
        <v>-13</v>
      </c>
      <c r="C17">
        <v>2</v>
      </c>
    </row>
    <row r="18" spans="1:3" x14ac:dyDescent="0.2">
      <c r="A18" t="s">
        <v>15</v>
      </c>
      <c r="B18">
        <f>SUM(F1 - D1)</f>
        <v>13</v>
      </c>
      <c r="C18">
        <v>18</v>
      </c>
    </row>
    <row r="19" spans="1:3" x14ac:dyDescent="0.2">
      <c r="A19" t="s">
        <v>16</v>
      </c>
      <c r="B19">
        <f>SUM(G1 - E1)</f>
        <v>0</v>
      </c>
      <c r="C19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F5DB8-85D9-CC4D-95D8-9D4B5F39D1EA}">
  <dimension ref="A1:E22"/>
  <sheetViews>
    <sheetView workbookViewId="0">
      <selection activeCell="E6" sqref="E6"/>
    </sheetView>
  </sheetViews>
  <sheetFormatPr baseColWidth="10" defaultRowHeight="16" x14ac:dyDescent="0.2"/>
  <cols>
    <col min="1" max="1" width="21.6640625" customWidth="1"/>
    <col min="2" max="2" width="14.6640625" customWidth="1"/>
    <col min="3" max="3" width="18.5" customWidth="1"/>
    <col min="4" max="4" width="16.5" customWidth="1"/>
    <col min="5" max="5" width="16.1640625" customWidth="1"/>
  </cols>
  <sheetData>
    <row r="1" spans="1:5" x14ac:dyDescent="0.2">
      <c r="B1" t="s">
        <v>19</v>
      </c>
      <c r="C1" t="s">
        <v>26</v>
      </c>
      <c r="D1" t="s">
        <v>33</v>
      </c>
      <c r="E1" t="s">
        <v>32</v>
      </c>
    </row>
    <row r="2" spans="1:5" x14ac:dyDescent="0.2">
      <c r="A2" t="s">
        <v>34</v>
      </c>
      <c r="B2">
        <f>SUM(B12 - 0.75 - (B7*B17))</f>
        <v>3.45</v>
      </c>
      <c r="C2">
        <f>SUM(C12 - 0.75 - (B8*C18))</f>
        <v>2.3199999999999998</v>
      </c>
      <c r="D2">
        <f>SUM(D12 - 0.75 - (B8*D18) - (B9*D19))</f>
        <v>2.8099999999999996</v>
      </c>
      <c r="E2">
        <f>SUM(E12 - 0.75 - (B8*E18) - (B9*E19))</f>
        <v>3.2499999999999991</v>
      </c>
    </row>
    <row r="3" spans="1:5" x14ac:dyDescent="0.2">
      <c r="A3" t="s">
        <v>35</v>
      </c>
      <c r="B3">
        <v>7000</v>
      </c>
      <c r="C3">
        <v>13625</v>
      </c>
      <c r="D3">
        <v>13099.999999999998</v>
      </c>
      <c r="E3">
        <v>8500</v>
      </c>
    </row>
    <row r="6" spans="1:5" x14ac:dyDescent="0.2">
      <c r="A6" t="s">
        <v>17</v>
      </c>
      <c r="B6" t="s">
        <v>18</v>
      </c>
      <c r="C6" t="s">
        <v>38</v>
      </c>
      <c r="D6" t="s">
        <v>37</v>
      </c>
    </row>
    <row r="7" spans="1:5" x14ac:dyDescent="0.2">
      <c r="A7" t="s">
        <v>19</v>
      </c>
      <c r="B7">
        <v>20</v>
      </c>
      <c r="C7">
        <v>1000</v>
      </c>
      <c r="D7">
        <f>SUM(B3*B17)</f>
        <v>875</v>
      </c>
    </row>
    <row r="8" spans="1:5" x14ac:dyDescent="0.2">
      <c r="A8" t="s">
        <v>20</v>
      </c>
      <c r="B8">
        <v>6</v>
      </c>
      <c r="C8">
        <v>2000</v>
      </c>
      <c r="D8">
        <f>SUM((C3*C18) + (D3*D18) + (E3*E18))</f>
        <v>2000</v>
      </c>
    </row>
    <row r="9" spans="1:5" x14ac:dyDescent="0.2">
      <c r="A9" t="s">
        <v>21</v>
      </c>
      <c r="B9">
        <v>9</v>
      </c>
      <c r="C9">
        <v>1250</v>
      </c>
      <c r="D9">
        <f>SUM((D3*D19) + (E3*E19))</f>
        <v>1250</v>
      </c>
    </row>
    <row r="11" spans="1:5" x14ac:dyDescent="0.2">
      <c r="A11" t="s">
        <v>22</v>
      </c>
      <c r="B11" t="s">
        <v>28</v>
      </c>
      <c r="C11" t="s">
        <v>29</v>
      </c>
      <c r="D11" t="s">
        <v>27</v>
      </c>
      <c r="E11" t="s">
        <v>30</v>
      </c>
    </row>
    <row r="12" spans="1:5" x14ac:dyDescent="0.2">
      <c r="A12" t="s">
        <v>23</v>
      </c>
      <c r="B12">
        <v>6.7</v>
      </c>
      <c r="C12">
        <v>3.55</v>
      </c>
      <c r="D12">
        <v>4.3099999999999996</v>
      </c>
      <c r="E12">
        <v>4.8099999999999996</v>
      </c>
    </row>
    <row r="13" spans="1:5" x14ac:dyDescent="0.2">
      <c r="A13" t="s">
        <v>24</v>
      </c>
      <c r="B13">
        <v>6000</v>
      </c>
      <c r="C13">
        <v>10000</v>
      </c>
      <c r="D13">
        <v>13000</v>
      </c>
      <c r="E13">
        <v>6000</v>
      </c>
    </row>
    <row r="14" spans="1:5" x14ac:dyDescent="0.2">
      <c r="A14" t="s">
        <v>25</v>
      </c>
      <c r="B14">
        <v>7000</v>
      </c>
      <c r="C14">
        <v>14000</v>
      </c>
      <c r="D14">
        <v>16000</v>
      </c>
      <c r="E14">
        <v>8500</v>
      </c>
    </row>
    <row r="16" spans="1:5" x14ac:dyDescent="0.2">
      <c r="A16" t="s">
        <v>31</v>
      </c>
      <c r="B16" t="s">
        <v>19</v>
      </c>
      <c r="C16" t="s">
        <v>26</v>
      </c>
      <c r="D16" t="s">
        <v>33</v>
      </c>
      <c r="E16" t="s">
        <v>32</v>
      </c>
    </row>
    <row r="17" spans="1:5" x14ac:dyDescent="0.2">
      <c r="A17" t="s">
        <v>19</v>
      </c>
      <c r="B17">
        <v>0.125</v>
      </c>
      <c r="C17">
        <v>0</v>
      </c>
      <c r="D17">
        <v>0</v>
      </c>
      <c r="E17">
        <v>0</v>
      </c>
    </row>
    <row r="18" spans="1:5" x14ac:dyDescent="0.2">
      <c r="A18" t="s">
        <v>26</v>
      </c>
      <c r="B18">
        <v>0</v>
      </c>
      <c r="C18">
        <v>0.08</v>
      </c>
      <c r="D18">
        <v>0.05</v>
      </c>
      <c r="E18">
        <v>0.03</v>
      </c>
    </row>
    <row r="19" spans="1:5" x14ac:dyDescent="0.2">
      <c r="A19" t="s">
        <v>21</v>
      </c>
      <c r="B19">
        <v>0</v>
      </c>
      <c r="C19">
        <v>0</v>
      </c>
      <c r="D19">
        <v>0.05</v>
      </c>
      <c r="E19">
        <v>7.0000000000000007E-2</v>
      </c>
    </row>
    <row r="22" spans="1:5" x14ac:dyDescent="0.2">
      <c r="A22" t="s">
        <v>36</v>
      </c>
      <c r="B22">
        <f>SUM((B2*B3) + (C2*C3) + (D2*D3) + (E2*E3))</f>
        <v>120196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93DEA-F134-EE4F-AD85-38CC3F07AEC6}">
  <dimension ref="A1:I23"/>
  <sheetViews>
    <sheetView topLeftCell="C1" zoomScale="99" workbookViewId="0">
      <selection activeCell="I28" sqref="I28"/>
    </sheetView>
  </sheetViews>
  <sheetFormatPr baseColWidth="10" defaultRowHeight="16" x14ac:dyDescent="0.2"/>
  <cols>
    <col min="9" max="9" width="15.33203125" customWidth="1"/>
  </cols>
  <sheetData>
    <row r="1" spans="1:9" x14ac:dyDescent="0.2">
      <c r="H1" t="s">
        <v>81</v>
      </c>
      <c r="I1" t="s">
        <v>68</v>
      </c>
    </row>
    <row r="2" spans="1:9" x14ac:dyDescent="0.2">
      <c r="H2" t="s">
        <v>59</v>
      </c>
      <c r="I2">
        <v>150</v>
      </c>
    </row>
    <row r="3" spans="1:9" x14ac:dyDescent="0.2">
      <c r="B3" t="s">
        <v>86</v>
      </c>
      <c r="C3">
        <f>SUM(I2*B7 + I3*C7 + I4*B8 + I5*C8 + I6*B9 + I7*C9 + I8*D9 + I9*C10 + I10*D10 + I12*B13 + I13*B14 + I14*B15 + I15*B16 + I16*C15 + I17*C16 + I18*C17 + I19*C18 + I20*D16 + I21*D17 + I22*D18 + I23*D19)</f>
        <v>15450</v>
      </c>
      <c r="H3" t="s">
        <v>60</v>
      </c>
      <c r="I3">
        <v>0</v>
      </c>
    </row>
    <row r="4" spans="1:9" x14ac:dyDescent="0.2">
      <c r="H4" t="s">
        <v>62</v>
      </c>
      <c r="I4">
        <v>200</v>
      </c>
    </row>
    <row r="5" spans="1:9" x14ac:dyDescent="0.2">
      <c r="H5" t="s">
        <v>61</v>
      </c>
      <c r="I5">
        <v>250</v>
      </c>
    </row>
    <row r="6" spans="1:9" x14ac:dyDescent="0.2">
      <c r="A6" t="s">
        <v>39</v>
      </c>
      <c r="B6" t="s">
        <v>44</v>
      </c>
      <c r="C6" t="s">
        <v>45</v>
      </c>
      <c r="D6" t="s">
        <v>46</v>
      </c>
      <c r="E6" t="s">
        <v>85</v>
      </c>
      <c r="F6" t="s">
        <v>57</v>
      </c>
      <c r="H6" t="s">
        <v>63</v>
      </c>
      <c r="I6">
        <v>0</v>
      </c>
    </row>
    <row r="7" spans="1:9" x14ac:dyDescent="0.2">
      <c r="A7" t="s">
        <v>40</v>
      </c>
      <c r="B7">
        <v>10</v>
      </c>
      <c r="C7">
        <v>15</v>
      </c>
      <c r="E7">
        <f>SUM(I2 + I3)</f>
        <v>150</v>
      </c>
      <c r="F7">
        <v>150</v>
      </c>
      <c r="H7" t="s">
        <v>64</v>
      </c>
      <c r="I7">
        <v>150</v>
      </c>
    </row>
    <row r="8" spans="1:9" x14ac:dyDescent="0.2">
      <c r="A8" t="s">
        <v>41</v>
      </c>
      <c r="B8">
        <v>11</v>
      </c>
      <c r="C8">
        <v>8</v>
      </c>
      <c r="E8">
        <f>SUM(I4 + I5)</f>
        <v>450</v>
      </c>
      <c r="F8">
        <v>450</v>
      </c>
      <c r="H8" t="s">
        <v>65</v>
      </c>
      <c r="I8">
        <v>100</v>
      </c>
    </row>
    <row r="9" spans="1:9" x14ac:dyDescent="0.2">
      <c r="A9" t="s">
        <v>42</v>
      </c>
      <c r="B9">
        <v>13</v>
      </c>
      <c r="C9">
        <v>8</v>
      </c>
      <c r="D9">
        <v>9</v>
      </c>
      <c r="E9">
        <f>SUM(I6 + I7 + I8)</f>
        <v>250</v>
      </c>
      <c r="F9">
        <v>250</v>
      </c>
      <c r="H9" t="s">
        <v>66</v>
      </c>
      <c r="I9">
        <v>0</v>
      </c>
    </row>
    <row r="10" spans="1:9" x14ac:dyDescent="0.2">
      <c r="A10" t="s">
        <v>43</v>
      </c>
      <c r="C10">
        <v>14</v>
      </c>
      <c r="D10">
        <v>8</v>
      </c>
      <c r="E10">
        <f>SUM(I9 + I10)</f>
        <v>150</v>
      </c>
      <c r="F10">
        <v>150</v>
      </c>
      <c r="H10" t="s">
        <v>67</v>
      </c>
      <c r="I10">
        <v>150</v>
      </c>
    </row>
    <row r="12" spans="1:9" x14ac:dyDescent="0.2">
      <c r="A12" t="s">
        <v>39</v>
      </c>
      <c r="B12" t="s">
        <v>47</v>
      </c>
      <c r="C12" t="s">
        <v>48</v>
      </c>
      <c r="D12" t="s">
        <v>49</v>
      </c>
      <c r="F12" t="s">
        <v>58</v>
      </c>
      <c r="H12" t="s">
        <v>69</v>
      </c>
      <c r="I12">
        <v>100</v>
      </c>
    </row>
    <row r="13" spans="1:9" x14ac:dyDescent="0.2">
      <c r="A13" t="s">
        <v>50</v>
      </c>
      <c r="B13">
        <v>5</v>
      </c>
      <c r="E13">
        <f>SUM(I12)</f>
        <v>100</v>
      </c>
      <c r="F13">
        <v>100</v>
      </c>
      <c r="H13" t="s">
        <v>70</v>
      </c>
      <c r="I13">
        <v>150</v>
      </c>
    </row>
    <row r="14" spans="1:9" x14ac:dyDescent="0.2">
      <c r="A14" t="s">
        <v>51</v>
      </c>
      <c r="B14">
        <v>6</v>
      </c>
      <c r="E14">
        <f>SUM(I13)</f>
        <v>150</v>
      </c>
      <c r="F14">
        <v>150</v>
      </c>
      <c r="H14" t="s">
        <v>71</v>
      </c>
      <c r="I14">
        <v>100</v>
      </c>
    </row>
    <row r="15" spans="1:9" x14ac:dyDescent="0.2">
      <c r="A15" t="s">
        <v>52</v>
      </c>
      <c r="B15">
        <v>7</v>
      </c>
      <c r="C15">
        <v>12</v>
      </c>
      <c r="E15">
        <f>SUM(I14 + I16)</f>
        <v>100</v>
      </c>
      <c r="F15">
        <v>100</v>
      </c>
      <c r="H15" t="s">
        <v>72</v>
      </c>
      <c r="I15">
        <v>0</v>
      </c>
    </row>
    <row r="16" spans="1:9" x14ac:dyDescent="0.2">
      <c r="A16" t="s">
        <v>53</v>
      </c>
      <c r="B16">
        <v>10</v>
      </c>
      <c r="C16">
        <v>8</v>
      </c>
      <c r="D16">
        <v>14</v>
      </c>
      <c r="E16">
        <f>SUM(I15 + I17 + I20)</f>
        <v>200</v>
      </c>
      <c r="F16">
        <v>200</v>
      </c>
      <c r="H16" t="s">
        <v>73</v>
      </c>
      <c r="I16">
        <v>0</v>
      </c>
    </row>
    <row r="17" spans="1:9" x14ac:dyDescent="0.2">
      <c r="A17" t="s">
        <v>54</v>
      </c>
      <c r="C17">
        <v>10</v>
      </c>
      <c r="D17">
        <v>12</v>
      </c>
      <c r="E17">
        <f>SUM(I18 + I21)</f>
        <v>200</v>
      </c>
      <c r="F17">
        <v>200</v>
      </c>
      <c r="H17" t="s">
        <v>74</v>
      </c>
      <c r="I17">
        <v>200</v>
      </c>
    </row>
    <row r="18" spans="1:9" x14ac:dyDescent="0.2">
      <c r="A18" t="s">
        <v>55</v>
      </c>
      <c r="C18">
        <v>14</v>
      </c>
      <c r="D18">
        <v>1</v>
      </c>
      <c r="E18">
        <f>SUM(I19 + I22)</f>
        <v>150</v>
      </c>
      <c r="F18">
        <v>150</v>
      </c>
      <c r="H18" t="s">
        <v>75</v>
      </c>
      <c r="I18">
        <v>200</v>
      </c>
    </row>
    <row r="19" spans="1:9" x14ac:dyDescent="0.2">
      <c r="A19" t="s">
        <v>56</v>
      </c>
      <c r="D19">
        <v>6</v>
      </c>
      <c r="E19">
        <f>SUM(I23)</f>
        <v>100</v>
      </c>
      <c r="F19">
        <v>100</v>
      </c>
      <c r="H19" t="s">
        <v>76</v>
      </c>
      <c r="I19">
        <v>0</v>
      </c>
    </row>
    <row r="20" spans="1:9" x14ac:dyDescent="0.2">
      <c r="H20" t="s">
        <v>77</v>
      </c>
      <c r="I20">
        <v>0</v>
      </c>
    </row>
    <row r="21" spans="1:9" x14ac:dyDescent="0.2">
      <c r="B21" t="s">
        <v>82</v>
      </c>
      <c r="C21" t="s">
        <v>83</v>
      </c>
      <c r="D21" t="s">
        <v>84</v>
      </c>
      <c r="H21" t="s">
        <v>78</v>
      </c>
      <c r="I21">
        <v>0</v>
      </c>
    </row>
    <row r="22" spans="1:9" x14ac:dyDescent="0.2">
      <c r="B22">
        <f>SUM(I2 + I4 + I6 - I12 - I13 - I14 - I15)</f>
        <v>0</v>
      </c>
      <c r="C22">
        <f>SUM(I3 + I5 + I7 + I9 - I16 - I17 - I18 - I19)</f>
        <v>0</v>
      </c>
      <c r="D22">
        <f>SUM(I8 + I10 - I20 - I21 - I22 - I23 )</f>
        <v>0</v>
      </c>
      <c r="H22" t="s">
        <v>79</v>
      </c>
      <c r="I22">
        <v>150</v>
      </c>
    </row>
    <row r="23" spans="1:9" x14ac:dyDescent="0.2">
      <c r="H23" t="s">
        <v>80</v>
      </c>
      <c r="I23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5C2F0-8E4F-3242-9C0C-E484A5BDED7E}">
  <dimension ref="A1:J23"/>
  <sheetViews>
    <sheetView workbookViewId="0">
      <selection activeCell="E30" sqref="E30"/>
    </sheetView>
  </sheetViews>
  <sheetFormatPr baseColWidth="10" defaultRowHeight="16" x14ac:dyDescent="0.2"/>
  <sheetData>
    <row r="1" spans="1:10" x14ac:dyDescent="0.2">
      <c r="H1" t="s">
        <v>81</v>
      </c>
      <c r="I1" t="s">
        <v>68</v>
      </c>
    </row>
    <row r="2" spans="1:10" x14ac:dyDescent="0.2">
      <c r="H2" t="s">
        <v>59</v>
      </c>
      <c r="I2">
        <v>150</v>
      </c>
    </row>
    <row r="3" spans="1:10" x14ac:dyDescent="0.2">
      <c r="B3" t="s">
        <v>86</v>
      </c>
      <c r="C3">
        <f>SUM(I2*B7 + I4*B8 + I6*B9 + I8*D9 + I10*D10 + I12*B13 + I13*B14 + I14*B15 + I15*B16 + I20*D16 + I21*D17 + I22*D18 + I23*D19)</f>
        <v>16300</v>
      </c>
      <c r="H3" t="s">
        <v>60</v>
      </c>
      <c r="J3" t="s">
        <v>87</v>
      </c>
    </row>
    <row r="4" spans="1:10" x14ac:dyDescent="0.2">
      <c r="H4" t="s">
        <v>62</v>
      </c>
      <c r="I4">
        <v>400</v>
      </c>
    </row>
    <row r="5" spans="1:10" x14ac:dyDescent="0.2">
      <c r="H5" t="s">
        <v>61</v>
      </c>
      <c r="J5" t="s">
        <v>87</v>
      </c>
    </row>
    <row r="6" spans="1:10" x14ac:dyDescent="0.2">
      <c r="A6" t="s">
        <v>39</v>
      </c>
      <c r="B6" t="s">
        <v>44</v>
      </c>
      <c r="C6" t="s">
        <v>45</v>
      </c>
      <c r="D6" t="s">
        <v>46</v>
      </c>
      <c r="E6" t="s">
        <v>85</v>
      </c>
      <c r="F6" t="s">
        <v>57</v>
      </c>
      <c r="H6" t="s">
        <v>63</v>
      </c>
      <c r="I6">
        <v>0</v>
      </c>
    </row>
    <row r="7" spans="1:10" x14ac:dyDescent="0.2">
      <c r="A7" t="s">
        <v>40</v>
      </c>
      <c r="B7">
        <v>10</v>
      </c>
      <c r="C7">
        <v>15</v>
      </c>
      <c r="E7">
        <f>SUM(I2 + I3)</f>
        <v>150</v>
      </c>
      <c r="F7">
        <v>150</v>
      </c>
      <c r="H7" t="s">
        <v>64</v>
      </c>
      <c r="J7" t="s">
        <v>87</v>
      </c>
    </row>
    <row r="8" spans="1:10" x14ac:dyDescent="0.2">
      <c r="A8" t="s">
        <v>41</v>
      </c>
      <c r="B8">
        <v>11</v>
      </c>
      <c r="C8">
        <v>8</v>
      </c>
      <c r="E8">
        <f>SUM(I4 + I5)</f>
        <v>400</v>
      </c>
      <c r="F8">
        <v>450</v>
      </c>
      <c r="H8" t="s">
        <v>65</v>
      </c>
      <c r="I8">
        <v>250</v>
      </c>
    </row>
    <row r="9" spans="1:10" x14ac:dyDescent="0.2">
      <c r="A9" t="s">
        <v>42</v>
      </c>
      <c r="B9">
        <v>13</v>
      </c>
      <c r="C9">
        <v>8</v>
      </c>
      <c r="D9">
        <v>9</v>
      </c>
      <c r="E9">
        <f>SUM(I6 + I7 + I8)</f>
        <v>250</v>
      </c>
      <c r="F9">
        <v>250</v>
      </c>
      <c r="H9" t="s">
        <v>66</v>
      </c>
      <c r="J9" t="s">
        <v>87</v>
      </c>
    </row>
    <row r="10" spans="1:10" x14ac:dyDescent="0.2">
      <c r="A10" t="s">
        <v>43</v>
      </c>
      <c r="C10">
        <v>14</v>
      </c>
      <c r="D10">
        <v>8</v>
      </c>
      <c r="E10">
        <f>SUM(I9 + I10)</f>
        <v>150</v>
      </c>
      <c r="F10">
        <v>150</v>
      </c>
      <c r="H10" t="s">
        <v>67</v>
      </c>
      <c r="I10">
        <v>150</v>
      </c>
    </row>
    <row r="12" spans="1:10" x14ac:dyDescent="0.2">
      <c r="A12" t="s">
        <v>39</v>
      </c>
      <c r="B12" t="s">
        <v>47</v>
      </c>
      <c r="C12" t="s">
        <v>48</v>
      </c>
      <c r="D12" t="s">
        <v>49</v>
      </c>
      <c r="F12" t="s">
        <v>58</v>
      </c>
      <c r="H12" t="s">
        <v>69</v>
      </c>
      <c r="I12">
        <v>100</v>
      </c>
    </row>
    <row r="13" spans="1:10" x14ac:dyDescent="0.2">
      <c r="A13" t="s">
        <v>50</v>
      </c>
      <c r="B13">
        <v>5</v>
      </c>
      <c r="E13">
        <f>SUM(I12)</f>
        <v>100</v>
      </c>
      <c r="F13">
        <v>100</v>
      </c>
      <c r="H13" t="s">
        <v>70</v>
      </c>
      <c r="I13">
        <v>150</v>
      </c>
    </row>
    <row r="14" spans="1:10" x14ac:dyDescent="0.2">
      <c r="A14" t="s">
        <v>51</v>
      </c>
      <c r="B14">
        <v>6</v>
      </c>
      <c r="E14">
        <f>SUM(I13)</f>
        <v>150</v>
      </c>
      <c r="F14">
        <v>150</v>
      </c>
      <c r="H14" t="s">
        <v>71</v>
      </c>
      <c r="I14">
        <v>100</v>
      </c>
    </row>
    <row r="15" spans="1:10" x14ac:dyDescent="0.2">
      <c r="A15" t="s">
        <v>52</v>
      </c>
      <c r="B15">
        <v>7</v>
      </c>
      <c r="C15">
        <v>12</v>
      </c>
      <c r="E15">
        <f>SUM(I14 + I16)</f>
        <v>100</v>
      </c>
      <c r="F15">
        <v>100</v>
      </c>
      <c r="H15" t="s">
        <v>72</v>
      </c>
      <c r="I15">
        <v>200</v>
      </c>
    </row>
    <row r="16" spans="1:10" x14ac:dyDescent="0.2">
      <c r="A16" t="s">
        <v>53</v>
      </c>
      <c r="B16">
        <v>10</v>
      </c>
      <c r="C16">
        <v>8</v>
      </c>
      <c r="D16">
        <v>14</v>
      </c>
      <c r="E16">
        <f>SUM(I15 + I17 + I20)</f>
        <v>200</v>
      </c>
      <c r="F16">
        <v>200</v>
      </c>
      <c r="H16" t="s">
        <v>73</v>
      </c>
      <c r="J16" t="s">
        <v>87</v>
      </c>
    </row>
    <row r="17" spans="1:10" x14ac:dyDescent="0.2">
      <c r="A17" t="s">
        <v>54</v>
      </c>
      <c r="C17">
        <v>10</v>
      </c>
      <c r="D17">
        <v>12</v>
      </c>
      <c r="E17">
        <f>SUM(I18 + I21)</f>
        <v>200</v>
      </c>
      <c r="F17">
        <v>200</v>
      </c>
      <c r="H17" t="s">
        <v>74</v>
      </c>
      <c r="J17" t="s">
        <v>87</v>
      </c>
    </row>
    <row r="18" spans="1:10" x14ac:dyDescent="0.2">
      <c r="A18" t="s">
        <v>55</v>
      </c>
      <c r="C18">
        <v>14</v>
      </c>
      <c r="D18">
        <v>1</v>
      </c>
      <c r="E18">
        <f>SUM(I19 + I22)</f>
        <v>150</v>
      </c>
      <c r="F18">
        <v>150</v>
      </c>
      <c r="H18" t="s">
        <v>75</v>
      </c>
      <c r="J18" t="s">
        <v>87</v>
      </c>
    </row>
    <row r="19" spans="1:10" x14ac:dyDescent="0.2">
      <c r="A19" t="s">
        <v>56</v>
      </c>
      <c r="D19">
        <v>6</v>
      </c>
      <c r="E19">
        <f>SUM(I23)</f>
        <v>50</v>
      </c>
      <c r="F19">
        <v>100</v>
      </c>
      <c r="H19" t="s">
        <v>76</v>
      </c>
      <c r="J19" t="s">
        <v>87</v>
      </c>
    </row>
    <row r="20" spans="1:10" x14ac:dyDescent="0.2">
      <c r="H20" t="s">
        <v>77</v>
      </c>
      <c r="I20">
        <v>0</v>
      </c>
    </row>
    <row r="21" spans="1:10" x14ac:dyDescent="0.2">
      <c r="B21" t="s">
        <v>82</v>
      </c>
      <c r="C21" t="s">
        <v>83</v>
      </c>
      <c r="D21" t="s">
        <v>84</v>
      </c>
      <c r="H21" t="s">
        <v>78</v>
      </c>
      <c r="I21">
        <v>200</v>
      </c>
    </row>
    <row r="22" spans="1:10" x14ac:dyDescent="0.2">
      <c r="B22">
        <f>SUM(I2 + I4 + I6 - I12 - I13 - I14 - I15)</f>
        <v>0</v>
      </c>
      <c r="D22">
        <f>SUM(I8 + I10 - I20 - I21 - I22 - I23 )</f>
        <v>0</v>
      </c>
      <c r="H22" t="s">
        <v>79</v>
      </c>
      <c r="I22">
        <v>150</v>
      </c>
    </row>
    <row r="23" spans="1:10" x14ac:dyDescent="0.2">
      <c r="H23" t="s">
        <v>80</v>
      </c>
      <c r="I23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8E2E7-8CFD-A047-B3A1-1610CA445929}">
  <dimension ref="A1:I23"/>
  <sheetViews>
    <sheetView workbookViewId="0">
      <selection activeCell="G29" sqref="G29"/>
    </sheetView>
  </sheetViews>
  <sheetFormatPr baseColWidth="10" defaultRowHeight="16" x14ac:dyDescent="0.2"/>
  <sheetData>
    <row r="1" spans="1:9" x14ac:dyDescent="0.2">
      <c r="H1" t="s">
        <v>81</v>
      </c>
      <c r="I1" t="s">
        <v>68</v>
      </c>
    </row>
    <row r="2" spans="1:9" x14ac:dyDescent="0.2">
      <c r="H2" t="s">
        <v>59</v>
      </c>
      <c r="I2">
        <v>150</v>
      </c>
    </row>
    <row r="3" spans="1:9" x14ac:dyDescent="0.2">
      <c r="B3" t="s">
        <v>86</v>
      </c>
      <c r="C3">
        <f>SUM(I2*B7 + I3*C7 + I4*B8 + I5*C8 + I6*B9 + I7*C9 + I8*D9 + I9*C10 + I10*D10 + I12*B13 + I13*B14 + I14*B15 + I15*B16 + I16*C15 + I17*C16 + I18*C17 + I19*C18 + I20*D16 + I21*D17 + I22*D18 + I23*D19)</f>
        <v>16650</v>
      </c>
      <c r="H3" t="s">
        <v>60</v>
      </c>
      <c r="I3">
        <v>0</v>
      </c>
    </row>
    <row r="4" spans="1:9" x14ac:dyDescent="0.2">
      <c r="H4" t="s">
        <v>62</v>
      </c>
      <c r="I4">
        <v>350</v>
      </c>
    </row>
    <row r="5" spans="1:9" x14ac:dyDescent="0.2">
      <c r="H5" t="s">
        <v>61</v>
      </c>
      <c r="I5">
        <v>100</v>
      </c>
    </row>
    <row r="6" spans="1:9" x14ac:dyDescent="0.2">
      <c r="A6" t="s">
        <v>39</v>
      </c>
      <c r="B6" t="s">
        <v>44</v>
      </c>
      <c r="C6" t="s">
        <v>45</v>
      </c>
      <c r="D6" t="s">
        <v>46</v>
      </c>
      <c r="E6" t="s">
        <v>85</v>
      </c>
      <c r="F6" t="s">
        <v>57</v>
      </c>
      <c r="H6" t="s">
        <v>63</v>
      </c>
      <c r="I6">
        <v>0</v>
      </c>
    </row>
    <row r="7" spans="1:9" x14ac:dyDescent="0.2">
      <c r="A7" t="s">
        <v>40</v>
      </c>
      <c r="B7">
        <v>10</v>
      </c>
      <c r="C7">
        <v>15</v>
      </c>
      <c r="E7">
        <f>SUM(I2 + I3)</f>
        <v>150</v>
      </c>
      <c r="F7">
        <v>150</v>
      </c>
      <c r="H7" t="s">
        <v>64</v>
      </c>
      <c r="I7">
        <v>0</v>
      </c>
    </row>
    <row r="8" spans="1:9" x14ac:dyDescent="0.2">
      <c r="A8" t="s">
        <v>41</v>
      </c>
      <c r="B8">
        <v>11</v>
      </c>
      <c r="C8">
        <v>8</v>
      </c>
      <c r="E8">
        <f>SUM(I4 + I5)</f>
        <v>450</v>
      </c>
      <c r="F8">
        <v>450</v>
      </c>
      <c r="H8" t="s">
        <v>65</v>
      </c>
      <c r="I8">
        <v>250</v>
      </c>
    </row>
    <row r="9" spans="1:9" x14ac:dyDescent="0.2">
      <c r="A9" t="s">
        <v>42</v>
      </c>
      <c r="B9">
        <v>13</v>
      </c>
      <c r="C9">
        <v>8</v>
      </c>
      <c r="D9">
        <v>9</v>
      </c>
      <c r="E9">
        <f>SUM(I6 + I7 + I8)</f>
        <v>250</v>
      </c>
      <c r="F9">
        <v>250</v>
      </c>
      <c r="H9" t="s">
        <v>66</v>
      </c>
      <c r="I9">
        <v>0</v>
      </c>
    </row>
    <row r="10" spans="1:9" x14ac:dyDescent="0.2">
      <c r="A10" t="s">
        <v>43</v>
      </c>
      <c r="C10">
        <v>14</v>
      </c>
      <c r="D10">
        <v>8</v>
      </c>
      <c r="E10">
        <f>SUM(I9 + I10)</f>
        <v>150</v>
      </c>
      <c r="F10">
        <v>150</v>
      </c>
      <c r="H10" t="s">
        <v>67</v>
      </c>
      <c r="I10">
        <v>150</v>
      </c>
    </row>
    <row r="12" spans="1:9" x14ac:dyDescent="0.2">
      <c r="A12" t="s">
        <v>39</v>
      </c>
      <c r="B12" t="s">
        <v>47</v>
      </c>
      <c r="C12" t="s">
        <v>48</v>
      </c>
      <c r="D12" t="s">
        <v>49</v>
      </c>
      <c r="F12" t="s">
        <v>58</v>
      </c>
      <c r="H12" t="s">
        <v>69</v>
      </c>
      <c r="I12">
        <v>100</v>
      </c>
    </row>
    <row r="13" spans="1:9" x14ac:dyDescent="0.2">
      <c r="A13" t="s">
        <v>50</v>
      </c>
      <c r="B13">
        <v>5</v>
      </c>
      <c r="E13">
        <f>SUM(I12)</f>
        <v>100</v>
      </c>
      <c r="F13">
        <v>100</v>
      </c>
      <c r="H13" t="s">
        <v>70</v>
      </c>
      <c r="I13">
        <v>150</v>
      </c>
    </row>
    <row r="14" spans="1:9" x14ac:dyDescent="0.2">
      <c r="A14" t="s">
        <v>51</v>
      </c>
      <c r="B14">
        <v>6</v>
      </c>
      <c r="E14">
        <f>SUM(I13)</f>
        <v>150</v>
      </c>
      <c r="F14">
        <v>150</v>
      </c>
      <c r="H14" t="s">
        <v>71</v>
      </c>
      <c r="I14">
        <v>100</v>
      </c>
    </row>
    <row r="15" spans="1:9" x14ac:dyDescent="0.2">
      <c r="A15" t="s">
        <v>52</v>
      </c>
      <c r="B15">
        <v>7</v>
      </c>
      <c r="C15">
        <v>12</v>
      </c>
      <c r="E15">
        <f>SUM(I14 + I16)</f>
        <v>100</v>
      </c>
      <c r="F15">
        <v>100</v>
      </c>
      <c r="H15" t="s">
        <v>72</v>
      </c>
      <c r="I15">
        <v>150</v>
      </c>
    </row>
    <row r="16" spans="1:9" x14ac:dyDescent="0.2">
      <c r="A16" t="s">
        <v>53</v>
      </c>
      <c r="B16">
        <v>10</v>
      </c>
      <c r="C16">
        <v>8</v>
      </c>
      <c r="D16">
        <v>14</v>
      </c>
      <c r="E16">
        <f>SUM(I15 + I17 + I20)</f>
        <v>200</v>
      </c>
      <c r="F16">
        <v>200</v>
      </c>
      <c r="H16" t="s">
        <v>73</v>
      </c>
      <c r="I16">
        <v>0</v>
      </c>
    </row>
    <row r="17" spans="1:9" x14ac:dyDescent="0.2">
      <c r="A17" t="s">
        <v>54</v>
      </c>
      <c r="C17">
        <v>10</v>
      </c>
      <c r="D17">
        <v>12</v>
      </c>
      <c r="E17">
        <f>SUM(I18 + I21)</f>
        <v>200</v>
      </c>
      <c r="F17">
        <v>200</v>
      </c>
      <c r="H17" t="s">
        <v>74</v>
      </c>
      <c r="I17">
        <v>50</v>
      </c>
    </row>
    <row r="18" spans="1:9" x14ac:dyDescent="0.2">
      <c r="A18" t="s">
        <v>55</v>
      </c>
      <c r="C18">
        <v>14</v>
      </c>
      <c r="D18">
        <v>1</v>
      </c>
      <c r="E18">
        <f>SUM(I19 + I22)</f>
        <v>150</v>
      </c>
      <c r="F18">
        <v>150</v>
      </c>
      <c r="H18" t="s">
        <v>75</v>
      </c>
      <c r="I18">
        <v>50</v>
      </c>
    </row>
    <row r="19" spans="1:9" x14ac:dyDescent="0.2">
      <c r="A19" t="s">
        <v>56</v>
      </c>
      <c r="D19">
        <v>6</v>
      </c>
      <c r="E19">
        <f>SUM(I23)</f>
        <v>100</v>
      </c>
      <c r="F19">
        <v>100</v>
      </c>
      <c r="H19" t="s">
        <v>76</v>
      </c>
      <c r="I19">
        <v>0</v>
      </c>
    </row>
    <row r="20" spans="1:9" x14ac:dyDescent="0.2">
      <c r="H20" t="s">
        <v>77</v>
      </c>
      <c r="I20">
        <v>0</v>
      </c>
    </row>
    <row r="21" spans="1:9" x14ac:dyDescent="0.2">
      <c r="B21" t="s">
        <v>82</v>
      </c>
      <c r="C21" t="s">
        <v>83</v>
      </c>
      <c r="D21" t="s">
        <v>84</v>
      </c>
      <c r="H21" t="s">
        <v>78</v>
      </c>
      <c r="I21">
        <v>150</v>
      </c>
    </row>
    <row r="22" spans="1:9" x14ac:dyDescent="0.2">
      <c r="B22">
        <f>SUM(I2 + I4 + I6 - I12 - I13 - I14 - I15)</f>
        <v>0</v>
      </c>
      <c r="C22">
        <f>SUM(I3 + I5 + I7 + I9 - I16 - I17 - I18 - I19)</f>
        <v>0</v>
      </c>
      <c r="D22">
        <f>SUM(I8 + I10 - I20 - I21 - I22 - I23 )</f>
        <v>0</v>
      </c>
      <c r="H22" t="s">
        <v>79</v>
      </c>
      <c r="I22">
        <v>150</v>
      </c>
    </row>
    <row r="23" spans="1:9" x14ac:dyDescent="0.2">
      <c r="C23">
        <f>SUM(I3 + I5 + I7 + I9)</f>
        <v>100</v>
      </c>
      <c r="H23" t="s">
        <v>80</v>
      </c>
      <c r="I23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70446-9055-3A4A-B32B-4576649B363D}">
  <dimension ref="A1:F3"/>
  <sheetViews>
    <sheetView tabSelected="1" workbookViewId="0">
      <selection activeCell="F3" sqref="F3"/>
    </sheetView>
  </sheetViews>
  <sheetFormatPr baseColWidth="10" defaultRowHeight="16" x14ac:dyDescent="0.2"/>
  <sheetData>
    <row r="1" spans="1:6" x14ac:dyDescent="0.2">
      <c r="A1">
        <v>1</v>
      </c>
      <c r="B1">
        <v>5</v>
      </c>
      <c r="C1">
        <v>10</v>
      </c>
      <c r="D1">
        <v>25</v>
      </c>
      <c r="F1">
        <v>202</v>
      </c>
    </row>
    <row r="2" spans="1:6" x14ac:dyDescent="0.2">
      <c r="A2">
        <v>2</v>
      </c>
      <c r="B2">
        <v>0</v>
      </c>
      <c r="C2">
        <v>0</v>
      </c>
      <c r="D2">
        <v>8</v>
      </c>
      <c r="F2">
        <f>SUM(A1*A2 + B1*B2 + C1*C2 + D1*D2)</f>
        <v>202</v>
      </c>
    </row>
    <row r="3" spans="1:6" x14ac:dyDescent="0.2">
      <c r="F3">
        <f>SUM(A2 + B2 + C2 + D2 )</f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9DDD5-E30E-C743-B807-3F8A6D79324D}">
  <dimension ref="A1:G3"/>
  <sheetViews>
    <sheetView workbookViewId="0">
      <selection activeCell="E9" sqref="E9"/>
    </sheetView>
  </sheetViews>
  <sheetFormatPr baseColWidth="10" defaultRowHeight="16" x14ac:dyDescent="0.2"/>
  <sheetData>
    <row r="1" spans="1:7" x14ac:dyDescent="0.2">
      <c r="A1">
        <v>1</v>
      </c>
      <c r="B1">
        <v>3</v>
      </c>
      <c r="C1">
        <v>7</v>
      </c>
      <c r="D1">
        <v>12</v>
      </c>
      <c r="E1">
        <v>27</v>
      </c>
      <c r="G1">
        <v>293</v>
      </c>
    </row>
    <row r="2" spans="1:7" x14ac:dyDescent="0.2">
      <c r="A2">
        <v>0</v>
      </c>
      <c r="B2">
        <v>0</v>
      </c>
      <c r="C2">
        <v>2</v>
      </c>
      <c r="D2">
        <v>3</v>
      </c>
      <c r="E2">
        <v>9</v>
      </c>
      <c r="G2">
        <f>SUM(A1*A2 + B1*B2 + C1*C2 + D1*D2 + E1*E2)</f>
        <v>293</v>
      </c>
    </row>
    <row r="3" spans="1:7" x14ac:dyDescent="0.2">
      <c r="G3">
        <f>SUM(A2 + B2 + C2 + D2 + E2)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Moore</dc:creator>
  <cp:lastModifiedBy>Patrick Moore</cp:lastModifiedBy>
  <dcterms:created xsi:type="dcterms:W3CDTF">2019-02-24T02:27:05Z</dcterms:created>
  <dcterms:modified xsi:type="dcterms:W3CDTF">2019-02-25T07:24:13Z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2019-02-24T02:27:06-0800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50ece406-9dfb-4623-92d6-000072ccb154</vt:lpwstr>
  </property>
</Properties>
</file>