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tgardner/Desktop/Trading/robin_pop/"/>
    </mc:Choice>
  </mc:AlternateContent>
  <bookViews>
    <workbookView xWindow="0" yWindow="460" windowWidth="1756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5" i="1" l="1"/>
  <c r="I224" i="1"/>
  <c r="I203" i="1"/>
  <c r="I202" i="1"/>
  <c r="I201" i="1"/>
  <c r="I193" i="1"/>
  <c r="I191" i="1"/>
  <c r="I188" i="1"/>
  <c r="I186" i="1"/>
  <c r="I174" i="1"/>
  <c r="I173" i="1"/>
  <c r="I171" i="1"/>
  <c r="I170" i="1"/>
  <c r="I169" i="1"/>
  <c r="I168" i="1"/>
  <c r="I167" i="1"/>
  <c r="I166" i="1"/>
  <c r="I165" i="1"/>
  <c r="I164" i="1"/>
  <c r="I155" i="1"/>
  <c r="I145" i="1"/>
  <c r="I143" i="1"/>
  <c r="I142" i="1"/>
  <c r="I141" i="1"/>
  <c r="I139" i="1"/>
  <c r="I138" i="1"/>
  <c r="I135" i="1"/>
  <c r="I133" i="1"/>
  <c r="I131" i="1"/>
  <c r="I129" i="1"/>
  <c r="I126" i="1"/>
  <c r="I113" i="1"/>
  <c r="I112" i="1"/>
  <c r="I111" i="1"/>
  <c r="I110" i="1"/>
  <c r="I105" i="1"/>
  <c r="I103" i="1"/>
  <c r="I102" i="1"/>
  <c r="I99" i="1"/>
  <c r="I93" i="1"/>
  <c r="I84" i="1"/>
  <c r="I81" i="1"/>
  <c r="I64" i="1"/>
  <c r="I48" i="1"/>
  <c r="I44" i="1"/>
  <c r="I37" i="1"/>
  <c r="I32" i="1"/>
  <c r="I31" i="1"/>
  <c r="I30" i="1"/>
  <c r="I28" i="1"/>
  <c r="I27" i="1"/>
  <c r="I26" i="1"/>
  <c r="I25" i="1"/>
  <c r="I24" i="1"/>
  <c r="I22" i="1"/>
  <c r="P227" i="1"/>
  <c r="I223" i="1"/>
  <c r="I221" i="1"/>
  <c r="I220" i="1"/>
  <c r="I218" i="1"/>
  <c r="I217" i="1"/>
  <c r="I214" i="1"/>
  <c r="I211" i="1"/>
  <c r="I209" i="1"/>
  <c r="I206" i="1"/>
  <c r="I204" i="1"/>
  <c r="I196" i="1"/>
  <c r="I190" i="1"/>
  <c r="I189" i="1"/>
  <c r="I187" i="1"/>
  <c r="I185" i="1"/>
  <c r="I183" i="1"/>
  <c r="I182" i="1"/>
  <c r="I181" i="1"/>
  <c r="I180" i="1"/>
  <c r="I177" i="1"/>
  <c r="I176" i="1"/>
  <c r="I175" i="1"/>
  <c r="I172" i="1"/>
  <c r="I161" i="1"/>
  <c r="I160" i="1"/>
  <c r="I156" i="1"/>
  <c r="I152" i="1"/>
  <c r="I150" i="1"/>
  <c r="I149" i="1"/>
  <c r="I148" i="1"/>
  <c r="I144" i="1"/>
  <c r="I134" i="1"/>
  <c r="I132" i="1"/>
  <c r="I128" i="1"/>
  <c r="I127" i="1"/>
  <c r="I124" i="1"/>
  <c r="I122" i="1"/>
  <c r="I121" i="1"/>
  <c r="I120" i="1"/>
  <c r="I117" i="1"/>
  <c r="I109" i="1"/>
  <c r="I108" i="1"/>
  <c r="I107" i="1"/>
  <c r="I104" i="1"/>
  <c r="I94" i="1"/>
  <c r="I92" i="1"/>
  <c r="I87" i="1"/>
  <c r="I80" i="1"/>
  <c r="I78" i="1"/>
  <c r="I62" i="1"/>
  <c r="I61" i="1"/>
  <c r="I60" i="1"/>
  <c r="I57" i="1"/>
  <c r="I56" i="1"/>
  <c r="I51" i="1"/>
  <c r="I46" i="1"/>
  <c r="I45" i="1"/>
  <c r="I39" i="1"/>
  <c r="I38" i="1"/>
  <c r="I33" i="1"/>
  <c r="I29" i="1"/>
  <c r="I21" i="1"/>
  <c r="I20" i="1"/>
  <c r="I17" i="1"/>
  <c r="I15" i="1"/>
  <c r="I12" i="1"/>
  <c r="I10" i="1"/>
  <c r="I9" i="1"/>
  <c r="I8" i="1"/>
  <c r="I7" i="1"/>
  <c r="I5" i="1"/>
  <c r="I3" i="1"/>
  <c r="O227" i="1"/>
  <c r="I4" i="1"/>
  <c r="I6" i="1"/>
  <c r="I11" i="1"/>
  <c r="I13" i="1"/>
  <c r="I14" i="1"/>
  <c r="I16" i="1"/>
  <c r="I19" i="1"/>
  <c r="I23" i="1"/>
  <c r="I35" i="1"/>
  <c r="I36" i="1"/>
  <c r="I41" i="1"/>
  <c r="I42" i="1"/>
  <c r="I43" i="1"/>
  <c r="I47" i="1"/>
  <c r="I49" i="1"/>
  <c r="I52" i="1"/>
  <c r="I53" i="1"/>
  <c r="I54" i="1"/>
  <c r="I55" i="1"/>
  <c r="I58" i="1"/>
  <c r="I59" i="1"/>
  <c r="I63" i="1"/>
  <c r="I65" i="1"/>
  <c r="I67" i="1"/>
  <c r="I68" i="1"/>
  <c r="I69" i="1"/>
  <c r="I70" i="1"/>
  <c r="I71" i="1"/>
  <c r="I73" i="1"/>
  <c r="I72" i="1"/>
  <c r="I74" i="1"/>
  <c r="I75" i="1"/>
  <c r="I76" i="1"/>
  <c r="I77" i="1"/>
  <c r="I79" i="1"/>
  <c r="I83" i="1"/>
  <c r="I85" i="1"/>
  <c r="I86" i="1"/>
  <c r="I88" i="1"/>
  <c r="I89" i="1"/>
  <c r="I90" i="1"/>
  <c r="I97" i="1"/>
  <c r="I96" i="1"/>
  <c r="I95" i="1"/>
  <c r="I91" i="1"/>
  <c r="I100" i="1"/>
  <c r="I101" i="1"/>
  <c r="I106" i="1"/>
  <c r="I115" i="1"/>
  <c r="I116" i="1"/>
  <c r="I118" i="1"/>
  <c r="I119" i="1"/>
  <c r="I123" i="1"/>
  <c r="I125" i="1"/>
  <c r="I136" i="1"/>
  <c r="I137" i="1"/>
  <c r="I140" i="1"/>
  <c r="I147" i="1"/>
  <c r="I151" i="1"/>
  <c r="I153" i="1"/>
  <c r="I154" i="1"/>
  <c r="I157" i="1"/>
  <c r="I158" i="1"/>
  <c r="I159" i="1"/>
  <c r="I163" i="1"/>
  <c r="I179" i="1"/>
  <c r="I184" i="1"/>
  <c r="I192" i="1"/>
  <c r="I195" i="1"/>
  <c r="I197" i="1"/>
  <c r="I198" i="1"/>
  <c r="I199" i="1"/>
  <c r="I200" i="1"/>
  <c r="I208" i="1"/>
  <c r="I207" i="1"/>
  <c r="I205" i="1"/>
  <c r="I212" i="1"/>
  <c r="I213" i="1"/>
  <c r="I215" i="1"/>
  <c r="I216" i="1"/>
  <c r="I219" i="1"/>
  <c r="I222" i="1"/>
  <c r="N227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231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L3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J3" i="1"/>
  <c r="J19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<sst xmlns="http://schemas.openxmlformats.org/spreadsheetml/2006/main" count="327" uniqueCount="131">
  <si>
    <t>TSLA</t>
  </si>
  <si>
    <t>DKNG</t>
  </si>
  <si>
    <t>GPRO</t>
  </si>
  <si>
    <t>VTIQ</t>
  </si>
  <si>
    <t>ZNGA</t>
  </si>
  <si>
    <t>SPCE</t>
  </si>
  <si>
    <t>AAL</t>
  </si>
  <si>
    <t>SNAP</t>
  </si>
  <si>
    <t>NERV</t>
  </si>
  <si>
    <t>AGEN</t>
  </si>
  <si>
    <t>GAN</t>
  </si>
  <si>
    <t>DGLY</t>
  </si>
  <si>
    <t>ADAP</t>
  </si>
  <si>
    <t>COTY</t>
  </si>
  <si>
    <t>MGM</t>
  </si>
  <si>
    <t>INPX</t>
  </si>
  <si>
    <t>NOK</t>
  </si>
  <si>
    <t>NTEC</t>
  </si>
  <si>
    <t>VRML</t>
  </si>
  <si>
    <t>EVH</t>
  </si>
  <si>
    <t>VISL</t>
  </si>
  <si>
    <t>HEXO</t>
  </si>
  <si>
    <t>ZM</t>
  </si>
  <si>
    <t>CJJD</t>
  </si>
  <si>
    <t>OCGN</t>
  </si>
  <si>
    <t>WORK</t>
  </si>
  <si>
    <t>MYOV</t>
  </si>
  <si>
    <t>GNUS</t>
  </si>
  <si>
    <t>LTM</t>
  </si>
  <si>
    <t>UCO</t>
  </si>
  <si>
    <t>GE</t>
  </si>
  <si>
    <t>BABA</t>
  </si>
  <si>
    <t>SSL</t>
  </si>
  <si>
    <t>NIO</t>
  </si>
  <si>
    <t>PGEN</t>
  </si>
  <si>
    <t>USO</t>
  </si>
  <si>
    <t>OIS</t>
  </si>
  <si>
    <t>NSPR</t>
  </si>
  <si>
    <t>ZOM</t>
  </si>
  <si>
    <t>CIDM</t>
  </si>
  <si>
    <t>XSPA</t>
  </si>
  <si>
    <t>SAVE</t>
  </si>
  <si>
    <t>BA</t>
  </si>
  <si>
    <t>DAL</t>
  </si>
  <si>
    <t>UAL</t>
  </si>
  <si>
    <t>F</t>
  </si>
  <si>
    <t>DLPN</t>
  </si>
  <si>
    <t>MARK</t>
  </si>
  <si>
    <t>Increase</t>
  </si>
  <si>
    <t>Prev Day</t>
  </si>
  <si>
    <t>One Hour In</t>
  </si>
  <si>
    <t>Stock</t>
  </si>
  <si>
    <t>Price (11AM)</t>
  </si>
  <si>
    <t>Price (Next Open)</t>
  </si>
  <si>
    <t>Price Change</t>
  </si>
  <si>
    <t>Percent Change</t>
  </si>
  <si>
    <t>LK</t>
  </si>
  <si>
    <t>HTZ</t>
  </si>
  <si>
    <t>TOPS</t>
  </si>
  <si>
    <t>SHIP</t>
  </si>
  <si>
    <t>IVR</t>
  </si>
  <si>
    <t>MFA</t>
  </si>
  <si>
    <t>CCL</t>
  </si>
  <si>
    <t>JBLU</t>
  </si>
  <si>
    <t>TTNP</t>
  </si>
  <si>
    <t>PLUG</t>
  </si>
  <si>
    <t>OAS</t>
  </si>
  <si>
    <t>VAL</t>
  </si>
  <si>
    <t>CPE</t>
  </si>
  <si>
    <t>NRGU</t>
  </si>
  <si>
    <t>NCLH</t>
  </si>
  <si>
    <t>PACD</t>
  </si>
  <si>
    <t>PLM</t>
  </si>
  <si>
    <t>WLL</t>
  </si>
  <si>
    <t>IZEA</t>
  </si>
  <si>
    <t>M</t>
  </si>
  <si>
    <t>FMCI</t>
  </si>
  <si>
    <t>TWO</t>
  </si>
  <si>
    <t>TELL</t>
  </si>
  <si>
    <t>AAPL</t>
  </si>
  <si>
    <t>DPW</t>
  </si>
  <si>
    <t>CRIS</t>
  </si>
  <si>
    <t>MSFT</t>
  </si>
  <si>
    <t>ATNM</t>
  </si>
  <si>
    <t>AMZN</t>
  </si>
  <si>
    <t>AMC</t>
  </si>
  <si>
    <t>OGI</t>
  </si>
  <si>
    <t>DUO</t>
  </si>
  <si>
    <t>IDEX</t>
  </si>
  <si>
    <t>GRUB</t>
  </si>
  <si>
    <t>MRNA</t>
  </si>
  <si>
    <t>X</t>
  </si>
  <si>
    <t>SNE</t>
  </si>
  <si>
    <t>WAFU</t>
  </si>
  <si>
    <t>FCEL</t>
  </si>
  <si>
    <t>SRNE</t>
  </si>
  <si>
    <t>DIS</t>
  </si>
  <si>
    <t>MTL-</t>
  </si>
  <si>
    <t>AZN</t>
  </si>
  <si>
    <t>UONE</t>
  </si>
  <si>
    <t>NOVN</t>
  </si>
  <si>
    <t>CLIR</t>
  </si>
  <si>
    <t>GLNCY</t>
  </si>
  <si>
    <t>NBRV</t>
  </si>
  <si>
    <t>UONEK</t>
  </si>
  <si>
    <t>PCRFY</t>
  </si>
  <si>
    <t>INVVY</t>
  </si>
  <si>
    <t>CARV</t>
  </si>
  <si>
    <t>LMFA</t>
  </si>
  <si>
    <t>OPES</t>
  </si>
  <si>
    <t>BYFC</t>
  </si>
  <si>
    <t>BIOC</t>
  </si>
  <si>
    <t>AEMD</t>
  </si>
  <si>
    <t>FAMI</t>
  </si>
  <si>
    <t>BOXL</t>
  </si>
  <si>
    <t>GSAT</t>
  </si>
  <si>
    <t>ACTT</t>
  </si>
  <si>
    <t>JD</t>
  </si>
  <si>
    <t>n/a</t>
  </si>
  <si>
    <t>Top 5 Avg</t>
  </si>
  <si>
    <t>Top 10 Avg</t>
  </si>
  <si>
    <t>Top 15 Avg</t>
  </si>
  <si>
    <t xml:space="preserve">S&amp;P 500 </t>
  </si>
  <si>
    <t>Prev Close</t>
  </si>
  <si>
    <t>Open</t>
  </si>
  <si>
    <t>% Change</t>
  </si>
  <si>
    <t>Price (Prev Close)</t>
  </si>
  <si>
    <t>Overall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</si>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</sst>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0" fontId="2" fillId="0" borderId="0" xfId="0" applyFon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1"/>
  <sheetViews>
    <sheetView tabSelected="1" topLeftCell="C185" zoomScale="80" zoomScaleNormal="80" zoomScalePageLayoutView="80" workbookViewId="0">
      <selection activeCell="N229" sqref="N229"/>
    </sheetView>
  </sheetViews>
  <sheetFormatPr baseColWidth="10" defaultRowHeight="16" x14ac:dyDescent="0.2"/>
  <cols>
    <col min="6" max="6" width="11.6640625" bestFit="1" customWidth="1"/>
    <col min="7" max="7" width="15.5" bestFit="1" customWidth="1"/>
    <col min="8" max="8" width="11.6640625" bestFit="1" customWidth="1"/>
    <col min="9" max="9" width="13.83203125" style="4" bestFit="1" customWidth="1"/>
    <col min="10" max="10" width="12.1640625" bestFit="1" customWidth="1"/>
    <col min="14" max="14" width="15.1640625" bestFit="1" customWidth="1"/>
    <col min="15" max="15" width="13.83203125" bestFit="1" customWidth="1"/>
  </cols>
  <sheetData>
    <row r="1" spans="1:15" x14ac:dyDescent="0.2">
      <c r="B1" t="s">
        <v>51</v>
      </c>
      <c r="C1" t="s">
        <v>48</v>
      </c>
      <c r="D1" t="s">
        <v>49</v>
      </c>
      <c r="E1" t="s">
        <v>50</v>
      </c>
      <c r="F1" t="s">
        <v>52</v>
      </c>
      <c r="G1" t="s">
        <v>53</v>
      </c>
      <c r="H1" t="s">
        <v>54</v>
      </c>
      <c r="I1" s="4" t="s">
        <v>55</v>
      </c>
      <c r="N1" t="s">
        <v>126</v>
      </c>
      <c r="O1" t="s">
        <v>55</v>
      </c>
    </row>
    <row r="2" spans="1:15" x14ac:dyDescent="0.2">
      <c r="A2" s="1">
        <v>43983</v>
      </c>
      <c r="J2" t="s">
        <v>119</v>
      </c>
      <c r="K2" t="s">
        <v>120</v>
      </c>
      <c r="L2" t="s">
        <v>121</v>
      </c>
    </row>
    <row r="3" spans="1:15" x14ac:dyDescent="0.2">
      <c r="A3" s="2">
        <v>1</v>
      </c>
      <c r="B3" t="s">
        <v>0</v>
      </c>
      <c r="C3">
        <v>6325</v>
      </c>
      <c r="D3">
        <v>235760</v>
      </c>
      <c r="E3">
        <v>242085</v>
      </c>
      <c r="F3">
        <v>876.96</v>
      </c>
      <c r="G3">
        <v>894.7</v>
      </c>
      <c r="H3">
        <f>G3-F3</f>
        <v>17.740000000000009</v>
      </c>
      <c r="I3" s="5">
        <f>(G3-F3)/F3</f>
        <v>2.022897281517972E-2</v>
      </c>
      <c r="J3" s="4">
        <f>AVERAGE(I3:I7)</f>
        <v>3.5033363785315443E-2</v>
      </c>
      <c r="K3" s="4">
        <f>AVERAGE(I3:I12)</f>
        <v>3.2429169682251076E-2</v>
      </c>
      <c r="L3" s="4">
        <f>AVERAGE(I3:I17)</f>
        <v>1.271875065332361E-2</v>
      </c>
      <c r="N3">
        <v>835</v>
      </c>
      <c r="O3" s="5">
        <f>(F3-N3)/N3</f>
        <v>5.025149700598807E-2</v>
      </c>
    </row>
    <row r="4" spans="1:15" x14ac:dyDescent="0.2">
      <c r="A4" s="2">
        <v>2</v>
      </c>
      <c r="B4" t="s">
        <v>1</v>
      </c>
      <c r="C4">
        <v>4363</v>
      </c>
      <c r="D4">
        <v>82945</v>
      </c>
      <c r="E4">
        <v>87308</v>
      </c>
      <c r="F4">
        <v>42.48</v>
      </c>
      <c r="G4">
        <v>44.54</v>
      </c>
      <c r="H4">
        <f t="shared" ref="H4:H17" si="0">G4-F4</f>
        <v>2.0600000000000023</v>
      </c>
      <c r="I4" s="5">
        <f t="shared" ref="I4:I16" si="1">(G4-F4)/F4</f>
        <v>4.8493408662900243E-2</v>
      </c>
      <c r="N4">
        <v>39.700000000000003</v>
      </c>
      <c r="O4" s="5">
        <f t="shared" ref="O4:O17" si="2">(F4-N4)/N4</f>
        <v>7.0025188916876424E-2</v>
      </c>
    </row>
    <row r="5" spans="1:15" x14ac:dyDescent="0.2">
      <c r="A5" s="2">
        <v>3</v>
      </c>
      <c r="B5" t="s">
        <v>2</v>
      </c>
      <c r="C5">
        <v>3951</v>
      </c>
      <c r="D5">
        <v>477193</v>
      </c>
      <c r="E5">
        <v>481144</v>
      </c>
      <c r="F5">
        <v>4.72</v>
      </c>
      <c r="G5">
        <v>4.74</v>
      </c>
      <c r="H5">
        <f t="shared" si="0"/>
        <v>2.0000000000000462E-2</v>
      </c>
      <c r="I5" s="5">
        <f t="shared" si="1"/>
        <v>4.2372881355933183E-3</v>
      </c>
      <c r="J5" t="s">
        <v>122</v>
      </c>
      <c r="N5">
        <v>4.71</v>
      </c>
      <c r="O5" s="5">
        <f t="shared" si="2"/>
        <v>2.1231422505307404E-3</v>
      </c>
    </row>
    <row r="6" spans="1:15" x14ac:dyDescent="0.2">
      <c r="A6" s="2">
        <v>4</v>
      </c>
      <c r="B6" t="s">
        <v>3</v>
      </c>
      <c r="C6">
        <v>3918</v>
      </c>
      <c r="D6">
        <v>81748</v>
      </c>
      <c r="E6">
        <v>85666</v>
      </c>
      <c r="F6">
        <v>31.82</v>
      </c>
      <c r="G6">
        <v>34.11</v>
      </c>
      <c r="H6">
        <f t="shared" si="0"/>
        <v>2.2899999999999991</v>
      </c>
      <c r="I6" s="5">
        <f t="shared" si="1"/>
        <v>7.1967316153362632E-2</v>
      </c>
      <c r="J6" t="s">
        <v>123</v>
      </c>
      <c r="K6" t="s">
        <v>124</v>
      </c>
      <c r="L6" t="s">
        <v>125</v>
      </c>
      <c r="N6">
        <v>28.7</v>
      </c>
      <c r="O6" s="5">
        <f t="shared" si="2"/>
        <v>0.10871080139372825</v>
      </c>
    </row>
    <row r="7" spans="1:15" x14ac:dyDescent="0.2">
      <c r="A7" s="2">
        <v>5</v>
      </c>
      <c r="B7" t="s">
        <v>4</v>
      </c>
      <c r="C7">
        <v>3456</v>
      </c>
      <c r="D7">
        <v>192807</v>
      </c>
      <c r="E7">
        <v>196263</v>
      </c>
      <c r="F7">
        <v>9.59</v>
      </c>
      <c r="G7">
        <v>9.8800000000000008</v>
      </c>
      <c r="H7">
        <f t="shared" si="0"/>
        <v>0.29000000000000092</v>
      </c>
      <c r="I7" s="5">
        <f t="shared" si="1"/>
        <v>3.0239833159541287E-2</v>
      </c>
      <c r="J7" s="3">
        <v>3044.31</v>
      </c>
      <c r="K7" s="3">
        <v>3038.78</v>
      </c>
      <c r="L7" s="4">
        <f>(K7-J7)/J7</f>
        <v>-1.8165035755227771E-3</v>
      </c>
      <c r="N7">
        <v>9.15</v>
      </c>
      <c r="O7" s="5">
        <f t="shared" si="2"/>
        <v>4.8087431693989012E-2</v>
      </c>
    </row>
    <row r="8" spans="1:15" x14ac:dyDescent="0.2">
      <c r="A8" s="2">
        <v>6</v>
      </c>
      <c r="B8" t="s">
        <v>5</v>
      </c>
      <c r="C8">
        <v>3304</v>
      </c>
      <c r="D8">
        <v>117186</v>
      </c>
      <c r="E8">
        <v>120490</v>
      </c>
      <c r="F8">
        <v>17.37</v>
      </c>
      <c r="G8">
        <v>16.89</v>
      </c>
      <c r="H8">
        <f t="shared" si="0"/>
        <v>-0.48000000000000043</v>
      </c>
      <c r="I8" s="5">
        <f t="shared" si="1"/>
        <v>-2.7633851468048382E-2</v>
      </c>
      <c r="N8">
        <v>17.04</v>
      </c>
      <c r="O8" s="5">
        <f t="shared" si="2"/>
        <v>1.9366197183098701E-2</v>
      </c>
    </row>
    <row r="9" spans="1:15" x14ac:dyDescent="0.2">
      <c r="A9" s="2">
        <v>7</v>
      </c>
      <c r="B9" t="s">
        <v>6</v>
      </c>
      <c r="C9">
        <v>3033</v>
      </c>
      <c r="D9">
        <v>548123</v>
      </c>
      <c r="E9">
        <v>551156</v>
      </c>
      <c r="F9">
        <v>11.11</v>
      </c>
      <c r="G9">
        <v>11.4</v>
      </c>
      <c r="H9">
        <f t="shared" si="0"/>
        <v>0.29000000000000092</v>
      </c>
      <c r="I9" s="5">
        <f t="shared" si="1"/>
        <v>2.6102610261026189E-2</v>
      </c>
      <c r="N9">
        <v>10.5</v>
      </c>
      <c r="O9" s="5">
        <f t="shared" si="2"/>
        <v>5.809523809523804E-2</v>
      </c>
    </row>
    <row r="10" spans="1:15" x14ac:dyDescent="0.2">
      <c r="A10" s="2">
        <v>8</v>
      </c>
      <c r="B10" t="s">
        <v>7</v>
      </c>
      <c r="C10">
        <v>2870</v>
      </c>
      <c r="D10">
        <v>299883</v>
      </c>
      <c r="E10">
        <v>302753</v>
      </c>
      <c r="F10">
        <v>19.170000000000002</v>
      </c>
      <c r="G10">
        <v>19.66</v>
      </c>
      <c r="H10">
        <f t="shared" si="0"/>
        <v>0.48999999999999844</v>
      </c>
      <c r="I10" s="5">
        <f t="shared" si="1"/>
        <v>2.5560772039645196E-2</v>
      </c>
      <c r="N10">
        <v>18.940000000000001</v>
      </c>
      <c r="O10" s="5">
        <f t="shared" si="2"/>
        <v>1.214361140443508E-2</v>
      </c>
    </row>
    <row r="11" spans="1:15" x14ac:dyDescent="0.2">
      <c r="A11" s="2">
        <v>9</v>
      </c>
      <c r="B11" t="s">
        <v>8</v>
      </c>
      <c r="C11">
        <v>2774</v>
      </c>
      <c r="D11">
        <v>6526</v>
      </c>
      <c r="E11">
        <v>9300</v>
      </c>
      <c r="F11">
        <v>4.37</v>
      </c>
      <c r="G11">
        <v>4.1500000000000004</v>
      </c>
      <c r="H11">
        <f t="shared" si="0"/>
        <v>-0.21999999999999975</v>
      </c>
      <c r="I11" s="5">
        <f t="shared" si="1"/>
        <v>-5.0343249427917562E-2</v>
      </c>
      <c r="N11">
        <v>3.71</v>
      </c>
      <c r="O11" s="5">
        <f t="shared" si="2"/>
        <v>0.17789757412398927</v>
      </c>
    </row>
    <row r="12" spans="1:15" x14ac:dyDescent="0.2">
      <c r="A12" s="2">
        <v>10</v>
      </c>
      <c r="B12" t="s">
        <v>9</v>
      </c>
      <c r="C12">
        <v>2581</v>
      </c>
      <c r="D12">
        <v>5982</v>
      </c>
      <c r="E12">
        <v>8563</v>
      </c>
      <c r="F12">
        <v>3.99</v>
      </c>
      <c r="G12">
        <v>4.6900000000000004</v>
      </c>
      <c r="H12">
        <f t="shared" si="0"/>
        <v>0.70000000000000018</v>
      </c>
      <c r="I12" s="5">
        <f t="shared" si="1"/>
        <v>0.17543859649122812</v>
      </c>
      <c r="N12">
        <v>3.73</v>
      </c>
      <c r="O12" s="5">
        <f t="shared" si="2"/>
        <v>6.9705093833780221E-2</v>
      </c>
    </row>
    <row r="13" spans="1:15" x14ac:dyDescent="0.2">
      <c r="A13" s="2">
        <v>11</v>
      </c>
      <c r="B13" t="s">
        <v>10</v>
      </c>
      <c r="C13">
        <v>2469</v>
      </c>
      <c r="D13">
        <v>7857</v>
      </c>
      <c r="E13">
        <v>10326</v>
      </c>
      <c r="F13">
        <v>24</v>
      </c>
      <c r="G13">
        <v>25.15</v>
      </c>
      <c r="H13">
        <f t="shared" si="0"/>
        <v>1.1499999999999986</v>
      </c>
      <c r="I13" s="5">
        <f t="shared" si="1"/>
        <v>4.7916666666666607E-2</v>
      </c>
      <c r="N13">
        <v>21.89</v>
      </c>
      <c r="O13" s="5">
        <f t="shared" si="2"/>
        <v>9.6391046139789827E-2</v>
      </c>
    </row>
    <row r="14" spans="1:15" x14ac:dyDescent="0.2">
      <c r="A14" s="2">
        <v>12</v>
      </c>
      <c r="B14" t="s">
        <v>11</v>
      </c>
      <c r="C14">
        <v>2429</v>
      </c>
      <c r="D14">
        <v>2397</v>
      </c>
      <c r="E14">
        <v>4826</v>
      </c>
      <c r="F14">
        <v>2.38</v>
      </c>
      <c r="G14">
        <v>1.65</v>
      </c>
      <c r="H14">
        <f t="shared" si="0"/>
        <v>-0.73</v>
      </c>
      <c r="I14" s="5">
        <f t="shared" si="1"/>
        <v>-0.30672268907563027</v>
      </c>
      <c r="N14">
        <v>1.1200000000000001</v>
      </c>
      <c r="O14" s="5">
        <f t="shared" si="2"/>
        <v>1.1249999999999998</v>
      </c>
    </row>
    <row r="15" spans="1:15" x14ac:dyDescent="0.2">
      <c r="A15" s="2">
        <v>13</v>
      </c>
      <c r="B15" t="s">
        <v>12</v>
      </c>
      <c r="C15">
        <v>2422</v>
      </c>
      <c r="D15">
        <v>13308</v>
      </c>
      <c r="E15">
        <v>15730</v>
      </c>
      <c r="F15">
        <v>11.67</v>
      </c>
      <c r="G15">
        <v>12.32</v>
      </c>
      <c r="H15">
        <f t="shared" si="0"/>
        <v>0.65000000000000036</v>
      </c>
      <c r="I15" s="5">
        <f t="shared" si="1"/>
        <v>5.5698371893744672E-2</v>
      </c>
      <c r="N15">
        <v>11.07</v>
      </c>
      <c r="O15" s="5">
        <f t="shared" si="2"/>
        <v>5.4200542005420023E-2</v>
      </c>
    </row>
    <row r="16" spans="1:15" x14ac:dyDescent="0.2">
      <c r="A16" s="2">
        <v>14</v>
      </c>
      <c r="B16" t="s">
        <v>13</v>
      </c>
      <c r="C16">
        <v>2418</v>
      </c>
      <c r="D16">
        <v>30639</v>
      </c>
      <c r="E16">
        <v>33057</v>
      </c>
      <c r="F16">
        <v>4.3</v>
      </c>
      <c r="G16">
        <v>4.5</v>
      </c>
      <c r="H16">
        <f t="shared" si="0"/>
        <v>0.20000000000000018</v>
      </c>
      <c r="I16" s="5">
        <f t="shared" si="1"/>
        <v>4.6511627906976785E-2</v>
      </c>
      <c r="N16">
        <v>3.63</v>
      </c>
      <c r="O16" s="5">
        <f t="shared" si="2"/>
        <v>0.18457300275482091</v>
      </c>
    </row>
    <row r="17" spans="1:15" x14ac:dyDescent="0.2">
      <c r="A17" s="2">
        <v>15</v>
      </c>
      <c r="B17" t="s">
        <v>14</v>
      </c>
      <c r="C17">
        <v>2091</v>
      </c>
      <c r="D17">
        <v>163076</v>
      </c>
      <c r="E17">
        <v>165167</v>
      </c>
      <c r="F17">
        <v>17.760000000000002</v>
      </c>
      <c r="G17">
        <v>18.170000000000002</v>
      </c>
      <c r="H17">
        <f t="shared" si="0"/>
        <v>0.41000000000000014</v>
      </c>
      <c r="I17" s="5">
        <f>(G17-F17)/F17</f>
        <v>2.3085585585585593E-2</v>
      </c>
      <c r="N17">
        <v>17.18</v>
      </c>
      <c r="O17" s="5">
        <f t="shared" si="2"/>
        <v>3.3760186263096729E-2</v>
      </c>
    </row>
    <row r="18" spans="1:15" x14ac:dyDescent="0.2">
      <c r="A18" s="1">
        <v>43984</v>
      </c>
      <c r="J18" t="s">
        <v>119</v>
      </c>
      <c r="K18" t="s">
        <v>120</v>
      </c>
      <c r="L18" t="s">
        <v>121</v>
      </c>
    </row>
    <row r="19" spans="1:15" x14ac:dyDescent="0.2">
      <c r="A19" s="2">
        <v>1</v>
      </c>
      <c r="B19" t="s">
        <v>15</v>
      </c>
      <c r="C19">
        <v>170</v>
      </c>
      <c r="D19">
        <v>46976</v>
      </c>
      <c r="E19">
        <v>47146</v>
      </c>
      <c r="F19">
        <v>1.63</v>
      </c>
      <c r="G19">
        <v>1.47</v>
      </c>
      <c r="H19">
        <f>G19-F19</f>
        <v>-0.15999999999999992</v>
      </c>
      <c r="I19" s="5">
        <f>(G19-F19)/F19</f>
        <v>-9.8159509202453948E-2</v>
      </c>
      <c r="J19" s="4">
        <f>AVERAGE(I19:I23)</f>
        <v>-7.5432889585140467E-2</v>
      </c>
      <c r="K19" s="4">
        <f>AVERAGE(I19:I28)</f>
        <v>-2.5389363717513009E-2</v>
      </c>
      <c r="L19" s="4">
        <f>AVERAGE(I19:I33)</f>
        <v>-1.3185913328467915E-2</v>
      </c>
      <c r="N19">
        <v>1.42</v>
      </c>
      <c r="O19" s="5">
        <f>(F19-N19)/N19</f>
        <v>0.14788732394366194</v>
      </c>
    </row>
    <row r="20" spans="1:15" x14ac:dyDescent="0.2">
      <c r="A20" s="2">
        <v>2</v>
      </c>
      <c r="B20" t="s">
        <v>3</v>
      </c>
      <c r="C20">
        <v>108</v>
      </c>
      <c r="D20">
        <v>89308</v>
      </c>
      <c r="E20">
        <v>89416</v>
      </c>
      <c r="F20">
        <v>35.75</v>
      </c>
      <c r="G20">
        <v>32.46</v>
      </c>
      <c r="H20">
        <f t="shared" ref="H20:H33" si="3">G20-F20</f>
        <v>-3.2899999999999991</v>
      </c>
      <c r="I20" s="5">
        <f t="shared" ref="I20:I32" si="4">(G20-F20)/F20</f>
        <v>-9.2027972027971999E-2</v>
      </c>
      <c r="N20">
        <v>33.99</v>
      </c>
      <c r="O20" s="5">
        <f t="shared" ref="O20:O33" si="5">(F20-N20)/N20</f>
        <v>5.1779935275080846E-2</v>
      </c>
    </row>
    <row r="21" spans="1:15" x14ac:dyDescent="0.2">
      <c r="A21" s="2">
        <v>3</v>
      </c>
      <c r="B21" t="s">
        <v>16</v>
      </c>
      <c r="C21">
        <v>84</v>
      </c>
      <c r="D21">
        <v>105006</v>
      </c>
      <c r="E21">
        <v>105090</v>
      </c>
      <c r="F21">
        <v>4.29</v>
      </c>
      <c r="G21">
        <v>4.32</v>
      </c>
      <c r="H21">
        <f t="shared" si="3"/>
        <v>3.0000000000000249E-2</v>
      </c>
      <c r="I21" s="5">
        <f t="shared" si="4"/>
        <v>6.9930069930070511E-3</v>
      </c>
      <c r="J21" t="s">
        <v>122</v>
      </c>
      <c r="N21">
        <v>4.2</v>
      </c>
      <c r="O21" s="5">
        <f t="shared" si="5"/>
        <v>2.1428571428571394E-2</v>
      </c>
    </row>
    <row r="22" spans="1:15" x14ac:dyDescent="0.2">
      <c r="A22" s="2">
        <v>4</v>
      </c>
      <c r="B22" t="s">
        <v>17</v>
      </c>
      <c r="C22">
        <v>68</v>
      </c>
      <c r="D22">
        <v>24868</v>
      </c>
      <c r="E22">
        <v>24936</v>
      </c>
      <c r="F22">
        <v>0.35499999999999998</v>
      </c>
      <c r="G22">
        <v>0.3548</v>
      </c>
      <c r="H22">
        <f t="shared" si="3"/>
        <v>-1.9999999999997797E-4</v>
      </c>
      <c r="I22" s="5">
        <f t="shared" si="4"/>
        <v>-5.6338028169007886E-4</v>
      </c>
      <c r="J22" t="s">
        <v>123</v>
      </c>
      <c r="K22" t="s">
        <v>124</v>
      </c>
      <c r="L22" t="s">
        <v>125</v>
      </c>
      <c r="N22">
        <v>0.41</v>
      </c>
      <c r="O22" s="5">
        <f t="shared" si="5"/>
        <v>-0.13414634146341461</v>
      </c>
    </row>
    <row r="23" spans="1:15" x14ac:dyDescent="0.2">
      <c r="A23" s="2">
        <v>5</v>
      </c>
      <c r="B23" t="s">
        <v>18</v>
      </c>
      <c r="C23">
        <v>59</v>
      </c>
      <c r="D23">
        <v>2951</v>
      </c>
      <c r="E23">
        <v>3010</v>
      </c>
      <c r="F23">
        <v>4.55</v>
      </c>
      <c r="G23">
        <v>3.67</v>
      </c>
      <c r="H23">
        <f t="shared" si="3"/>
        <v>-0.87999999999999989</v>
      </c>
      <c r="I23" s="5">
        <f t="shared" si="4"/>
        <v>-0.19340659340659339</v>
      </c>
      <c r="J23" s="3">
        <v>3055.73</v>
      </c>
      <c r="K23" s="3">
        <v>3064.78</v>
      </c>
      <c r="L23" s="4">
        <f>(K23-J23)/J23</f>
        <v>2.9616490985787951E-3</v>
      </c>
      <c r="N23">
        <v>4.1399999999999997</v>
      </c>
      <c r="O23" s="5">
        <f t="shared" si="5"/>
        <v>9.903381642512081E-2</v>
      </c>
    </row>
    <row r="24" spans="1:15" x14ac:dyDescent="0.2">
      <c r="A24" s="2">
        <v>6</v>
      </c>
      <c r="B24" t="s">
        <v>4</v>
      </c>
      <c r="C24">
        <v>56</v>
      </c>
      <c r="D24">
        <v>199883</v>
      </c>
      <c r="E24">
        <v>199939</v>
      </c>
      <c r="F24">
        <v>9.39</v>
      </c>
      <c r="G24">
        <v>9.61</v>
      </c>
      <c r="H24">
        <f t="shared" si="3"/>
        <v>0.21999999999999886</v>
      </c>
      <c r="I24" s="5">
        <f t="shared" si="4"/>
        <v>2.3429179978700622E-2</v>
      </c>
      <c r="N24">
        <v>9.66</v>
      </c>
      <c r="O24" s="5">
        <f t="shared" si="5"/>
        <v>-2.7950310559006167E-2</v>
      </c>
    </row>
    <row r="25" spans="1:15" x14ac:dyDescent="0.2">
      <c r="A25" s="2">
        <v>7</v>
      </c>
      <c r="B25" t="s">
        <v>19</v>
      </c>
      <c r="C25">
        <v>54</v>
      </c>
      <c r="D25">
        <v>11477</v>
      </c>
      <c r="E25">
        <v>11531</v>
      </c>
      <c r="F25">
        <v>6.33</v>
      </c>
      <c r="G25">
        <v>6.46</v>
      </c>
      <c r="H25">
        <f t="shared" si="3"/>
        <v>0.12999999999999989</v>
      </c>
      <c r="I25" s="5">
        <f t="shared" si="4"/>
        <v>2.0537124802527628E-2</v>
      </c>
      <c r="N25">
        <v>6.82</v>
      </c>
      <c r="O25" s="5">
        <f t="shared" si="5"/>
        <v>-7.1847507331378332E-2</v>
      </c>
    </row>
    <row r="26" spans="1:15" x14ac:dyDescent="0.2">
      <c r="A26" s="2">
        <v>8</v>
      </c>
      <c r="B26" t="s">
        <v>20</v>
      </c>
      <c r="C26">
        <v>53</v>
      </c>
      <c r="D26">
        <v>41430</v>
      </c>
      <c r="E26">
        <v>41483</v>
      </c>
      <c r="F26">
        <v>0.35399999999999998</v>
      </c>
      <c r="G26">
        <v>0.35510000000000003</v>
      </c>
      <c r="H26">
        <f t="shared" si="3"/>
        <v>1.1000000000000454E-3</v>
      </c>
      <c r="I26" s="5">
        <f t="shared" si="4"/>
        <v>3.1073446327684901E-3</v>
      </c>
      <c r="N26">
        <v>0.36</v>
      </c>
      <c r="O26" s="5">
        <f t="shared" si="5"/>
        <v>-1.6666666666666684E-2</v>
      </c>
    </row>
    <row r="27" spans="1:15" x14ac:dyDescent="0.2">
      <c r="A27" s="2">
        <v>9</v>
      </c>
      <c r="B27" t="s">
        <v>21</v>
      </c>
      <c r="C27">
        <v>49</v>
      </c>
      <c r="D27">
        <v>214124</v>
      </c>
      <c r="E27">
        <v>214173</v>
      </c>
      <c r="F27">
        <v>0.67510000000000003</v>
      </c>
      <c r="G27">
        <v>0.68540000000000001</v>
      </c>
      <c r="H27">
        <f t="shared" si="3"/>
        <v>1.0299999999999976E-2</v>
      </c>
      <c r="I27" s="5">
        <f t="shared" si="4"/>
        <v>1.5256998963116539E-2</v>
      </c>
      <c r="N27">
        <v>0.69</v>
      </c>
      <c r="O27" s="5">
        <f t="shared" si="5"/>
        <v>-2.1594202898550602E-2</v>
      </c>
    </row>
    <row r="28" spans="1:15" x14ac:dyDescent="0.2">
      <c r="A28" s="2">
        <v>10</v>
      </c>
      <c r="B28" t="s">
        <v>22</v>
      </c>
      <c r="C28">
        <v>48</v>
      </c>
      <c r="D28">
        <v>66562</v>
      </c>
      <c r="E28">
        <v>66610</v>
      </c>
      <c r="F28">
        <v>199.54</v>
      </c>
      <c r="G28">
        <v>211.7</v>
      </c>
      <c r="H28">
        <f t="shared" si="3"/>
        <v>12.159999999999997</v>
      </c>
      <c r="I28" s="5">
        <f t="shared" si="4"/>
        <v>6.0940162373458943E-2</v>
      </c>
      <c r="N28">
        <v>204.15</v>
      </c>
      <c r="O28" s="5">
        <f t="shared" si="5"/>
        <v>-2.2581435219201633E-2</v>
      </c>
    </row>
    <row r="29" spans="1:15" x14ac:dyDescent="0.2">
      <c r="A29" s="2">
        <v>11</v>
      </c>
      <c r="B29" t="s">
        <v>23</v>
      </c>
      <c r="C29">
        <v>44</v>
      </c>
      <c r="D29">
        <v>3900</v>
      </c>
      <c r="E29">
        <v>3944</v>
      </c>
      <c r="F29">
        <v>1.4</v>
      </c>
      <c r="G29">
        <v>1.42</v>
      </c>
      <c r="H29">
        <f t="shared" si="3"/>
        <v>2.0000000000000018E-2</v>
      </c>
      <c r="I29" s="5">
        <f t="shared" si="4"/>
        <v>1.4285714285714299E-2</v>
      </c>
      <c r="N29">
        <v>1.36</v>
      </c>
      <c r="O29" s="5">
        <f t="shared" si="5"/>
        <v>2.9411764705882214E-2</v>
      </c>
    </row>
    <row r="30" spans="1:15" x14ac:dyDescent="0.2">
      <c r="A30" s="2">
        <v>12</v>
      </c>
      <c r="B30" t="s">
        <v>24</v>
      </c>
      <c r="C30">
        <v>41</v>
      </c>
      <c r="D30">
        <v>30894</v>
      </c>
      <c r="E30">
        <v>30935</v>
      </c>
      <c r="F30">
        <v>0.222</v>
      </c>
      <c r="G30">
        <v>0.21990000000000001</v>
      </c>
      <c r="H30">
        <f t="shared" si="3"/>
        <v>-2.0999999999999908E-3</v>
      </c>
      <c r="I30" s="5">
        <f t="shared" si="4"/>
        <v>-9.4594594594594184E-3</v>
      </c>
      <c r="N30">
        <v>0.23</v>
      </c>
      <c r="O30" s="5">
        <f t="shared" si="5"/>
        <v>-3.4782608695652202E-2</v>
      </c>
    </row>
    <row r="31" spans="1:15" x14ac:dyDescent="0.2">
      <c r="A31" s="2">
        <v>13</v>
      </c>
      <c r="B31" t="s">
        <v>25</v>
      </c>
      <c r="C31">
        <v>40</v>
      </c>
      <c r="D31">
        <v>83649</v>
      </c>
      <c r="E31">
        <v>83689</v>
      </c>
      <c r="F31">
        <v>37</v>
      </c>
      <c r="G31">
        <v>39.08</v>
      </c>
      <c r="H31">
        <f t="shared" si="3"/>
        <v>2.0799999999999983</v>
      </c>
      <c r="I31" s="5">
        <f t="shared" si="4"/>
        <v>5.6216216216216169E-2</v>
      </c>
      <c r="N31">
        <v>37.18</v>
      </c>
      <c r="O31" s="5">
        <f t="shared" si="5"/>
        <v>-4.8413125336202187E-3</v>
      </c>
    </row>
    <row r="32" spans="1:15" x14ac:dyDescent="0.2">
      <c r="A32" s="2">
        <v>14</v>
      </c>
      <c r="B32" t="s">
        <v>1</v>
      </c>
      <c r="C32">
        <v>38</v>
      </c>
      <c r="D32">
        <v>93594</v>
      </c>
      <c r="E32">
        <v>93632</v>
      </c>
      <c r="F32">
        <v>41.34</v>
      </c>
      <c r="G32">
        <v>41.51</v>
      </c>
      <c r="H32">
        <f t="shared" si="3"/>
        <v>0.1699999999999946</v>
      </c>
      <c r="I32" s="5">
        <f t="shared" si="4"/>
        <v>4.1122399612964341E-3</v>
      </c>
      <c r="N32">
        <v>43.7</v>
      </c>
      <c r="O32" s="5">
        <f t="shared" si="5"/>
        <v>-5.4004576659038885E-2</v>
      </c>
    </row>
    <row r="33" spans="1:15" x14ac:dyDescent="0.2">
      <c r="A33" s="2">
        <v>15</v>
      </c>
      <c r="B33" t="s">
        <v>26</v>
      </c>
      <c r="C33">
        <v>37</v>
      </c>
      <c r="D33">
        <v>9079</v>
      </c>
      <c r="E33">
        <v>9116</v>
      </c>
      <c r="F33">
        <v>17.68</v>
      </c>
      <c r="G33">
        <v>17.52</v>
      </c>
      <c r="H33">
        <f t="shared" si="3"/>
        <v>-0.16000000000000014</v>
      </c>
      <c r="I33" s="5">
        <f>(G33-F33)/F33</f>
        <v>-9.0497737556561163E-3</v>
      </c>
      <c r="N33">
        <v>16.93</v>
      </c>
      <c r="O33" s="5">
        <f t="shared" si="5"/>
        <v>4.4300059066745424E-2</v>
      </c>
    </row>
    <row r="34" spans="1:15" x14ac:dyDescent="0.2">
      <c r="A34" s="1">
        <v>43985</v>
      </c>
      <c r="J34" t="s">
        <v>119</v>
      </c>
      <c r="K34" t="s">
        <v>120</v>
      </c>
      <c r="L34" t="s">
        <v>121</v>
      </c>
    </row>
    <row r="35" spans="1:15" x14ac:dyDescent="0.2">
      <c r="A35" s="2">
        <v>1</v>
      </c>
      <c r="B35" t="s">
        <v>27</v>
      </c>
      <c r="C35">
        <v>8286</v>
      </c>
      <c r="D35">
        <v>66727</v>
      </c>
      <c r="E35">
        <v>75013</v>
      </c>
      <c r="F35">
        <v>6.2</v>
      </c>
      <c r="G35">
        <v>9.5299999999999994</v>
      </c>
      <c r="H35">
        <f>G35-F35</f>
        <v>3.3299999999999992</v>
      </c>
      <c r="I35" s="5">
        <f>(G35-F35)/F35</f>
        <v>0.53709677419354829</v>
      </c>
      <c r="J35" s="4">
        <f>AVERAGE(I35:I39)</f>
        <v>0.10990456384943584</v>
      </c>
      <c r="K35" s="4">
        <f>AVERAGE(I35:I44)</f>
        <v>7.4441492505659249E-2</v>
      </c>
      <c r="L35" s="4">
        <f>AVERAGE(I35:I49)</f>
        <v>5.4810232519292831E-2</v>
      </c>
      <c r="N35">
        <v>4.0199999999999996</v>
      </c>
      <c r="O35" s="5">
        <f>(F35-N35)/N35</f>
        <v>0.54228855721393054</v>
      </c>
    </row>
    <row r="36" spans="1:15" x14ac:dyDescent="0.2">
      <c r="A36" s="2">
        <v>2</v>
      </c>
      <c r="B36" t="s">
        <v>28</v>
      </c>
      <c r="C36">
        <v>7080</v>
      </c>
      <c r="D36">
        <v>38945</v>
      </c>
      <c r="E36">
        <v>46025</v>
      </c>
      <c r="F36">
        <v>2.12</v>
      </c>
      <c r="G36">
        <v>2.13</v>
      </c>
      <c r="H36">
        <f t="shared" ref="H36:H49" si="6">G36-F36</f>
        <v>9.9999999999997868E-3</v>
      </c>
      <c r="I36" s="5">
        <f t="shared" ref="I36:I48" si="7">(G36-F36)/F36</f>
        <v>4.7169811320753709E-3</v>
      </c>
      <c r="N36">
        <v>1.65</v>
      </c>
      <c r="O36" s="5">
        <f t="shared" ref="O36:O49" si="8">(F36-N36)/N36</f>
        <v>0.28484848484848496</v>
      </c>
    </row>
    <row r="37" spans="1:15" x14ac:dyDescent="0.2">
      <c r="A37" s="2">
        <v>3</v>
      </c>
      <c r="B37" t="s">
        <v>29</v>
      </c>
      <c r="C37">
        <v>2103</v>
      </c>
      <c r="D37">
        <v>143619</v>
      </c>
      <c r="E37">
        <v>145722</v>
      </c>
      <c r="F37">
        <v>26.35</v>
      </c>
      <c r="G37">
        <v>26.5</v>
      </c>
      <c r="H37">
        <f t="shared" si="6"/>
        <v>0.14999999999999858</v>
      </c>
      <c r="I37" s="5">
        <f t="shared" si="7"/>
        <v>5.6925996204933048E-3</v>
      </c>
      <c r="J37" t="s">
        <v>122</v>
      </c>
      <c r="N37">
        <v>26.53</v>
      </c>
      <c r="O37" s="5">
        <f t="shared" si="8"/>
        <v>-6.7847719562759033E-3</v>
      </c>
    </row>
    <row r="38" spans="1:15" x14ac:dyDescent="0.2">
      <c r="A38" s="2">
        <v>4</v>
      </c>
      <c r="B38" t="s">
        <v>30</v>
      </c>
      <c r="C38">
        <v>1668</v>
      </c>
      <c r="D38">
        <v>780192</v>
      </c>
      <c r="E38">
        <v>781860</v>
      </c>
      <c r="F38">
        <v>7.27</v>
      </c>
      <c r="G38">
        <v>7.31</v>
      </c>
      <c r="H38">
        <f t="shared" si="6"/>
        <v>4.0000000000000036E-2</v>
      </c>
      <c r="I38" s="5">
        <f t="shared" si="7"/>
        <v>5.5020632737276531E-3</v>
      </c>
      <c r="J38" t="s">
        <v>123</v>
      </c>
      <c r="K38" t="s">
        <v>124</v>
      </c>
      <c r="L38" t="s">
        <v>125</v>
      </c>
      <c r="N38">
        <v>7.05</v>
      </c>
      <c r="O38" s="5">
        <f t="shared" si="8"/>
        <v>3.1205673758865213E-2</v>
      </c>
    </row>
    <row r="39" spans="1:15" x14ac:dyDescent="0.2">
      <c r="A39" s="2">
        <v>5</v>
      </c>
      <c r="B39" t="s">
        <v>31</v>
      </c>
      <c r="C39">
        <v>1658</v>
      </c>
      <c r="D39">
        <v>199230</v>
      </c>
      <c r="E39">
        <v>200888</v>
      </c>
      <c r="F39">
        <v>218.04</v>
      </c>
      <c r="G39">
        <v>217.28</v>
      </c>
      <c r="H39">
        <f t="shared" si="6"/>
        <v>-0.75999999999999091</v>
      </c>
      <c r="I39" s="5">
        <f t="shared" si="7"/>
        <v>-3.4855989726655244E-3</v>
      </c>
      <c r="J39" s="3">
        <v>3080.82</v>
      </c>
      <c r="K39" s="3">
        <v>3098.9</v>
      </c>
      <c r="L39" s="4">
        <f>(K39-J39)/J39</f>
        <v>5.8685674593127561E-3</v>
      </c>
      <c r="N39">
        <v>214.33</v>
      </c>
      <c r="O39" s="5">
        <f t="shared" si="8"/>
        <v>1.7309755983763258E-2</v>
      </c>
    </row>
    <row r="40" spans="1:15" x14ac:dyDescent="0.2">
      <c r="A40" s="2">
        <v>6</v>
      </c>
      <c r="B40" t="s">
        <v>3</v>
      </c>
      <c r="C40">
        <v>1655</v>
      </c>
      <c r="D40">
        <v>95859</v>
      </c>
      <c r="E40">
        <v>97514</v>
      </c>
      <c r="F40" t="s">
        <v>118</v>
      </c>
      <c r="G40" t="s">
        <v>118</v>
      </c>
      <c r="H40">
        <v>0</v>
      </c>
      <c r="I40" s="5">
        <v>0</v>
      </c>
      <c r="O40" s="5" t="e">
        <f t="shared" si="8"/>
        <v>#VALUE!</v>
      </c>
    </row>
    <row r="41" spans="1:15" x14ac:dyDescent="0.2">
      <c r="A41" s="2">
        <v>7</v>
      </c>
      <c r="B41" t="s">
        <v>32</v>
      </c>
      <c r="C41">
        <v>1551</v>
      </c>
      <c r="D41">
        <v>29054</v>
      </c>
      <c r="E41">
        <v>30605</v>
      </c>
      <c r="F41">
        <v>7.53</v>
      </c>
      <c r="G41">
        <v>7.56</v>
      </c>
      <c r="H41">
        <f t="shared" si="6"/>
        <v>2.9999999999999361E-2</v>
      </c>
      <c r="I41" s="5">
        <f t="shared" si="7"/>
        <v>3.9840637450198352E-3</v>
      </c>
      <c r="N41">
        <v>6.92</v>
      </c>
      <c r="O41" s="5">
        <f t="shared" si="8"/>
        <v>8.8150289017341094E-2</v>
      </c>
    </row>
    <row r="42" spans="1:15" x14ac:dyDescent="0.2">
      <c r="A42" s="2">
        <v>8</v>
      </c>
      <c r="B42" t="s">
        <v>14</v>
      </c>
      <c r="C42">
        <v>1351</v>
      </c>
      <c r="D42">
        <v>169950</v>
      </c>
      <c r="E42">
        <v>171301</v>
      </c>
      <c r="F42">
        <v>20.13</v>
      </c>
      <c r="G42">
        <v>21.37</v>
      </c>
      <c r="H42">
        <f t="shared" si="6"/>
        <v>1.240000000000002</v>
      </c>
      <c r="I42" s="5">
        <f t="shared" si="7"/>
        <v>6.1599602583209241E-2</v>
      </c>
      <c r="N42">
        <v>18.2</v>
      </c>
      <c r="O42" s="5">
        <f t="shared" si="8"/>
        <v>0.10604395604395603</v>
      </c>
    </row>
    <row r="43" spans="1:15" x14ac:dyDescent="0.2">
      <c r="A43" s="2">
        <v>9</v>
      </c>
      <c r="B43" t="s">
        <v>33</v>
      </c>
      <c r="C43">
        <v>1278</v>
      </c>
      <c r="D43">
        <v>134388</v>
      </c>
      <c r="E43">
        <v>135666</v>
      </c>
      <c r="F43">
        <v>5.21</v>
      </c>
      <c r="G43">
        <v>6.01</v>
      </c>
      <c r="H43">
        <f t="shared" si="6"/>
        <v>0.79999999999999982</v>
      </c>
      <c r="I43" s="5">
        <f t="shared" si="7"/>
        <v>0.15355086372360841</v>
      </c>
      <c r="N43">
        <v>4.7</v>
      </c>
      <c r="O43" s="5">
        <f t="shared" si="8"/>
        <v>0.10851063829787229</v>
      </c>
    </row>
    <row r="44" spans="1:15" x14ac:dyDescent="0.2">
      <c r="A44" s="2">
        <v>10</v>
      </c>
      <c r="B44" t="s">
        <v>34</v>
      </c>
      <c r="C44">
        <v>1222</v>
      </c>
      <c r="D44">
        <v>3991</v>
      </c>
      <c r="E44">
        <v>5213</v>
      </c>
      <c r="F44">
        <v>3.3</v>
      </c>
      <c r="G44">
        <v>3.22</v>
      </c>
      <c r="H44">
        <f t="shared" si="6"/>
        <v>-7.9999999999999627E-2</v>
      </c>
      <c r="I44" s="5">
        <f t="shared" si="7"/>
        <v>-2.4242424242424131E-2</v>
      </c>
      <c r="N44">
        <v>3.96</v>
      </c>
      <c r="O44" s="5">
        <f t="shared" si="8"/>
        <v>-0.16666666666666671</v>
      </c>
    </row>
    <row r="45" spans="1:15" x14ac:dyDescent="0.2">
      <c r="A45" s="2">
        <v>11</v>
      </c>
      <c r="B45" t="s">
        <v>35</v>
      </c>
      <c r="C45">
        <v>1179</v>
      </c>
      <c r="D45">
        <v>170082</v>
      </c>
      <c r="E45">
        <v>171261</v>
      </c>
      <c r="F45">
        <v>27.17</v>
      </c>
      <c r="G45">
        <v>27.08</v>
      </c>
      <c r="H45">
        <f t="shared" si="6"/>
        <v>-9.0000000000003411E-2</v>
      </c>
      <c r="I45" s="5">
        <f t="shared" si="7"/>
        <v>-3.3124769966876482E-3</v>
      </c>
      <c r="N45">
        <v>27.07</v>
      </c>
      <c r="O45" s="5">
        <f t="shared" si="8"/>
        <v>3.6941263391208506E-3</v>
      </c>
    </row>
    <row r="46" spans="1:15" x14ac:dyDescent="0.2">
      <c r="A46" s="2">
        <v>12</v>
      </c>
      <c r="B46" t="s">
        <v>16</v>
      </c>
      <c r="C46">
        <v>1127</v>
      </c>
      <c r="D46">
        <v>107971</v>
      </c>
      <c r="E46">
        <v>109098</v>
      </c>
      <c r="F46">
        <v>4.38</v>
      </c>
      <c r="G46">
        <v>4.33</v>
      </c>
      <c r="H46">
        <f t="shared" si="6"/>
        <v>-4.9999999999999822E-2</v>
      </c>
      <c r="I46" s="5">
        <f t="shared" si="7"/>
        <v>-1.1415525114155211E-2</v>
      </c>
      <c r="N46">
        <v>4.3099999999999996</v>
      </c>
      <c r="O46" s="5">
        <f t="shared" si="8"/>
        <v>1.6241299303944384E-2</v>
      </c>
    </row>
    <row r="47" spans="1:15" x14ac:dyDescent="0.2">
      <c r="A47" s="2">
        <v>13</v>
      </c>
      <c r="B47" t="s">
        <v>36</v>
      </c>
      <c r="C47">
        <v>1127</v>
      </c>
      <c r="D47">
        <v>3844</v>
      </c>
      <c r="E47">
        <v>4971</v>
      </c>
      <c r="F47">
        <v>5.87</v>
      </c>
      <c r="G47">
        <v>6.04</v>
      </c>
      <c r="H47">
        <f t="shared" si="6"/>
        <v>0.16999999999999993</v>
      </c>
      <c r="I47" s="5">
        <f t="shared" si="7"/>
        <v>2.8960817717206121E-2</v>
      </c>
      <c r="N47">
        <v>5.14</v>
      </c>
      <c r="O47" s="5">
        <f t="shared" si="8"/>
        <v>0.14202334630350202</v>
      </c>
    </row>
    <row r="48" spans="1:15" x14ac:dyDescent="0.2">
      <c r="A48" s="2">
        <v>14</v>
      </c>
      <c r="B48" t="s">
        <v>37</v>
      </c>
      <c r="C48">
        <v>1120</v>
      </c>
      <c r="D48">
        <v>2578</v>
      </c>
      <c r="E48">
        <v>3698</v>
      </c>
      <c r="F48">
        <v>0.4</v>
      </c>
      <c r="G48">
        <v>0.43</v>
      </c>
      <c r="H48">
        <f t="shared" si="6"/>
        <v>2.9999999999999971E-2</v>
      </c>
      <c r="I48" s="5">
        <f t="shared" si="7"/>
        <v>7.4999999999999928E-2</v>
      </c>
      <c r="N48">
        <v>0.64</v>
      </c>
      <c r="O48" s="5">
        <f t="shared" si="8"/>
        <v>-0.375</v>
      </c>
    </row>
    <row r="49" spans="1:15" x14ac:dyDescent="0.2">
      <c r="A49" s="2">
        <v>15</v>
      </c>
      <c r="B49" t="s">
        <v>38</v>
      </c>
      <c r="C49">
        <v>1111</v>
      </c>
      <c r="D49">
        <v>25731</v>
      </c>
      <c r="E49">
        <v>26842</v>
      </c>
      <c r="F49">
        <v>0.17399999999999999</v>
      </c>
      <c r="G49">
        <v>0.17199999999999999</v>
      </c>
      <c r="H49">
        <f t="shared" si="6"/>
        <v>-2.0000000000000018E-3</v>
      </c>
      <c r="I49" s="5">
        <f>(G49-F49)/F49</f>
        <v>-1.1494252873563229E-2</v>
      </c>
      <c r="N49">
        <v>0.16200000000000001</v>
      </c>
      <c r="O49" s="5">
        <f t="shared" si="8"/>
        <v>7.4074074074073973E-2</v>
      </c>
    </row>
    <row r="50" spans="1:15" x14ac:dyDescent="0.2">
      <c r="A50" s="1">
        <v>43986</v>
      </c>
      <c r="J50" t="s">
        <v>119</v>
      </c>
      <c r="K50" t="s">
        <v>120</v>
      </c>
      <c r="L50" t="s">
        <v>121</v>
      </c>
    </row>
    <row r="51" spans="1:15" x14ac:dyDescent="0.2">
      <c r="A51" s="2">
        <v>1</v>
      </c>
      <c r="B51" t="s">
        <v>27</v>
      </c>
      <c r="C51">
        <v>34954</v>
      </c>
      <c r="D51">
        <v>112741</v>
      </c>
      <c r="E51">
        <v>147695</v>
      </c>
      <c r="F51">
        <v>8.2100000000000009</v>
      </c>
      <c r="G51">
        <v>6.16</v>
      </c>
      <c r="H51">
        <f>G51-F51</f>
        <v>-2.0500000000000007</v>
      </c>
      <c r="I51" s="5">
        <f>(G51-F51)/F51</f>
        <v>-0.24969549330085267</v>
      </c>
      <c r="J51" s="4">
        <f>AVERAGE(I51:I55)</f>
        <v>0.16026921690385115</v>
      </c>
      <c r="K51" s="4">
        <f>AVERAGE(I51:I60)</f>
        <v>0.14692905050768659</v>
      </c>
      <c r="L51" s="4">
        <f>AVERAGE(I51:I65)</f>
        <v>0.1202530370133315</v>
      </c>
      <c r="N51">
        <v>7.93</v>
      </c>
      <c r="O51" s="5">
        <f>(F51-N51)/N51</f>
        <v>3.5308953341740369E-2</v>
      </c>
    </row>
    <row r="52" spans="1:15" x14ac:dyDescent="0.2">
      <c r="A52" s="2">
        <v>2</v>
      </c>
      <c r="B52" t="s">
        <v>39</v>
      </c>
      <c r="C52">
        <v>17541</v>
      </c>
      <c r="D52">
        <v>8256</v>
      </c>
      <c r="E52">
        <v>25797</v>
      </c>
      <c r="F52">
        <v>3.52</v>
      </c>
      <c r="G52">
        <v>2.97</v>
      </c>
      <c r="H52">
        <f t="shared" ref="H52:H65" si="9">G52-F52</f>
        <v>-0.54999999999999982</v>
      </c>
      <c r="I52" s="5">
        <f t="shared" ref="I52:I64" si="10">(G52-F52)/F52</f>
        <v>-0.15624999999999994</v>
      </c>
      <c r="N52">
        <v>1.31</v>
      </c>
      <c r="O52" s="5">
        <f t="shared" ref="O52:O65" si="11">(F52-N52)/N52</f>
        <v>1.6870229007633586</v>
      </c>
    </row>
    <row r="53" spans="1:15" x14ac:dyDescent="0.2">
      <c r="A53" s="2">
        <v>3</v>
      </c>
      <c r="B53" t="s">
        <v>20</v>
      </c>
      <c r="C53">
        <v>11644</v>
      </c>
      <c r="D53">
        <v>47071</v>
      </c>
      <c r="E53">
        <v>58715</v>
      </c>
      <c r="F53">
        <v>1.02</v>
      </c>
      <c r="G53">
        <v>1.46</v>
      </c>
      <c r="H53">
        <f t="shared" si="9"/>
        <v>0.43999999999999995</v>
      </c>
      <c r="I53" s="5">
        <f t="shared" si="10"/>
        <v>0.43137254901960781</v>
      </c>
      <c r="J53" t="s">
        <v>122</v>
      </c>
      <c r="N53">
        <v>0.43</v>
      </c>
      <c r="O53" s="5">
        <f t="shared" si="11"/>
        <v>1.3720930232558142</v>
      </c>
    </row>
    <row r="54" spans="1:15" x14ac:dyDescent="0.2">
      <c r="A54" s="2">
        <v>4</v>
      </c>
      <c r="B54" t="s">
        <v>40</v>
      </c>
      <c r="C54">
        <v>10665</v>
      </c>
      <c r="D54">
        <v>59358</v>
      </c>
      <c r="E54">
        <v>70023</v>
      </c>
      <c r="F54">
        <v>5.0999999999999996</v>
      </c>
      <c r="G54">
        <v>7.98</v>
      </c>
      <c r="H54">
        <f t="shared" si="9"/>
        <v>2.8800000000000008</v>
      </c>
      <c r="I54" s="5">
        <f t="shared" si="10"/>
        <v>0.56470588235294139</v>
      </c>
      <c r="J54" t="s">
        <v>123</v>
      </c>
      <c r="K54" t="s">
        <v>124</v>
      </c>
      <c r="L54" t="s">
        <v>125</v>
      </c>
      <c r="N54">
        <v>2.62</v>
      </c>
      <c r="O54" s="5">
        <f t="shared" si="11"/>
        <v>0.94656488549618301</v>
      </c>
    </row>
    <row r="55" spans="1:15" x14ac:dyDescent="0.2">
      <c r="A55" s="2">
        <v>5</v>
      </c>
      <c r="B55" t="s">
        <v>41</v>
      </c>
      <c r="C55">
        <v>3758</v>
      </c>
      <c r="D55">
        <v>199886</v>
      </c>
      <c r="E55">
        <v>203644</v>
      </c>
      <c r="F55">
        <v>20.69</v>
      </c>
      <c r="G55">
        <v>25.06</v>
      </c>
      <c r="H55">
        <f t="shared" si="9"/>
        <v>4.3699999999999974</v>
      </c>
      <c r="I55" s="5">
        <f t="shared" si="10"/>
        <v>0.21121314644755906</v>
      </c>
      <c r="J55" s="3">
        <v>3122.87</v>
      </c>
      <c r="K55" s="3">
        <v>3111.56</v>
      </c>
      <c r="L55" s="4">
        <f>(K55-J55)/J55</f>
        <v>-3.6216685292695329E-3</v>
      </c>
      <c r="N55">
        <v>17.309999999999999</v>
      </c>
      <c r="O55" s="5">
        <f t="shared" si="11"/>
        <v>0.19526285384171016</v>
      </c>
    </row>
    <row r="56" spans="1:15" x14ac:dyDescent="0.2">
      <c r="A56" s="2">
        <v>6</v>
      </c>
      <c r="B56" t="s">
        <v>33</v>
      </c>
      <c r="C56">
        <v>3712</v>
      </c>
      <c r="D56">
        <v>140139</v>
      </c>
      <c r="E56">
        <v>143851</v>
      </c>
      <c r="F56">
        <v>5.98</v>
      </c>
      <c r="G56">
        <v>6.03</v>
      </c>
      <c r="H56">
        <f t="shared" si="9"/>
        <v>4.9999999999999822E-2</v>
      </c>
      <c r="I56" s="5">
        <f t="shared" si="10"/>
        <v>8.3612040133778966E-3</v>
      </c>
      <c r="N56">
        <v>5.6</v>
      </c>
      <c r="O56" s="5">
        <f t="shared" si="11"/>
        <v>6.7857142857143005E-2</v>
      </c>
    </row>
    <row r="57" spans="1:15" x14ac:dyDescent="0.2">
      <c r="A57" s="2">
        <v>7</v>
      </c>
      <c r="B57" t="s">
        <v>42</v>
      </c>
      <c r="C57">
        <v>3444</v>
      </c>
      <c r="D57">
        <v>300414</v>
      </c>
      <c r="E57">
        <v>303858</v>
      </c>
      <c r="F57">
        <v>184.98</v>
      </c>
      <c r="G57">
        <v>201.23</v>
      </c>
      <c r="H57">
        <f t="shared" si="9"/>
        <v>16.25</v>
      </c>
      <c r="I57" s="5">
        <f t="shared" si="10"/>
        <v>8.7847334847010489E-2</v>
      </c>
      <c r="N57">
        <v>173.16</v>
      </c>
      <c r="O57" s="5">
        <f t="shared" si="11"/>
        <v>6.8260568260568227E-2</v>
      </c>
    </row>
    <row r="58" spans="1:15" x14ac:dyDescent="0.2">
      <c r="A58" s="2">
        <v>8</v>
      </c>
      <c r="B58" t="s">
        <v>43</v>
      </c>
      <c r="C58">
        <v>3201</v>
      </c>
      <c r="D58">
        <v>546466</v>
      </c>
      <c r="E58">
        <v>549667</v>
      </c>
      <c r="F58">
        <v>31.36</v>
      </c>
      <c r="G58">
        <v>37.200000000000003</v>
      </c>
      <c r="H58">
        <f t="shared" si="9"/>
        <v>5.8400000000000034</v>
      </c>
      <c r="I58" s="5">
        <f t="shared" si="10"/>
        <v>0.18622448979591849</v>
      </c>
      <c r="N58">
        <v>28.47</v>
      </c>
      <c r="O58" s="5">
        <f t="shared" si="11"/>
        <v>0.10151036178433441</v>
      </c>
    </row>
    <row r="59" spans="1:15" x14ac:dyDescent="0.2">
      <c r="A59" s="2">
        <v>9</v>
      </c>
      <c r="B59" t="s">
        <v>44</v>
      </c>
      <c r="C59">
        <v>2818</v>
      </c>
      <c r="D59">
        <v>300889</v>
      </c>
      <c r="E59">
        <v>303707</v>
      </c>
      <c r="F59">
        <v>38</v>
      </c>
      <c r="G59">
        <v>48.95</v>
      </c>
      <c r="H59">
        <f t="shared" si="9"/>
        <v>10.950000000000003</v>
      </c>
      <c r="I59" s="5">
        <f t="shared" si="10"/>
        <v>0.28815789473684217</v>
      </c>
      <c r="N59">
        <v>33.65</v>
      </c>
      <c r="O59" s="5">
        <f t="shared" si="11"/>
        <v>0.12927191679049038</v>
      </c>
    </row>
    <row r="60" spans="1:15" x14ac:dyDescent="0.2">
      <c r="A60" s="2">
        <v>10</v>
      </c>
      <c r="B60" t="s">
        <v>14</v>
      </c>
      <c r="C60">
        <v>2624</v>
      </c>
      <c r="D60">
        <v>176128</v>
      </c>
      <c r="E60">
        <v>178752</v>
      </c>
      <c r="F60">
        <v>21.16</v>
      </c>
      <c r="G60">
        <v>23.22</v>
      </c>
      <c r="H60">
        <f t="shared" si="9"/>
        <v>2.0599999999999987</v>
      </c>
      <c r="I60" s="5">
        <f t="shared" si="10"/>
        <v>9.7353497164461192E-2</v>
      </c>
      <c r="N60">
        <v>20.260000000000002</v>
      </c>
      <c r="O60" s="5">
        <f t="shared" si="11"/>
        <v>4.4422507403751157E-2</v>
      </c>
    </row>
    <row r="61" spans="1:15" x14ac:dyDescent="0.2">
      <c r="A61" s="2">
        <v>11</v>
      </c>
      <c r="B61" t="s">
        <v>13</v>
      </c>
      <c r="C61">
        <v>2313</v>
      </c>
      <c r="D61">
        <v>39219</v>
      </c>
      <c r="E61">
        <v>41532</v>
      </c>
      <c r="F61">
        <v>4.9800000000000004</v>
      </c>
      <c r="G61">
        <v>5.19</v>
      </c>
      <c r="H61">
        <f t="shared" si="9"/>
        <v>0.20999999999999996</v>
      </c>
      <c r="I61" s="5">
        <f t="shared" si="10"/>
        <v>4.2168674698795171E-2</v>
      </c>
      <c r="N61">
        <v>4.75</v>
      </c>
      <c r="O61" s="5">
        <f t="shared" si="11"/>
        <v>4.8421052631579038E-2</v>
      </c>
    </row>
    <row r="62" spans="1:15" x14ac:dyDescent="0.2">
      <c r="A62" s="2">
        <v>12</v>
      </c>
      <c r="B62" t="s">
        <v>45</v>
      </c>
      <c r="C62">
        <v>2108</v>
      </c>
      <c r="D62">
        <v>869456</v>
      </c>
      <c r="E62">
        <v>871564</v>
      </c>
      <c r="F62">
        <v>6.31</v>
      </c>
      <c r="G62">
        <v>7.24</v>
      </c>
      <c r="H62">
        <f t="shared" si="9"/>
        <v>0.9300000000000006</v>
      </c>
      <c r="I62" s="5">
        <f t="shared" si="10"/>
        <v>0.14738510301109362</v>
      </c>
      <c r="N62">
        <v>6.19</v>
      </c>
      <c r="O62" s="5">
        <f t="shared" si="11"/>
        <v>1.9386106623586301E-2</v>
      </c>
    </row>
    <row r="63" spans="1:15" x14ac:dyDescent="0.2">
      <c r="A63" s="2">
        <v>13</v>
      </c>
      <c r="B63" t="s">
        <v>46</v>
      </c>
      <c r="C63">
        <v>1805</v>
      </c>
      <c r="D63">
        <v>2726</v>
      </c>
      <c r="E63">
        <v>4531</v>
      </c>
      <c r="F63">
        <v>1.57</v>
      </c>
      <c r="G63">
        <v>1.1000000000000001</v>
      </c>
      <c r="H63">
        <f t="shared" si="9"/>
        <v>-0.47</v>
      </c>
      <c r="I63" s="5">
        <f t="shared" si="10"/>
        <v>-0.29936305732484075</v>
      </c>
      <c r="N63">
        <v>0.89</v>
      </c>
      <c r="O63" s="5">
        <f t="shared" si="11"/>
        <v>0.76404494382022481</v>
      </c>
    </row>
    <row r="64" spans="1:15" x14ac:dyDescent="0.2">
      <c r="A64" s="2">
        <v>14</v>
      </c>
      <c r="B64" t="s">
        <v>47</v>
      </c>
      <c r="C64">
        <v>1705</v>
      </c>
      <c r="D64">
        <v>53875</v>
      </c>
      <c r="E64">
        <v>55580</v>
      </c>
      <c r="F64">
        <v>2.75</v>
      </c>
      <c r="G64">
        <v>2.76</v>
      </c>
      <c r="H64">
        <f t="shared" si="9"/>
        <v>9.9999999999997868E-3</v>
      </c>
      <c r="I64" s="5">
        <f t="shared" si="10"/>
        <v>3.6363636363635587E-3</v>
      </c>
      <c r="N64">
        <v>3.05</v>
      </c>
      <c r="O64" s="5">
        <f t="shared" si="11"/>
        <v>-9.8360655737704861E-2</v>
      </c>
    </row>
    <row r="65" spans="1:15" x14ac:dyDescent="0.2">
      <c r="A65" s="2">
        <v>15</v>
      </c>
      <c r="B65" t="s">
        <v>6</v>
      </c>
      <c r="C65">
        <v>1697</v>
      </c>
      <c r="D65">
        <v>553350</v>
      </c>
      <c r="E65">
        <v>555047</v>
      </c>
      <c r="F65">
        <v>14.75</v>
      </c>
      <c r="G65">
        <v>21.25</v>
      </c>
      <c r="H65">
        <f t="shared" si="9"/>
        <v>6.5</v>
      </c>
      <c r="I65" s="5">
        <f>(G65-F65)/F65</f>
        <v>0.44067796610169491</v>
      </c>
      <c r="N65">
        <v>11.85</v>
      </c>
      <c r="O65" s="5">
        <f t="shared" si="11"/>
        <v>0.24472573839662451</v>
      </c>
    </row>
    <row r="66" spans="1:15" x14ac:dyDescent="0.2">
      <c r="A66" s="1">
        <v>43987</v>
      </c>
      <c r="J66" t="s">
        <v>119</v>
      </c>
      <c r="K66" t="s">
        <v>120</v>
      </c>
      <c r="L66" t="s">
        <v>121</v>
      </c>
    </row>
    <row r="67" spans="1:15" x14ac:dyDescent="0.2">
      <c r="A67" s="2">
        <v>1</v>
      </c>
      <c r="B67" t="s">
        <v>56</v>
      </c>
      <c r="C67">
        <v>8448</v>
      </c>
      <c r="D67">
        <v>112409</v>
      </c>
      <c r="E67">
        <v>120857</v>
      </c>
      <c r="F67">
        <v>5.92</v>
      </c>
      <c r="G67">
        <v>5.22</v>
      </c>
      <c r="H67">
        <f>G67-F67</f>
        <v>-0.70000000000000018</v>
      </c>
      <c r="I67" s="5">
        <f>(G67-F67)/F67</f>
        <v>-0.11824324324324327</v>
      </c>
      <c r="J67" s="4">
        <f>AVERAGE(I67:I71)</f>
        <v>-0.10764665076221558</v>
      </c>
      <c r="K67" s="4">
        <f>AVERAGE(I67:I76)</f>
        <v>-1.3226275260405979E-2</v>
      </c>
      <c r="L67" s="4">
        <f>AVERAGE(I67:I81)</f>
        <v>-1.4774417637187448E-2</v>
      </c>
      <c r="N67">
        <v>4.05</v>
      </c>
      <c r="O67" s="5">
        <f>(F67-N67)/N67</f>
        <v>0.46172839506172847</v>
      </c>
    </row>
    <row r="68" spans="1:15" x14ac:dyDescent="0.2">
      <c r="A68" s="2">
        <v>2</v>
      </c>
      <c r="B68" t="s">
        <v>57</v>
      </c>
      <c r="C68">
        <v>7248</v>
      </c>
      <c r="D68">
        <v>66625</v>
      </c>
      <c r="E68">
        <v>73873</v>
      </c>
      <c r="F68">
        <v>3.06</v>
      </c>
      <c r="G68">
        <v>3.67</v>
      </c>
      <c r="H68">
        <f t="shared" ref="H68:H81" si="12">G68-F68</f>
        <v>0.60999999999999988</v>
      </c>
      <c r="I68" s="5">
        <f t="shared" ref="I68:I80" si="13">(G68-F68)/F68</f>
        <v>0.19934640522875813</v>
      </c>
      <c r="N68">
        <v>1.5</v>
      </c>
      <c r="O68" s="5">
        <f t="shared" ref="O68:O81" si="14">(F68-N68)/N68</f>
        <v>1.04</v>
      </c>
    </row>
    <row r="69" spans="1:15" x14ac:dyDescent="0.2">
      <c r="A69" s="2">
        <v>3</v>
      </c>
      <c r="B69" t="s">
        <v>40</v>
      </c>
      <c r="C69">
        <v>6485</v>
      </c>
      <c r="D69">
        <v>83258</v>
      </c>
      <c r="E69">
        <v>89743</v>
      </c>
      <c r="F69">
        <v>7.26</v>
      </c>
      <c r="G69">
        <v>5.94</v>
      </c>
      <c r="H69">
        <f t="shared" si="12"/>
        <v>-1.3199999999999994</v>
      </c>
      <c r="I69" s="5">
        <f t="shared" si="13"/>
        <v>-0.18181818181818174</v>
      </c>
      <c r="J69" t="s">
        <v>122</v>
      </c>
      <c r="N69">
        <v>4.62</v>
      </c>
      <c r="O69" s="5">
        <f t="shared" si="14"/>
        <v>0.5714285714285714</v>
      </c>
    </row>
    <row r="70" spans="1:15" x14ac:dyDescent="0.2">
      <c r="A70" s="2">
        <v>4</v>
      </c>
      <c r="B70" t="s">
        <v>6</v>
      </c>
      <c r="C70">
        <v>5494</v>
      </c>
      <c r="D70">
        <v>586592</v>
      </c>
      <c r="E70">
        <v>592086</v>
      </c>
      <c r="F70">
        <v>20.34</v>
      </c>
      <c r="G70">
        <v>19.86</v>
      </c>
      <c r="H70">
        <f t="shared" si="12"/>
        <v>-0.48000000000000043</v>
      </c>
      <c r="I70" s="5">
        <f t="shared" si="13"/>
        <v>-2.3598820058997071E-2</v>
      </c>
      <c r="J70" t="s">
        <v>123</v>
      </c>
      <c r="K70" t="s">
        <v>124</v>
      </c>
      <c r="L70" t="s">
        <v>125</v>
      </c>
      <c r="N70">
        <v>16.72</v>
      </c>
      <c r="O70" s="5">
        <f t="shared" si="14"/>
        <v>0.2165071770334929</v>
      </c>
    </row>
    <row r="71" spans="1:15" x14ac:dyDescent="0.2">
      <c r="A71" s="2">
        <v>5</v>
      </c>
      <c r="B71" t="s">
        <v>58</v>
      </c>
      <c r="C71">
        <v>5055</v>
      </c>
      <c r="D71">
        <v>98271</v>
      </c>
      <c r="E71">
        <v>103326</v>
      </c>
      <c r="F71">
        <v>0.27300000000000002</v>
      </c>
      <c r="G71">
        <v>0.16</v>
      </c>
      <c r="H71">
        <f t="shared" si="12"/>
        <v>-0.11300000000000002</v>
      </c>
      <c r="I71" s="5">
        <f t="shared" si="13"/>
        <v>-0.41391941391941395</v>
      </c>
      <c r="J71" s="3">
        <v>3112.35</v>
      </c>
      <c r="K71" s="3">
        <v>3163.84</v>
      </c>
      <c r="L71" s="4">
        <f>(K71-J71)/J71</f>
        <v>1.6543769177631128E-2</v>
      </c>
      <c r="N71">
        <v>0.15</v>
      </c>
      <c r="O71" s="5">
        <f t="shared" si="14"/>
        <v>0.82000000000000017</v>
      </c>
    </row>
    <row r="72" spans="1:15" x14ac:dyDescent="0.2">
      <c r="A72" s="2">
        <v>6</v>
      </c>
      <c r="B72" t="s">
        <v>59</v>
      </c>
      <c r="C72">
        <v>5025</v>
      </c>
      <c r="D72">
        <v>44059</v>
      </c>
      <c r="E72">
        <v>49084</v>
      </c>
      <c r="F72">
        <v>0.17399999999999999</v>
      </c>
      <c r="G72">
        <v>0.18</v>
      </c>
      <c r="H72">
        <f t="shared" si="12"/>
        <v>6.0000000000000053E-3</v>
      </c>
      <c r="I72" s="5">
        <f t="shared" si="13"/>
        <v>3.4482758620689689E-2</v>
      </c>
      <c r="N72">
        <v>0.14000000000000001</v>
      </c>
      <c r="O72" s="5">
        <f t="shared" si="14"/>
        <v>0.24285714285714266</v>
      </c>
    </row>
    <row r="73" spans="1:15" x14ac:dyDescent="0.2">
      <c r="A73" s="2">
        <v>7</v>
      </c>
      <c r="B73" t="s">
        <v>60</v>
      </c>
      <c r="C73">
        <v>3664</v>
      </c>
      <c r="D73">
        <v>96466</v>
      </c>
      <c r="E73">
        <v>100130</v>
      </c>
      <c r="F73">
        <v>4.6900000000000004</v>
      </c>
      <c r="G73">
        <v>5.93</v>
      </c>
      <c r="H73">
        <f t="shared" si="12"/>
        <v>1.2399999999999993</v>
      </c>
      <c r="I73" s="5">
        <f t="shared" si="13"/>
        <v>0.26439232409381647</v>
      </c>
      <c r="N73">
        <v>3.58</v>
      </c>
      <c r="O73" s="5">
        <f t="shared" si="14"/>
        <v>0.3100558659217878</v>
      </c>
    </row>
    <row r="74" spans="1:15" x14ac:dyDescent="0.2">
      <c r="A74" s="2">
        <v>8</v>
      </c>
      <c r="B74" t="s">
        <v>61</v>
      </c>
      <c r="C74">
        <v>1984</v>
      </c>
      <c r="D74">
        <v>154964</v>
      </c>
      <c r="E74">
        <v>156948</v>
      </c>
      <c r="F74">
        <v>3.22</v>
      </c>
      <c r="G74">
        <v>3.29</v>
      </c>
      <c r="H74">
        <f t="shared" si="12"/>
        <v>6.999999999999984E-2</v>
      </c>
      <c r="I74" s="5">
        <f t="shared" si="13"/>
        <v>2.1739130434782556E-2</v>
      </c>
      <c r="N74">
        <v>2.3199999999999998</v>
      </c>
      <c r="O74" s="5">
        <f t="shared" si="14"/>
        <v>0.38793103448275879</v>
      </c>
    </row>
    <row r="75" spans="1:15" x14ac:dyDescent="0.2">
      <c r="A75" s="2">
        <v>9</v>
      </c>
      <c r="B75" t="s">
        <v>62</v>
      </c>
      <c r="C75">
        <v>1762</v>
      </c>
      <c r="D75">
        <v>474383</v>
      </c>
      <c r="E75">
        <v>476145</v>
      </c>
      <c r="F75">
        <v>22.91</v>
      </c>
      <c r="G75">
        <v>24.57</v>
      </c>
      <c r="H75">
        <f t="shared" si="12"/>
        <v>1.6600000000000001</v>
      </c>
      <c r="I75" s="5">
        <f t="shared" si="13"/>
        <v>7.245744216499346E-2</v>
      </c>
      <c r="N75">
        <v>18.48</v>
      </c>
      <c r="O75" s="5">
        <f t="shared" si="14"/>
        <v>0.23971861471861469</v>
      </c>
    </row>
    <row r="76" spans="1:15" x14ac:dyDescent="0.2">
      <c r="A76" s="2">
        <v>10</v>
      </c>
      <c r="B76" t="s">
        <v>63</v>
      </c>
      <c r="C76">
        <v>1743</v>
      </c>
      <c r="D76">
        <v>171631</v>
      </c>
      <c r="E76">
        <v>173374</v>
      </c>
      <c r="F76">
        <v>14.73</v>
      </c>
      <c r="G76">
        <v>14.92</v>
      </c>
      <c r="H76">
        <f t="shared" si="12"/>
        <v>0.1899999999999995</v>
      </c>
      <c r="I76" s="5">
        <f t="shared" si="13"/>
        <v>1.2898845892735879E-2</v>
      </c>
      <c r="N76">
        <v>13.02</v>
      </c>
      <c r="O76" s="5">
        <f t="shared" si="14"/>
        <v>0.13133640552995399</v>
      </c>
    </row>
    <row r="77" spans="1:15" x14ac:dyDescent="0.2">
      <c r="A77" s="2">
        <v>11</v>
      </c>
      <c r="B77" t="s">
        <v>29</v>
      </c>
      <c r="C77">
        <v>1498</v>
      </c>
      <c r="D77">
        <v>149640</v>
      </c>
      <c r="E77">
        <v>151138</v>
      </c>
      <c r="F77">
        <v>29.6</v>
      </c>
      <c r="G77">
        <v>29.21</v>
      </c>
      <c r="H77">
        <f t="shared" si="12"/>
        <v>-0.39000000000000057</v>
      </c>
      <c r="I77" s="5">
        <f t="shared" si="13"/>
        <v>-1.3175675675675694E-2</v>
      </c>
      <c r="N77">
        <v>27.09</v>
      </c>
      <c r="O77" s="5">
        <f t="shared" si="14"/>
        <v>9.2654115909929918E-2</v>
      </c>
    </row>
    <row r="78" spans="1:15" x14ac:dyDescent="0.2">
      <c r="A78" s="2">
        <v>12</v>
      </c>
      <c r="B78" t="s">
        <v>64</v>
      </c>
      <c r="C78">
        <v>1471</v>
      </c>
      <c r="D78">
        <v>51017</v>
      </c>
      <c r="E78">
        <v>52488</v>
      </c>
      <c r="F78">
        <v>0.37</v>
      </c>
      <c r="G78">
        <v>0.35</v>
      </c>
      <c r="H78">
        <f t="shared" si="12"/>
        <v>-2.0000000000000018E-2</v>
      </c>
      <c r="I78" s="5">
        <f t="shared" si="13"/>
        <v>-5.4054054054054106E-2</v>
      </c>
      <c r="N78">
        <v>0.36</v>
      </c>
      <c r="O78" s="5">
        <f t="shared" si="14"/>
        <v>2.7777777777777804E-2</v>
      </c>
    </row>
    <row r="79" spans="1:15" x14ac:dyDescent="0.2">
      <c r="A79" s="2">
        <v>13</v>
      </c>
      <c r="B79" t="s">
        <v>41</v>
      </c>
      <c r="C79">
        <v>1393</v>
      </c>
      <c r="D79">
        <v>213888</v>
      </c>
      <c r="E79">
        <v>215281</v>
      </c>
      <c r="F79">
        <v>25.17</v>
      </c>
      <c r="G79">
        <v>24.8</v>
      </c>
      <c r="H79">
        <f t="shared" si="12"/>
        <v>-0.37000000000000099</v>
      </c>
      <c r="I79" s="5">
        <f t="shared" si="13"/>
        <v>-1.4700039729837145E-2</v>
      </c>
      <c r="N79">
        <v>21.02</v>
      </c>
      <c r="O79" s="5">
        <f t="shared" si="14"/>
        <v>0.19743101807802105</v>
      </c>
    </row>
    <row r="80" spans="1:15" x14ac:dyDescent="0.2">
      <c r="A80" s="2">
        <v>14</v>
      </c>
      <c r="B80" t="s">
        <v>14</v>
      </c>
      <c r="C80">
        <v>1180</v>
      </c>
      <c r="D80">
        <v>183431</v>
      </c>
      <c r="E80">
        <v>184611</v>
      </c>
      <c r="F80">
        <v>23.17</v>
      </c>
      <c r="G80">
        <v>22.81</v>
      </c>
      <c r="H80">
        <f t="shared" si="12"/>
        <v>-0.36000000000000298</v>
      </c>
      <c r="I80" s="5">
        <f t="shared" si="13"/>
        <v>-1.5537332757876693E-2</v>
      </c>
      <c r="N80">
        <v>21.72</v>
      </c>
      <c r="O80" s="5">
        <f t="shared" si="14"/>
        <v>6.6758747697974352E-2</v>
      </c>
    </row>
    <row r="81" spans="1:15" x14ac:dyDescent="0.2">
      <c r="A81" s="2">
        <v>15</v>
      </c>
      <c r="B81" t="s">
        <v>65</v>
      </c>
      <c r="C81">
        <v>1165</v>
      </c>
      <c r="D81">
        <v>305635</v>
      </c>
      <c r="E81">
        <v>306800</v>
      </c>
      <c r="F81">
        <v>4.93</v>
      </c>
      <c r="G81">
        <v>4.97</v>
      </c>
      <c r="H81">
        <f t="shared" si="12"/>
        <v>4.0000000000000036E-2</v>
      </c>
      <c r="I81" s="5">
        <f>(G81-F81)/F81</f>
        <v>8.1135902636916904E-3</v>
      </c>
      <c r="N81">
        <v>5</v>
      </c>
      <c r="O81" s="5">
        <f t="shared" si="14"/>
        <v>-1.4000000000000058E-2</v>
      </c>
    </row>
    <row r="82" spans="1:15" x14ac:dyDescent="0.2">
      <c r="A82" s="1">
        <v>43990</v>
      </c>
      <c r="J82" t="s">
        <v>119</v>
      </c>
      <c r="K82" t="s">
        <v>120</v>
      </c>
      <c r="L82" t="s">
        <v>121</v>
      </c>
    </row>
    <row r="83" spans="1:15" x14ac:dyDescent="0.2">
      <c r="A83" s="2">
        <v>1</v>
      </c>
      <c r="B83" t="s">
        <v>66</v>
      </c>
      <c r="C83">
        <v>13683</v>
      </c>
      <c r="D83">
        <v>68938</v>
      </c>
      <c r="E83">
        <v>82621</v>
      </c>
      <c r="F83">
        <v>1.88</v>
      </c>
      <c r="G83">
        <v>1.67</v>
      </c>
      <c r="H83">
        <f>G83-F83</f>
        <v>-0.20999999999999996</v>
      </c>
      <c r="I83" s="5">
        <f>(G83-F83)/F83</f>
        <v>-0.11170212765957445</v>
      </c>
      <c r="J83" s="4">
        <f>AVERAGE(I83:I87)</f>
        <v>7.6188843067521078E-2</v>
      </c>
      <c r="K83" s="4">
        <f>AVERAGE(I83:I92)</f>
        <v>2.762891381025858E-2</v>
      </c>
      <c r="L83" s="4">
        <f>AVERAGE(I83:I97)</f>
        <v>1.0099821822904045E-3</v>
      </c>
      <c r="N83">
        <v>1.26</v>
      </c>
      <c r="O83" s="5">
        <f>(F83-N83)/N83</f>
        <v>0.49206349206349198</v>
      </c>
    </row>
    <row r="84" spans="1:15" x14ac:dyDescent="0.2">
      <c r="A84" s="2">
        <v>2</v>
      </c>
      <c r="B84" t="s">
        <v>58</v>
      </c>
      <c r="C84">
        <v>12431</v>
      </c>
      <c r="D84">
        <v>119592</v>
      </c>
      <c r="E84">
        <v>132023</v>
      </c>
      <c r="F84">
        <v>0.18410000000000001</v>
      </c>
      <c r="G84">
        <v>0.21</v>
      </c>
      <c r="H84">
        <f t="shared" ref="H84:H97" si="15">G84-F84</f>
        <v>2.5899999999999979E-2</v>
      </c>
      <c r="I84" s="5">
        <f t="shared" ref="I84:I96" si="16">(G84-F84)/F84</f>
        <v>0.1406844106463877</v>
      </c>
      <c r="N84">
        <v>0.23</v>
      </c>
      <c r="O84" s="5">
        <f t="shared" ref="O84:O97" si="17">(F84-N84)/N84</f>
        <v>-0.19956521739130431</v>
      </c>
    </row>
    <row r="85" spans="1:15" x14ac:dyDescent="0.2">
      <c r="A85" s="2">
        <v>3</v>
      </c>
      <c r="B85" t="s">
        <v>57</v>
      </c>
      <c r="C85">
        <v>7319</v>
      </c>
      <c r="D85">
        <v>94988</v>
      </c>
      <c r="E85">
        <v>102307</v>
      </c>
      <c r="F85">
        <v>3.64</v>
      </c>
      <c r="G85">
        <v>4.78</v>
      </c>
      <c r="H85">
        <f t="shared" si="15"/>
        <v>1.1400000000000001</v>
      </c>
      <c r="I85" s="5">
        <f t="shared" si="16"/>
        <v>0.31318681318681318</v>
      </c>
      <c r="J85" t="s">
        <v>122</v>
      </c>
      <c r="N85">
        <v>2.57</v>
      </c>
      <c r="O85" s="5">
        <f t="shared" si="17"/>
        <v>0.416342412451362</v>
      </c>
    </row>
    <row r="86" spans="1:15" x14ac:dyDescent="0.2">
      <c r="A86" s="2">
        <v>4</v>
      </c>
      <c r="B86" t="s">
        <v>11</v>
      </c>
      <c r="C86">
        <v>6097</v>
      </c>
      <c r="D86">
        <v>9753</v>
      </c>
      <c r="E86">
        <v>15850</v>
      </c>
      <c r="F86">
        <v>4.7300000000000004</v>
      </c>
      <c r="G86">
        <v>5.2</v>
      </c>
      <c r="H86">
        <f t="shared" si="15"/>
        <v>0.46999999999999975</v>
      </c>
      <c r="I86" s="5">
        <f t="shared" si="16"/>
        <v>9.9365750528541158E-2</v>
      </c>
      <c r="J86" t="s">
        <v>123</v>
      </c>
      <c r="K86" t="s">
        <v>124</v>
      </c>
      <c r="L86" t="s">
        <v>125</v>
      </c>
      <c r="N86">
        <v>2.54</v>
      </c>
      <c r="O86" s="5">
        <f t="shared" si="17"/>
        <v>0.86220472440944895</v>
      </c>
    </row>
    <row r="87" spans="1:15" x14ac:dyDescent="0.2">
      <c r="A87" s="2">
        <v>5</v>
      </c>
      <c r="B87" t="s">
        <v>6</v>
      </c>
      <c r="C87">
        <v>5343</v>
      </c>
      <c r="D87">
        <v>615763</v>
      </c>
      <c r="E87">
        <v>621106</v>
      </c>
      <c r="F87">
        <v>19.64</v>
      </c>
      <c r="G87">
        <v>18.45</v>
      </c>
      <c r="H87">
        <f t="shared" si="15"/>
        <v>-1.1900000000000013</v>
      </c>
      <c r="I87" s="5">
        <f t="shared" si="16"/>
        <v>-6.0590631364562185E-2</v>
      </c>
      <c r="J87" s="3">
        <v>3193.93</v>
      </c>
      <c r="K87" s="3">
        <v>3199.92</v>
      </c>
      <c r="L87" s="4">
        <f>(K87-J87)/J87</f>
        <v>1.8754324609494375E-3</v>
      </c>
      <c r="N87">
        <v>18.59</v>
      </c>
      <c r="O87" s="5">
        <f t="shared" si="17"/>
        <v>5.6481979558902676E-2</v>
      </c>
    </row>
    <row r="88" spans="1:15" x14ac:dyDescent="0.2">
      <c r="A88" s="2">
        <v>6</v>
      </c>
      <c r="B88" t="s">
        <v>67</v>
      </c>
      <c r="C88">
        <v>4950</v>
      </c>
      <c r="D88">
        <v>33533</v>
      </c>
      <c r="E88">
        <v>38483</v>
      </c>
      <c r="F88">
        <v>1.71</v>
      </c>
      <c r="G88">
        <v>1.69</v>
      </c>
      <c r="H88">
        <f t="shared" si="15"/>
        <v>-2.0000000000000018E-2</v>
      </c>
      <c r="I88" s="5">
        <f t="shared" si="16"/>
        <v>-1.169590643274855E-2</v>
      </c>
      <c r="N88">
        <v>0.93</v>
      </c>
      <c r="O88" s="5">
        <f t="shared" si="17"/>
        <v>0.83870967741935465</v>
      </c>
    </row>
    <row r="89" spans="1:15" x14ac:dyDescent="0.2">
      <c r="A89" s="2">
        <v>7</v>
      </c>
      <c r="B89" t="s">
        <v>59</v>
      </c>
      <c r="C89">
        <v>4534</v>
      </c>
      <c r="D89">
        <v>61278</v>
      </c>
      <c r="E89">
        <v>65812</v>
      </c>
      <c r="F89">
        <v>0.189</v>
      </c>
      <c r="G89">
        <v>0.21</v>
      </c>
      <c r="H89">
        <f t="shared" si="15"/>
        <v>2.0999999999999991E-2</v>
      </c>
      <c r="I89" s="5">
        <f t="shared" si="16"/>
        <v>0.11111111111111106</v>
      </c>
      <c r="N89">
        <v>0.17</v>
      </c>
      <c r="O89" s="5">
        <f t="shared" si="17"/>
        <v>0.11176470588235286</v>
      </c>
    </row>
    <row r="90" spans="1:15" x14ac:dyDescent="0.2">
      <c r="A90" s="2">
        <v>8</v>
      </c>
      <c r="B90" t="s">
        <v>60</v>
      </c>
      <c r="C90">
        <v>3883</v>
      </c>
      <c r="D90">
        <v>111482</v>
      </c>
      <c r="E90">
        <v>115365</v>
      </c>
      <c r="F90">
        <v>7.43</v>
      </c>
      <c r="G90">
        <v>6.45</v>
      </c>
      <c r="H90">
        <f t="shared" si="15"/>
        <v>-0.97999999999999954</v>
      </c>
      <c r="I90" s="5">
        <f t="shared" si="16"/>
        <v>-0.13189771197846561</v>
      </c>
      <c r="N90">
        <v>4.2300000000000004</v>
      </c>
      <c r="O90" s="5">
        <f t="shared" si="17"/>
        <v>0.75650118203309669</v>
      </c>
    </row>
    <row r="91" spans="1:15" x14ac:dyDescent="0.2">
      <c r="A91" s="2">
        <v>9</v>
      </c>
      <c r="B91" t="s">
        <v>68</v>
      </c>
      <c r="C91">
        <v>3575</v>
      </c>
      <c r="D91">
        <v>100951</v>
      </c>
      <c r="E91">
        <v>104526</v>
      </c>
      <c r="F91">
        <v>2.11</v>
      </c>
      <c r="G91">
        <v>2.04</v>
      </c>
      <c r="H91">
        <f t="shared" si="15"/>
        <v>-6.999999999999984E-2</v>
      </c>
      <c r="I91" s="5">
        <f t="shared" si="16"/>
        <v>-3.3175355450236893E-2</v>
      </c>
      <c r="N91">
        <v>1.38</v>
      </c>
      <c r="O91" s="5">
        <f t="shared" si="17"/>
        <v>0.52898550724637683</v>
      </c>
    </row>
    <row r="92" spans="1:15" x14ac:dyDescent="0.2">
      <c r="A92" s="2">
        <v>10</v>
      </c>
      <c r="B92" t="s">
        <v>43</v>
      </c>
      <c r="C92">
        <v>3480</v>
      </c>
      <c r="D92">
        <v>574961</v>
      </c>
      <c r="E92">
        <v>578441</v>
      </c>
      <c r="F92">
        <v>35.9</v>
      </c>
      <c r="G92">
        <v>34.5</v>
      </c>
      <c r="H92">
        <f t="shared" si="15"/>
        <v>-1.3999999999999986</v>
      </c>
      <c r="I92" s="5">
        <f t="shared" si="16"/>
        <v>-3.8997214484679625E-2</v>
      </c>
      <c r="N92">
        <v>34.159999999999997</v>
      </c>
      <c r="O92" s="5">
        <f t="shared" si="17"/>
        <v>5.0936768149882967E-2</v>
      </c>
    </row>
    <row r="93" spans="1:15" x14ac:dyDescent="0.2">
      <c r="A93" s="2">
        <v>11</v>
      </c>
      <c r="B93" t="s">
        <v>29</v>
      </c>
      <c r="C93">
        <v>3456</v>
      </c>
      <c r="D93">
        <v>157490</v>
      </c>
      <c r="E93">
        <v>160946</v>
      </c>
      <c r="F93">
        <v>28.41</v>
      </c>
      <c r="G93">
        <v>27.77</v>
      </c>
      <c r="H93">
        <f t="shared" si="15"/>
        <v>-0.64000000000000057</v>
      </c>
      <c r="I93" s="5">
        <f t="shared" si="16"/>
        <v>-2.2527279127067954E-2</v>
      </c>
      <c r="N93">
        <v>29.77</v>
      </c>
      <c r="O93" s="5">
        <f t="shared" si="17"/>
        <v>-4.5683574067853526E-2</v>
      </c>
    </row>
    <row r="94" spans="1:15" x14ac:dyDescent="0.2">
      <c r="A94" s="2">
        <v>12</v>
      </c>
      <c r="B94" t="s">
        <v>69</v>
      </c>
      <c r="C94">
        <v>3284</v>
      </c>
      <c r="D94">
        <v>31886</v>
      </c>
      <c r="E94">
        <v>35170</v>
      </c>
      <c r="F94">
        <v>7.44</v>
      </c>
      <c r="G94">
        <v>6.85</v>
      </c>
      <c r="H94">
        <f t="shared" si="15"/>
        <v>-0.59000000000000075</v>
      </c>
      <c r="I94" s="5">
        <f t="shared" si="16"/>
        <v>-7.93010752688173E-2</v>
      </c>
      <c r="N94">
        <v>6.96</v>
      </c>
      <c r="O94" s="5">
        <f t="shared" si="17"/>
        <v>6.8965517241379379E-2</v>
      </c>
    </row>
    <row r="95" spans="1:15" x14ac:dyDescent="0.2">
      <c r="A95" s="2">
        <v>13</v>
      </c>
      <c r="B95" t="s">
        <v>70</v>
      </c>
      <c r="C95">
        <v>3271</v>
      </c>
      <c r="D95">
        <v>342372</v>
      </c>
      <c r="E95">
        <v>345643</v>
      </c>
      <c r="F95">
        <v>24.96</v>
      </c>
      <c r="G95">
        <v>24.53</v>
      </c>
      <c r="H95">
        <f t="shared" si="15"/>
        <v>-0.42999999999999972</v>
      </c>
      <c r="I95" s="5">
        <f t="shared" si="16"/>
        <v>-1.722756410256409E-2</v>
      </c>
      <c r="N95">
        <v>22.43</v>
      </c>
      <c r="O95" s="5">
        <f t="shared" si="17"/>
        <v>0.11279536335265275</v>
      </c>
    </row>
    <row r="96" spans="1:15" x14ac:dyDescent="0.2">
      <c r="A96" s="2">
        <v>14</v>
      </c>
      <c r="B96" t="s">
        <v>71</v>
      </c>
      <c r="C96">
        <v>2735</v>
      </c>
      <c r="D96">
        <v>42636</v>
      </c>
      <c r="E96">
        <v>45371</v>
      </c>
      <c r="F96">
        <v>0.995</v>
      </c>
      <c r="G96">
        <v>0.88009999999999999</v>
      </c>
      <c r="H96">
        <f t="shared" si="15"/>
        <v>-0.1149</v>
      </c>
      <c r="I96" s="5">
        <f t="shared" si="16"/>
        <v>-0.11547738693467337</v>
      </c>
      <c r="N96">
        <v>0.74</v>
      </c>
      <c r="O96" s="5">
        <f t="shared" si="17"/>
        <v>0.34459459459459463</v>
      </c>
    </row>
    <row r="97" spans="1:15" x14ac:dyDescent="0.2">
      <c r="A97" s="2">
        <v>15</v>
      </c>
      <c r="B97" t="s">
        <v>44</v>
      </c>
      <c r="C97">
        <v>2575</v>
      </c>
      <c r="D97">
        <v>321447</v>
      </c>
      <c r="E97">
        <v>324022</v>
      </c>
      <c r="F97">
        <v>46.23</v>
      </c>
      <c r="G97">
        <v>45</v>
      </c>
      <c r="H97">
        <f t="shared" si="15"/>
        <v>-1.2299999999999969</v>
      </c>
      <c r="I97" s="5">
        <f>(G97-F97)/F97</f>
        <v>-2.6606099935107007E-2</v>
      </c>
      <c r="N97">
        <v>42.41</v>
      </c>
      <c r="O97" s="5">
        <f t="shared" si="17"/>
        <v>9.0073095967932101E-2</v>
      </c>
    </row>
    <row r="98" spans="1:15" x14ac:dyDescent="0.2">
      <c r="A98" s="1">
        <v>43991</v>
      </c>
      <c r="J98" t="s">
        <v>119</v>
      </c>
      <c r="K98" t="s">
        <v>120</v>
      </c>
      <c r="L98" t="s">
        <v>121</v>
      </c>
    </row>
    <row r="99" spans="1:15" x14ac:dyDescent="0.2">
      <c r="A99" s="2">
        <v>1</v>
      </c>
      <c r="B99" t="s">
        <v>57</v>
      </c>
      <c r="C99">
        <v>4640</v>
      </c>
      <c r="D99">
        <v>141973</v>
      </c>
      <c r="E99">
        <v>146613</v>
      </c>
      <c r="F99">
        <v>5.12</v>
      </c>
      <c r="G99">
        <v>3.54</v>
      </c>
      <c r="H99">
        <f>G99-F99</f>
        <v>-1.58</v>
      </c>
      <c r="I99" s="5">
        <f>(G99-F99)/F99</f>
        <v>-0.30859375</v>
      </c>
      <c r="J99" s="4">
        <f>AVERAGE(I99:I103)</f>
        <v>-0.24925954801554645</v>
      </c>
      <c r="K99" s="4">
        <f>AVERAGE(I99:I108)</f>
        <v>-0.17137803542188484</v>
      </c>
      <c r="L99" s="4">
        <f>AVERAGE(I99:I113)</f>
        <v>-0.16228877239820927</v>
      </c>
      <c r="N99">
        <v>5.53</v>
      </c>
      <c r="O99" s="5">
        <f>(F99-N99)/N99</f>
        <v>-7.4141048824593145E-2</v>
      </c>
    </row>
    <row r="100" spans="1:15" x14ac:dyDescent="0.2">
      <c r="A100" s="2">
        <v>2</v>
      </c>
      <c r="B100" t="s">
        <v>72</v>
      </c>
      <c r="C100">
        <v>4046</v>
      </c>
      <c r="D100">
        <v>8562</v>
      </c>
      <c r="E100">
        <v>12608</v>
      </c>
      <c r="F100">
        <v>0.64</v>
      </c>
      <c r="G100">
        <v>0.48</v>
      </c>
      <c r="H100">
        <f t="shared" ref="H100:H113" si="18">G100-F100</f>
        <v>-0.16000000000000003</v>
      </c>
      <c r="I100" s="5">
        <f t="shared" ref="I100:I112" si="19">(G100-F100)/F100</f>
        <v>-0.25000000000000006</v>
      </c>
      <c r="N100">
        <v>0.28000000000000003</v>
      </c>
      <c r="O100" s="5">
        <f t="shared" ref="O100:O113" si="20">(F100-N100)/N100</f>
        <v>1.2857142857142856</v>
      </c>
    </row>
    <row r="101" spans="1:15" x14ac:dyDescent="0.2">
      <c r="A101" s="2">
        <v>3</v>
      </c>
      <c r="B101" t="s">
        <v>11</v>
      </c>
      <c r="C101">
        <v>4036</v>
      </c>
      <c r="D101">
        <v>24602</v>
      </c>
      <c r="E101">
        <v>28638</v>
      </c>
      <c r="F101">
        <v>5.78</v>
      </c>
      <c r="G101">
        <v>5.6</v>
      </c>
      <c r="H101">
        <f t="shared" si="18"/>
        <v>-0.1800000000000006</v>
      </c>
      <c r="I101" s="5">
        <f t="shared" si="19"/>
        <v>-3.1141868512110829E-2</v>
      </c>
      <c r="J101" t="s">
        <v>122</v>
      </c>
      <c r="N101">
        <v>5</v>
      </c>
      <c r="O101" s="5">
        <f t="shared" si="20"/>
        <v>0.15600000000000006</v>
      </c>
    </row>
    <row r="102" spans="1:15" x14ac:dyDescent="0.2">
      <c r="A102" s="2">
        <v>4</v>
      </c>
      <c r="B102" t="s">
        <v>60</v>
      </c>
      <c r="C102">
        <v>3201</v>
      </c>
      <c r="D102">
        <v>133026</v>
      </c>
      <c r="E102">
        <v>136227</v>
      </c>
      <c r="F102">
        <v>6.57</v>
      </c>
      <c r="G102">
        <v>4.87</v>
      </c>
      <c r="H102">
        <f t="shared" si="18"/>
        <v>-1.7000000000000002</v>
      </c>
      <c r="I102" s="5">
        <f t="shared" si="19"/>
        <v>-0.25875190258751907</v>
      </c>
      <c r="J102" t="s">
        <v>123</v>
      </c>
      <c r="K102" t="s">
        <v>124</v>
      </c>
      <c r="L102" t="s">
        <v>125</v>
      </c>
      <c r="N102">
        <v>6.9</v>
      </c>
      <c r="O102" s="5">
        <f t="shared" si="20"/>
        <v>-4.7826086956521748E-2</v>
      </c>
    </row>
    <row r="103" spans="1:15" x14ac:dyDescent="0.2">
      <c r="A103" s="2">
        <v>5</v>
      </c>
      <c r="B103" t="s">
        <v>73</v>
      </c>
      <c r="C103">
        <v>2844</v>
      </c>
      <c r="D103">
        <v>46720</v>
      </c>
      <c r="E103">
        <v>49564</v>
      </c>
      <c r="F103">
        <v>2.74</v>
      </c>
      <c r="G103">
        <v>1.65</v>
      </c>
      <c r="H103">
        <f t="shared" si="18"/>
        <v>-1.0900000000000003</v>
      </c>
      <c r="I103" s="5">
        <f t="shared" si="19"/>
        <v>-0.39781021897810226</v>
      </c>
      <c r="J103" s="3">
        <v>3232.39</v>
      </c>
      <c r="K103" s="3">
        <v>3213.32</v>
      </c>
      <c r="L103" s="4">
        <f>(K103-J103)/J103</f>
        <v>-5.8996593851607356E-3</v>
      </c>
      <c r="N103">
        <v>3.48</v>
      </c>
      <c r="O103" s="5">
        <f t="shared" si="20"/>
        <v>-0.21264367816091947</v>
      </c>
    </row>
    <row r="104" spans="1:15" x14ac:dyDescent="0.2">
      <c r="A104" s="2">
        <v>6</v>
      </c>
      <c r="B104" t="s">
        <v>28</v>
      </c>
      <c r="C104">
        <v>2819</v>
      </c>
      <c r="D104">
        <v>60172</v>
      </c>
      <c r="E104">
        <v>62991</v>
      </c>
      <c r="F104">
        <v>2.93</v>
      </c>
      <c r="G104">
        <v>2.6</v>
      </c>
      <c r="H104">
        <f t="shared" si="18"/>
        <v>-0.33000000000000007</v>
      </c>
      <c r="I104" s="5">
        <f t="shared" si="19"/>
        <v>-0.11262798634812289</v>
      </c>
      <c r="N104">
        <v>2.91</v>
      </c>
      <c r="O104" s="5">
        <f t="shared" si="20"/>
        <v>6.8728522336769819E-3</v>
      </c>
    </row>
    <row r="105" spans="1:15" x14ac:dyDescent="0.2">
      <c r="A105" s="2">
        <v>7</v>
      </c>
      <c r="B105" t="s">
        <v>58</v>
      </c>
      <c r="C105">
        <v>2722</v>
      </c>
      <c r="D105">
        <v>149427</v>
      </c>
      <c r="E105">
        <v>152149</v>
      </c>
      <c r="F105">
        <v>0.20130000000000001</v>
      </c>
      <c r="G105">
        <v>0.187</v>
      </c>
      <c r="H105">
        <f t="shared" si="18"/>
        <v>-1.4300000000000007E-2</v>
      </c>
      <c r="I105" s="5">
        <f t="shared" si="19"/>
        <v>-7.1038251366120256E-2</v>
      </c>
      <c r="N105">
        <v>0.21</v>
      </c>
      <c r="O105" s="5">
        <f t="shared" si="20"/>
        <v>-4.1428571428571363E-2</v>
      </c>
    </row>
    <row r="106" spans="1:15" x14ac:dyDescent="0.2">
      <c r="A106" s="2">
        <v>8</v>
      </c>
      <c r="B106" t="s">
        <v>74</v>
      </c>
      <c r="C106">
        <v>2681</v>
      </c>
      <c r="D106">
        <v>16728</v>
      </c>
      <c r="E106">
        <v>19409</v>
      </c>
      <c r="F106">
        <v>2.19</v>
      </c>
      <c r="G106">
        <v>1.77</v>
      </c>
      <c r="H106">
        <f t="shared" si="18"/>
        <v>-0.41999999999999993</v>
      </c>
      <c r="I106" s="5">
        <f t="shared" si="19"/>
        <v>-0.19178082191780818</v>
      </c>
      <c r="N106">
        <v>1.26</v>
      </c>
      <c r="O106" s="5">
        <f t="shared" si="20"/>
        <v>0.73809523809523803</v>
      </c>
    </row>
    <row r="107" spans="1:15" x14ac:dyDescent="0.2">
      <c r="A107" s="2">
        <v>9</v>
      </c>
      <c r="B107" t="s">
        <v>75</v>
      </c>
      <c r="C107">
        <v>2314</v>
      </c>
      <c r="D107">
        <v>68982</v>
      </c>
      <c r="E107">
        <v>71296</v>
      </c>
      <c r="F107">
        <v>9.59</v>
      </c>
      <c r="G107">
        <v>8.0500000000000007</v>
      </c>
      <c r="H107">
        <f t="shared" si="18"/>
        <v>-1.5399999999999991</v>
      </c>
      <c r="I107" s="5">
        <f t="shared" si="19"/>
        <v>-0.16058394160583933</v>
      </c>
      <c r="N107">
        <v>9.5500000000000007</v>
      </c>
      <c r="O107" s="5">
        <f t="shared" si="20"/>
        <v>4.1884816753925804E-3</v>
      </c>
    </row>
    <row r="108" spans="1:15" x14ac:dyDescent="0.2">
      <c r="A108" s="2">
        <v>10</v>
      </c>
      <c r="B108" t="s">
        <v>76</v>
      </c>
      <c r="C108">
        <v>2253</v>
      </c>
      <c r="D108">
        <v>9001</v>
      </c>
      <c r="E108">
        <v>11254</v>
      </c>
      <c r="F108">
        <v>14.88</v>
      </c>
      <c r="G108">
        <v>15.9</v>
      </c>
      <c r="H108">
        <f t="shared" si="18"/>
        <v>1.0199999999999996</v>
      </c>
      <c r="I108" s="5">
        <f t="shared" si="19"/>
        <v>6.854838709677416E-2</v>
      </c>
      <c r="N108">
        <v>14.25</v>
      </c>
      <c r="O108" s="5">
        <f t="shared" si="20"/>
        <v>4.4210526315789526E-2</v>
      </c>
    </row>
    <row r="109" spans="1:15" x14ac:dyDescent="0.2">
      <c r="A109" s="2">
        <v>11</v>
      </c>
      <c r="B109" t="s">
        <v>77</v>
      </c>
      <c r="C109">
        <v>2021</v>
      </c>
      <c r="D109">
        <v>53286</v>
      </c>
      <c r="E109">
        <v>55307</v>
      </c>
      <c r="F109">
        <v>6.07</v>
      </c>
      <c r="G109">
        <v>5.48</v>
      </c>
      <c r="H109">
        <f t="shared" si="18"/>
        <v>-0.58999999999999986</v>
      </c>
      <c r="I109" s="5">
        <f t="shared" si="19"/>
        <v>-9.719934102141678E-2</v>
      </c>
      <c r="N109">
        <v>5.86</v>
      </c>
      <c r="O109" s="5">
        <f t="shared" si="20"/>
        <v>3.5836177474402722E-2</v>
      </c>
    </row>
    <row r="110" spans="1:15" x14ac:dyDescent="0.2">
      <c r="A110" s="2">
        <v>12</v>
      </c>
      <c r="B110" t="s">
        <v>78</v>
      </c>
      <c r="C110">
        <v>1976</v>
      </c>
      <c r="D110">
        <v>28083</v>
      </c>
      <c r="E110">
        <v>30059</v>
      </c>
      <c r="F110">
        <v>1.76</v>
      </c>
      <c r="G110">
        <v>1.4</v>
      </c>
      <c r="H110">
        <f t="shared" si="18"/>
        <v>-0.3600000000000001</v>
      </c>
      <c r="I110" s="5">
        <f t="shared" si="19"/>
        <v>-0.20454545454545461</v>
      </c>
      <c r="N110">
        <v>1.87</v>
      </c>
      <c r="O110" s="5">
        <f t="shared" si="20"/>
        <v>-5.8823529411764754E-2</v>
      </c>
    </row>
    <row r="111" spans="1:15" x14ac:dyDescent="0.2">
      <c r="A111" s="2">
        <v>13</v>
      </c>
      <c r="B111" t="s">
        <v>61</v>
      </c>
      <c r="C111">
        <v>1853</v>
      </c>
      <c r="D111">
        <v>173672</v>
      </c>
      <c r="E111">
        <v>175525</v>
      </c>
      <c r="F111">
        <v>3.33</v>
      </c>
      <c r="G111">
        <v>2.77</v>
      </c>
      <c r="H111">
        <f t="shared" si="18"/>
        <v>-0.56000000000000005</v>
      </c>
      <c r="I111" s="5">
        <f t="shared" si="19"/>
        <v>-0.16816816816816818</v>
      </c>
      <c r="N111">
        <v>3.4</v>
      </c>
      <c r="O111" s="5">
        <f t="shared" si="20"/>
        <v>-2.0588235294117602E-2</v>
      </c>
    </row>
    <row r="112" spans="1:15" x14ac:dyDescent="0.2">
      <c r="A112" s="2">
        <v>14</v>
      </c>
      <c r="B112" t="s">
        <v>21</v>
      </c>
      <c r="C112">
        <v>1821</v>
      </c>
      <c r="D112">
        <v>232498</v>
      </c>
      <c r="E112">
        <v>234319</v>
      </c>
      <c r="F112">
        <v>1.125</v>
      </c>
      <c r="G112">
        <v>1.1299999999999999</v>
      </c>
      <c r="H112">
        <f t="shared" si="18"/>
        <v>4.9999999999998934E-3</v>
      </c>
      <c r="I112" s="5">
        <f t="shared" si="19"/>
        <v>4.4444444444443499E-3</v>
      </c>
      <c r="N112">
        <v>1.19</v>
      </c>
      <c r="O112" s="5">
        <f t="shared" si="20"/>
        <v>-5.4621848739495757E-2</v>
      </c>
    </row>
    <row r="113" spans="1:15" x14ac:dyDescent="0.2">
      <c r="A113" s="2">
        <v>15</v>
      </c>
      <c r="B113" t="s">
        <v>71</v>
      </c>
      <c r="C113">
        <v>1757</v>
      </c>
      <c r="D113">
        <v>53310</v>
      </c>
      <c r="E113">
        <v>55067</v>
      </c>
      <c r="F113">
        <v>0.79190000000000005</v>
      </c>
      <c r="G113">
        <v>0.58989999999999998</v>
      </c>
      <c r="H113">
        <f t="shared" si="18"/>
        <v>-0.20200000000000007</v>
      </c>
      <c r="I113" s="5">
        <f>(G113-F113)/F113</f>
        <v>-0.25508271246369496</v>
      </c>
      <c r="N113">
        <v>1</v>
      </c>
      <c r="O113" s="5">
        <f t="shared" si="20"/>
        <v>-0.20809999999999995</v>
      </c>
    </row>
    <row r="114" spans="1:15" x14ac:dyDescent="0.2">
      <c r="A114" s="1">
        <v>43992</v>
      </c>
      <c r="J114" t="s">
        <v>119</v>
      </c>
      <c r="K114" t="s">
        <v>120</v>
      </c>
      <c r="L114" t="s">
        <v>121</v>
      </c>
    </row>
    <row r="115" spans="1:15" x14ac:dyDescent="0.2">
      <c r="A115" s="2">
        <v>1</v>
      </c>
      <c r="B115" t="s">
        <v>27</v>
      </c>
      <c r="C115">
        <v>10294</v>
      </c>
      <c r="D115">
        <v>148784</v>
      </c>
      <c r="E115">
        <v>159078</v>
      </c>
      <c r="F115">
        <v>5.13</v>
      </c>
      <c r="G115">
        <v>3.3</v>
      </c>
      <c r="H115">
        <f>G115-F115</f>
        <v>-1.83</v>
      </c>
      <c r="I115" s="5">
        <f>(G115-F115)/F115</f>
        <v>-0.35672514619883045</v>
      </c>
      <c r="J115" s="4">
        <f>AVERAGE(I115:I119)</f>
        <v>-0.29368792582600828</v>
      </c>
      <c r="K115" s="4">
        <f>AVERAGE(I115:I124)</f>
        <v>-0.18706741451703174</v>
      </c>
      <c r="L115" s="4">
        <f>AVERAGE(I115:I129)</f>
        <v>-0.16414355557212643</v>
      </c>
      <c r="N115">
        <v>3.97</v>
      </c>
      <c r="O115" s="5">
        <f>(F115-N115)/N115</f>
        <v>0.2921914357682619</v>
      </c>
    </row>
    <row r="116" spans="1:15" x14ac:dyDescent="0.2">
      <c r="A116" s="2">
        <v>2</v>
      </c>
      <c r="B116" t="s">
        <v>0</v>
      </c>
      <c r="C116">
        <v>5378</v>
      </c>
      <c r="D116">
        <v>257082</v>
      </c>
      <c r="E116">
        <v>262460</v>
      </c>
      <c r="F116">
        <v>1008.11</v>
      </c>
      <c r="G116">
        <v>990.2</v>
      </c>
      <c r="H116">
        <f t="shared" ref="H116:H129" si="21">G116-F116</f>
        <v>-17.909999999999968</v>
      </c>
      <c r="I116" s="5">
        <f t="shared" ref="I116:I128" si="22">(G116-F116)/F116</f>
        <v>-1.7765918401761682E-2</v>
      </c>
      <c r="N116">
        <v>940.67</v>
      </c>
      <c r="O116" s="5">
        <f t="shared" ref="O116:O129" si="23">(F116-N116)/N116</f>
        <v>7.1693580107795571E-2</v>
      </c>
    </row>
    <row r="117" spans="1:15" x14ac:dyDescent="0.2">
      <c r="A117" s="2">
        <v>3</v>
      </c>
      <c r="B117" t="s">
        <v>79</v>
      </c>
      <c r="C117">
        <v>4332</v>
      </c>
      <c r="D117">
        <v>407651</v>
      </c>
      <c r="E117">
        <v>411983</v>
      </c>
      <c r="F117">
        <v>351.93</v>
      </c>
      <c r="G117">
        <v>349.31</v>
      </c>
      <c r="H117">
        <f t="shared" si="21"/>
        <v>-2.6200000000000045</v>
      </c>
      <c r="I117" s="5">
        <f t="shared" si="22"/>
        <v>-7.4446622907964784E-3</v>
      </c>
      <c r="J117" t="s">
        <v>122</v>
      </c>
      <c r="N117">
        <v>343.99</v>
      </c>
      <c r="O117" s="5">
        <f t="shared" si="23"/>
        <v>2.3082066339137758E-2</v>
      </c>
    </row>
    <row r="118" spans="1:15" x14ac:dyDescent="0.2">
      <c r="A118" s="2">
        <v>4</v>
      </c>
      <c r="B118" t="s">
        <v>80</v>
      </c>
      <c r="C118">
        <v>3989</v>
      </c>
      <c r="D118">
        <v>4621</v>
      </c>
      <c r="E118">
        <v>8610</v>
      </c>
      <c r="F118">
        <v>5.41</v>
      </c>
      <c r="G118">
        <v>2.5</v>
      </c>
      <c r="H118">
        <f t="shared" si="21"/>
        <v>-2.91</v>
      </c>
      <c r="I118" s="5">
        <f t="shared" si="22"/>
        <v>-0.53789279112754163</v>
      </c>
      <c r="J118" t="s">
        <v>123</v>
      </c>
      <c r="K118" t="s">
        <v>124</v>
      </c>
      <c r="L118" t="s">
        <v>125</v>
      </c>
      <c r="N118">
        <v>1.42</v>
      </c>
      <c r="O118" s="5">
        <f t="shared" si="23"/>
        <v>2.8098591549295779</v>
      </c>
    </row>
    <row r="119" spans="1:15" x14ac:dyDescent="0.2">
      <c r="A119" s="2">
        <v>5</v>
      </c>
      <c r="B119" t="s">
        <v>81</v>
      </c>
      <c r="C119">
        <v>3769</v>
      </c>
      <c r="D119">
        <v>3465</v>
      </c>
      <c r="E119">
        <v>7234</v>
      </c>
      <c r="F119">
        <v>2.88</v>
      </c>
      <c r="G119">
        <v>1.3</v>
      </c>
      <c r="H119">
        <f t="shared" si="21"/>
        <v>-1.5799999999999998</v>
      </c>
      <c r="I119" s="5">
        <f t="shared" si="22"/>
        <v>-0.54861111111111105</v>
      </c>
      <c r="J119" s="3">
        <v>3207.18</v>
      </c>
      <c r="K119" s="3">
        <v>3213.42</v>
      </c>
      <c r="L119" s="4">
        <f>(K119-J119)/J119</f>
        <v>1.9456344826296738E-3</v>
      </c>
      <c r="N119">
        <v>1.22</v>
      </c>
      <c r="O119" s="5">
        <f t="shared" si="23"/>
        <v>1.360655737704918</v>
      </c>
    </row>
    <row r="120" spans="1:15" x14ac:dyDescent="0.2">
      <c r="A120" s="2">
        <v>6</v>
      </c>
      <c r="B120" t="s">
        <v>82</v>
      </c>
      <c r="C120">
        <v>3387</v>
      </c>
      <c r="D120">
        <v>454871</v>
      </c>
      <c r="E120">
        <v>458258</v>
      </c>
      <c r="F120">
        <v>193.65</v>
      </c>
      <c r="G120">
        <v>193.13</v>
      </c>
      <c r="H120">
        <f t="shared" si="21"/>
        <v>-0.52000000000001023</v>
      </c>
      <c r="I120" s="5">
        <f t="shared" si="22"/>
        <v>-2.6852569067906543E-3</v>
      </c>
      <c r="N120">
        <v>189.8</v>
      </c>
      <c r="O120" s="5">
        <f t="shared" si="23"/>
        <v>2.0284510010537375E-2</v>
      </c>
    </row>
    <row r="121" spans="1:15" x14ac:dyDescent="0.2">
      <c r="A121" s="2">
        <v>7</v>
      </c>
      <c r="B121" t="s">
        <v>83</v>
      </c>
      <c r="C121">
        <v>3278</v>
      </c>
      <c r="D121">
        <v>25975</v>
      </c>
      <c r="E121">
        <v>29253</v>
      </c>
      <c r="F121">
        <v>0.47</v>
      </c>
      <c r="G121">
        <v>0.4</v>
      </c>
      <c r="H121">
        <f t="shared" si="21"/>
        <v>-6.9999999999999951E-2</v>
      </c>
      <c r="I121" s="5">
        <f t="shared" si="22"/>
        <v>-0.14893617021276587</v>
      </c>
      <c r="N121">
        <v>0.44700000000000001</v>
      </c>
      <c r="O121" s="5">
        <f t="shared" si="23"/>
        <v>5.1454138702460774E-2</v>
      </c>
    </row>
    <row r="122" spans="1:15" x14ac:dyDescent="0.2">
      <c r="A122" s="2">
        <v>8</v>
      </c>
      <c r="B122" t="s">
        <v>84</v>
      </c>
      <c r="C122">
        <v>3180</v>
      </c>
      <c r="D122">
        <v>214596</v>
      </c>
      <c r="E122">
        <v>217776</v>
      </c>
      <c r="F122">
        <v>2661.19</v>
      </c>
      <c r="G122">
        <v>2603.5</v>
      </c>
      <c r="H122">
        <f t="shared" si="21"/>
        <v>-57.690000000000055</v>
      </c>
      <c r="I122" s="5">
        <f t="shared" si="22"/>
        <v>-2.1678271750607832E-2</v>
      </c>
      <c r="N122">
        <v>2600.86</v>
      </c>
      <c r="O122" s="5">
        <f t="shared" si="23"/>
        <v>2.3196173573356477E-2</v>
      </c>
    </row>
    <row r="123" spans="1:15" x14ac:dyDescent="0.2">
      <c r="A123" s="2">
        <v>9</v>
      </c>
      <c r="B123" t="s">
        <v>85</v>
      </c>
      <c r="C123">
        <v>3051</v>
      </c>
      <c r="D123">
        <v>119351</v>
      </c>
      <c r="E123">
        <v>122402</v>
      </c>
      <c r="F123">
        <v>6.63</v>
      </c>
      <c r="G123">
        <v>5.59</v>
      </c>
      <c r="H123">
        <f t="shared" si="21"/>
        <v>-1.04</v>
      </c>
      <c r="I123" s="5">
        <f t="shared" si="22"/>
        <v>-0.15686274509803921</v>
      </c>
      <c r="N123">
        <v>5.99</v>
      </c>
      <c r="O123" s="5">
        <f t="shared" si="23"/>
        <v>0.10684474123539227</v>
      </c>
    </row>
    <row r="124" spans="1:15" x14ac:dyDescent="0.2">
      <c r="A124" s="2">
        <v>10</v>
      </c>
      <c r="B124" t="s">
        <v>86</v>
      </c>
      <c r="C124">
        <v>2942</v>
      </c>
      <c r="D124">
        <v>154594</v>
      </c>
      <c r="E124">
        <v>157536</v>
      </c>
      <c r="F124">
        <v>2.2200000000000002</v>
      </c>
      <c r="G124">
        <v>2.06</v>
      </c>
      <c r="H124">
        <f t="shared" si="21"/>
        <v>-0.16000000000000014</v>
      </c>
      <c r="I124" s="5">
        <f t="shared" si="22"/>
        <v>-7.2072072072072127E-2</v>
      </c>
      <c r="N124">
        <v>2.14</v>
      </c>
      <c r="O124" s="5">
        <f t="shared" si="23"/>
        <v>3.738317757009349E-2</v>
      </c>
    </row>
    <row r="125" spans="1:15" x14ac:dyDescent="0.2">
      <c r="A125" s="2">
        <v>11</v>
      </c>
      <c r="B125" t="s">
        <v>37</v>
      </c>
      <c r="C125">
        <v>2936</v>
      </c>
      <c r="D125">
        <v>10108</v>
      </c>
      <c r="E125">
        <v>13044</v>
      </c>
      <c r="F125">
        <v>0.64</v>
      </c>
      <c r="G125">
        <v>0.53</v>
      </c>
      <c r="H125">
        <f t="shared" si="21"/>
        <v>-0.10999999999999999</v>
      </c>
      <c r="I125" s="5">
        <f t="shared" si="22"/>
        <v>-0.17187499999999997</v>
      </c>
      <c r="N125">
        <v>0.56000000000000005</v>
      </c>
      <c r="O125" s="5">
        <f t="shared" si="23"/>
        <v>0.14285714285714277</v>
      </c>
    </row>
    <row r="126" spans="1:15" x14ac:dyDescent="0.2">
      <c r="A126" s="2">
        <v>12</v>
      </c>
      <c r="B126" t="s">
        <v>87</v>
      </c>
      <c r="C126">
        <v>2642</v>
      </c>
      <c r="D126">
        <v>3915</v>
      </c>
      <c r="E126">
        <v>6557</v>
      </c>
      <c r="F126">
        <v>19.98</v>
      </c>
      <c r="G126">
        <v>14.86</v>
      </c>
      <c r="H126">
        <f t="shared" si="21"/>
        <v>-5.120000000000001</v>
      </c>
      <c r="I126" s="5">
        <f t="shared" si="22"/>
        <v>-0.25625625625625631</v>
      </c>
      <c r="N126">
        <v>47.06</v>
      </c>
      <c r="O126" s="5">
        <f t="shared" si="23"/>
        <v>-0.57543561410964728</v>
      </c>
    </row>
    <row r="127" spans="1:15" x14ac:dyDescent="0.2">
      <c r="A127" s="2">
        <v>13</v>
      </c>
      <c r="B127" t="s">
        <v>88</v>
      </c>
      <c r="C127">
        <v>2061</v>
      </c>
      <c r="D127">
        <v>18174</v>
      </c>
      <c r="E127">
        <v>20235</v>
      </c>
      <c r="F127">
        <v>1.0900000000000001</v>
      </c>
      <c r="G127">
        <v>1.1000000000000001</v>
      </c>
      <c r="H127">
        <f t="shared" si="21"/>
        <v>1.0000000000000009E-2</v>
      </c>
      <c r="I127" s="5">
        <f t="shared" si="22"/>
        <v>9.174311926605512E-3</v>
      </c>
      <c r="N127">
        <v>1.02</v>
      </c>
      <c r="O127" s="5">
        <f t="shared" si="23"/>
        <v>6.8627450980392218E-2</v>
      </c>
    </row>
    <row r="128" spans="1:15" x14ac:dyDescent="0.2">
      <c r="A128" s="2">
        <v>14</v>
      </c>
      <c r="B128" t="s">
        <v>18</v>
      </c>
      <c r="C128">
        <v>1937</v>
      </c>
      <c r="D128">
        <v>5130</v>
      </c>
      <c r="E128">
        <v>7067</v>
      </c>
      <c r="F128">
        <v>4.59</v>
      </c>
      <c r="G128">
        <v>3.97</v>
      </c>
      <c r="H128">
        <f t="shared" si="21"/>
        <v>-0.61999999999999966</v>
      </c>
      <c r="I128" s="5">
        <f t="shared" si="22"/>
        <v>-0.13507625272331147</v>
      </c>
      <c r="N128">
        <v>4.49</v>
      </c>
      <c r="O128" s="5">
        <f t="shared" si="23"/>
        <v>2.2271714922048918E-2</v>
      </c>
    </row>
    <row r="129" spans="1:15" x14ac:dyDescent="0.2">
      <c r="A129" s="2">
        <v>15</v>
      </c>
      <c r="B129" t="s">
        <v>7</v>
      </c>
      <c r="C129">
        <v>1747</v>
      </c>
      <c r="D129">
        <v>310291</v>
      </c>
      <c r="E129">
        <v>312038</v>
      </c>
      <c r="F129">
        <v>20.83</v>
      </c>
      <c r="G129">
        <v>20.05</v>
      </c>
      <c r="H129">
        <f t="shared" si="21"/>
        <v>-0.77999999999999758</v>
      </c>
      <c r="I129" s="5">
        <f>(G129-F129)/F129</f>
        <v>-3.7445991358617266E-2</v>
      </c>
      <c r="N129">
        <v>21.09</v>
      </c>
      <c r="O129" s="5">
        <f t="shared" si="23"/>
        <v>-1.2328117591275561E-2</v>
      </c>
    </row>
    <row r="130" spans="1:15" x14ac:dyDescent="0.2">
      <c r="A130" s="1">
        <v>43993</v>
      </c>
      <c r="J130" t="s">
        <v>119</v>
      </c>
      <c r="K130" t="s">
        <v>120</v>
      </c>
      <c r="L130" t="s">
        <v>121</v>
      </c>
    </row>
    <row r="131" spans="1:15" x14ac:dyDescent="0.2">
      <c r="A131" s="2">
        <v>1</v>
      </c>
      <c r="B131" t="s">
        <v>27</v>
      </c>
      <c r="C131">
        <v>4748</v>
      </c>
      <c r="D131">
        <v>164510</v>
      </c>
      <c r="E131">
        <v>169258</v>
      </c>
      <c r="F131">
        <v>3.34</v>
      </c>
      <c r="G131">
        <v>4.34</v>
      </c>
      <c r="H131">
        <f>G131-F131</f>
        <v>1</v>
      </c>
      <c r="I131" s="5">
        <f>(G131-F131)/F131</f>
        <v>0.29940119760479045</v>
      </c>
      <c r="J131" s="4">
        <f>AVERAGE(I131:I135)</f>
        <v>7.8911514443780972E-2</v>
      </c>
      <c r="K131" s="4">
        <f>AVERAGE(I131:I140)</f>
        <v>4.4357981693959325E-3</v>
      </c>
      <c r="L131" s="4">
        <f>AVERAGE(I131:I145)</f>
        <v>4.9741795908148978E-2</v>
      </c>
      <c r="N131">
        <v>4.51</v>
      </c>
      <c r="O131" s="5">
        <f>(F131-N131)/N131</f>
        <v>-0.25942350332594233</v>
      </c>
    </row>
    <row r="132" spans="1:15" x14ac:dyDescent="0.2">
      <c r="A132" s="2">
        <v>2</v>
      </c>
      <c r="B132" t="s">
        <v>89</v>
      </c>
      <c r="C132">
        <v>2323</v>
      </c>
      <c r="D132">
        <v>15250</v>
      </c>
      <c r="E132">
        <v>17573</v>
      </c>
      <c r="F132">
        <v>62.6</v>
      </c>
      <c r="G132">
        <v>62.66</v>
      </c>
      <c r="H132">
        <f t="shared" ref="H132:H145" si="24">G132-F132</f>
        <v>5.9999999999995168E-2</v>
      </c>
      <c r="I132" s="5">
        <f t="shared" ref="I132:I144" si="25">(G132-F132)/F132</f>
        <v>9.5846645367404424E-4</v>
      </c>
      <c r="N132">
        <v>59.05</v>
      </c>
      <c r="O132" s="5">
        <f t="shared" ref="O132:O145" si="26">(F132-N132)/N132</f>
        <v>6.011854360711269E-2</v>
      </c>
    </row>
    <row r="133" spans="1:15" x14ac:dyDescent="0.2">
      <c r="A133" s="2">
        <v>3</v>
      </c>
      <c r="B133" t="s">
        <v>88</v>
      </c>
      <c r="C133">
        <v>2291</v>
      </c>
      <c r="D133">
        <v>29036</v>
      </c>
      <c r="E133">
        <v>31327</v>
      </c>
      <c r="F133">
        <v>1.0900000000000001</v>
      </c>
      <c r="G133">
        <v>1.19</v>
      </c>
      <c r="H133">
        <f t="shared" si="24"/>
        <v>9.9999999999999867E-2</v>
      </c>
      <c r="I133" s="5">
        <f t="shared" si="25"/>
        <v>9.1743119266054912E-2</v>
      </c>
      <c r="J133" t="s">
        <v>122</v>
      </c>
      <c r="N133">
        <v>1.18</v>
      </c>
      <c r="O133" s="5">
        <f t="shared" si="26"/>
        <v>-7.6271186440677846E-2</v>
      </c>
    </row>
    <row r="134" spans="1:15" x14ac:dyDescent="0.2">
      <c r="A134" s="2">
        <v>4</v>
      </c>
      <c r="B134" t="s">
        <v>90</v>
      </c>
      <c r="C134">
        <v>2290</v>
      </c>
      <c r="D134">
        <v>196876</v>
      </c>
      <c r="E134">
        <v>199166</v>
      </c>
      <c r="F134">
        <v>63.19</v>
      </c>
      <c r="G134">
        <v>62.35</v>
      </c>
      <c r="H134">
        <f t="shared" si="24"/>
        <v>-0.83999999999999631</v>
      </c>
      <c r="I134" s="5">
        <f t="shared" si="25"/>
        <v>-1.3293242601677423E-2</v>
      </c>
      <c r="J134" t="s">
        <v>123</v>
      </c>
      <c r="K134" t="s">
        <v>124</v>
      </c>
      <c r="L134" t="s">
        <v>125</v>
      </c>
      <c r="N134">
        <v>60.07</v>
      </c>
      <c r="O134" s="5">
        <f t="shared" si="26"/>
        <v>5.1939404028633215E-2</v>
      </c>
    </row>
    <row r="135" spans="1:15" x14ac:dyDescent="0.2">
      <c r="A135" s="2">
        <v>5</v>
      </c>
      <c r="B135" t="s">
        <v>91</v>
      </c>
      <c r="C135">
        <v>2045</v>
      </c>
      <c r="D135">
        <v>28203</v>
      </c>
      <c r="E135">
        <v>30248</v>
      </c>
      <c r="F135">
        <v>8.89</v>
      </c>
      <c r="G135">
        <v>9.0299999999999994</v>
      </c>
      <c r="H135">
        <f t="shared" si="24"/>
        <v>0.13999999999999879</v>
      </c>
      <c r="I135" s="5">
        <f t="shared" si="25"/>
        <v>1.5748031496062857E-2</v>
      </c>
      <c r="J135" s="3">
        <v>3190.14</v>
      </c>
      <c r="K135" s="3">
        <v>3123.53</v>
      </c>
      <c r="L135" s="4">
        <f>(K135-J135)/J135</f>
        <v>-2.0879961381005122E-2</v>
      </c>
      <c r="N135">
        <v>10.039999999999999</v>
      </c>
      <c r="O135" s="5">
        <f t="shared" si="26"/>
        <v>-0.11454183266932258</v>
      </c>
    </row>
    <row r="136" spans="1:15" x14ac:dyDescent="0.2">
      <c r="A136" s="2">
        <v>6</v>
      </c>
      <c r="B136" t="s">
        <v>21</v>
      </c>
      <c r="C136">
        <v>1975</v>
      </c>
      <c r="D136">
        <v>240856</v>
      </c>
      <c r="E136">
        <v>242831</v>
      </c>
      <c r="F136">
        <v>1.1000000000000001</v>
      </c>
      <c r="G136">
        <v>1.06</v>
      </c>
      <c r="H136">
        <f t="shared" si="24"/>
        <v>-4.0000000000000036E-2</v>
      </c>
      <c r="I136" s="5">
        <f t="shared" si="25"/>
        <v>-3.636363636363639E-2</v>
      </c>
      <c r="N136">
        <v>1.01</v>
      </c>
      <c r="O136" s="5">
        <f t="shared" si="26"/>
        <v>8.9108910891089188E-2</v>
      </c>
    </row>
    <row r="137" spans="1:15" x14ac:dyDescent="0.2">
      <c r="A137" s="2">
        <v>7</v>
      </c>
      <c r="B137" t="s">
        <v>74</v>
      </c>
      <c r="C137">
        <v>1942</v>
      </c>
      <c r="D137">
        <v>30336</v>
      </c>
      <c r="E137">
        <v>32278</v>
      </c>
      <c r="F137">
        <v>2.54</v>
      </c>
      <c r="G137">
        <v>2.72</v>
      </c>
      <c r="H137">
        <f t="shared" si="24"/>
        <v>0.18000000000000016</v>
      </c>
      <c r="I137" s="5">
        <f t="shared" si="25"/>
        <v>7.0866141732283533E-2</v>
      </c>
      <c r="N137">
        <v>2.17</v>
      </c>
      <c r="O137" s="5">
        <f t="shared" si="26"/>
        <v>0.17050691244239638</v>
      </c>
    </row>
    <row r="138" spans="1:15" x14ac:dyDescent="0.2">
      <c r="A138" s="2">
        <v>8</v>
      </c>
      <c r="B138" t="s">
        <v>92</v>
      </c>
      <c r="C138">
        <v>1693</v>
      </c>
      <c r="D138">
        <v>78266</v>
      </c>
      <c r="E138">
        <v>79959</v>
      </c>
      <c r="F138">
        <v>68.239999999999995</v>
      </c>
      <c r="G138">
        <v>68.790000000000006</v>
      </c>
      <c r="H138">
        <f t="shared" si="24"/>
        <v>0.55000000000001137</v>
      </c>
      <c r="I138" s="5">
        <f t="shared" si="25"/>
        <v>8.0597889800705074E-3</v>
      </c>
      <c r="N138">
        <v>70.510000000000005</v>
      </c>
      <c r="O138" s="5">
        <f t="shared" si="26"/>
        <v>-3.2194015033328749E-2</v>
      </c>
    </row>
    <row r="139" spans="1:15" x14ac:dyDescent="0.2">
      <c r="A139" s="2">
        <v>9</v>
      </c>
      <c r="B139" t="s">
        <v>58</v>
      </c>
      <c r="C139">
        <v>1660</v>
      </c>
      <c r="D139">
        <v>160714</v>
      </c>
      <c r="E139">
        <v>162374</v>
      </c>
      <c r="F139">
        <v>0.15229999999999999</v>
      </c>
      <c r="G139">
        <v>0.16250000000000001</v>
      </c>
      <c r="H139">
        <f t="shared" si="24"/>
        <v>1.0200000000000015E-2</v>
      </c>
      <c r="I139" s="5">
        <f t="shared" si="25"/>
        <v>6.6973079448457096E-2</v>
      </c>
      <c r="N139">
        <v>0.18</v>
      </c>
      <c r="O139" s="5">
        <f t="shared" si="26"/>
        <v>-0.15388888888888891</v>
      </c>
    </row>
    <row r="140" spans="1:15" x14ac:dyDescent="0.2">
      <c r="A140" s="2">
        <v>10</v>
      </c>
      <c r="B140" t="s">
        <v>93</v>
      </c>
      <c r="C140">
        <v>1228</v>
      </c>
      <c r="D140">
        <v>410</v>
      </c>
      <c r="E140">
        <v>1638</v>
      </c>
      <c r="F140">
        <v>9.81</v>
      </c>
      <c r="G140">
        <v>5.3</v>
      </c>
      <c r="H140">
        <f t="shared" si="24"/>
        <v>-4.5100000000000007</v>
      </c>
      <c r="I140" s="5">
        <f t="shared" si="25"/>
        <v>-0.45973496432212035</v>
      </c>
      <c r="N140">
        <v>2.2200000000000002</v>
      </c>
      <c r="O140" s="5">
        <f t="shared" si="26"/>
        <v>3.4189189189189184</v>
      </c>
    </row>
    <row r="141" spans="1:15" x14ac:dyDescent="0.2">
      <c r="A141" s="2">
        <v>11</v>
      </c>
      <c r="B141" t="s">
        <v>94</v>
      </c>
      <c r="C141">
        <v>1200</v>
      </c>
      <c r="D141">
        <v>70775</v>
      </c>
      <c r="E141">
        <v>71975</v>
      </c>
      <c r="F141">
        <v>2.58</v>
      </c>
      <c r="G141">
        <v>3.12</v>
      </c>
      <c r="H141">
        <f t="shared" si="24"/>
        <v>0.54</v>
      </c>
      <c r="I141" s="5">
        <f t="shared" si="25"/>
        <v>0.20930232558139536</v>
      </c>
      <c r="N141">
        <v>3.37</v>
      </c>
      <c r="O141" s="5">
        <f t="shared" si="26"/>
        <v>-0.23442136498516319</v>
      </c>
    </row>
    <row r="142" spans="1:15" x14ac:dyDescent="0.2">
      <c r="A142" s="2">
        <v>12</v>
      </c>
      <c r="B142" t="s">
        <v>86</v>
      </c>
      <c r="C142">
        <v>1184</v>
      </c>
      <c r="D142">
        <v>162135</v>
      </c>
      <c r="E142">
        <v>163319</v>
      </c>
      <c r="F142">
        <v>1.95</v>
      </c>
      <c r="G142">
        <v>2.0099999999999998</v>
      </c>
      <c r="H142">
        <f t="shared" si="24"/>
        <v>5.9999999999999831E-2</v>
      </c>
      <c r="I142" s="5">
        <f t="shared" si="25"/>
        <v>3.0769230769230684E-2</v>
      </c>
      <c r="N142">
        <v>2.1800000000000002</v>
      </c>
      <c r="O142" s="5">
        <f t="shared" si="26"/>
        <v>-0.10550458715596339</v>
      </c>
    </row>
    <row r="143" spans="1:15" x14ac:dyDescent="0.2">
      <c r="A143" s="2">
        <v>13</v>
      </c>
      <c r="B143" t="s">
        <v>87</v>
      </c>
      <c r="C143">
        <v>1147</v>
      </c>
      <c r="D143">
        <v>14523</v>
      </c>
      <c r="E143">
        <v>15670</v>
      </c>
      <c r="F143">
        <v>12.86</v>
      </c>
      <c r="G143">
        <v>12</v>
      </c>
      <c r="H143">
        <f t="shared" si="24"/>
        <v>-0.85999999999999943</v>
      </c>
      <c r="I143" s="5">
        <f t="shared" si="25"/>
        <v>-6.6874027993779117E-2</v>
      </c>
      <c r="N143">
        <v>15.82</v>
      </c>
      <c r="O143" s="5">
        <f t="shared" si="26"/>
        <v>-0.18710493046776239</v>
      </c>
    </row>
    <row r="144" spans="1:15" x14ac:dyDescent="0.2">
      <c r="A144" s="2">
        <v>14</v>
      </c>
      <c r="B144" t="s">
        <v>95</v>
      </c>
      <c r="C144">
        <v>1073</v>
      </c>
      <c r="D144">
        <v>75696</v>
      </c>
      <c r="E144">
        <v>76769</v>
      </c>
      <c r="F144">
        <v>4.76</v>
      </c>
      <c r="G144">
        <v>4.76</v>
      </c>
      <c r="H144">
        <f t="shared" si="24"/>
        <v>0</v>
      </c>
      <c r="I144" s="5">
        <f t="shared" si="25"/>
        <v>0</v>
      </c>
      <c r="N144">
        <v>4.54</v>
      </c>
      <c r="O144" s="5">
        <f t="shared" si="26"/>
        <v>4.8458149779735629E-2</v>
      </c>
    </row>
    <row r="145" spans="1:15" x14ac:dyDescent="0.2">
      <c r="A145" s="2">
        <v>15</v>
      </c>
      <c r="B145" t="s">
        <v>57</v>
      </c>
      <c r="C145">
        <v>1055</v>
      </c>
      <c r="D145">
        <v>150198</v>
      </c>
      <c r="E145">
        <v>151253</v>
      </c>
      <c r="F145">
        <v>2.1</v>
      </c>
      <c r="G145">
        <v>3.21</v>
      </c>
      <c r="H145">
        <f t="shared" si="24"/>
        <v>1.1099999999999999</v>
      </c>
      <c r="I145" s="5">
        <f>(G145-F145)/F145</f>
        <v>0.52857142857142847</v>
      </c>
      <c r="N145">
        <v>2.52</v>
      </c>
      <c r="O145" s="5">
        <f t="shared" si="26"/>
        <v>-0.16666666666666663</v>
      </c>
    </row>
    <row r="146" spans="1:15" x14ac:dyDescent="0.2">
      <c r="A146" s="1">
        <v>43994</v>
      </c>
      <c r="J146" t="s">
        <v>119</v>
      </c>
      <c r="K146" t="s">
        <v>120</v>
      </c>
      <c r="L146" t="s">
        <v>121</v>
      </c>
    </row>
    <row r="147" spans="1:15" x14ac:dyDescent="0.2">
      <c r="A147" s="2">
        <v>1</v>
      </c>
      <c r="B147" t="s">
        <v>57</v>
      </c>
      <c r="C147">
        <v>7568</v>
      </c>
      <c r="D147">
        <v>151793</v>
      </c>
      <c r="E147">
        <v>159361</v>
      </c>
      <c r="F147">
        <v>2.66</v>
      </c>
      <c r="G147">
        <v>2.19</v>
      </c>
      <c r="H147">
        <f>G147-F147</f>
        <v>-0.4700000000000002</v>
      </c>
      <c r="I147" s="5">
        <f>(G147-F147)/F147</f>
        <v>-0.17669172932330834</v>
      </c>
      <c r="J147" s="4">
        <f>AVERAGE(I147:I151)</f>
        <v>-5.6976864850629229E-2</v>
      </c>
      <c r="K147" s="4">
        <f>AVERAGE(I147:I156)</f>
        <v>-6.2636403704234688E-3</v>
      </c>
      <c r="L147" s="4">
        <f>AVERAGE(I147:I161)</f>
        <v>-6.1386776411150703E-3</v>
      </c>
      <c r="N147">
        <v>2.06</v>
      </c>
      <c r="O147" s="5">
        <f>(F147-N147)/N147</f>
        <v>0.29126213592233013</v>
      </c>
    </row>
    <row r="148" spans="1:15" x14ac:dyDescent="0.2">
      <c r="A148" s="2">
        <v>2</v>
      </c>
      <c r="B148" t="s">
        <v>42</v>
      </c>
      <c r="C148">
        <v>6671</v>
      </c>
      <c r="D148">
        <v>324011</v>
      </c>
      <c r="E148">
        <v>330682</v>
      </c>
      <c r="F148">
        <v>179.8</v>
      </c>
      <c r="G148">
        <v>177.18</v>
      </c>
      <c r="H148">
        <f t="shared" ref="H148:H161" si="27">G148-F148</f>
        <v>-2.6200000000000045</v>
      </c>
      <c r="I148" s="5">
        <f t="shared" ref="I148:I160" si="28">(G148-F148)/F148</f>
        <v>-1.4571746384872105E-2</v>
      </c>
      <c r="N148">
        <v>170</v>
      </c>
      <c r="O148" s="5">
        <f t="shared" ref="O148:O161" si="29">(F148-N148)/N148</f>
        <v>5.7647058823529482E-2</v>
      </c>
    </row>
    <row r="149" spans="1:15" x14ac:dyDescent="0.2">
      <c r="A149" s="2">
        <v>3</v>
      </c>
      <c r="B149" t="s">
        <v>82</v>
      </c>
      <c r="C149">
        <v>4371</v>
      </c>
      <c r="D149">
        <v>461072</v>
      </c>
      <c r="E149">
        <v>465443</v>
      </c>
      <c r="F149">
        <v>188.13</v>
      </c>
      <c r="G149">
        <v>184.58</v>
      </c>
      <c r="H149">
        <f t="shared" si="27"/>
        <v>-3.5499999999999829</v>
      </c>
      <c r="I149" s="5">
        <f t="shared" si="28"/>
        <v>-1.8869930367299118E-2</v>
      </c>
      <c r="J149" t="s">
        <v>122</v>
      </c>
      <c r="N149">
        <v>186.27</v>
      </c>
      <c r="O149" s="5">
        <f t="shared" si="29"/>
        <v>9.9855049122241114E-3</v>
      </c>
    </row>
    <row r="150" spans="1:15" x14ac:dyDescent="0.2">
      <c r="A150" s="2">
        <v>4</v>
      </c>
      <c r="B150" t="s">
        <v>43</v>
      </c>
      <c r="C150">
        <v>3968</v>
      </c>
      <c r="D150">
        <v>583291</v>
      </c>
      <c r="E150">
        <v>587259</v>
      </c>
      <c r="F150">
        <v>29.06</v>
      </c>
      <c r="G150">
        <v>28.3</v>
      </c>
      <c r="H150">
        <f t="shared" si="27"/>
        <v>-0.75999999999999801</v>
      </c>
      <c r="I150" s="5">
        <f t="shared" si="28"/>
        <v>-2.6152787336545011E-2</v>
      </c>
      <c r="J150" t="s">
        <v>123</v>
      </c>
      <c r="K150" t="s">
        <v>124</v>
      </c>
      <c r="L150" t="s">
        <v>125</v>
      </c>
      <c r="N150">
        <v>27.2</v>
      </c>
      <c r="O150" s="5">
        <f t="shared" si="29"/>
        <v>6.838235294117645E-2</v>
      </c>
    </row>
    <row r="151" spans="1:15" x14ac:dyDescent="0.2">
      <c r="A151" s="2">
        <v>5</v>
      </c>
      <c r="B151" t="s">
        <v>6</v>
      </c>
      <c r="C151">
        <v>3881</v>
      </c>
      <c r="D151">
        <v>632410</v>
      </c>
      <c r="E151">
        <v>636291</v>
      </c>
      <c r="F151">
        <v>16.05</v>
      </c>
      <c r="G151">
        <v>15.27</v>
      </c>
      <c r="H151">
        <f t="shared" si="27"/>
        <v>-0.78000000000000114</v>
      </c>
      <c r="I151" s="5">
        <f t="shared" si="28"/>
        <v>-4.8598130841121565E-2</v>
      </c>
      <c r="J151" s="3">
        <v>3002.1</v>
      </c>
      <c r="K151" s="3">
        <v>3071.04</v>
      </c>
      <c r="L151" s="4">
        <f>(K151-J151)/J151</f>
        <v>2.2963925252323391E-2</v>
      </c>
      <c r="N151">
        <v>14.38</v>
      </c>
      <c r="O151" s="5">
        <f t="shared" si="29"/>
        <v>0.11613351877607787</v>
      </c>
    </row>
    <row r="152" spans="1:15" x14ac:dyDescent="0.2">
      <c r="A152" s="2">
        <v>6</v>
      </c>
      <c r="B152" t="s">
        <v>96</v>
      </c>
      <c r="C152">
        <v>3796</v>
      </c>
      <c r="D152">
        <v>589638</v>
      </c>
      <c r="E152">
        <v>593434</v>
      </c>
      <c r="F152">
        <v>113.8</v>
      </c>
      <c r="G152">
        <v>113.23</v>
      </c>
      <c r="H152">
        <f t="shared" si="27"/>
        <v>-0.56999999999999318</v>
      </c>
      <c r="I152" s="5">
        <f t="shared" si="28"/>
        <v>-5.0087873462213812E-3</v>
      </c>
      <c r="N152">
        <v>112.64</v>
      </c>
      <c r="O152" s="5">
        <f t="shared" si="29"/>
        <v>1.0298295454545425E-2</v>
      </c>
    </row>
    <row r="153" spans="1:15" x14ac:dyDescent="0.2">
      <c r="A153" s="2">
        <v>7</v>
      </c>
      <c r="B153" t="s">
        <v>44</v>
      </c>
      <c r="C153">
        <v>3758</v>
      </c>
      <c r="D153">
        <v>329919</v>
      </c>
      <c r="E153">
        <v>333677</v>
      </c>
      <c r="F153">
        <v>36.700000000000003</v>
      </c>
      <c r="G153">
        <v>36.04</v>
      </c>
      <c r="H153">
        <f t="shared" si="27"/>
        <v>-0.66000000000000369</v>
      </c>
      <c r="I153" s="5">
        <f t="shared" si="28"/>
        <v>-1.7983651226158137E-2</v>
      </c>
      <c r="N153">
        <v>33.32</v>
      </c>
      <c r="O153" s="5">
        <f t="shared" si="29"/>
        <v>0.10144057623049227</v>
      </c>
    </row>
    <row r="154" spans="1:15" x14ac:dyDescent="0.2">
      <c r="A154" s="2">
        <v>8</v>
      </c>
      <c r="B154" t="s">
        <v>27</v>
      </c>
      <c r="C154">
        <v>3457</v>
      </c>
      <c r="D154">
        <v>174439</v>
      </c>
      <c r="E154">
        <v>177896</v>
      </c>
      <c r="F154">
        <v>3.88</v>
      </c>
      <c r="G154">
        <v>4.95</v>
      </c>
      <c r="H154">
        <f t="shared" si="27"/>
        <v>1.0700000000000003</v>
      </c>
      <c r="I154" s="5">
        <f t="shared" si="28"/>
        <v>0.27577319587628873</v>
      </c>
      <c r="N154">
        <v>3.45</v>
      </c>
      <c r="O154" s="5">
        <f t="shared" si="29"/>
        <v>0.1246376811594202</v>
      </c>
    </row>
    <row r="155" spans="1:15" x14ac:dyDescent="0.2">
      <c r="A155" s="2">
        <v>9</v>
      </c>
      <c r="B155" t="s">
        <v>0</v>
      </c>
      <c r="C155">
        <v>3402</v>
      </c>
      <c r="D155">
        <v>275128</v>
      </c>
      <c r="E155">
        <v>278530</v>
      </c>
      <c r="F155">
        <v>934</v>
      </c>
      <c r="G155">
        <v>917.79</v>
      </c>
      <c r="H155">
        <f t="shared" si="27"/>
        <v>-16.210000000000036</v>
      </c>
      <c r="I155" s="5">
        <f t="shared" si="28"/>
        <v>-1.735546038543901E-2</v>
      </c>
      <c r="N155">
        <v>972.84</v>
      </c>
      <c r="O155" s="5">
        <f t="shared" si="29"/>
        <v>-3.9924345216068448E-2</v>
      </c>
    </row>
    <row r="156" spans="1:15" x14ac:dyDescent="0.2">
      <c r="A156" s="2">
        <v>10</v>
      </c>
      <c r="B156" t="s">
        <v>79</v>
      </c>
      <c r="C156">
        <v>3347</v>
      </c>
      <c r="D156">
        <v>418284</v>
      </c>
      <c r="E156">
        <v>421631</v>
      </c>
      <c r="F156">
        <v>337.7</v>
      </c>
      <c r="G156">
        <v>333.25</v>
      </c>
      <c r="H156">
        <f t="shared" si="27"/>
        <v>-4.4499999999999886</v>
      </c>
      <c r="I156" s="5">
        <f t="shared" si="28"/>
        <v>-1.3177376369558748E-2</v>
      </c>
      <c r="N156">
        <v>335.9</v>
      </c>
      <c r="O156" s="5">
        <f t="shared" si="29"/>
        <v>5.3587377195594265E-3</v>
      </c>
    </row>
    <row r="157" spans="1:15" x14ac:dyDescent="0.2">
      <c r="A157" s="2">
        <v>11</v>
      </c>
      <c r="B157" t="s">
        <v>70</v>
      </c>
      <c r="C157">
        <v>3269</v>
      </c>
      <c r="D157">
        <v>357610</v>
      </c>
      <c r="E157">
        <v>360879</v>
      </c>
      <c r="F157">
        <v>19.12</v>
      </c>
      <c r="G157">
        <v>18.850000000000001</v>
      </c>
      <c r="H157">
        <f t="shared" si="27"/>
        <v>-0.26999999999999957</v>
      </c>
      <c r="I157" s="5">
        <f t="shared" si="28"/>
        <v>-1.4121338912133867E-2</v>
      </c>
      <c r="N157">
        <v>17.25</v>
      </c>
      <c r="O157" s="5">
        <f t="shared" si="29"/>
        <v>0.10840579710144933</v>
      </c>
    </row>
    <row r="158" spans="1:15" x14ac:dyDescent="0.2">
      <c r="A158" s="2">
        <v>12</v>
      </c>
      <c r="B158" t="s">
        <v>41</v>
      </c>
      <c r="C158">
        <v>3010</v>
      </c>
      <c r="D158">
        <v>225890</v>
      </c>
      <c r="E158">
        <v>228900</v>
      </c>
      <c r="F158">
        <v>17.649999999999999</v>
      </c>
      <c r="G158">
        <v>17.899999999999999</v>
      </c>
      <c r="H158">
        <f t="shared" si="27"/>
        <v>0.25</v>
      </c>
      <c r="I158" s="5">
        <f t="shared" si="28"/>
        <v>1.4164305949008501E-2</v>
      </c>
      <c r="N158">
        <v>16.079999999999998</v>
      </c>
      <c r="O158" s="5">
        <f t="shared" si="29"/>
        <v>9.7636815920398037E-2</v>
      </c>
    </row>
    <row r="159" spans="1:15" x14ac:dyDescent="0.2">
      <c r="A159" s="2">
        <v>13</v>
      </c>
      <c r="B159" t="s">
        <v>62</v>
      </c>
      <c r="C159">
        <v>2813</v>
      </c>
      <c r="D159">
        <v>493810</v>
      </c>
      <c r="E159">
        <v>496623</v>
      </c>
      <c r="F159">
        <v>18.89</v>
      </c>
      <c r="G159">
        <v>18.61</v>
      </c>
      <c r="H159">
        <f t="shared" si="27"/>
        <v>-0.28000000000000114</v>
      </c>
      <c r="I159" s="5">
        <f t="shared" si="28"/>
        <v>-1.4822657490735899E-2</v>
      </c>
      <c r="N159">
        <v>17.440000000000001</v>
      </c>
      <c r="O159" s="5">
        <f t="shared" si="29"/>
        <v>8.3142201834862345E-2</v>
      </c>
    </row>
    <row r="160" spans="1:15" x14ac:dyDescent="0.2">
      <c r="A160" s="2">
        <v>14</v>
      </c>
      <c r="B160" t="s">
        <v>45</v>
      </c>
      <c r="C160">
        <v>2534</v>
      </c>
      <c r="D160">
        <v>890484</v>
      </c>
      <c r="E160">
        <v>893018</v>
      </c>
      <c r="F160">
        <v>6.38</v>
      </c>
      <c r="G160">
        <v>6.18</v>
      </c>
      <c r="H160">
        <f t="shared" si="27"/>
        <v>-0.20000000000000018</v>
      </c>
      <c r="I160" s="5">
        <f t="shared" si="28"/>
        <v>-3.1347962382445173E-2</v>
      </c>
      <c r="N160">
        <v>6.13</v>
      </c>
      <c r="O160" s="5">
        <f t="shared" si="29"/>
        <v>4.0783034257748776E-2</v>
      </c>
    </row>
    <row r="161" spans="1:15" x14ac:dyDescent="0.2">
      <c r="A161" s="2">
        <v>15</v>
      </c>
      <c r="B161" t="s">
        <v>92</v>
      </c>
      <c r="C161">
        <v>2405</v>
      </c>
      <c r="D161">
        <v>84468</v>
      </c>
      <c r="E161">
        <v>86873</v>
      </c>
      <c r="F161">
        <v>67.73</v>
      </c>
      <c r="G161">
        <v>68.86</v>
      </c>
      <c r="H161">
        <f t="shared" si="27"/>
        <v>1.1299999999999955</v>
      </c>
      <c r="I161" s="5">
        <f>(G161-F161)/F161</f>
        <v>1.6683891923815079E-2</v>
      </c>
      <c r="N161">
        <v>67.37</v>
      </c>
      <c r="O161" s="5">
        <f t="shared" si="29"/>
        <v>5.3436247587947067E-3</v>
      </c>
    </row>
    <row r="162" spans="1:15" x14ac:dyDescent="0.2">
      <c r="A162" s="1">
        <v>43997</v>
      </c>
      <c r="J162" t="s">
        <v>119</v>
      </c>
      <c r="K162" t="s">
        <v>120</v>
      </c>
      <c r="L162" t="s">
        <v>121</v>
      </c>
    </row>
    <row r="163" spans="1:15" x14ac:dyDescent="0.2">
      <c r="A163" s="2">
        <v>1</v>
      </c>
      <c r="B163" t="s">
        <v>27</v>
      </c>
      <c r="C163">
        <v>5703</v>
      </c>
      <c r="D163">
        <v>185176</v>
      </c>
      <c r="E163">
        <v>190879</v>
      </c>
      <c r="F163">
        <v>4.78</v>
      </c>
      <c r="G163">
        <v>4.1749999999999998</v>
      </c>
      <c r="H163">
        <f>G163-F163</f>
        <v>-0.60500000000000043</v>
      </c>
      <c r="I163" s="5">
        <f>(G163-F163)/F163</f>
        <v>-0.12656903765690386</v>
      </c>
      <c r="J163" s="4">
        <f>AVERAGE(I163:I167)</f>
        <v>1.4667242194218694E-2</v>
      </c>
      <c r="K163" s="4">
        <f>AVERAGE(I163:I172)</f>
        <v>4.992429940961067E-2</v>
      </c>
      <c r="L163" s="4">
        <f>AVERAGE(I163:I177)</f>
        <v>6.5454923026861525E-2</v>
      </c>
      <c r="N163">
        <v>4.16</v>
      </c>
      <c r="O163" s="5">
        <f>(F163-N163)/N163</f>
        <v>0.14903846153846156</v>
      </c>
    </row>
    <row r="164" spans="1:15" x14ac:dyDescent="0.2">
      <c r="A164" s="2">
        <v>2</v>
      </c>
      <c r="B164" t="s">
        <v>30</v>
      </c>
      <c r="C164">
        <v>5426</v>
      </c>
      <c r="D164">
        <v>811564</v>
      </c>
      <c r="E164">
        <v>816990</v>
      </c>
      <c r="F164">
        <v>7.07</v>
      </c>
      <c r="G164">
        <v>7.73</v>
      </c>
      <c r="H164">
        <f t="shared" ref="H164:H177" si="30">G164-F164</f>
        <v>0.66000000000000014</v>
      </c>
      <c r="I164" s="5">
        <f t="shared" ref="I164:I176" si="31">(G164-F164)/F164</f>
        <v>9.335219236209337E-2</v>
      </c>
      <c r="N164">
        <v>7.25</v>
      </c>
      <c r="O164" s="5">
        <f t="shared" ref="O164:O177" si="32">(F164-N164)/N164</f>
        <v>-2.4827586206896513E-2</v>
      </c>
    </row>
    <row r="165" spans="1:15" x14ac:dyDescent="0.2">
      <c r="A165" s="2">
        <v>3</v>
      </c>
      <c r="B165" t="s">
        <v>57</v>
      </c>
      <c r="C165">
        <v>5180</v>
      </c>
      <c r="D165">
        <v>170814</v>
      </c>
      <c r="E165">
        <v>175994</v>
      </c>
      <c r="F165">
        <v>2.2599999999999998</v>
      </c>
      <c r="G165">
        <v>2.13</v>
      </c>
      <c r="H165">
        <f t="shared" si="30"/>
        <v>-0.12999999999999989</v>
      </c>
      <c r="I165" s="5">
        <f t="shared" si="31"/>
        <v>-5.7522123893805267E-2</v>
      </c>
      <c r="J165" t="s">
        <v>122</v>
      </c>
      <c r="N165">
        <v>2.83</v>
      </c>
      <c r="O165" s="5">
        <f t="shared" si="32"/>
        <v>-0.20141342756183755</v>
      </c>
    </row>
    <row r="166" spans="1:15" x14ac:dyDescent="0.2">
      <c r="A166" s="2">
        <v>4</v>
      </c>
      <c r="B166" t="s">
        <v>58</v>
      </c>
      <c r="C166">
        <v>4941</v>
      </c>
      <c r="D166">
        <v>173962</v>
      </c>
      <c r="E166">
        <v>178903</v>
      </c>
      <c r="F166">
        <v>0.14599999999999999</v>
      </c>
      <c r="G166">
        <v>0.1575</v>
      </c>
      <c r="H166">
        <f t="shared" si="30"/>
        <v>1.150000000000001E-2</v>
      </c>
      <c r="I166" s="5">
        <f t="shared" si="31"/>
        <v>7.8767123287671312E-2</v>
      </c>
      <c r="J166" t="s">
        <v>123</v>
      </c>
      <c r="K166" t="s">
        <v>124</v>
      </c>
      <c r="L166" t="s">
        <v>125</v>
      </c>
      <c r="N166">
        <v>0.16</v>
      </c>
      <c r="O166" s="5">
        <f t="shared" si="32"/>
        <v>-8.7500000000000078E-2</v>
      </c>
    </row>
    <row r="167" spans="1:15" x14ac:dyDescent="0.2">
      <c r="A167" s="2">
        <v>5</v>
      </c>
      <c r="B167" t="s">
        <v>45</v>
      </c>
      <c r="C167">
        <v>4102</v>
      </c>
      <c r="D167">
        <v>896146</v>
      </c>
      <c r="E167">
        <v>900248</v>
      </c>
      <c r="F167">
        <v>6.33</v>
      </c>
      <c r="G167">
        <v>6.87</v>
      </c>
      <c r="H167">
        <f t="shared" si="30"/>
        <v>0.54</v>
      </c>
      <c r="I167" s="5">
        <f t="shared" si="31"/>
        <v>8.5308056872037921E-2</v>
      </c>
      <c r="J167" s="3">
        <v>3041.31</v>
      </c>
      <c r="K167" s="3">
        <v>2993.76</v>
      </c>
      <c r="L167" s="4">
        <f>(K167-J167)/J167</f>
        <v>-1.5634710042711768E-2</v>
      </c>
      <c r="N167">
        <v>6.46</v>
      </c>
      <c r="O167" s="5">
        <f t="shared" si="32"/>
        <v>-2.0123839009287908E-2</v>
      </c>
    </row>
    <row r="168" spans="1:15" x14ac:dyDescent="0.2">
      <c r="A168" s="2">
        <v>6</v>
      </c>
      <c r="B168" t="s">
        <v>21</v>
      </c>
      <c r="C168">
        <v>3844</v>
      </c>
      <c r="D168">
        <v>253355</v>
      </c>
      <c r="E168">
        <v>257199</v>
      </c>
      <c r="F168">
        <v>0.94</v>
      </c>
      <c r="G168">
        <v>1.01</v>
      </c>
      <c r="H168">
        <f t="shared" si="30"/>
        <v>7.0000000000000062E-2</v>
      </c>
      <c r="I168" s="5">
        <f t="shared" si="31"/>
        <v>7.4468085106383045E-2</v>
      </c>
      <c r="N168">
        <v>1.02</v>
      </c>
      <c r="O168" s="5">
        <f t="shared" si="32"/>
        <v>-7.8431372549019676E-2</v>
      </c>
    </row>
    <row r="169" spans="1:15" x14ac:dyDescent="0.2">
      <c r="A169" s="2">
        <v>7</v>
      </c>
      <c r="B169" t="s">
        <v>6</v>
      </c>
      <c r="C169">
        <v>3477</v>
      </c>
      <c r="D169">
        <v>644263</v>
      </c>
      <c r="E169">
        <v>647740</v>
      </c>
      <c r="F169">
        <v>15.98</v>
      </c>
      <c r="G169">
        <v>18.36</v>
      </c>
      <c r="H169">
        <f t="shared" si="30"/>
        <v>2.379999999999999</v>
      </c>
      <c r="I169" s="5">
        <f t="shared" si="31"/>
        <v>0.14893617021276589</v>
      </c>
      <c r="N169">
        <v>16.739999999999998</v>
      </c>
      <c r="O169" s="5">
        <f t="shared" si="32"/>
        <v>-4.540023894862593E-2</v>
      </c>
    </row>
    <row r="170" spans="1:15" x14ac:dyDescent="0.2">
      <c r="A170" s="2">
        <v>8</v>
      </c>
      <c r="B170" t="s">
        <v>86</v>
      </c>
      <c r="C170">
        <v>3113</v>
      </c>
      <c r="D170">
        <v>165998</v>
      </c>
      <c r="E170">
        <v>169111</v>
      </c>
      <c r="F170">
        <v>1.84</v>
      </c>
      <c r="G170">
        <v>2.0499999999999998</v>
      </c>
      <c r="H170">
        <f t="shared" si="30"/>
        <v>0.20999999999999974</v>
      </c>
      <c r="I170" s="5">
        <f t="shared" si="31"/>
        <v>0.11413043478260855</v>
      </c>
      <c r="N170">
        <v>1.99</v>
      </c>
      <c r="O170" s="5">
        <f t="shared" si="32"/>
        <v>-7.5376884422110504E-2</v>
      </c>
    </row>
    <row r="171" spans="1:15" x14ac:dyDescent="0.2">
      <c r="A171" s="2">
        <v>9</v>
      </c>
      <c r="B171" t="s">
        <v>2</v>
      </c>
      <c r="C171">
        <v>2937</v>
      </c>
      <c r="D171">
        <v>484464</v>
      </c>
      <c r="E171">
        <v>487401</v>
      </c>
      <c r="F171">
        <v>4.3</v>
      </c>
      <c r="G171">
        <v>4.68</v>
      </c>
      <c r="H171">
        <f t="shared" si="30"/>
        <v>0.37999999999999989</v>
      </c>
      <c r="I171" s="5">
        <f t="shared" si="31"/>
        <v>8.8372093023255799E-2</v>
      </c>
      <c r="N171">
        <v>4.32</v>
      </c>
      <c r="O171" s="5">
        <f t="shared" si="32"/>
        <v>-4.6296296296297361E-3</v>
      </c>
    </row>
    <row r="172" spans="1:15" x14ac:dyDescent="0.2">
      <c r="A172" s="2">
        <v>10</v>
      </c>
      <c r="B172" t="s">
        <v>97</v>
      </c>
      <c r="C172">
        <v>2842</v>
      </c>
      <c r="D172">
        <v>9695</v>
      </c>
      <c r="E172">
        <v>12537</v>
      </c>
      <c r="F172">
        <v>1.94</v>
      </c>
      <c r="G172">
        <v>1.94</v>
      </c>
      <c r="H172">
        <f t="shared" si="30"/>
        <v>0</v>
      </c>
      <c r="I172" s="5">
        <f t="shared" si="31"/>
        <v>0</v>
      </c>
      <c r="N172">
        <v>1.94</v>
      </c>
      <c r="O172" s="5">
        <f t="shared" si="32"/>
        <v>0</v>
      </c>
    </row>
    <row r="173" spans="1:15" x14ac:dyDescent="0.2">
      <c r="A173" s="2">
        <v>11</v>
      </c>
      <c r="B173" t="s">
        <v>43</v>
      </c>
      <c r="C173">
        <v>2692</v>
      </c>
      <c r="D173">
        <v>591060</v>
      </c>
      <c r="E173">
        <v>593752</v>
      </c>
      <c r="F173">
        <v>29.39</v>
      </c>
      <c r="G173">
        <v>32.630000000000003</v>
      </c>
      <c r="H173">
        <f t="shared" si="30"/>
        <v>3.240000000000002</v>
      </c>
      <c r="I173" s="5">
        <f t="shared" si="31"/>
        <v>0.11024157876828859</v>
      </c>
      <c r="N173">
        <v>30.43</v>
      </c>
      <c r="O173" s="5">
        <f t="shared" si="32"/>
        <v>-3.4176799211304607E-2</v>
      </c>
    </row>
    <row r="174" spans="1:15" x14ac:dyDescent="0.2">
      <c r="A174" s="2">
        <v>12</v>
      </c>
      <c r="B174" t="s">
        <v>66</v>
      </c>
      <c r="C174">
        <v>2679</v>
      </c>
      <c r="D174">
        <v>104068</v>
      </c>
      <c r="E174">
        <v>106747</v>
      </c>
      <c r="F174">
        <v>1.1200000000000001</v>
      </c>
      <c r="G174">
        <v>1.38</v>
      </c>
      <c r="H174">
        <f t="shared" si="30"/>
        <v>0.25999999999999979</v>
      </c>
      <c r="I174" s="5">
        <f t="shared" si="31"/>
        <v>0.23214285714285693</v>
      </c>
      <c r="N174">
        <v>1.18</v>
      </c>
      <c r="O174" s="5">
        <f t="shared" si="32"/>
        <v>-5.0847457627118502E-2</v>
      </c>
    </row>
    <row r="175" spans="1:15" x14ac:dyDescent="0.2">
      <c r="A175" s="2">
        <v>13</v>
      </c>
      <c r="B175" t="s">
        <v>98</v>
      </c>
      <c r="C175">
        <v>2645</v>
      </c>
      <c r="D175">
        <v>25555</v>
      </c>
      <c r="E175">
        <v>28200</v>
      </c>
      <c r="F175">
        <v>52.15</v>
      </c>
      <c r="G175">
        <v>54.18</v>
      </c>
      <c r="H175">
        <f t="shared" si="30"/>
        <v>2.0300000000000011</v>
      </c>
      <c r="I175" s="5">
        <f t="shared" si="31"/>
        <v>3.8926174496644317E-2</v>
      </c>
      <c r="N175">
        <v>51.47</v>
      </c>
      <c r="O175" s="5">
        <f t="shared" si="32"/>
        <v>1.3211579560909263E-2</v>
      </c>
    </row>
    <row r="176" spans="1:15" x14ac:dyDescent="0.2">
      <c r="A176" s="2">
        <v>14</v>
      </c>
      <c r="B176" t="s">
        <v>90</v>
      </c>
      <c r="C176">
        <v>2520</v>
      </c>
      <c r="D176">
        <v>206990</v>
      </c>
      <c r="E176">
        <v>209510</v>
      </c>
      <c r="F176">
        <v>63.97</v>
      </c>
      <c r="G176">
        <v>66.31</v>
      </c>
      <c r="H176">
        <f t="shared" si="30"/>
        <v>2.3400000000000034</v>
      </c>
      <c r="I176" s="5">
        <f t="shared" si="31"/>
        <v>3.6579646709395085E-2</v>
      </c>
      <c r="N176">
        <v>62</v>
      </c>
      <c r="O176" s="5">
        <f t="shared" si="32"/>
        <v>3.1774193548387078E-2</v>
      </c>
    </row>
    <row r="177" spans="1:15" x14ac:dyDescent="0.2">
      <c r="A177" s="2">
        <v>15</v>
      </c>
      <c r="B177" t="s">
        <v>0</v>
      </c>
      <c r="C177">
        <v>2512</v>
      </c>
      <c r="D177">
        <v>280698</v>
      </c>
      <c r="E177">
        <v>283210</v>
      </c>
      <c r="F177">
        <v>950.37</v>
      </c>
      <c r="G177" s="3">
        <v>1011.85</v>
      </c>
      <c r="H177">
        <f t="shared" si="30"/>
        <v>61.480000000000018</v>
      </c>
      <c r="I177" s="5">
        <f>(G177-F177)/F177</f>
        <v>6.4690594189631426E-2</v>
      </c>
      <c r="N177">
        <v>935.28</v>
      </c>
      <c r="O177" s="5">
        <f t="shared" si="32"/>
        <v>1.6134205799332856E-2</v>
      </c>
    </row>
    <row r="178" spans="1:15" x14ac:dyDescent="0.2">
      <c r="A178" s="1">
        <v>43998</v>
      </c>
      <c r="J178" t="s">
        <v>119</v>
      </c>
      <c r="K178" t="s">
        <v>120</v>
      </c>
      <c r="L178" t="s">
        <v>121</v>
      </c>
    </row>
    <row r="179" spans="1:15" x14ac:dyDescent="0.2">
      <c r="A179" s="2">
        <v>1</v>
      </c>
      <c r="B179" t="s">
        <v>99</v>
      </c>
      <c r="C179">
        <v>2856</v>
      </c>
      <c r="D179">
        <v>4982</v>
      </c>
      <c r="E179">
        <v>7838</v>
      </c>
      <c r="F179">
        <v>11.68</v>
      </c>
      <c r="G179">
        <v>22</v>
      </c>
      <c r="H179">
        <f>G179-F179</f>
        <v>10.32</v>
      </c>
      <c r="I179" s="5">
        <f>(G179-F179)/F179</f>
        <v>0.88356164383561653</v>
      </c>
      <c r="J179" s="4">
        <f>AVERAGE(I179:I183)</f>
        <v>0.19060336789030471</v>
      </c>
      <c r="K179" s="4">
        <f>AVERAGE(I179:I188)</f>
        <v>0.11855392948269131</v>
      </c>
      <c r="L179" s="4">
        <f>AVERAGE(I179:I193)</f>
        <v>8.3365262992532593E-2</v>
      </c>
      <c r="N179">
        <v>6.54</v>
      </c>
      <c r="O179" s="5">
        <f>(F179-N179)/N179</f>
        <v>0.78593272171253814</v>
      </c>
    </row>
    <row r="180" spans="1:15" x14ac:dyDescent="0.2">
      <c r="A180" s="2">
        <v>2</v>
      </c>
      <c r="B180" t="s">
        <v>100</v>
      </c>
      <c r="C180">
        <v>2400</v>
      </c>
      <c r="D180">
        <v>17208</v>
      </c>
      <c r="E180">
        <v>19608</v>
      </c>
      <c r="F180">
        <v>0.69</v>
      </c>
      <c r="G180">
        <v>0.56999999999999995</v>
      </c>
      <c r="H180">
        <f t="shared" ref="H180:H193" si="33">G180-F180</f>
        <v>-0.12</v>
      </c>
      <c r="I180" s="5">
        <f t="shared" ref="I180:I192" si="34">(G180-F180)/F180</f>
        <v>-0.17391304347826086</v>
      </c>
      <c r="N180">
        <v>0.67</v>
      </c>
      <c r="O180" s="5">
        <f t="shared" ref="O180:O193" si="35">(F180-N180)/N180</f>
        <v>2.9850746268656577E-2</v>
      </c>
    </row>
    <row r="181" spans="1:15" x14ac:dyDescent="0.2">
      <c r="A181" s="2">
        <v>3</v>
      </c>
      <c r="B181" t="s">
        <v>45</v>
      </c>
      <c r="C181">
        <v>2089</v>
      </c>
      <c r="D181">
        <v>900875</v>
      </c>
      <c r="E181">
        <v>902964</v>
      </c>
      <c r="F181">
        <v>6.52</v>
      </c>
      <c r="G181">
        <v>6.56</v>
      </c>
      <c r="H181">
        <f t="shared" si="33"/>
        <v>4.0000000000000036E-2</v>
      </c>
      <c r="I181" s="5">
        <f t="shared" si="34"/>
        <v>6.1349693251533804E-3</v>
      </c>
      <c r="J181" t="s">
        <v>122</v>
      </c>
      <c r="N181">
        <v>6.5</v>
      </c>
      <c r="O181" s="5">
        <f t="shared" si="35"/>
        <v>3.0769230769230114E-3</v>
      </c>
    </row>
    <row r="182" spans="1:15" x14ac:dyDescent="0.2">
      <c r="A182" s="2">
        <v>4</v>
      </c>
      <c r="B182" t="s">
        <v>76</v>
      </c>
      <c r="C182">
        <v>1789</v>
      </c>
      <c r="D182">
        <v>22581</v>
      </c>
      <c r="E182">
        <v>24370</v>
      </c>
      <c r="F182">
        <v>15.36</v>
      </c>
      <c r="G182">
        <v>18.61</v>
      </c>
      <c r="H182">
        <f t="shared" si="33"/>
        <v>3.25</v>
      </c>
      <c r="I182" s="5">
        <f t="shared" si="34"/>
        <v>0.21158854166666669</v>
      </c>
      <c r="J182" t="s">
        <v>123</v>
      </c>
      <c r="K182" t="s">
        <v>124</v>
      </c>
      <c r="L182" t="s">
        <v>125</v>
      </c>
      <c r="N182">
        <v>14.85</v>
      </c>
      <c r="O182" s="5">
        <f t="shared" si="35"/>
        <v>3.4343434343434329E-2</v>
      </c>
    </row>
    <row r="183" spans="1:15" x14ac:dyDescent="0.2">
      <c r="A183" s="2">
        <v>5</v>
      </c>
      <c r="B183" t="s">
        <v>79</v>
      </c>
      <c r="C183">
        <v>1368</v>
      </c>
      <c r="D183">
        <v>432108</v>
      </c>
      <c r="E183">
        <v>433476</v>
      </c>
      <c r="F183">
        <v>346.27</v>
      </c>
      <c r="G183">
        <v>355.15</v>
      </c>
      <c r="H183">
        <f t="shared" si="33"/>
        <v>8.8799999999999955</v>
      </c>
      <c r="I183" s="5">
        <f t="shared" si="34"/>
        <v>2.5644728102347868E-2</v>
      </c>
      <c r="J183" s="3">
        <v>3066.59</v>
      </c>
      <c r="K183" s="3">
        <v>3131</v>
      </c>
      <c r="L183" s="4">
        <f>(K183-J183)/J183</f>
        <v>2.1003785964214275E-2</v>
      </c>
      <c r="N183">
        <v>342.99</v>
      </c>
      <c r="O183" s="5">
        <f t="shared" si="35"/>
        <v>9.5629610192716191E-3</v>
      </c>
    </row>
    <row r="184" spans="1:15" x14ac:dyDescent="0.2">
      <c r="A184" s="2">
        <v>6</v>
      </c>
      <c r="B184" t="s">
        <v>101</v>
      </c>
      <c r="C184">
        <v>1356</v>
      </c>
      <c r="D184">
        <v>981</v>
      </c>
      <c r="E184">
        <v>2337</v>
      </c>
      <c r="F184">
        <v>2.5299999999999998</v>
      </c>
      <c r="G184">
        <v>2.99</v>
      </c>
      <c r="H184">
        <f t="shared" si="33"/>
        <v>0.46000000000000041</v>
      </c>
      <c r="I184" s="5">
        <f t="shared" si="34"/>
        <v>0.18181818181818199</v>
      </c>
      <c r="N184">
        <v>0.79</v>
      </c>
      <c r="O184" s="5">
        <f t="shared" si="35"/>
        <v>2.20253164556962</v>
      </c>
    </row>
    <row r="185" spans="1:15" x14ac:dyDescent="0.2">
      <c r="A185" s="2">
        <v>7</v>
      </c>
      <c r="B185" t="s">
        <v>84</v>
      </c>
      <c r="C185">
        <v>1355</v>
      </c>
      <c r="D185">
        <v>237856</v>
      </c>
      <c r="E185">
        <v>239211</v>
      </c>
      <c r="F185">
        <v>2581.5700000000002</v>
      </c>
      <c r="G185">
        <v>2647.5</v>
      </c>
      <c r="H185">
        <f t="shared" si="33"/>
        <v>65.929999999999836</v>
      </c>
      <c r="I185" s="5">
        <f t="shared" si="34"/>
        <v>2.5538722560302388E-2</v>
      </c>
      <c r="N185" s="3">
        <v>2572.6799999999998</v>
      </c>
      <c r="O185" s="5">
        <f t="shared" si="35"/>
        <v>3.455540525833111E-3</v>
      </c>
    </row>
    <row r="186" spans="1:15" x14ac:dyDescent="0.2">
      <c r="A186" s="2">
        <v>8</v>
      </c>
      <c r="B186" t="s">
        <v>90</v>
      </c>
      <c r="C186">
        <v>1234</v>
      </c>
      <c r="D186">
        <v>211427</v>
      </c>
      <c r="E186">
        <v>212661</v>
      </c>
      <c r="F186">
        <v>63.36</v>
      </c>
      <c r="G186">
        <v>63.6</v>
      </c>
      <c r="H186">
        <f t="shared" si="33"/>
        <v>0.24000000000000199</v>
      </c>
      <c r="I186" s="5">
        <f t="shared" si="34"/>
        <v>3.7878787878788192E-3</v>
      </c>
      <c r="N186">
        <v>66.569999999999993</v>
      </c>
      <c r="O186" s="5">
        <f t="shared" si="35"/>
        <v>-4.8219918882379365E-2</v>
      </c>
    </row>
    <row r="187" spans="1:15" x14ac:dyDescent="0.2">
      <c r="A187" s="2">
        <v>9</v>
      </c>
      <c r="B187" t="s">
        <v>58</v>
      </c>
      <c r="C187">
        <v>1215</v>
      </c>
      <c r="D187">
        <v>181349</v>
      </c>
      <c r="E187">
        <v>182564</v>
      </c>
      <c r="F187">
        <v>0.15</v>
      </c>
      <c r="G187">
        <v>0.15</v>
      </c>
      <c r="H187">
        <f t="shared" si="33"/>
        <v>0</v>
      </c>
      <c r="I187" s="5">
        <f t="shared" si="34"/>
        <v>0</v>
      </c>
      <c r="N187">
        <v>0.15</v>
      </c>
      <c r="O187" s="5">
        <f t="shared" si="35"/>
        <v>0</v>
      </c>
    </row>
    <row r="188" spans="1:15" x14ac:dyDescent="0.2">
      <c r="A188" s="2">
        <v>10</v>
      </c>
      <c r="B188" t="s">
        <v>102</v>
      </c>
      <c r="C188">
        <v>1086</v>
      </c>
      <c r="D188">
        <v>2464</v>
      </c>
      <c r="E188">
        <v>3550</v>
      </c>
      <c r="F188">
        <v>4.21</v>
      </c>
      <c r="G188">
        <v>4.3</v>
      </c>
      <c r="H188">
        <f t="shared" si="33"/>
        <v>8.9999999999999858E-2</v>
      </c>
      <c r="I188" s="5">
        <f t="shared" si="34"/>
        <v>2.1377672209026095E-2</v>
      </c>
      <c r="N188">
        <v>4.2300000000000004</v>
      </c>
      <c r="O188" s="5">
        <f t="shared" si="35"/>
        <v>-4.7281323877069641E-3</v>
      </c>
    </row>
    <row r="189" spans="1:15" x14ac:dyDescent="0.2">
      <c r="A189" s="2">
        <v>11</v>
      </c>
      <c r="B189" t="s">
        <v>43</v>
      </c>
      <c r="C189">
        <v>1083</v>
      </c>
      <c r="D189">
        <v>595301</v>
      </c>
      <c r="E189">
        <v>596384</v>
      </c>
      <c r="F189">
        <v>30.92</v>
      </c>
      <c r="G189">
        <v>30.84</v>
      </c>
      <c r="H189">
        <f t="shared" si="33"/>
        <v>-8.0000000000001847E-2</v>
      </c>
      <c r="I189" s="5">
        <f t="shared" si="34"/>
        <v>-2.5873221216041993E-3</v>
      </c>
      <c r="N189">
        <v>30.46</v>
      </c>
      <c r="O189" s="5">
        <f t="shared" si="35"/>
        <v>1.5101772816808957E-2</v>
      </c>
    </row>
    <row r="190" spans="1:15" x14ac:dyDescent="0.2">
      <c r="A190" s="2">
        <v>12</v>
      </c>
      <c r="B190" t="s">
        <v>65</v>
      </c>
      <c r="C190">
        <v>1083</v>
      </c>
      <c r="D190">
        <v>323548</v>
      </c>
      <c r="E190">
        <v>324631</v>
      </c>
      <c r="F190">
        <v>5.33</v>
      </c>
      <c r="G190">
        <v>5.49</v>
      </c>
      <c r="H190">
        <f t="shared" si="33"/>
        <v>0.16000000000000014</v>
      </c>
      <c r="I190" s="5">
        <f t="shared" si="34"/>
        <v>3.0018761726078827E-2</v>
      </c>
      <c r="N190">
        <v>5.21</v>
      </c>
      <c r="O190" s="5">
        <f t="shared" si="35"/>
        <v>2.3032629558541289E-2</v>
      </c>
    </row>
    <row r="191" spans="1:15" x14ac:dyDescent="0.2">
      <c r="A191" s="2">
        <v>13</v>
      </c>
      <c r="B191" t="s">
        <v>33</v>
      </c>
      <c r="C191">
        <v>999</v>
      </c>
      <c r="D191">
        <v>149886</v>
      </c>
      <c r="E191">
        <v>150885</v>
      </c>
      <c r="F191">
        <v>6.58</v>
      </c>
      <c r="G191">
        <v>6.93</v>
      </c>
      <c r="H191">
        <f t="shared" si="33"/>
        <v>0.34999999999999964</v>
      </c>
      <c r="I191" s="5">
        <f t="shared" si="34"/>
        <v>5.3191489361702073E-2</v>
      </c>
      <c r="N191">
        <v>6.83</v>
      </c>
      <c r="O191" s="5">
        <f t="shared" si="35"/>
        <v>-3.6603221083455345E-2</v>
      </c>
    </row>
    <row r="192" spans="1:15" x14ac:dyDescent="0.2">
      <c r="A192" s="2">
        <v>14</v>
      </c>
      <c r="B192" t="s">
        <v>103</v>
      </c>
      <c r="C192">
        <v>979</v>
      </c>
      <c r="D192">
        <v>21679</v>
      </c>
      <c r="E192">
        <v>22658</v>
      </c>
      <c r="F192">
        <v>0.97</v>
      </c>
      <c r="G192">
        <v>0.93899999999999995</v>
      </c>
      <c r="H192">
        <f t="shared" si="33"/>
        <v>-3.1000000000000028E-2</v>
      </c>
      <c r="I192" s="5">
        <f t="shared" si="34"/>
        <v>-3.195876288659797E-2</v>
      </c>
      <c r="N192">
        <v>0.89900000000000002</v>
      </c>
      <c r="O192" s="5">
        <f t="shared" si="35"/>
        <v>7.8976640711902052E-2</v>
      </c>
    </row>
    <row r="193" spans="1:15" x14ac:dyDescent="0.2">
      <c r="A193" s="2">
        <v>15</v>
      </c>
      <c r="B193" t="s">
        <v>96</v>
      </c>
      <c r="C193">
        <v>924</v>
      </c>
      <c r="D193">
        <v>605994</v>
      </c>
      <c r="E193">
        <v>606918</v>
      </c>
      <c r="F193">
        <v>116.74</v>
      </c>
      <c r="G193">
        <v>118.64</v>
      </c>
      <c r="H193">
        <f t="shared" si="33"/>
        <v>1.9000000000000057</v>
      </c>
      <c r="I193" s="5">
        <f>(G193-F193)/F193</f>
        <v>1.6275483981497394E-2</v>
      </c>
      <c r="N193">
        <v>117.08</v>
      </c>
      <c r="O193" s="5">
        <f t="shared" si="35"/>
        <v>-2.9039972668261308E-3</v>
      </c>
    </row>
    <row r="194" spans="1:15" x14ac:dyDescent="0.2">
      <c r="A194" s="1">
        <v>43999</v>
      </c>
      <c r="J194" t="s">
        <v>119</v>
      </c>
      <c r="K194" t="s">
        <v>120</v>
      </c>
      <c r="L194" t="s">
        <v>121</v>
      </c>
    </row>
    <row r="195" spans="1:15" x14ac:dyDescent="0.2">
      <c r="A195" s="2">
        <v>1</v>
      </c>
      <c r="B195" t="s">
        <v>104</v>
      </c>
      <c r="C195">
        <v>11618</v>
      </c>
      <c r="D195">
        <v>11440</v>
      </c>
      <c r="E195">
        <v>23058</v>
      </c>
      <c r="F195">
        <v>3.63</v>
      </c>
      <c r="G195">
        <v>2.2999999999999998</v>
      </c>
      <c r="H195">
        <f>G195-F195</f>
        <v>-1.33</v>
      </c>
      <c r="I195" s="5">
        <f>(G195-F195)/F195</f>
        <v>-0.36639118457300279</v>
      </c>
      <c r="J195" s="4">
        <f>AVERAGE(I195:I199)</f>
        <v>-0.11131199431477685</v>
      </c>
      <c r="K195" s="4">
        <f>AVERAGE(I195:I204)</f>
        <v>-0.14396719975154659</v>
      </c>
      <c r="L195" s="4">
        <f>AVERAGE(I195:I209)</f>
        <v>-0.1240605052167149</v>
      </c>
      <c r="N195">
        <v>2.74</v>
      </c>
      <c r="O195" s="5">
        <f>(F195-N195)/N195</f>
        <v>0.32481751824817506</v>
      </c>
    </row>
    <row r="196" spans="1:15" x14ac:dyDescent="0.2">
      <c r="A196" s="2">
        <v>2</v>
      </c>
      <c r="B196" t="s">
        <v>105</v>
      </c>
      <c r="C196">
        <v>10491</v>
      </c>
      <c r="D196">
        <v>12798</v>
      </c>
      <c r="E196">
        <v>23289</v>
      </c>
      <c r="F196">
        <v>9.34</v>
      </c>
      <c r="G196">
        <v>9.14</v>
      </c>
      <c r="H196">
        <f t="shared" ref="H196:H209" si="36">G196-F196</f>
        <v>-0.19999999999999929</v>
      </c>
      <c r="I196" s="5">
        <f t="shared" ref="I196:I208" si="37">(G196-F196)/F196</f>
        <v>-2.1413276231263309E-2</v>
      </c>
      <c r="N196">
        <v>8.9</v>
      </c>
      <c r="O196" s="5">
        <f t="shared" ref="O196:O209" si="38">(F196-N196)/N196</f>
        <v>4.9438202247190956E-2</v>
      </c>
    </row>
    <row r="197" spans="1:15" x14ac:dyDescent="0.2">
      <c r="A197" s="2">
        <v>3</v>
      </c>
      <c r="B197" t="s">
        <v>72</v>
      </c>
      <c r="C197">
        <v>4828</v>
      </c>
      <c r="D197">
        <v>31636</v>
      </c>
      <c r="E197">
        <v>36464</v>
      </c>
      <c r="F197">
        <v>0.51</v>
      </c>
      <c r="G197">
        <v>0.54</v>
      </c>
      <c r="H197">
        <f t="shared" si="36"/>
        <v>3.0000000000000027E-2</v>
      </c>
      <c r="I197" s="5">
        <f t="shared" si="37"/>
        <v>5.8823529411764754E-2</v>
      </c>
      <c r="J197" t="s">
        <v>122</v>
      </c>
      <c r="N197">
        <v>0.42</v>
      </c>
      <c r="O197" s="5">
        <f t="shared" si="38"/>
        <v>0.21428571428571436</v>
      </c>
    </row>
    <row r="198" spans="1:15" x14ac:dyDescent="0.2">
      <c r="A198" s="2">
        <v>4</v>
      </c>
      <c r="B198" t="s">
        <v>106</v>
      </c>
      <c r="C198">
        <v>4630</v>
      </c>
      <c r="D198">
        <v>10200</v>
      </c>
      <c r="E198">
        <v>14830</v>
      </c>
      <c r="F198">
        <v>21.08</v>
      </c>
      <c r="G198">
        <v>17.05</v>
      </c>
      <c r="H198">
        <f t="shared" si="36"/>
        <v>-4.0299999999999976</v>
      </c>
      <c r="I198" s="5">
        <f t="shared" si="37"/>
        <v>-0.1911764705882352</v>
      </c>
      <c r="J198" t="s">
        <v>123</v>
      </c>
      <c r="K198" t="s">
        <v>124</v>
      </c>
      <c r="L198" t="s">
        <v>125</v>
      </c>
      <c r="N198">
        <v>9.82</v>
      </c>
      <c r="O198" s="5">
        <f t="shared" si="38"/>
        <v>1.146639511201629</v>
      </c>
    </row>
    <row r="199" spans="1:15" x14ac:dyDescent="0.2">
      <c r="A199" s="2">
        <v>5</v>
      </c>
      <c r="B199" t="s">
        <v>76</v>
      </c>
      <c r="C199">
        <v>2990</v>
      </c>
      <c r="D199">
        <v>25999</v>
      </c>
      <c r="E199">
        <v>28989</v>
      </c>
      <c r="F199">
        <v>18.68</v>
      </c>
      <c r="G199">
        <v>18</v>
      </c>
      <c r="H199">
        <f t="shared" si="36"/>
        <v>-0.67999999999999972</v>
      </c>
      <c r="I199" s="5">
        <f t="shared" si="37"/>
        <v>-3.6402569593147735E-2</v>
      </c>
      <c r="J199" s="3">
        <v>3124.74</v>
      </c>
      <c r="K199" s="3">
        <v>3136.13</v>
      </c>
      <c r="L199" s="4">
        <f>(K199-J199)/J199</f>
        <v>3.6451032725923847E-3</v>
      </c>
      <c r="N199">
        <v>17.27</v>
      </c>
      <c r="O199" s="5">
        <f t="shared" si="38"/>
        <v>8.1644470179502035E-2</v>
      </c>
    </row>
    <row r="200" spans="1:15" x14ac:dyDescent="0.2">
      <c r="A200" s="2">
        <v>6</v>
      </c>
      <c r="B200" t="s">
        <v>107</v>
      </c>
      <c r="C200">
        <v>2480</v>
      </c>
      <c r="D200">
        <v>1992</v>
      </c>
      <c r="E200">
        <v>4472</v>
      </c>
      <c r="F200">
        <v>18.45</v>
      </c>
      <c r="G200">
        <v>9</v>
      </c>
      <c r="H200">
        <f t="shared" si="36"/>
        <v>-9.4499999999999993</v>
      </c>
      <c r="I200" s="5">
        <f t="shared" si="37"/>
        <v>-0.51219512195121952</v>
      </c>
      <c r="N200">
        <v>2.41</v>
      </c>
      <c r="O200" s="5">
        <f t="shared" si="38"/>
        <v>6.6556016597510368</v>
      </c>
    </row>
    <row r="201" spans="1:15" x14ac:dyDescent="0.2">
      <c r="A201" s="2">
        <v>7</v>
      </c>
      <c r="B201" t="s">
        <v>99</v>
      </c>
      <c r="C201">
        <v>1779</v>
      </c>
      <c r="D201">
        <v>18817</v>
      </c>
      <c r="E201">
        <v>20596</v>
      </c>
      <c r="F201">
        <v>15.52</v>
      </c>
      <c r="G201">
        <v>10.6</v>
      </c>
      <c r="H201">
        <f t="shared" si="36"/>
        <v>-4.92</v>
      </c>
      <c r="I201" s="5">
        <f t="shared" si="37"/>
        <v>-0.3170103092783505</v>
      </c>
      <c r="N201">
        <v>27.19</v>
      </c>
      <c r="O201" s="5">
        <f t="shared" si="38"/>
        <v>-0.42920191246781908</v>
      </c>
    </row>
    <row r="202" spans="1:15" x14ac:dyDescent="0.2">
      <c r="A202" s="2">
        <v>8</v>
      </c>
      <c r="B202" t="s">
        <v>45</v>
      </c>
      <c r="C202">
        <v>1642</v>
      </c>
      <c r="D202">
        <v>906946</v>
      </c>
      <c r="E202">
        <v>908588</v>
      </c>
      <c r="F202">
        <v>6.44</v>
      </c>
      <c r="G202">
        <v>6.26</v>
      </c>
      <c r="H202">
        <f t="shared" si="36"/>
        <v>-0.1800000000000006</v>
      </c>
      <c r="I202" s="5">
        <f t="shared" si="37"/>
        <v>-2.7950310559006302E-2</v>
      </c>
      <c r="N202">
        <v>6.55</v>
      </c>
      <c r="O202" s="5">
        <f t="shared" si="38"/>
        <v>-1.6793893129770907E-2</v>
      </c>
    </row>
    <row r="203" spans="1:15" x14ac:dyDescent="0.2">
      <c r="A203" s="2">
        <v>9</v>
      </c>
      <c r="B203" t="s">
        <v>30</v>
      </c>
      <c r="C203">
        <v>1277</v>
      </c>
      <c r="D203">
        <v>820088</v>
      </c>
      <c r="E203">
        <v>821365</v>
      </c>
      <c r="F203">
        <v>7.32</v>
      </c>
      <c r="G203">
        <v>7.13</v>
      </c>
      <c r="H203">
        <f t="shared" si="36"/>
        <v>-0.19000000000000039</v>
      </c>
      <c r="I203" s="5">
        <f t="shared" si="37"/>
        <v>-2.5956284153005518E-2</v>
      </c>
      <c r="N203">
        <v>7.47</v>
      </c>
      <c r="O203" s="5">
        <f t="shared" si="38"/>
        <v>-2.0080321285140493E-2</v>
      </c>
    </row>
    <row r="204" spans="1:15" x14ac:dyDescent="0.2">
      <c r="A204" s="2">
        <v>10</v>
      </c>
      <c r="B204" t="s">
        <v>58</v>
      </c>
      <c r="C204">
        <v>1264</v>
      </c>
      <c r="D204">
        <v>185988</v>
      </c>
      <c r="E204">
        <v>187252</v>
      </c>
      <c r="F204">
        <v>0.15</v>
      </c>
      <c r="G204">
        <v>0.15</v>
      </c>
      <c r="H204">
        <f t="shared" si="36"/>
        <v>0</v>
      </c>
      <c r="I204" s="5">
        <f t="shared" si="37"/>
        <v>0</v>
      </c>
      <c r="N204">
        <v>0.15</v>
      </c>
      <c r="O204" s="5">
        <f t="shared" si="38"/>
        <v>0</v>
      </c>
    </row>
    <row r="205" spans="1:15" x14ac:dyDescent="0.2">
      <c r="A205" s="2">
        <v>11</v>
      </c>
      <c r="B205" t="s">
        <v>108</v>
      </c>
      <c r="C205">
        <v>1253</v>
      </c>
      <c r="D205">
        <v>817</v>
      </c>
      <c r="E205">
        <v>2070</v>
      </c>
      <c r="F205">
        <v>2.76</v>
      </c>
      <c r="G205">
        <v>1.38</v>
      </c>
      <c r="H205">
        <f t="shared" si="36"/>
        <v>-1.38</v>
      </c>
      <c r="I205" s="5">
        <f t="shared" si="37"/>
        <v>-0.5</v>
      </c>
      <c r="N205">
        <v>1.07</v>
      </c>
      <c r="O205" s="5">
        <f t="shared" si="38"/>
        <v>1.5794392523364482</v>
      </c>
    </row>
    <row r="206" spans="1:15" x14ac:dyDescent="0.2">
      <c r="A206" s="2">
        <v>12</v>
      </c>
      <c r="B206" t="s">
        <v>84</v>
      </c>
      <c r="C206">
        <v>1251</v>
      </c>
      <c r="D206">
        <v>242087</v>
      </c>
      <c r="E206">
        <v>243338</v>
      </c>
      <c r="F206">
        <v>2646.5</v>
      </c>
      <c r="G206">
        <v>2647.01</v>
      </c>
      <c r="H206">
        <f t="shared" si="36"/>
        <v>0.51000000000021828</v>
      </c>
      <c r="I206" s="5">
        <f t="shared" si="37"/>
        <v>1.9270734932938532E-4</v>
      </c>
      <c r="N206">
        <v>2615.27</v>
      </c>
      <c r="O206" s="5">
        <f t="shared" si="38"/>
        <v>1.1941405667483669E-2</v>
      </c>
    </row>
    <row r="207" spans="1:15" x14ac:dyDescent="0.2">
      <c r="A207" s="2">
        <v>13</v>
      </c>
      <c r="B207" t="s">
        <v>109</v>
      </c>
      <c r="C207">
        <v>1234</v>
      </c>
      <c r="D207">
        <v>7729</v>
      </c>
      <c r="E207">
        <v>8963</v>
      </c>
      <c r="F207">
        <v>17.84</v>
      </c>
      <c r="G207">
        <v>18.5</v>
      </c>
      <c r="H207">
        <f t="shared" si="36"/>
        <v>0.66000000000000014</v>
      </c>
      <c r="I207" s="5">
        <f t="shared" si="37"/>
        <v>3.6995515695067274E-2</v>
      </c>
      <c r="N207">
        <v>14.5</v>
      </c>
      <c r="O207" s="5">
        <f t="shared" si="38"/>
        <v>0.23034482758620689</v>
      </c>
    </row>
    <row r="208" spans="1:15" x14ac:dyDescent="0.2">
      <c r="A208" s="2">
        <v>14</v>
      </c>
      <c r="B208" t="s">
        <v>110</v>
      </c>
      <c r="C208">
        <v>1122</v>
      </c>
      <c r="D208">
        <v>928</v>
      </c>
      <c r="E208">
        <v>2050</v>
      </c>
      <c r="F208">
        <v>1.8</v>
      </c>
      <c r="G208">
        <v>1.86</v>
      </c>
      <c r="H208">
        <f t="shared" si="36"/>
        <v>6.0000000000000053E-2</v>
      </c>
      <c r="I208" s="5">
        <f t="shared" si="37"/>
        <v>3.3333333333333361E-2</v>
      </c>
      <c r="N208">
        <v>1.43</v>
      </c>
      <c r="O208" s="5">
        <f t="shared" si="38"/>
        <v>0.25874125874125881</v>
      </c>
    </row>
    <row r="209" spans="1:15" x14ac:dyDescent="0.2">
      <c r="A209" s="2">
        <v>15</v>
      </c>
      <c r="B209" t="s">
        <v>0</v>
      </c>
      <c r="C209">
        <v>1103</v>
      </c>
      <c r="D209">
        <v>293101</v>
      </c>
      <c r="E209">
        <v>294204</v>
      </c>
      <c r="F209">
        <v>994.8</v>
      </c>
      <c r="G209" s="3">
        <v>1003</v>
      </c>
      <c r="H209">
        <f t="shared" si="36"/>
        <v>8.2000000000000455</v>
      </c>
      <c r="I209" s="5">
        <f>(G209-F209)/F209</f>
        <v>8.2428628870125104E-3</v>
      </c>
      <c r="N209">
        <v>982.13</v>
      </c>
      <c r="O209" s="5">
        <f t="shared" si="38"/>
        <v>1.2900532516061988E-2</v>
      </c>
    </row>
    <row r="210" spans="1:15" x14ac:dyDescent="0.2">
      <c r="A210" s="1">
        <v>44000</v>
      </c>
      <c r="J210" t="s">
        <v>119</v>
      </c>
      <c r="K210" t="s">
        <v>120</v>
      </c>
      <c r="L210" t="s">
        <v>121</v>
      </c>
    </row>
    <row r="211" spans="1:15" x14ac:dyDescent="0.2">
      <c r="A211" s="2">
        <v>1</v>
      </c>
      <c r="B211" t="s">
        <v>88</v>
      </c>
      <c r="C211">
        <v>15192</v>
      </c>
      <c r="D211">
        <v>48627</v>
      </c>
      <c r="E211">
        <v>63819</v>
      </c>
      <c r="F211">
        <v>2.1</v>
      </c>
      <c r="G211">
        <v>2.27</v>
      </c>
      <c r="H211">
        <f>G211-F211</f>
        <v>0.16999999999999993</v>
      </c>
      <c r="I211" s="5">
        <f>(G211-F211)/F211</f>
        <v>8.0952380952380915E-2</v>
      </c>
      <c r="J211" s="4">
        <f>AVERAGE(I211:I215)</f>
        <v>0.30024478962672119</v>
      </c>
      <c r="K211" s="4">
        <f>AVERAGE(I211:I220)</f>
        <v>0.12219029507409603</v>
      </c>
      <c r="L211" s="4">
        <f>AVERAGE(I211:I225)</f>
        <v>0.18598496550355403</v>
      </c>
      <c r="N211">
        <v>2.02</v>
      </c>
      <c r="O211" s="5">
        <f>(F211-N211)/N211</f>
        <v>3.9603960396039639E-2</v>
      </c>
    </row>
    <row r="212" spans="1:15" x14ac:dyDescent="0.2">
      <c r="A212" s="2">
        <v>2</v>
      </c>
      <c r="B212" t="s">
        <v>111</v>
      </c>
      <c r="C212">
        <v>2478</v>
      </c>
      <c r="D212">
        <v>67094</v>
      </c>
      <c r="E212">
        <v>69572</v>
      </c>
      <c r="F212">
        <v>0.87</v>
      </c>
      <c r="G212">
        <v>0.87</v>
      </c>
      <c r="H212">
        <f t="shared" ref="H212:H225" si="39">G212-F212</f>
        <v>0</v>
      </c>
      <c r="I212" s="5">
        <f t="shared" ref="I212:I224" si="40">(G212-F212)/F212</f>
        <v>0</v>
      </c>
      <c r="N212">
        <v>0.65</v>
      </c>
      <c r="O212" s="5">
        <f t="shared" ref="O212:O225" si="41">(F212-N212)/N212</f>
        <v>0.33846153846153842</v>
      </c>
    </row>
    <row r="213" spans="1:15" x14ac:dyDescent="0.2">
      <c r="A213" s="2">
        <v>3</v>
      </c>
      <c r="B213" t="s">
        <v>112</v>
      </c>
      <c r="C213">
        <v>2261</v>
      </c>
      <c r="D213">
        <v>1844</v>
      </c>
      <c r="E213">
        <v>4105</v>
      </c>
      <c r="F213">
        <v>2.75</v>
      </c>
      <c r="G213">
        <v>2.87</v>
      </c>
      <c r="H213">
        <f t="shared" si="39"/>
        <v>0.12000000000000011</v>
      </c>
      <c r="I213" s="5">
        <f t="shared" si="40"/>
        <v>4.3636363636363674E-2</v>
      </c>
      <c r="J213" t="s">
        <v>122</v>
      </c>
      <c r="N213">
        <v>1.41</v>
      </c>
      <c r="O213" s="5">
        <f t="shared" si="41"/>
        <v>0.95035460992907816</v>
      </c>
    </row>
    <row r="214" spans="1:15" x14ac:dyDescent="0.2">
      <c r="A214" s="2">
        <v>4</v>
      </c>
      <c r="B214" t="s">
        <v>79</v>
      </c>
      <c r="C214">
        <v>2103</v>
      </c>
      <c r="D214">
        <v>447994</v>
      </c>
      <c r="E214">
        <v>450097</v>
      </c>
      <c r="F214">
        <v>352.5</v>
      </c>
      <c r="G214">
        <v>354.64</v>
      </c>
      <c r="H214">
        <f t="shared" si="39"/>
        <v>2.1399999999999864</v>
      </c>
      <c r="I214" s="5">
        <f t="shared" si="40"/>
        <v>6.0709219858155646E-3</v>
      </c>
      <c r="J214" t="s">
        <v>123</v>
      </c>
      <c r="K214" t="s">
        <v>124</v>
      </c>
      <c r="L214" t="s">
        <v>125</v>
      </c>
      <c r="N214">
        <v>351.59</v>
      </c>
      <c r="O214" s="5">
        <f t="shared" si="41"/>
        <v>2.5882419864046904E-3</v>
      </c>
    </row>
    <row r="215" spans="1:15" x14ac:dyDescent="0.2">
      <c r="A215" s="2">
        <v>5</v>
      </c>
      <c r="B215" t="s">
        <v>99</v>
      </c>
      <c r="C215">
        <v>1819</v>
      </c>
      <c r="D215">
        <v>19333</v>
      </c>
      <c r="E215">
        <v>21152</v>
      </c>
      <c r="F215">
        <v>17.190000000000001</v>
      </c>
      <c r="G215">
        <v>40.75</v>
      </c>
      <c r="H215">
        <f t="shared" si="39"/>
        <v>23.56</v>
      </c>
      <c r="I215" s="5">
        <f t="shared" si="40"/>
        <v>1.3705642815590457</v>
      </c>
      <c r="J215" s="3">
        <v>3113.49</v>
      </c>
      <c r="K215" s="3">
        <v>3101.64</v>
      </c>
      <c r="L215" s="4">
        <f>(K215-J215)/J215</f>
        <v>-3.806018326700876E-3</v>
      </c>
      <c r="N215">
        <v>12.71</v>
      </c>
      <c r="O215" s="5">
        <f t="shared" si="41"/>
        <v>0.35247836349331235</v>
      </c>
    </row>
    <row r="216" spans="1:15" x14ac:dyDescent="0.2">
      <c r="A216" s="2">
        <v>6</v>
      </c>
      <c r="B216" t="s">
        <v>113</v>
      </c>
      <c r="C216">
        <v>1633</v>
      </c>
      <c r="D216">
        <v>2452</v>
      </c>
      <c r="E216">
        <v>4085</v>
      </c>
      <c r="F216">
        <v>1.1000000000000001</v>
      </c>
      <c r="G216">
        <v>0.78</v>
      </c>
      <c r="H216">
        <f t="shared" si="39"/>
        <v>-0.32000000000000006</v>
      </c>
      <c r="I216" s="5">
        <f t="shared" si="40"/>
        <v>-0.29090909090909095</v>
      </c>
      <c r="N216">
        <v>0.56999999999999995</v>
      </c>
      <c r="O216" s="5">
        <f t="shared" si="41"/>
        <v>0.92982456140350911</v>
      </c>
    </row>
    <row r="217" spans="1:15" x14ac:dyDescent="0.2">
      <c r="A217" s="2">
        <v>7</v>
      </c>
      <c r="B217" t="s">
        <v>84</v>
      </c>
      <c r="C217">
        <v>1465</v>
      </c>
      <c r="D217">
        <v>248692</v>
      </c>
      <c r="E217">
        <v>250157</v>
      </c>
      <c r="F217">
        <v>2651.44</v>
      </c>
      <c r="G217">
        <v>2678.08</v>
      </c>
      <c r="H217">
        <f t="shared" si="39"/>
        <v>26.639999999999873</v>
      </c>
      <c r="I217" s="5">
        <f t="shared" si="40"/>
        <v>1.0047370485471998E-2</v>
      </c>
      <c r="N217">
        <v>2640.98</v>
      </c>
      <c r="O217" s="5">
        <f t="shared" si="41"/>
        <v>3.9606509704730956E-3</v>
      </c>
    </row>
    <row r="218" spans="1:15" x14ac:dyDescent="0.2">
      <c r="A218" s="2">
        <v>8</v>
      </c>
      <c r="B218" t="s">
        <v>0</v>
      </c>
      <c r="C218">
        <v>1458</v>
      </c>
      <c r="D218">
        <v>296625</v>
      </c>
      <c r="E218">
        <v>298083</v>
      </c>
      <c r="F218">
        <v>1004.52</v>
      </c>
      <c r="G218" s="3">
        <v>1012.78</v>
      </c>
      <c r="H218">
        <f t="shared" si="39"/>
        <v>8.2599999999999909</v>
      </c>
      <c r="I218" s="5">
        <f t="shared" si="40"/>
        <v>8.2228327957631422E-3</v>
      </c>
      <c r="N218">
        <v>991.79</v>
      </c>
      <c r="O218" s="5">
        <f t="shared" si="41"/>
        <v>1.2835378457133081E-2</v>
      </c>
    </row>
    <row r="219" spans="1:15" x14ac:dyDescent="0.2">
      <c r="A219" s="2">
        <v>9</v>
      </c>
      <c r="B219" t="s">
        <v>114</v>
      </c>
      <c r="C219">
        <v>1326</v>
      </c>
      <c r="D219">
        <v>4228</v>
      </c>
      <c r="E219">
        <v>5554</v>
      </c>
      <c r="F219">
        <v>0.92</v>
      </c>
      <c r="G219">
        <v>0.89500000000000002</v>
      </c>
      <c r="H219">
        <f t="shared" si="39"/>
        <v>-2.5000000000000022E-2</v>
      </c>
      <c r="I219" s="5">
        <f t="shared" si="40"/>
        <v>-2.7173913043478284E-2</v>
      </c>
      <c r="N219">
        <v>0.78900000000000003</v>
      </c>
      <c r="O219" s="5">
        <f t="shared" si="41"/>
        <v>0.16603295310519645</v>
      </c>
    </row>
    <row r="220" spans="1:15" x14ac:dyDescent="0.2">
      <c r="A220" s="2">
        <v>10</v>
      </c>
      <c r="B220" t="s">
        <v>7</v>
      </c>
      <c r="C220">
        <v>1312</v>
      </c>
      <c r="D220">
        <v>321326</v>
      </c>
      <c r="E220">
        <v>322638</v>
      </c>
      <c r="F220">
        <v>21.96</v>
      </c>
      <c r="G220">
        <v>22.41</v>
      </c>
      <c r="H220">
        <f t="shared" si="39"/>
        <v>0.44999999999999929</v>
      </c>
      <c r="I220" s="5">
        <f t="shared" si="40"/>
        <v>2.0491803278688492E-2</v>
      </c>
      <c r="N220">
        <v>21.82</v>
      </c>
      <c r="O220" s="5">
        <f t="shared" si="41"/>
        <v>6.4161319890009422E-3</v>
      </c>
    </row>
    <row r="221" spans="1:15" x14ac:dyDescent="0.2">
      <c r="A221" s="2">
        <v>11</v>
      </c>
      <c r="B221" t="s">
        <v>45</v>
      </c>
      <c r="C221">
        <v>1133</v>
      </c>
      <c r="D221">
        <v>909293</v>
      </c>
      <c r="E221">
        <v>910426</v>
      </c>
      <c r="F221">
        <v>6.39</v>
      </c>
      <c r="G221">
        <v>6.64</v>
      </c>
      <c r="H221">
        <f t="shared" si="39"/>
        <v>0.25</v>
      </c>
      <c r="I221" s="5">
        <f t="shared" si="40"/>
        <v>3.912363067292645E-2</v>
      </c>
      <c r="N221">
        <v>6.33</v>
      </c>
      <c r="O221" s="5">
        <f t="shared" si="41"/>
        <v>9.4786729857819288E-3</v>
      </c>
    </row>
    <row r="222" spans="1:15" x14ac:dyDescent="0.2">
      <c r="A222" s="2">
        <v>12</v>
      </c>
      <c r="B222" t="s">
        <v>115</v>
      </c>
      <c r="C222">
        <v>1109</v>
      </c>
      <c r="D222">
        <v>14002</v>
      </c>
      <c r="E222">
        <v>15111</v>
      </c>
      <c r="F222">
        <v>0.4</v>
      </c>
      <c r="G222">
        <v>0.43</v>
      </c>
      <c r="H222">
        <f t="shared" si="39"/>
        <v>2.9999999999999971E-2</v>
      </c>
      <c r="I222" s="5">
        <f t="shared" si="40"/>
        <v>7.4999999999999928E-2</v>
      </c>
      <c r="N222">
        <v>0.32</v>
      </c>
      <c r="O222" s="5">
        <f t="shared" si="41"/>
        <v>0.25000000000000006</v>
      </c>
    </row>
    <row r="223" spans="1:15" x14ac:dyDescent="0.2">
      <c r="A223" s="2">
        <v>13</v>
      </c>
      <c r="B223" t="s">
        <v>116</v>
      </c>
      <c r="C223">
        <v>1090</v>
      </c>
      <c r="D223">
        <v>1251</v>
      </c>
      <c r="E223">
        <v>2341</v>
      </c>
      <c r="F223">
        <v>10.7</v>
      </c>
      <c r="G223">
        <v>10.96</v>
      </c>
      <c r="H223">
        <f t="shared" si="39"/>
        <v>0.26000000000000156</v>
      </c>
      <c r="I223" s="5">
        <f t="shared" si="40"/>
        <v>2.4299065420560897E-2</v>
      </c>
      <c r="N223">
        <v>10.39</v>
      </c>
      <c r="O223" s="5">
        <f t="shared" si="41"/>
        <v>2.9836381135707288E-2</v>
      </c>
    </row>
    <row r="224" spans="1:15" x14ac:dyDescent="0.2">
      <c r="A224" s="2">
        <v>14</v>
      </c>
      <c r="B224" t="s">
        <v>110</v>
      </c>
      <c r="C224">
        <v>893</v>
      </c>
      <c r="D224">
        <v>4390</v>
      </c>
      <c r="E224">
        <v>5283</v>
      </c>
      <c r="F224">
        <v>1.55</v>
      </c>
      <c r="G224">
        <v>3.76</v>
      </c>
      <c r="H224">
        <f t="shared" si="39"/>
        <v>2.21</v>
      </c>
      <c r="I224" s="5">
        <f t="shared" si="40"/>
        <v>1.4258064516129032</v>
      </c>
      <c r="N224">
        <v>1.69</v>
      </c>
      <c r="O224" s="5">
        <f t="shared" si="41"/>
        <v>-8.2840236686390484E-2</v>
      </c>
    </row>
    <row r="225" spans="1:16" x14ac:dyDescent="0.2">
      <c r="A225" s="2">
        <v>15</v>
      </c>
      <c r="B225" t="s">
        <v>117</v>
      </c>
      <c r="C225">
        <v>878</v>
      </c>
      <c r="D225">
        <v>39134</v>
      </c>
      <c r="E225">
        <v>40012</v>
      </c>
      <c r="F225">
        <v>60.4</v>
      </c>
      <c r="G225">
        <v>60.62</v>
      </c>
      <c r="H225">
        <f t="shared" si="39"/>
        <v>0.21999999999999886</v>
      </c>
      <c r="I225" s="5">
        <f>(G225-F225)/F225</f>
        <v>3.642384105960246E-3</v>
      </c>
      <c r="K225" t="s">
        <v>127</v>
      </c>
      <c r="N225">
        <v>62.01</v>
      </c>
      <c r="O225" s="5">
        <f t="shared" si="41"/>
        <v>-2.5963554265441051E-2</v>
      </c>
    </row>
    <row r="226" spans="1:16" x14ac:dyDescent="0.2">
      <c r="J226" t="s">
        <v>119</v>
      </c>
      <c r="K226" t="s">
        <v>120</v>
      </c>
      <c r="L226" t="s">
        <v>121</v>
      </c>
      <c r="N226" t="s">
        <v>128</v>
      </c>
      <c r="O226" t="s">
        <v>129</v>
      </c>
      <c r="P226" t="s">
        <v>130</v>
      </c>
    </row>
    <row r="227" spans="1:16" x14ac:dyDescent="0.2">
      <c r="J227">
        <f>1*(1+J3)*(1+J19)*(1+J35)*(1+J51)*(1+J67)*(1+J83)*(1+J99)*(1+J115)*(1+J131)*(1+J147)*(1+J163)*(1+J179)*(1+J195)*(1+J211)</f>
        <v>0.89129680726467708</v>
      </c>
      <c r="K227">
        <f t="shared" ref="K227:L227" si="42">1*(1+K3)*(1+K19)*(1+K35)*(1+K51)*(1+K67)*(1+K83)*(1+K99)*(1+K115)*(1+K131)*(1+K147)*(1+K163)*(1+K179)*(1+K195)*(1+K211)</f>
        <v>0.95376371277494076</v>
      </c>
      <c r="L227">
        <f t="shared" si="42"/>
        <v>1.0202023818306716</v>
      </c>
      <c r="N227" s="4">
        <f>AVERAGE(I4,I6,I11,I13,I14,I16,I19,I23,I35,I36,I41,I42,I43,I47,I49,I52,I53,I54,I55,I58,I59,I63,I65,I67,I68,I69,I70,I71,I73,I72,I74,I75,I76,I77,I79,I83,I85,I86,I88,I89,I90,I97,I96,I95,I91,I100,I101,I106,I115,I116,I118,I119,I123,I125,I136,I137,I140,I147,I151,I153,I154,I157,I158,I159,I163,I179,I184,I192,I195,I197,I198,I199,I200,I208,I207,I205,I212,I213,I215,I216,I219,I222)</f>
        <v>-1.7324075030424198E-3</v>
      </c>
      <c r="O227" s="4">
        <f>AVERAGE(I223,I221,I220,I218,I217,I214,I211,I209,I206,I204,I196,I190,I189,I187,I185,I183,I182,I181,I180,I177,I176,I175,I172,I161,I160,I156,I152,I150,I149,I148,I144,I134,I132,I128,I127,I124,I122,I121,I120,I117,I109,I108,I107,I104,I94,I92,I87,I80,I78,I62,I61,I60,I57,I56,I51,I46,I45,I39,I38,I33,I29,I21,I20,I17,I15,I12,I10,I9,I8,I7,I5,I3)</f>
        <v>-3.0711253950517891E-3</v>
      </c>
      <c r="P227" s="4">
        <f>AVERAGE(I225,I224,I203,I202,I201,I193,I191,I188,I186,I174,I173,I171,I170,I169,I168,I167,I166,I165,I164,I155,I145,I143,I142,I141,I139,I138,I135,I133,I131,I129,I126,I113,I112,I111,I110,I105,I103,I102,I99,I93,I84,I81,I64,I48,I44,I37,I32,I31,I30,I28,I27,I26,I25,I24,I22)</f>
        <v>3.0807001159562277E-2</v>
      </c>
    </row>
    <row r="231" spans="1:16" x14ac:dyDescent="0.2">
      <c r="L231">
        <f t="shared" ref="L231" si="43">1*(1+L7)*(1+L23)*(1+L39)*(1+L55)*(1+L71)*(1+L87)*(1+L103)*(1+L119)*(1+L135)*(1+L151)*(1+L167)*(1+L183)*(1+L199)*(1+L215)</f>
        <v>1.0244208249531721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54E0C-3751-B242-9C5E-3D6CEC1BE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O1:O1048576 P226:Q226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2020-06-20T05:12:35Z</dcterms:created>
  <dcterms:modified xsi:type="dcterms:W3CDTF">2020-06-21T19:55:35Z</dcterms:modified>
</cp:coreProperties>
</file>