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tha\OneDrive\Desktop\"/>
    </mc:Choice>
  </mc:AlternateContent>
  <xr:revisionPtr revIDLastSave="0" documentId="8_{7738174F-AB06-4A4B-9868-38721163EFF2}" xr6:coauthVersionLast="47" xr6:coauthVersionMax="47" xr10:uidLastSave="{00000000-0000-0000-0000-000000000000}"/>
  <bookViews>
    <workbookView xWindow="-110" yWindow="-110" windowWidth="19420" windowHeight="10420" firstSheet="3" activeTab="3" xr2:uid="{00000000-000D-0000-FFFF-FFFF00000000}"/>
  </bookViews>
  <sheets>
    <sheet name="KPI" sheetId="7" r:id="rId1"/>
    <sheet name="Gender" sheetId="8" r:id="rId2"/>
    <sheet name="Education by Attrition" sheetId="9" r:id="rId3"/>
    <sheet name="Attrition by job" sheetId="11" r:id="rId4"/>
    <sheet name="Attrition by department" sheetId="12" r:id="rId5"/>
    <sheet name="Attrition by age" sheetId="13" r:id="rId6"/>
    <sheet name="Marital status" sheetId="14" r:id="rId7"/>
    <sheet name="Data" sheetId="1" r:id="rId8"/>
    <sheet name="Background 2" sheetId="4" r:id="rId9"/>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AB8" i="4"/>
  <c r="AB7" i="4"/>
  <c r="E10" i="11"/>
  <c r="E6" i="11"/>
  <c r="B7" i="7"/>
  <c r="E9" i="11"/>
  <c r="E5" i="11"/>
  <c r="E12" i="11"/>
  <c r="E8" i="11"/>
  <c r="E4" i="11"/>
  <c r="A7" i="7"/>
  <c r="E11" i="11"/>
  <c r="E7" i="11"/>
  <c r="C7" i="7"/>
  <c r="E6" i="14"/>
  <c r="E4" i="14"/>
  <c r="E5" i="14"/>
  <c r="D7" i="7" l="1"/>
  <c r="F7" i="7"/>
</calcChain>
</file>

<file path=xl/sharedStrings.xml><?xml version="1.0" encoding="utf-8"?>
<sst xmlns="http://schemas.openxmlformats.org/spreadsheetml/2006/main" count="19211" uniqueCount="1568">
  <si>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</si>
  <si>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</si>
  <si>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</si>
  <si>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</si>
  <si>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</si>
  <si>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</si>
  <si>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</si>
  <si>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</si>
  <si>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</si>
  <si>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</si>
  <si>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</si>
  <si>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</si>
  <si>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</si>
  <si>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</si>
  <si>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</si>
  <si>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</si>
  <si>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</si>
  <si>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</si>
  <si>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</si>
  <si>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</si>
  <si>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</si>
  <si>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</si>
  <si>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</si>
  <si>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</si>
  <si>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</si>
  <si>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</si>
  <si>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</si>
  <si>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</si>
  <si>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</si>
  <si>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</si>
  <si>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</si>
  <si>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</si>
  <si>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</si>
  <si>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</si>
  <si>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</si>
  <si>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</si>
  <si>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</si>
  <si>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</si>
  <si>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</si>
  <si>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</si>
  <si>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</si>
  <si>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</si>
  <si>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</si>
  <si>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</si>
  <si>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</si>
  <si>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</si>
  <si>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</si>
  <si>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</si>
  <si>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</si>
  <si>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</si>
  <si>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</si>
  <si>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</si>
  <si>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</si>
  <si>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</si>
  <si>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</si>
  <si>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</si>
  <si>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</si>
  <si>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</si>
  <si>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</si>
  <si>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</si>
  <si>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</si>
  <si>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</si>
  <si>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</si>
  <si>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</si>
  <si>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</si>
  <si>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</si>
  <si>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</si>
  <si>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</si>
  <si>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</si>
  <si>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</si>
  <si>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</si>
  <si>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</si>
  <si>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</si>
  <si>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</si>
  <si>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</si>
  <si>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</si>
  <si>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</si>
  <si>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</si>
  <si>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</si>
  <si>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</si>
  <si>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</si>
  <si>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</si>
  <si>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</si>
  <si>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</si>
  <si>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</si>
  <si>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</si>
  <si>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</si>
  <si>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</si>
  <si>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</si>
  <si>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</si>
  <si>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</si>
  <si>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</si>
  <si>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</si>
  <si>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</si>
  <si>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</si>
  <si>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</si>
  <si>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</si>
  <si>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</si>
  <si>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</si>
  <si>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</si>
  <si>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</si>
  <si>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</si>
  <si>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</si>
  <si>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</si>
  <si>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</si>
  <si>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</si>
  <si>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</si>
  <si>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</si>
  <si>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</si>
  <si>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</si>
  <si>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</si>
  <si>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</si>
  <si>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</si>
  <si>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</si>
  <si>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</si>
  <si>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</si>
  <si>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</si>
  <si>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</si>
  <si>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</si>
  <si>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</si>
  <si>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</si>
  <si>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</si>
  <si>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</si>
  <si>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</si>
  <si>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</si>
  <si>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</si>
  <si>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</si>
  <si>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</si>
  <si>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</si>
  <si>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</si>
  <si>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</si>
  <si>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</si>
  <si>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</si>
  <si>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</si>
  <si>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</si>
  <si>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</si>
  <si>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</si>
  <si>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</si>
  <si>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</si>
  <si>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</si>
  <si>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</si>
  <si>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</si>
  <si>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</si>
  <si>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</si>
  <si>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</si>
  <si>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</si>
  <si>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</si>
  <si>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</si>
  <si>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</si>
  <si>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</si>
  <si>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</si>
  <si>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</si>
  <si>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</si>
  <si>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</si>
  <si>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</si>
  <si>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</si>
  <si>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</si>
  <si>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</si>
  <si>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</si>
  <si>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</si>
  <si>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</si>
  <si>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</si>
  <si>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</si>
  <si>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</si>
  <si>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</si>
  <si>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</si>
  <si>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</si>
  <si>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</si>
  <si>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</si>
  <si>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</si>
  <si>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</si>
  <si>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</si>
  <si>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</si>
  <si>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</si>
  <si>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</si>
  <si>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</si>
  <si>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</si>
  <si>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</si>
  <si>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</si>
  <si>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</si>
  <si>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</si>
  <si>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</si>
  <si>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</si>
  <si>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</si>
  <si>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</si>
  <si>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</si>
  <si>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</si>
  <si>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</si>
  <si>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</si>
  <si>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</si>
  <si>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</si>
  <si>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</si>
  <si>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</si>
  <si>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</si>
  <si>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</si>
  <si>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</si>
  <si>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</si>
  <si>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</si>
  <si>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</si>
  <si>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</si>
  <si>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</si>
  <si>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</si>
  <si>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</si>
  <si>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</si>
  <si>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</si>
  <si>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</si>
  <si>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</si>
  <si>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</si>
  <si>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</si>
  <si>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</si>
  <si>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</si>
  <si>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</si>
  <si>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</si>
  <si>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</si>
  <si>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</si>
  <si>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</si>
  <si>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</si>
  <si>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</si>
  <si>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</si>
  <si>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</si>
  <si>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</si>
  <si>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</si>
  <si>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</si>
  <si>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</si>
  <si>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</si>
  <si>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</si>
  <si>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</si>
  <si>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</si>
  <si>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</si>
  <si>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</si>
  <si>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</si>
  <si>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</si>
  <si>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</si>
  <si>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</si>
  <si>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</si>
  <si>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</si>
  <si>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</si>
  <si>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</si>
  <si>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</si>
  <si>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</si>
  <si>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</si>
  <si>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</si>
  <si>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</si>
  <si>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</si>
  <si>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</si>
  <si>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</si>
  <si>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</si>
  <si>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</si>
  <si>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</si>
  <si>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</si>
  <si>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</si>
  <si>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</si>
  <si>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</si>
  <si>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</si>
  <si>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</si>
  <si>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</si>
  <si>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</si>
  <si>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</si>
  <si>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</si>
  <si>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</si>
  <si>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</si>
  <si>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</si>
  <si>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</si>
  <si>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</si>
  <si>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</si>
  <si>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</si>
  <si>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</si>
  <si>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</si>
  <si>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</si>
  <si>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</si>
  <si>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</si>
  <si>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</si>
  <si>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</si>
  <si>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</si>
  <si>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</si>
  <si>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</si>
  <si>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</si>
  <si>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</si>
  <si>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</si>
  <si>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</si>
  <si>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</si>
  <si>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</si>
  <si>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</si>
  <si>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</si>
  <si>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</si>
  <si>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</si>
  <si>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</si>
  <si>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</si>
  <si>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</si>
  <si>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</si>
  <si>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</si>
  <si>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</si>
  <si>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</si>
  <si>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</si>
  <si>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</si>
  <si>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</si>
  <si>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</si>
  <si>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</si>
  <si>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</si>
  <si>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</si>
  <si>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</si>
  <si>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</si>
  <si>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</si>
  <si>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</si>
  <si>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</si>
  <si>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</si>
  <si>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</si>
  <si>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</si>
  <si>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</si>
  <si>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</si>
  <si>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</si>
  <si>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</si>
  <si>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</si>
  <si>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</si>
  <si>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</si>
  <si>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</si>
  <si>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</si>
  <si>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</si>
  <si>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</si>
  <si>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</si>
  <si>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</si>
  <si>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</si>
  <si>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</si>
  <si>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</si>
  <si>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</si>
  <si>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</si>
  <si>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</si>
  <si>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</si>
  <si>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</si>
  <si>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</si>
  <si>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</si>
  <si>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</si>
  <si>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</si>
  <si>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</si>
  <si>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</si>
  <si>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</si>
  <si>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</si>
  <si>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</si>
  <si>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</si>
  <si>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</si>
  <si>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</si>
  <si>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</si>
  <si>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</si>
  <si>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</si>
  <si>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</si>
  <si>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</si>
  <si>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</si>
  <si>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</si>
  <si>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</si>
  <si>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</si>
  <si>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</si>
  <si>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</si>
  <si>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</si>
  <si>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</si>
  <si>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</si>
  <si>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</si>
  <si>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</si>
  <si>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</si>
  <si>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</si>
  <si>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</si>
  <si>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</si>
  <si>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</si>
  <si>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</si>
  <si>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</si>
  <si>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</si>
  <si>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</si>
  <si>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</si>
  <si>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</si>
  <si>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</si>
  <si>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</si>
  <si>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</si>
  <si>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</si>
  <si>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</si>
  <si>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</si>
  <si>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</si>
  <si>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</si>
  <si>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</si>
  <si>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</si>
  <si>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</si>
  <si>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</si>
  <si>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</si>
  <si>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</si>
  <si>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</si>
  <si>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</si>
  <si>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</si>
  <si>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</si>
  <si>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</si>
  <si>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</si>
  <si>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</si>
  <si>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</si>
  <si>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</si>
  <si>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</si>
  <si>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</si>
  <si>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</si>
  <si>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</si>
  <si>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</si>
  <si>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</si>
  <si>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</si>
  <si>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</si>
  <si>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</si>
  <si>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</si>
  <si>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</si>
  <si>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</si>
  <si>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</si>
  <si>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</si>
  <si>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</si>
  <si>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</si>
  <si>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</si>
  <si>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</si>
  <si>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</si>
  <si>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</si>
  <si>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</si>
  <si>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</si>
  <si>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</si>
  <si>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</si>
  <si>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</si>
  <si>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</si>
  <si>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</si>
  <si>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</si>
  <si>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</si>
  <si>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</si>
  <si>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</si>
  <si>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</si>
  <si>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</si>
  <si>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</si>
  <si>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</si>
  <si>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</si>
  <si>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</si>
  <si>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</si>
  <si>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</si>
  <si>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</si>
  <si>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</si>
  <si>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</si>
  <si>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</si>
  <si>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</si>
  <si>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</si>
  <si>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</si>
  <si>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</si>
  <si>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</si>
  <si>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</si>
  <si>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</si>
  <si>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</si>
  <si>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</si>
  <si>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</si>
  <si>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</si>
  <si>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</si>
  <si>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</si>
  <si>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</si>
  <si>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</si>
  <si>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</si>
  <si>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</si>
  <si>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</si>
  <si>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</si>
  <si>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</si>
  <si>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</si>
  <si>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</si>
  <si>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</si>
  <si>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</si>
  <si>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</si>
  <si>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</si>
  <si>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</si>
  <si>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</si>
  <si>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</si>
  <si>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</si>
  <si>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</si>
  <si>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</si>
  <si>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</si>
  <si>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</si>
  <si>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</si>
  <si>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</si>
  <si>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</si>
  <si>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</si>
  <si>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</si>
  <si>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</si>
  <si>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</si>
  <si>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</si>
  <si>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</si>
  <si>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</si>
  <si>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</si>
  <si>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</si>
  <si>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</si>
  <si>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</si>
  <si>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</si>
  <si>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</si>
  <si>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</si>
  <si>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</si>
  <si>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</si>
  <si>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</si>
  <si>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</si>
  <si>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</si>
  <si>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</si>
  <si>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</si>
  <si>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</si>
  <si>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</si>
  <si>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</si>
  <si>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</si>
  <si>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</si>
  <si>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</si>
  <si>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</si>
  <si>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</si>
  <si>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</si>
  <si>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</si>
  <si>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</si>
  <si>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</si>
  <si>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</si>
  <si>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</si>
  <si>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</si>
  <si>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</si>
  <si>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</si>
  <si>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</si>
  <si>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</si>
  <si>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</si>
  <si>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</si>
  <si>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</si>
  <si>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</si>
  <si>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</si>
  <si>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</si>
  <si>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</si>
  <si>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</si>
  <si>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</si>
  <si>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</si>
  <si>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</si>
  <si>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</si>
  <si>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</si>
  <si>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</si>
  <si>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</si>
  <si>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</si>
  <si>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</si>
  <si>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</si>
  <si>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</si>
  <si>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</si>
  <si>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</si>
  <si>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</si>
  <si>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</si>
  <si>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</si>
  <si>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</si>
  <si>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</si>
  <si>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</si>
  <si>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</si>
  <si>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</si>
  <si>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</si>
  <si>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</si>
  <si>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</si>
  <si>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</si>
  <si>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</si>
  <si>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</si>
  <si>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</si>
  <si>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</si>
  <si>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</si>
  <si>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</si>
  <si>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</si>
  <si>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</si>
  <si>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</si>
  <si>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</si>
  <si>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</si>
  <si>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</si>
  <si>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</si>
  <si>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</si>
  <si>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</si>
  <si>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</si>
  <si>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</si>
  <si>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</si>
  <si>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</si>
  <si>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</si>
  <si>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</si>
  <si>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</si>
  <si>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</si>
  <si>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</si>
  <si>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</si>
  <si>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</si>
  <si>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</si>
  <si>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</si>
  <si>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</si>
  <si>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</si>
  <si>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</si>
  <si>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</si>
  <si>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</si>
  <si>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</si>
  <si>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</si>
  <si>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</si>
  <si>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</si>
  <si>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</si>
  <si>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</si>
  <si>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</si>
  <si>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</si>
  <si>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</si>
  <si>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</si>
  <si>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</si>
  <si>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</si>
  <si>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</si>
  <si>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</si>
  <si>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</si>
  <si>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</si>
  <si>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</si>
  <si>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</si>
  <si>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</si>
  <si>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</si>
  <si>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</si>
  <si>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</si>
  <si>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</si>
  <si>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</si>
  <si>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</si>
  <si>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</si>
  <si>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</si>
  <si>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</si>
  <si>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</si>
  <si>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</si>
  <si>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</si>
  <si>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</si>
  <si>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</si>
  <si>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</si>
  <si>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</si>
  <si>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</si>
  <si>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</si>
  <si>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</si>
  <si>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</si>
  <si>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</si>
  <si>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</si>
  <si>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</si>
  <si>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</si>
  <si>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</si>
  <si>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</si>
  <si>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</si>
  <si>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</si>
  <si>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</si>
  <si>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</si>
  <si>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</si>
  <si>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</si>
  <si>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</si>
  <si>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</si>
  <si>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</si>
  <si>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</si>
  <si>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</si>
  <si>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</si>
  <si>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</si>
  <si>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</si>
  <si>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</si>
  <si>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</si>
  <si>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</si>
  <si>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</si>
  <si>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</si>
  <si>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</si>
  <si>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</si>
  <si>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</si>
  <si>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</si>
  <si>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</si>
  <si>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</si>
  <si>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</si>
  <si>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</si>
  <si>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</si>
  <si>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</si>
  <si>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</si>
  <si>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</si>
  <si>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</si>
  <si>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</si>
  <si>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</si>
  <si>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</si>
  <si>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</si>
  <si>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</si>
  <si>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</si>
  <si>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</si>
  <si>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</si>
  <si>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</si>
  <si>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</si>
  <si>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</si>
  <si>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</si>
  <si>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</si>
  <si>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</si>
  <si>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</si>
  <si>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</si>
  <si>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</si>
  <si>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</si>
  <si>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</si>
  <si>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</si>
  <si>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</si>
  <si>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</si>
  <si>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</si>
  <si>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</si>
  <si>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</si>
  <si>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</si>
  <si>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</si>
  <si>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</si>
  <si>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</si>
  <si>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</si>
  <si>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</si>
  <si>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</si>
  <si>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</si>
  <si>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</si>
  <si>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</si>
  <si>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</si>
  <si>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</si>
  <si>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</si>
  <si>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</si>
  <si>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</si>
  <si>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</si>
  <si>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</si>
  <si>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</si>
  <si>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</si>
  <si>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</si>
  <si>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</si>
  <si>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</si>
  <si>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</si>
  <si>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</si>
  <si>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</si>
  <si>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</si>
  <si>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</si>
  <si>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</si>
  <si>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</si>
  <si>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</si>
  <si>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</si>
  <si>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</si>
  <si>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</si>
  <si>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</si>
  <si>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</si>
  <si>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</si>
  <si>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</si>
  <si>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</si>
  <si>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</si>
  <si>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</si>
  <si>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</si>
  <si>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</si>
  <si>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</si>
  <si>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</si>
  <si>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</si>
  <si>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</si>
  <si>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</si>
  <si>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</si>
  <si>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</si>
  <si>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</si>
  <si>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</si>
  <si>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</si>
  <si>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</si>
  <si>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</si>
  <si>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</si>
  <si>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</si>
  <si>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</si>
  <si>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</si>
  <si>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</si>
  <si>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</si>
  <si>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</si>
  <si>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</si>
  <si>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</si>
  <si>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</si>
  <si>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</si>
  <si>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</si>
  <si>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</si>
  <si>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</si>
  <si>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</si>
  <si>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</si>
  <si>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</si>
  <si>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</si>
  <si>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</si>
  <si>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</si>
  <si>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</si>
  <si>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</si>
  <si>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</si>
  <si>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</si>
  <si>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</si>
  <si>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</si>
  <si>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</si>
  <si>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</si>
  <si>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</si>
  <si>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</si>
  <si>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</si>
  <si>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</si>
  <si>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</si>
  <si>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</si>
  <si>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</si>
  <si>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</si>
  <si>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</si>
  <si>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</si>
  <si>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</si>
  <si>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</si>
  <si>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</si>
  <si>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</si>
  <si>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</si>
  <si>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</si>
  <si>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</si>
  <si>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</si>
  <si>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</si>
  <si>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</si>
  <si>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</si>
  <si>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</si>
  <si>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</si>
  <si>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</si>
  <si>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</si>
  <si>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</si>
  <si>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</si>
  <si>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</si>
  <si>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</si>
  <si>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</si>
  <si>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</si>
  <si>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</si>
  <si>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</si>
  <si>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</si>
  <si>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</si>
  <si>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</si>
  <si>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</si>
  <si>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</si>
  <si>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</si>
  <si>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</si>
  <si>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</si>
  <si>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</si>
  <si>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</si>
  <si>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</si>
  <si>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</si>
  <si>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</si>
  <si>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</si>
  <si>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</si>
  <si>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</si>
  <si>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</si>
  <si>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</si>
  <si>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</si>
  <si>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</si>
  <si>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</si>
  <si>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</si>
  <si>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</si>
  <si>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</si>
  <si>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</si>
  <si>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</si>
  <si>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</si>
  <si>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</si>
  <si>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</si>
  <si>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</si>
  <si>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</si>
  <si>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</si>
  <si>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</si>
  <si>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</si>
  <si>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</si>
  <si>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</si>
  <si>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</si>
  <si>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</si>
  <si>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</si>
  <si>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</si>
  <si>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</si>
  <si>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</si>
  <si>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</si>
  <si>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</si>
  <si>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</si>
  <si>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</si>
  <si>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</si>
  <si>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</si>
  <si>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</si>
  <si>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</si>
  <si>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</si>
  <si>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</si>
  <si>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</si>
  <si>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</si>
  <si>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</si>
  <si>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</si>
  <si>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</si>
  <si>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</si>
  <si>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</si>
  <si>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</si>
  <si>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</si>
  <si>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</si>
  <si>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</si>
  <si>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</si>
  <si>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</si>
  <si>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</si>
  <si>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</si>
  <si>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</si>
  <si>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</si>
  <si>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</si>
  <si>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</si>
  <si>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</si>
  <si>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</si>
  <si>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</si>
  <si>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</si>
  <si>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</si>
  <si>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</si>
  <si>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</si>
  <si>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</si>
  <si>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</si>
  <si>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</si>
  <si>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</si>
  <si>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</si>
  <si>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</si>
  <si>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</si>
  <si>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</si>
  <si>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</si>
  <si>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</si>
  <si>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</si>
  <si>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</si>
  <si>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</si>
  <si>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</si>
  <si>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</si>
  <si>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</si>
  <si>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</si>
  <si>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</si>
  <si>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</si>
  <si>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</si>
  <si>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</si>
  <si>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</si>
  <si>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</si>
  <si>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</si>
  <si>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</si>
  <si>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</si>
  <si>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</si>
  <si>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</si>
  <si>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</si>
  <si>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</si>
  <si>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</si>
  <si>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</si>
  <si>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</si>
  <si>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</si>
  <si>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</si>
  <si>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</si>
  <si>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</si>
  <si>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</si>
  <si>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</si>
  <si>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</si>
  <si>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</si>
  <si>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</si>
  <si>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</si>
  <si>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</si>
  <si>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</si>
  <si>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</si>
  <si>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</si>
  <si>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</si>
  <si>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</si>
  <si>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</si>
  <si>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</si>
  <si>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</si>
  <si>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</si>
  <si>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</si>
  <si>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</si>
  <si>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</si>
  <si>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</si>
  <si>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</si>
  <si>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</si>
  <si>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</si>
  <si>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</si>
  <si>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</si>
  <si>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</si>
  <si>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</si>
  <si>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</si>
  <si>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</si>
  <si>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</si>
  <si>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</si>
  <si>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</si>
  <si>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</si>
  <si>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</si>
  <si>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</si>
  <si>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</si>
  <si>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</si>
  <si>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</si>
  <si>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</si>
  <si>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</si>
  <si>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</si>
  <si>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</si>
  <si>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</si>
  <si>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</si>
  <si>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</si>
  <si>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</si>
  <si>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</si>
  <si>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</si>
  <si>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</si>
  <si>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</si>
  <si>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</si>
  <si>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</si>
  <si>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</si>
  <si>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</si>
  <si>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</si>
  <si>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</si>
  <si>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</si>
  <si>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</si>
  <si>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</si>
  <si>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</si>
  <si>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</si>
  <si>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</si>
  <si>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</si>
  <si>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</si>
  <si>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</si>
  <si>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</si>
  <si>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</si>
  <si>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</si>
  <si>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</si>
  <si>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</si>
  <si>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</si>
  <si>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</si>
  <si>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</si>
  <si>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</si>
  <si>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</si>
  <si>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</si>
  <si>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</si>
  <si>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</si>
  <si>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</si>
  <si>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</si>
  <si>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</si>
  <si>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</si>
  <si>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</si>
  <si>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</si>
  <si>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</si>
  <si>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</si>
  <si>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</si>
  <si>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</si>
  <si>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</si>
  <si>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</si>
  <si>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</si>
  <si>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</si>
  <si>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</si>
  <si>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</si>
  <si>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</si>
  <si>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</si>
  <si>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</si>
  <si>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</si>
  <si>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</si>
  <si>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</si>
  <si>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</si>
  <si>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</si>
  <si>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</si>
  <si>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</si>
  <si>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</si>
  <si>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</si>
  <si>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</si>
  <si>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</si>
  <si>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</si>
  <si>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</si>
  <si>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</si>
  <si>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</si>
  <si>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</si>
  <si>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</si>
  <si>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</si>
  <si>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</si>
  <si>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</si>
  <si>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</si>
  <si>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</si>
  <si>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</si>
  <si>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</si>
  <si>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</si>
  <si>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</si>
  <si>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</si>
  <si>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</si>
  <si>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</si>
  <si>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</si>
  <si>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</si>
  <si>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</si>
  <si>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</si>
  <si>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</si>
  <si>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</si>
  <si>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</si>
  <si>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</si>
  <si>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</si>
  <si>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</si>
  <si>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</si>
  <si>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</si>
  <si>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</si>
  <si>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</si>
  <si>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</si>
  <si>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</si>
  <si>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</si>
  <si>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</si>
  <si>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</si>
  <si>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</si>
  <si>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</si>
  <si>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</si>
  <si>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</si>
  <si>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</si>
  <si>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</si>
  <si>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</si>
  <si>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</si>
  <si>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</si>
  <si>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</si>
  <si>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</si>
  <si>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</si>
  <si>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</si>
  <si>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</si>
  <si>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</si>
  <si>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</si>
  <si>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</si>
  <si>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</si>
  <si>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</si>
  <si>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</si>
  <si>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</si>
  <si>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</si>
  <si>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</si>
  <si>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</si>
  <si>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</si>
  <si>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</si>
  <si>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</si>
  <si>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</si>
  <si>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</si>
  <si>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</si>
  <si>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</si>
  <si>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</si>
  <si>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</si>
  <si>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</si>
  <si>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</si>
  <si>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</si>
  <si>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</si>
  <si>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</si>
  <si>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</si>
  <si>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</si>
  <si>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</si>
  <si>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</si>
  <si>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</si>
  <si>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</si>
  <si>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</si>
  <si>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</si>
  <si>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</si>
  <si>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</si>
  <si>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</si>
  <si>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</si>
  <si>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</si>
  <si>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</si>
  <si>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</si>
  <si>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</si>
  <si>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</si>
  <si>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</si>
  <si>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</si>
  <si>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</si>
  <si>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</si>
  <si>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</si>
  <si>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</si>
  <si>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</si>
  <si>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</si>
  <si>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</si>
  <si>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</si>
  <si>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</si>
  <si>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</si>
  <si>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</si>
  <si>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</si>
  <si>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</si>
  <si>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</si>
  <si>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</si>
  <si>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</si>
  <si>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</si>
  <si>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</si>
  <si>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</si>
  <si>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</si>
  <si>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</si>
  <si>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</si>
  <si>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</si>
  <si>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</si>
  <si>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</si>
  <si>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</si>
  <si>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</si>
  <si>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</si>
  <si>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</si>
  <si>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</si>
  <si>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</si>
  <si>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</si>
  <si>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</si>
  <si>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</si>
  <si>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</si>
  <si>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</si>
  <si>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</si>
  <si>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</si>
  <si>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</si>
  <si>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</si>
  <si>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</si>
  <si>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</si>
  <si>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</si>
  <si>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</si>
  <si>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</si>
  <si>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</si>
  <si>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</si>
  <si>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</si>
  <si>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</si>
  <si>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</si>
  <si>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</si>
  <si>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</si>
  <si>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</si>
  <si>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</si>
  <si>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</si>
  <si>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</si>
  <si>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</si>
  <si>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</si>
  <si>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</si>
  <si>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</si>
  <si>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</si>
  <si>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</si>
  <si>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</si>
  <si>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</si>
  <si>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</si>
  <si>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</si>
  <si>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</si>
  <si>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</si>
  <si>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</si>
  <si>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</si>
  <si>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</si>
  <si>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</si>
  <si>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</si>
  <si>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</si>
  <si>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</si>
  <si>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</si>
  <si>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</si>
  <si>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</si>
  <si>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</si>
  <si>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</si>
  <si>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</si>
  <si>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</si>
  <si>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</si>
  <si>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</si>
  <si>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</si>
  <si>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</si>
  <si>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</si>
  <si>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</si>
  <si>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</si>
  <si>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</si>
  <si>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</si>
  <si>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</si>
  <si>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</si>
  <si>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</si>
  <si>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</si>
  <si>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</si>
  <si>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</si>
  <si>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</si>
  <si>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</si>
  <si>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</si>
  <si>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</si>
  <si>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</si>
  <si>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</si>
  <si>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</si>
  <si>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</si>
  <si>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</si>
  <si>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</si>
  <si>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</si>
  <si>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</si>
  <si>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</si>
  <si>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</si>
  <si>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</si>
  <si>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</si>
  <si>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</si>
  <si>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</si>
  <si>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</si>
  <si>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</si>
  <si>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</si>
  <si>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</si>
  <si>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</si>
  <si>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</si>
  <si>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</si>
  <si>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</si>
  <si>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</si>
  <si>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</si>
  <si>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</si>
  <si>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</si>
  <si>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</si>
  <si>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</si>
  <si>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</si>
  <si>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</si>
  <si>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</si>
  <si>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</si>
  <si>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</si>
  <si>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</si>
  <si>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</si>
  <si>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</si>
  <si>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</si>
  <si>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</si>
  <si>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</si>
  <si>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</si>
  <si>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</si>
  <si>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</si>
  <si>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</si>
  <si>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</si>
  <si>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</si>
  <si>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</si>
  <si>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</si>
  <si>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</si>
  <si>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</si>
  <si>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</si>
  <si>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</si>
  <si>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</si>
  <si>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</si>
  <si>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</si>
  <si>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</si>
  <si>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</si>
  <si>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</si>
  <si>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</si>
  <si>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</si>
  <si>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</si>
  <si>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</si>
  <si>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</si>
  <si>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</si>
  <si>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</si>
  <si>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</si>
  <si>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</si>
  <si>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</si>
  <si>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</si>
  <si>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</si>
  <si>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</si>
  <si>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</si>
  <si>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</si>
  <si>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</si>
  <si>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</si>
  <si>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</si>
  <si>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</si>
  <si>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</si>
  <si>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</si>
  <si>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</si>
  <si>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</si>
  <si>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</si>
  <si>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</si>
  <si>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</si>
  <si>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</si>
  <si>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</si>
  <si>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</si>
  <si>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</si>
  <si>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</si>
  <si>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</si>
  <si>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</si>
  <si>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</si>
  <si>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</si>
  <si>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</si>
  <si>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</si>
  <si>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</si>
  <si>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</si>
  <si>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</si>
  <si>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</si>
  <si>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</si>
  <si>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</si>
  <si>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</si>
  <si>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</si>
  <si>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</si>
  <si>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</si>
  <si>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</si>
  <si>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</si>
  <si>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</si>
  <si>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</si>
  <si>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</si>
  <si>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</si>
  <si>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</si>
  <si>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</si>
  <si>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</si>
  <si>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</si>
  <si>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</si>
  <si>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</si>
  <si>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</si>
  <si>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</si>
  <si>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</si>
  <si>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</si>
  <si>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</si>
  <si>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</si>
  <si>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</si>
  <si>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</si>
  <si>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</si>
  <si>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</si>
  <si>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</si>
  <si>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</si>
  <si>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</si>
  <si>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</si>
  <si>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</si>
  <si>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</si>
  <si>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</si>
  <si>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</si>
  <si>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</si>
  <si>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</si>
  <si>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</si>
  <si>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</si>
  <si>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</si>
  <si>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</si>
  <si>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</si>
  <si>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</si>
  <si>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</si>
  <si>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</si>
  <si>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</si>
  <si>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</si>
  <si>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</si>
  <si>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</si>
  <si>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</si>
  <si>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</si>
  <si>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</si>
  <si>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</si>
  <si>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</si>
  <si>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</si>
  <si>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</si>
  <si>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</si>
  <si>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</si>
  <si>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</si>
  <si>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</si>
  <si>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</si>
  <si>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</si>
  <si>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</si>
  <si>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</si>
  <si>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</si>
  <si>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</si>
  <si>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</si>
  <si>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</si>
  <si>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</si>
  <si>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</si>
  <si>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</si>
  <si>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</si>
  <si>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</si>
  <si>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</si>
  <si>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</si>
  <si>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</si>
  <si>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</si>
  <si>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</si>
  <si>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</si>
  <si>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</si>
  <si>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</si>
  <si>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</si>
  <si>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</si>
  <si>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</si>
  <si>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</si>
  <si>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</si>
  <si>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</si>
  <si>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</si>
  <si>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</si>
  <si>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</si>
  <si>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</si>
  <si>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</si>
  <si>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</si>
  <si>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</si>
  <si>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</si>
  <si>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</si>
  <si>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</si>
  <si>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</si>
  <si>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</si>
  <si>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</si>
  <si>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</si>
  <si>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</si>
  <si>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</si>
  <si>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</si>
  <si>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</si>
  <si>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</si>
  <si>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</si>
  <si>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</si>
  <si>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</si>
  <si>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</si>
  <si>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</si>
  <si>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</si>
  <si>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</si>
  <si>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</si>
  <si>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</si>
  <si>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</si>
  <si>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</si>
  <si>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</si>
  <si>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</si>
  <si>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</si>
  <si>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</si>
  <si>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</si>
  <si>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</si>
  <si>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</si>
  <si>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</si>
  <si>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</si>
  <si>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</si>
  <si>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</si>
  <si>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</si>
  <si>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</si>
  <si>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</si>
  <si>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</si>
  <si>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</si>
  <si>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</si>
  <si>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</si>
  <si>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</si>
  <si>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</si>
  <si>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</si>
  <si>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</si>
  <si>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</si>
  <si>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</si>
  <si>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</si>
  <si>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</si>
  <si>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</si>
  <si>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</si>
  <si>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</si>
  <si>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</si>
  <si>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</si>
  <si>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</si>
  <si>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</si>
  <si>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</si>
  <si>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</si>
  <si>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</si>
  <si>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</si>
  <si>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</si>
  <si>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</si>
  <si>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</si>
  <si>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</si>
  <si>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</si>
  <si>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</si>
  <si>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</si>
  <si>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</si>
  <si>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</si>
  <si>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</si>
  <si>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</si>
  <si>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</si>
  <si>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</si>
  <si>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</si>
  <si>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</si>
  <si>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</si>
  <si>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</si>
  <si>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</si>
  <si>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</si>
  <si>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</si>
  <si>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</si>
  <si>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</si>
  <si>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</si>
  <si>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</si>
  <si>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</si>
  <si>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</si>
  <si>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</si>
  <si>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</si>
  <si>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</si>
  <si>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</si>
  <si>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</si>
  <si>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</si>
  <si>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</si>
  <si>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</si>
  <si>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</si>
  <si>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</si>
  <si>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</si>
  <si>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</si>
  <si>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</si>
  <si>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</si>
  <si>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</si>
  <si>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</si>
  <si>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</si>
  <si>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</si>
  <si>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</si>
  <si>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</si>
  <si>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</si>
  <si>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</si>
  <si>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</si>
  <si>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</si>
  <si>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</si>
  <si>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</si>
  <si>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</si>
  <si>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</si>
  <si>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</si>
  <si>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</si>
  <si>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</si>
  <si>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</si>
  <si>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</si>
  <si>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</si>
  <si>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</si>
  <si>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</si>
  <si>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</si>
  <si>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</si>
  <si>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</si>
  <si>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</si>
  <si>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</si>
  <si>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</si>
  <si>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</si>
  <si>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</si>
  <si>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</si>
  <si>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</si>
  <si>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</si>
  <si>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</si>
  <si>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</si>
  <si>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</si>
  <si>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</si>
  <si>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</si>
  <si>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</si>
  <si>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</si>
  <si>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</si>
  <si>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</si>
  <si>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</si>
  <si>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</si>
  <si>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</si>
  <si>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</si>
  <si>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</si>
  <si>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</si>
  <si>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</si>
  <si>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</si>
  <si>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</si>
  <si>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</si>
  <si>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employes</t>
  </si>
  <si>
    <t>average age</t>
  </si>
  <si>
    <t>attrition count</t>
  </si>
  <si>
    <t>Active employees</t>
  </si>
  <si>
    <t>attrition rate</t>
  </si>
  <si>
    <t>Row Labels</t>
  </si>
  <si>
    <t>Grand Total</t>
  </si>
  <si>
    <t>Sum of Employee Count</t>
  </si>
  <si>
    <t>Job role</t>
  </si>
  <si>
    <t>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</si>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</sst>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0" borderId="1" xfId="0" pivotButton="1" applyFont="1" applyBorder="1" applyAlignment="1"/>
    <xf numFmtId="0" fontId="0" fillId="0" borderId="8" xfId="0"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9" xfId="0" applyNumberFormat="1" applyFont="1" applyBorder="1" applyAlignment="1"/>
    <xf numFmtId="0" fontId="0" fillId="0" borderId="3" xfId="0" applyFont="1" applyBorder="1" applyAlignment="1">
      <alignment horizontal="left"/>
    </xf>
    <xf numFmtId="0" fontId="0" fillId="0" borderId="10" xfId="0" applyNumberFormat="1" applyFont="1" applyBorder="1" applyAlignment="1"/>
    <xf numFmtId="10" fontId="0" fillId="0" borderId="8" xfId="0" applyNumberFormat="1" applyFont="1" applyBorder="1" applyAlignment="1"/>
    <xf numFmtId="10" fontId="0" fillId="0" borderId="9" xfId="0" applyNumberFormat="1" applyFont="1" applyBorder="1" applyAlignment="1"/>
    <xf numFmtId="10" fontId="0" fillId="0" borderId="10" xfId="0" applyNumberFormat="1" applyFont="1" applyBorder="1" applyAlignment="1"/>
  </cellXfs>
  <cellStyles count="2">
    <cellStyle name="Normal" xfId="0" builtinId="0"/>
    <cellStyle name="Percent" xfId="1"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[Attrition_Excel.xlsx]Gender!Gender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2-A78F-4573-B9AC-CF077260B358}"/>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A78F-4573-B9AC-CF077260B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A78F-4573-B9AC-CF077260B358}"/>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452755905511808"/>
          <c:y val="0.80171223388743074"/>
          <c:w val="0.183390578332880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748-45C3-BC27-2D51CB552058}"/>
            </c:ext>
          </c:extLst>
        </c:ser>
        <c:dLbls>
          <c:dLblPos val="outEnd"/>
          <c:showLegendKey val="0"/>
          <c:showVal val="1"/>
          <c:showCatName val="0"/>
          <c:showSerName val="0"/>
          <c:showPercent val="0"/>
          <c:showBubbleSize val="0"/>
        </c:dLbls>
        <c:gapWidth val="182"/>
        <c:axId val="637838288"/>
        <c:axId val="637848272"/>
      </c:barChart>
      <c:catAx>
        <c:axId val="6378382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848272"/>
        <c:crosses val="autoZero"/>
        <c:auto val="1"/>
        <c:lblAlgn val="ctr"/>
        <c:lblOffset val="100"/>
        <c:noMultiLvlLbl val="0"/>
      </c:catAx>
      <c:valAx>
        <c:axId val="637848272"/>
        <c:scaling>
          <c:orientation val="minMax"/>
        </c:scaling>
        <c:delete val="1"/>
        <c:axPos val="b"/>
        <c:numFmt formatCode="General" sourceLinked="1"/>
        <c:majorTickMark val="out"/>
        <c:minorTickMark val="none"/>
        <c:tickLblPos val="nextTo"/>
        <c:crossAx val="63783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[Attrition_Excel.xlsx]Attrition by department!Attrition by Department</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3A-49D4-8C2F-3D091F74A1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3A-49D4-8C2F-3D091F74A1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3A-49D4-8C2F-3D091F74A126}"/>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1F5-4AB7-8967-78A538DB21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[Attrition_Excel.xlsx]Attrition by age!Attrition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4F3-4710-998F-CBF4217A9FFA}"/>
            </c:ext>
          </c:extLst>
        </c:ser>
        <c:dLbls>
          <c:dLblPos val="outEnd"/>
          <c:showLegendKey val="0"/>
          <c:showVal val="1"/>
          <c:showCatName val="0"/>
          <c:showSerName val="0"/>
          <c:showPercent val="0"/>
          <c:showBubbleSize val="0"/>
        </c:dLbls>
        <c:gapWidth val="219"/>
        <c:overlap val="-27"/>
        <c:axId val="779877328"/>
        <c:axId val="779878576"/>
      </c:barChart>
      <c:catAx>
        <c:axId val="779877328"/>
        <c:scaling>
          <c:orientation val="minMax"/>
        </c:scaling>
        <c:delete val="1"/>
        <c:axPos val="b"/>
        <c:numFmt formatCode="General" sourceLinked="1"/>
        <c:majorTickMark val="out"/>
        <c:minorTickMark val="none"/>
        <c:tickLblPos val="nextTo"/>
        <c:crossAx val="779878576"/>
        <c:crosses val="autoZero"/>
        <c:auto val="1"/>
        <c:lblAlgn val="ctr"/>
        <c:lblOffset val="100"/>
        <c:noMultiLvlLbl val="0"/>
      </c:catAx>
      <c:valAx>
        <c:axId val="7798785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7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[Attrition_Excel.xlsx]Gender!Gender</c:name>
    <c:fmtId val="14"/>
  </c:pivotSource>
  <c:chart>
    <c:title>
      <c:tx>
        <c:rich>
          <a:bodyPr rot="0" spcFirstLastPara="1" vertOverflow="ellipsis" vert="horz" wrap="square" anchor="ctr" anchorCtr="1"/>
          <a:lstStyle/>
          <a:p>
            <a:pPr>
              <a:defRPr sz="1260" b="1" i="0" u="none" strike="noStrike" kern="1200" spc="0" baseline="0">
                <a:solidFill>
                  <a:srgbClr val="C00000"/>
                </a:solidFill>
                <a:latin typeface="+mn-lt"/>
                <a:ea typeface="+mn-ea"/>
                <a:cs typeface="+mn-cs"/>
              </a:defRPr>
            </a:pPr>
            <a:r>
              <a:rPr lang="en-US"/>
              <a:t>Employees By Gender</a:t>
            </a:r>
          </a:p>
        </c:rich>
      </c:tx>
      <c:overlay val="0"/>
      <c:spPr>
        <a:noFill/>
        <a:ln>
          <a:noFill/>
        </a:ln>
        <a:effectLst/>
      </c:spPr>
      <c:txPr>
        <a:bodyPr rot="0" spcFirstLastPara="1" vertOverflow="ellipsis" vert="horz" wrap="square" anchor="ctr" anchorCtr="1"/>
        <a:lstStyle/>
        <a:p>
          <a:pPr>
            <a:defRPr sz="126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pivotFmt>
      <c:pivotFmt>
        <c:idx val="5"/>
        <c:spPr>
          <a:solidFill>
            <a:schemeClr val="accent2">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rgbClr val="C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75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8084-4BEF-B6F5-00DB2EBA9CC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084-4BEF-B6F5-00DB2EBA9CC2}"/>
              </c:ext>
            </c:extLst>
          </c:dPt>
          <c:dLbls>
            <c:spPr>
              <a:noFill/>
              <a:ln>
                <a:noFill/>
              </a:ln>
              <a:effectLst/>
            </c:spPr>
            <c:txPr>
              <a:bodyPr rot="0" spcFirstLastPara="1" vertOverflow="ellipsis" vert="horz" wrap="square" anchor="ctr" anchorCtr="1"/>
              <a:lstStyle/>
              <a:p>
                <a:pPr>
                  <a:defRPr sz="1050" b="1" i="0" u="none" strike="noStrike" kern="1200" baseline="0">
                    <a:solidFill>
                      <a:srgbClr val="C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8084-4BEF-B6F5-00DB2EBA9CC2}"/>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452755905511808"/>
          <c:y val="0.80171223388743074"/>
          <c:w val="0.1833905783328808"/>
          <c:h val="0.15625109361329836"/>
        </c:manualLayout>
      </c:layout>
      <c:overlay val="0"/>
      <c:spPr>
        <a:noFill/>
        <a:ln>
          <a:noFill/>
        </a:ln>
        <a:effectLst/>
      </c:spPr>
      <c:txPr>
        <a:bodyPr rot="0" spcFirstLastPara="1" vertOverflow="ellipsis" vert="horz" wrap="square" anchor="ctr" anchorCtr="1"/>
        <a:lstStyle/>
        <a:p>
          <a:pPr>
            <a:defRPr sz="105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[Attrition_Excel.xlsx]Education by Attrition!Education by Attrition</c:name>
    <c:fmtId val="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73443718878686"/>
          <c:y val="6.3754914453120731E-2"/>
          <c:w val="0.74326552930883638"/>
          <c:h val="0.88092016238159676"/>
        </c:manualLayout>
      </c:layout>
      <c:barChart>
        <c:barDir val="bar"/>
        <c:grouping val="clustered"/>
        <c:varyColors val="0"/>
        <c:ser>
          <c:idx val="0"/>
          <c:order val="0"/>
          <c:tx>
            <c:strRef>
              <c:f>'Education by Attrition'!$B$3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0CB-487F-BCC9-91DB28A0D5E8}"/>
            </c:ext>
          </c:extLst>
        </c:ser>
        <c:dLbls>
          <c:dLblPos val="outEnd"/>
          <c:showLegendKey val="0"/>
          <c:showVal val="1"/>
          <c:showCatName val="0"/>
          <c:showSerName val="0"/>
          <c:showPercent val="0"/>
          <c:showBubbleSize val="0"/>
        </c:dLbls>
        <c:gapWidth val="115"/>
        <c:overlap val="-20"/>
        <c:axId val="637838288"/>
        <c:axId val="637848272"/>
      </c:barChart>
      <c:catAx>
        <c:axId val="6378382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C00000"/>
                </a:solidFill>
                <a:latin typeface="+mn-lt"/>
                <a:ea typeface="+mn-ea"/>
                <a:cs typeface="+mn-cs"/>
              </a:defRPr>
            </a:pPr>
            <a:endParaRPr lang="en-US"/>
          </a:p>
        </c:txPr>
        <c:crossAx val="637848272"/>
        <c:crosses val="autoZero"/>
        <c:auto val="1"/>
        <c:lblAlgn val="ctr"/>
        <c:lblOffset val="100"/>
        <c:noMultiLvlLbl val="0"/>
      </c:catAx>
      <c:valAx>
        <c:axId val="637848272"/>
        <c:scaling>
          <c:orientation val="minMax"/>
        </c:scaling>
        <c:delete val="1"/>
        <c:axPos val="b"/>
        <c:numFmt formatCode="General" sourceLinked="1"/>
        <c:majorTickMark val="none"/>
        <c:minorTickMark val="none"/>
        <c:tickLblPos val="nextTo"/>
        <c:crossAx val="63783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1">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[Attrition_Excel.xlsx]Attrition by department!Attrition by Department</c:name>
    <c:fmtId val="7"/>
  </c:pivotSource>
  <c:chart>
    <c:autoTitleDeleted val="1"/>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manualLayout>
          <c:layoutTarget val="inner"/>
          <c:xMode val="edge"/>
          <c:yMode val="edge"/>
          <c:x val="0.17678069382431491"/>
          <c:y val="5.8823529411764705E-2"/>
          <c:w val="0.51884312007011391"/>
          <c:h val="0.87058823529411766"/>
        </c:manualLayout>
      </c:layout>
      <c:pieChart>
        <c:varyColors val="1"/>
        <c:ser>
          <c:idx val="0"/>
          <c:order val="0"/>
          <c:tx>
            <c:strRef>
              <c:f>'Attrition by department'!$B$3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BD2C-4AA2-9867-DBF7C8C2D72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D2C-4AA2-9867-DBF7C8C2D726}"/>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D2C-4AA2-9867-DBF7C8C2D726}"/>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D2C-4AA2-9867-DBF7C8C2D72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[Attrition_Excel.xlsx]Attrition by age!Attrition by Age Group</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626679018063921E-2"/>
          <c:y val="3.9238845144356927E-3"/>
          <c:w val="0.89019685039370078"/>
          <c:h val="0.89814814814814814"/>
        </c:manualLayout>
      </c:layout>
      <c:barChart>
        <c:barDir val="col"/>
        <c:grouping val="clustered"/>
        <c:varyColors val="0"/>
        <c:ser>
          <c:idx val="0"/>
          <c:order val="0"/>
          <c:tx>
            <c:strRef>
              <c:f>'Attrition by age'!$B$3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E98-43A7-A649-240598046A6A}"/>
            </c:ext>
          </c:extLst>
        </c:ser>
        <c:dLbls>
          <c:dLblPos val="outEnd"/>
          <c:showLegendKey val="0"/>
          <c:showVal val="1"/>
          <c:showCatName val="0"/>
          <c:showSerName val="0"/>
          <c:showPercent val="0"/>
          <c:showBubbleSize val="0"/>
        </c:dLbls>
        <c:gapWidth val="219"/>
        <c:overlap val="-27"/>
        <c:axId val="779877328"/>
        <c:axId val="779878576"/>
      </c:barChart>
      <c:catAx>
        <c:axId val="779877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C00000"/>
                </a:solidFill>
                <a:latin typeface="+mn-lt"/>
                <a:ea typeface="+mn-ea"/>
                <a:cs typeface="+mn-cs"/>
              </a:defRPr>
            </a:pPr>
            <a:endParaRPr lang="en-US"/>
          </a:p>
        </c:txPr>
        <c:crossAx val="779878576"/>
        <c:crosses val="autoZero"/>
        <c:auto val="1"/>
        <c:lblAlgn val="ctr"/>
        <c:lblOffset val="100"/>
        <c:noMultiLvlLbl val="0"/>
      </c:catAx>
      <c:valAx>
        <c:axId val="779878576"/>
        <c:scaling>
          <c:orientation val="minMax"/>
        </c:scaling>
        <c:delete val="1"/>
        <c:axPos val="l"/>
        <c:numFmt formatCode="General" sourceLinked="1"/>
        <c:majorTickMark val="out"/>
        <c:minorTickMark val="none"/>
        <c:tickLblPos val="nextTo"/>
        <c:crossAx val="77987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4E4D92E-5E2F-4634-BE99-FD6EF1274D23}">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123921A4-7065-4BD1-84A8-D63275C8977C}">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4E4D92E-5E2F-4634-BE99-FD6EF1274D23}">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title pos="t" align="ctr" overlay="0"/>
    <cx:plotArea>
      <cx:plotAreaRegion>
        <cx:series layoutId="funnel" uniqueId="{123921A4-7065-4BD1-84A8-D63275C8977C}">
          <cx:tx>
            <cx:txData>
              <cx:f>_xlchart.v2.8</cx:f>
              <cx:v>attrition</cx:v>
            </cx:txData>
          </cx:tx>
          <cx:dataLabels>
            <cx:visibility seriesName="0" categoryName="0" value="1"/>
          </cx:dataLabels>
          <cx:dataId val="0"/>
        </cx:series>
      </cx:plotAreaRegion>
      <cx:axis id="0">
        <cx:catScaling gapWidth="0.150000006"/>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6.xml"/><Relationship Id="rId7" Type="http://schemas.microsoft.com/office/2014/relationships/chartEx" Target="../charts/chartEx4.xml"/><Relationship Id="rId2"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chart" Target="../charts/chart8.xml"/><Relationship Id="rId5" Type="http://schemas.openxmlformats.org/officeDocument/2006/relationships/chart" Target="../charts/chart7.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xdr:col>
      <xdr:colOff>1111250</xdr:colOff>
      <xdr:row>2</xdr:row>
      <xdr:rowOff>193675</xdr:rowOff>
    </xdr:from>
    <xdr:to>
      <xdr:col>5</xdr:col>
      <xdr:colOff>508000</xdr:colOff>
      <xdr:row>16</xdr:row>
      <xdr:rowOff>180975</xdr:rowOff>
    </xdr:to>
    <xdr:graphicFrame macro="">
      <xdr:nvGraphicFramePr>
        <xdr:cNvPr id="8" name="Chart 7">
          <a:extLst>
            <a:ext uri="{FF2B5EF4-FFF2-40B4-BE49-F238E27FC236}">
              <a16:creationId xmlns:a16="http://schemas.microsoft.com/office/drawing/2014/main" id="{76B4A783-2DC1-4D70-ABC9-0A2539947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111125</xdr:colOff>
      <xdr:row>3</xdr:row>
      <xdr:rowOff>88899</xdr:rowOff>
    </xdr:from>
    <xdr:to>
      <xdr:col>9</xdr:col>
      <xdr:colOff>60325</xdr:colOff>
      <xdr:row>15</xdr:row>
      <xdr:rowOff>73024</xdr:rowOff>
    </xdr:to>
    <xdr:graphicFrame macro="">
      <xdr:nvGraphicFramePr>
        <xdr:cNvPr id="2" name="Chart 1">
          <a:extLst>
            <a:ext uri="{FF2B5EF4-FFF2-40B4-BE49-F238E27FC236}">
              <a16:creationId xmlns:a16="http://schemas.microsoft.com/office/drawing/2014/main" id="{F400C08D-E5BB-4B05-BE36-AAFC83950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292100</xdr:colOff>
      <xdr:row>3</xdr:row>
      <xdr:rowOff>92075</xdr:rowOff>
    </xdr:from>
    <xdr:to>
      <xdr:col>12</xdr:col>
      <xdr:colOff>241300</xdr:colOff>
      <xdr:row>17</xdr:row>
      <xdr:rowOff>79375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765B28E-B049-4A21-BD00-65E15CA644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5000" y="6826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260349</xdr:colOff>
      <xdr:row>2</xdr:row>
      <xdr:rowOff>193675</xdr:rowOff>
    </xdr:from>
    <xdr:to>
      <xdr:col>7</xdr:col>
      <xdr:colOff>581024</xdr:colOff>
      <xdr:row>16</xdr:row>
      <xdr:rowOff>180975</xdr:rowOff>
    </xdr:to>
    <xdr:graphicFrame macro="">
      <xdr:nvGraphicFramePr>
        <xdr:cNvPr id="2" name="Chart 1">
          <a:extLst>
            <a:ext uri="{FF2B5EF4-FFF2-40B4-BE49-F238E27FC236}">
              <a16:creationId xmlns:a16="http://schemas.microsoft.com/office/drawing/2014/main" id="{1FD19940-CDE6-4D93-9428-A034F939F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463549</xdr:colOff>
      <xdr:row>2</xdr:row>
      <xdr:rowOff>193675</xdr:rowOff>
    </xdr:from>
    <xdr:to>
      <xdr:col>6</xdr:col>
      <xdr:colOff>520700</xdr:colOff>
      <xdr:row>10</xdr:row>
      <xdr:rowOff>127000</xdr:rowOff>
    </xdr:to>
    <xdr:graphicFrame macro="">
      <xdr:nvGraphicFramePr>
        <xdr:cNvPr id="2" name="Chart 1">
          <a:extLst>
            <a:ext uri="{FF2B5EF4-FFF2-40B4-BE49-F238E27FC236}">
              <a16:creationId xmlns:a16="http://schemas.microsoft.com/office/drawing/2014/main" id="{C2A4666D-A636-4BC3-B297-EEE364E52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247650</xdr:colOff>
      <xdr:row>8</xdr:row>
      <xdr:rowOff>63500</xdr:rowOff>
    </xdr:from>
    <xdr:to>
      <xdr:col>1</xdr:col>
      <xdr:colOff>1162050</xdr:colOff>
      <xdr:row>22</xdr:row>
      <xdr:rowOff>22219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4FFF4C0-A30C-4CE5-8793-B10226090A8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47650" y="16383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0</xdr:row>
      <xdr:rowOff>171450</xdr:rowOff>
    </xdr:from>
    <xdr:to>
      <xdr:col>10</xdr:col>
      <xdr:colOff>508000</xdr:colOff>
      <xdr:row>14</xdr:row>
      <xdr:rowOff>130169</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FAE93A5A-CB9C-4202-AA17-BD5C0EBCF6F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59550" y="1714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508000</xdr:colOff>
      <xdr:row>3</xdr:row>
      <xdr:rowOff>47625</xdr:rowOff>
    </xdr:from>
    <xdr:to>
      <xdr:col>12</xdr:col>
      <xdr:colOff>457200</xdr:colOff>
      <xdr:row>17</xdr:row>
      <xdr:rowOff>34925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7A116C8-AE4C-40B5-B0CF-8A218F3C21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86350" y="6381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0</xdr:col>
      <xdr:colOff>122464</xdr:colOff>
      <xdr:row>0</xdr:row>
      <xdr:rowOff>127000</xdr:rowOff>
    </xdr:from>
    <xdr:ext cx="17098736" cy="7851322"/>
    <xdr:grpSp>
      <xdr:nvGrpSpPr>
        <xdr:cNvPr id="2" name="Shape 2">
          <a:extLst>
            <a:ext uri="{FF2B5EF4-FFF2-40B4-BE49-F238E27FC236}">
              <a16:creationId xmlns:a16="http://schemas.microsoft.com/office/drawing/2014/main" id="{00000000-0008-0000-0300-000002000000}"/>
            </a:ext>
          </a:extLst>
        </xdr:cNvPr>
        <xdr:cNvGrpSpPr/>
      </xdr:nvGrpSpPr>
      <xdr:grpSpPr>
        <a:xfrm>
          <a:off x="122464" y="127000"/>
          <a:ext cx="17098736" cy="7851322"/>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92462" y="270899"/>
              <a:ext cx="13228452"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66123" y="1203136"/>
              <a:ext cx="13269102" cy="1011426"/>
              <a:chOff x="1866295" y="1203136"/>
              <a:chExt cx="13383230" cy="1011426"/>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66295"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26275" y="1203136"/>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33718"/>
              <a:ext cx="2700000" cy="2728832"/>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469900</xdr:colOff>
      <xdr:row>6</xdr:row>
      <xdr:rowOff>50800</xdr:rowOff>
    </xdr:from>
    <xdr:to>
      <xdr:col>4</xdr:col>
      <xdr:colOff>571500</xdr:colOff>
      <xdr:row>8</xdr:row>
      <xdr:rowOff>38100</xdr:rowOff>
    </xdr:to>
    <xdr:sp macro="" textlink="">
      <xdr:nvSpPr>
        <xdr:cNvPr id="3" name="TextBox 2">
          <a:extLst>
            <a:ext uri="{FF2B5EF4-FFF2-40B4-BE49-F238E27FC236}">
              <a16:creationId xmlns:a16="http://schemas.microsoft.com/office/drawing/2014/main" id="{4DAA4189-767A-4F2A-B89F-C288EEFE187D}"/>
            </a:ext>
          </a:extLst>
        </xdr:cNvPr>
        <xdr:cNvSpPr txBox="1"/>
      </xdr:nvSpPr>
      <xdr:spPr>
        <a:xfrm>
          <a:off x="469900" y="1193800"/>
          <a:ext cx="2743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C00000"/>
              </a:solidFill>
            </a:rPr>
            <a:t>Total Employees</a:t>
          </a:r>
        </a:p>
      </xdr:txBody>
    </xdr:sp>
    <xdr:clientData/>
  </xdr:twoCellAnchor>
  <xdr:twoCellAnchor>
    <xdr:from>
      <xdr:col>1</xdr:col>
      <xdr:colOff>25400</xdr:colOff>
      <xdr:row>8</xdr:row>
      <xdr:rowOff>88900</xdr:rowOff>
    </xdr:from>
    <xdr:to>
      <xdr:col>4</xdr:col>
      <xdr:colOff>330200</xdr:colOff>
      <xdr:row>10</xdr:row>
      <xdr:rowOff>63500</xdr:rowOff>
    </xdr:to>
    <xdr:sp macro="" textlink="KPI!A7">
      <xdr:nvSpPr>
        <xdr:cNvPr id="5" name="TextBox 4">
          <a:extLst>
            <a:ext uri="{FF2B5EF4-FFF2-40B4-BE49-F238E27FC236}">
              <a16:creationId xmlns:a16="http://schemas.microsoft.com/office/drawing/2014/main" id="{27FAC08A-100C-41B3-B083-2ADE8388B446}"/>
            </a:ext>
          </a:extLst>
        </xdr:cNvPr>
        <xdr:cNvSpPr txBox="1"/>
      </xdr:nvSpPr>
      <xdr:spPr>
        <a:xfrm>
          <a:off x="685800" y="1612900"/>
          <a:ext cx="2286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B9964E-4A13-4155-A290-0136DC9822CE}" type="TxLink">
            <a:rPr lang="en-US" sz="2000" b="1" i="0" u="none" strike="noStrike">
              <a:solidFill>
                <a:srgbClr val="000000"/>
              </a:solidFill>
              <a:latin typeface="Calibri"/>
              <a:cs typeface="Calibri"/>
            </a:rPr>
            <a:pPr algn="ctr"/>
            <a:t>1470</a:t>
          </a:fld>
          <a:endParaRPr lang="en-US" sz="2000" b="1"/>
        </a:p>
      </xdr:txBody>
    </xdr:sp>
    <xdr:clientData/>
  </xdr:twoCellAnchor>
  <xdr:twoCellAnchor>
    <xdr:from>
      <xdr:col>5</xdr:col>
      <xdr:colOff>609600</xdr:colOff>
      <xdr:row>6</xdr:row>
      <xdr:rowOff>38100</xdr:rowOff>
    </xdr:from>
    <xdr:to>
      <xdr:col>10</xdr:col>
      <xdr:colOff>76200</xdr:colOff>
      <xdr:row>8</xdr:row>
      <xdr:rowOff>12700</xdr:rowOff>
    </xdr:to>
    <xdr:sp macro="" textlink="">
      <xdr:nvSpPr>
        <xdr:cNvPr id="7" name="TextBox 6">
          <a:extLst>
            <a:ext uri="{FF2B5EF4-FFF2-40B4-BE49-F238E27FC236}">
              <a16:creationId xmlns:a16="http://schemas.microsoft.com/office/drawing/2014/main" id="{15420F18-6D85-44AC-8CD6-AEC71F4A3FDE}"/>
            </a:ext>
          </a:extLst>
        </xdr:cNvPr>
        <xdr:cNvSpPr txBox="1"/>
      </xdr:nvSpPr>
      <xdr:spPr>
        <a:xfrm>
          <a:off x="3911600" y="1181100"/>
          <a:ext cx="27686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C00000"/>
              </a:solidFill>
              <a:latin typeface="+mn-lt"/>
            </a:rPr>
            <a:t>Attrition</a:t>
          </a:r>
        </a:p>
      </xdr:txBody>
    </xdr:sp>
    <xdr:clientData/>
  </xdr:twoCellAnchor>
  <xdr:twoCellAnchor>
    <xdr:from>
      <xdr:col>6</xdr:col>
      <xdr:colOff>304800</xdr:colOff>
      <xdr:row>8</xdr:row>
      <xdr:rowOff>25400</xdr:rowOff>
    </xdr:from>
    <xdr:to>
      <xdr:col>9</xdr:col>
      <xdr:colOff>622300</xdr:colOff>
      <xdr:row>10</xdr:row>
      <xdr:rowOff>38100</xdr:rowOff>
    </xdr:to>
    <xdr:sp macro="" textlink="KPI!C7">
      <xdr:nvSpPr>
        <xdr:cNvPr id="8" name="TextBox 7">
          <a:extLst>
            <a:ext uri="{FF2B5EF4-FFF2-40B4-BE49-F238E27FC236}">
              <a16:creationId xmlns:a16="http://schemas.microsoft.com/office/drawing/2014/main" id="{BF48D331-88A1-44D9-BCC5-AA358446B81E}"/>
            </a:ext>
          </a:extLst>
        </xdr:cNvPr>
        <xdr:cNvSpPr txBox="1"/>
      </xdr:nvSpPr>
      <xdr:spPr>
        <a:xfrm>
          <a:off x="4267200" y="1549400"/>
          <a:ext cx="2298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3B05BF-0F58-49EF-B83A-B9936B5BA2FF}" type="TxLink">
            <a:rPr lang="en-US" sz="2400" b="1" i="0" u="none" strike="noStrike">
              <a:solidFill>
                <a:srgbClr val="000000"/>
              </a:solidFill>
              <a:latin typeface="Calibri"/>
              <a:cs typeface="Calibri"/>
            </a:rPr>
            <a:pPr algn="ctr"/>
            <a:t>237</a:t>
          </a:fld>
          <a:endParaRPr lang="en-IN" sz="2400" b="1"/>
        </a:p>
      </xdr:txBody>
    </xdr:sp>
    <xdr:clientData/>
  </xdr:twoCellAnchor>
  <xdr:twoCellAnchor>
    <xdr:from>
      <xdr:col>11</xdr:col>
      <xdr:colOff>101600</xdr:colOff>
      <xdr:row>6</xdr:row>
      <xdr:rowOff>25400</xdr:rowOff>
    </xdr:from>
    <xdr:to>
      <xdr:col>14</xdr:col>
      <xdr:colOff>431800</xdr:colOff>
      <xdr:row>7</xdr:row>
      <xdr:rowOff>177800</xdr:rowOff>
    </xdr:to>
    <xdr:sp macro="" textlink="">
      <xdr:nvSpPr>
        <xdr:cNvPr id="6" name="TextBox 5">
          <a:extLst>
            <a:ext uri="{FF2B5EF4-FFF2-40B4-BE49-F238E27FC236}">
              <a16:creationId xmlns:a16="http://schemas.microsoft.com/office/drawing/2014/main" id="{939BD7BC-6E2D-43E1-A905-E5090ECA1F17}"/>
            </a:ext>
          </a:extLst>
        </xdr:cNvPr>
        <xdr:cNvSpPr txBox="1"/>
      </xdr:nvSpPr>
      <xdr:spPr>
        <a:xfrm>
          <a:off x="7366000" y="1168400"/>
          <a:ext cx="2311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C00000"/>
              </a:solidFill>
            </a:rPr>
            <a:t>Active Employees</a:t>
          </a:r>
        </a:p>
      </xdr:txBody>
    </xdr:sp>
    <xdr:clientData/>
  </xdr:twoCellAnchor>
  <xdr:twoCellAnchor>
    <xdr:from>
      <xdr:col>11</xdr:col>
      <xdr:colOff>190500</xdr:colOff>
      <xdr:row>7</xdr:row>
      <xdr:rowOff>177800</xdr:rowOff>
    </xdr:from>
    <xdr:to>
      <xdr:col>14</xdr:col>
      <xdr:colOff>520700</xdr:colOff>
      <xdr:row>9</xdr:row>
      <xdr:rowOff>165100</xdr:rowOff>
    </xdr:to>
    <xdr:sp macro="" textlink="KPI!D7">
      <xdr:nvSpPr>
        <xdr:cNvPr id="9" name="TextBox 8">
          <a:extLst>
            <a:ext uri="{FF2B5EF4-FFF2-40B4-BE49-F238E27FC236}">
              <a16:creationId xmlns:a16="http://schemas.microsoft.com/office/drawing/2014/main" id="{2A977352-8A53-4EC1-9344-8AFADD01EFD1}"/>
            </a:ext>
          </a:extLst>
        </xdr:cNvPr>
        <xdr:cNvSpPr txBox="1"/>
      </xdr:nvSpPr>
      <xdr:spPr>
        <a:xfrm>
          <a:off x="7454900" y="1511300"/>
          <a:ext cx="23114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C4E959A-E08D-404A-810F-42ED3F1D4B88}" type="TxLink">
            <a:rPr lang="en-US" sz="2000" b="1" i="0" u="none" strike="noStrike">
              <a:solidFill>
                <a:srgbClr val="000000"/>
              </a:solidFill>
              <a:latin typeface="Calibri"/>
              <a:cs typeface="Calibri"/>
            </a:rPr>
            <a:pPr algn="ctr"/>
            <a:t>1233</a:t>
          </a:fld>
          <a:endParaRPr lang="en-IN" sz="2000" b="1"/>
        </a:p>
      </xdr:txBody>
    </xdr:sp>
    <xdr:clientData/>
  </xdr:twoCellAnchor>
  <xdr:twoCellAnchor>
    <xdr:from>
      <xdr:col>16</xdr:col>
      <xdr:colOff>114300</xdr:colOff>
      <xdr:row>5</xdr:row>
      <xdr:rowOff>152400</xdr:rowOff>
    </xdr:from>
    <xdr:to>
      <xdr:col>20</xdr:col>
      <xdr:colOff>266700</xdr:colOff>
      <xdr:row>8</xdr:row>
      <xdr:rowOff>38100</xdr:rowOff>
    </xdr:to>
    <xdr:sp macro="" textlink="">
      <xdr:nvSpPr>
        <xdr:cNvPr id="10" name="TextBox 9">
          <a:extLst>
            <a:ext uri="{FF2B5EF4-FFF2-40B4-BE49-F238E27FC236}">
              <a16:creationId xmlns:a16="http://schemas.microsoft.com/office/drawing/2014/main" id="{7DD2A545-A9EA-447E-8E6B-47E75D540D4E}"/>
            </a:ext>
          </a:extLst>
        </xdr:cNvPr>
        <xdr:cNvSpPr txBox="1"/>
      </xdr:nvSpPr>
      <xdr:spPr>
        <a:xfrm>
          <a:off x="10680700" y="1104900"/>
          <a:ext cx="27940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C00000"/>
              </a:solidFill>
            </a:rPr>
            <a:t>Attrition Rate</a:t>
          </a:r>
        </a:p>
      </xdr:txBody>
    </xdr:sp>
    <xdr:clientData/>
  </xdr:twoCellAnchor>
  <xdr:twoCellAnchor>
    <xdr:from>
      <xdr:col>16</xdr:col>
      <xdr:colOff>152400</xdr:colOff>
      <xdr:row>8</xdr:row>
      <xdr:rowOff>0</xdr:rowOff>
    </xdr:from>
    <xdr:to>
      <xdr:col>20</xdr:col>
      <xdr:colOff>88900</xdr:colOff>
      <xdr:row>10</xdr:row>
      <xdr:rowOff>12700</xdr:rowOff>
    </xdr:to>
    <xdr:sp macro="" textlink="KPI!F7">
      <xdr:nvSpPr>
        <xdr:cNvPr id="11" name="TextBox 10">
          <a:extLst>
            <a:ext uri="{FF2B5EF4-FFF2-40B4-BE49-F238E27FC236}">
              <a16:creationId xmlns:a16="http://schemas.microsoft.com/office/drawing/2014/main" id="{3473297B-807D-4048-AF74-D022186CB754}"/>
            </a:ext>
          </a:extLst>
        </xdr:cNvPr>
        <xdr:cNvSpPr txBox="1"/>
      </xdr:nvSpPr>
      <xdr:spPr>
        <a:xfrm>
          <a:off x="10718800" y="1524000"/>
          <a:ext cx="25781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4116FB-A12B-4D0A-9583-5A95ED927662}" type="TxLink">
            <a:rPr lang="en-US" sz="2000" b="1" i="0" u="none" strike="noStrike">
              <a:solidFill>
                <a:srgbClr val="000000"/>
              </a:solidFill>
              <a:latin typeface="Calibri"/>
              <a:cs typeface="Calibri"/>
            </a:rPr>
            <a:pPr algn="ctr"/>
            <a:t>16.12%</a:t>
          </a:fld>
          <a:endParaRPr lang="en-IN" sz="2000" b="1"/>
        </a:p>
      </xdr:txBody>
    </xdr:sp>
    <xdr:clientData/>
  </xdr:twoCellAnchor>
  <xdr:twoCellAnchor>
    <xdr:from>
      <xdr:col>21</xdr:col>
      <xdr:colOff>152400</xdr:colOff>
      <xdr:row>5</xdr:row>
      <xdr:rowOff>127000</xdr:rowOff>
    </xdr:from>
    <xdr:to>
      <xdr:col>25</xdr:col>
      <xdr:colOff>12700</xdr:colOff>
      <xdr:row>7</xdr:row>
      <xdr:rowOff>139700</xdr:rowOff>
    </xdr:to>
    <xdr:sp macro="" textlink="">
      <xdr:nvSpPr>
        <xdr:cNvPr id="12" name="TextBox 11">
          <a:extLst>
            <a:ext uri="{FF2B5EF4-FFF2-40B4-BE49-F238E27FC236}">
              <a16:creationId xmlns:a16="http://schemas.microsoft.com/office/drawing/2014/main" id="{79E36300-4C36-41B6-B63E-C061A3B62C5D}"/>
            </a:ext>
          </a:extLst>
        </xdr:cNvPr>
        <xdr:cNvSpPr txBox="1"/>
      </xdr:nvSpPr>
      <xdr:spPr>
        <a:xfrm>
          <a:off x="14020800" y="1079500"/>
          <a:ext cx="25019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C00000"/>
              </a:solidFill>
            </a:rPr>
            <a:t>Average Age</a:t>
          </a:r>
        </a:p>
      </xdr:txBody>
    </xdr:sp>
    <xdr:clientData/>
  </xdr:twoCellAnchor>
  <xdr:twoCellAnchor>
    <xdr:from>
      <xdr:col>21</xdr:col>
      <xdr:colOff>279400</xdr:colOff>
      <xdr:row>8</xdr:row>
      <xdr:rowOff>25400</xdr:rowOff>
    </xdr:from>
    <xdr:to>
      <xdr:col>25</xdr:col>
      <xdr:colOff>101600</xdr:colOff>
      <xdr:row>10</xdr:row>
      <xdr:rowOff>63500</xdr:rowOff>
    </xdr:to>
    <xdr:sp macro="" textlink="KPI!B7">
      <xdr:nvSpPr>
        <xdr:cNvPr id="13" name="TextBox 12">
          <a:extLst>
            <a:ext uri="{FF2B5EF4-FFF2-40B4-BE49-F238E27FC236}">
              <a16:creationId xmlns:a16="http://schemas.microsoft.com/office/drawing/2014/main" id="{1C3490E8-4207-4BDD-B25B-FF7ABE6EFA8B}"/>
            </a:ext>
          </a:extLst>
        </xdr:cNvPr>
        <xdr:cNvSpPr txBox="1"/>
      </xdr:nvSpPr>
      <xdr:spPr>
        <a:xfrm>
          <a:off x="14147800" y="1549400"/>
          <a:ext cx="24638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56EFE28-657F-458D-A69D-B2DBB84908EB}" type="TxLink">
            <a:rPr lang="en-US" sz="2000" b="1" i="0" u="none" strike="noStrike">
              <a:solidFill>
                <a:srgbClr val="000000"/>
              </a:solidFill>
              <a:latin typeface="Calibri"/>
              <a:cs typeface="Calibri"/>
            </a:rPr>
            <a:pPr algn="ctr"/>
            <a:t>37</a:t>
          </a:fld>
          <a:endParaRPr lang="en-IN" sz="2000" b="1"/>
        </a:p>
      </xdr:txBody>
    </xdr:sp>
    <xdr:clientData/>
  </xdr:twoCellAnchor>
  <xdr:twoCellAnchor>
    <xdr:from>
      <xdr:col>1</xdr:col>
      <xdr:colOff>317500</xdr:colOff>
      <xdr:row>0</xdr:row>
      <xdr:rowOff>88900</xdr:rowOff>
    </xdr:from>
    <xdr:to>
      <xdr:col>21</xdr:col>
      <xdr:colOff>495300</xdr:colOff>
      <xdr:row>4</xdr:row>
      <xdr:rowOff>139700</xdr:rowOff>
    </xdr:to>
    <xdr:sp macro="" textlink="">
      <xdr:nvSpPr>
        <xdr:cNvPr id="14" name="TextBox 13">
          <a:extLst>
            <a:ext uri="{FF2B5EF4-FFF2-40B4-BE49-F238E27FC236}">
              <a16:creationId xmlns:a16="http://schemas.microsoft.com/office/drawing/2014/main" id="{E9DFB23E-3784-43A1-A1D2-F68E17D2B85E}"/>
            </a:ext>
          </a:extLst>
        </xdr:cNvPr>
        <xdr:cNvSpPr txBox="1"/>
      </xdr:nvSpPr>
      <xdr:spPr>
        <a:xfrm>
          <a:off x="977900" y="88900"/>
          <a:ext cx="13385800" cy="8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accent1">
                  <a:lumMod val="75000"/>
                </a:schemeClr>
              </a:solidFill>
            </a:rPr>
            <a:t>           HR Analytics Dashboard</a:t>
          </a:r>
        </a:p>
      </xdr:txBody>
    </xdr:sp>
    <xdr:clientData/>
  </xdr:twoCellAnchor>
  <xdr:oneCellAnchor>
    <xdr:from>
      <xdr:col>21</xdr:col>
      <xdr:colOff>63500</xdr:colOff>
      <xdr:row>1</xdr:row>
      <xdr:rowOff>38100</xdr:rowOff>
    </xdr:from>
    <xdr:ext cx="2501900" cy="698500"/>
    <xdr:pic>
      <xdr:nvPicPr>
        <xdr:cNvPr id="54" name="image7.png">
          <a:extLst>
            <a:ext uri="{FF2B5EF4-FFF2-40B4-BE49-F238E27FC236}">
              <a16:creationId xmlns:a16="http://schemas.microsoft.com/office/drawing/2014/main" id="{8BF12ED0-BC07-4B3D-9589-7C71E00DF934}"/>
            </a:ext>
          </a:extLst>
        </xdr:cNvPr>
        <xdr:cNvPicPr preferRelativeResize="0"/>
      </xdr:nvPicPr>
      <xdr:blipFill>
        <a:blip xmlns:r="http://schemas.openxmlformats.org/officeDocument/2006/relationships" r:embed="rId1" cstate="print"/>
        <a:stretch>
          <a:fillRect/>
        </a:stretch>
      </xdr:blipFill>
      <xdr:spPr>
        <a:xfrm>
          <a:off x="13931900" y="228600"/>
          <a:ext cx="2501900" cy="698500"/>
        </a:xfrm>
        <a:prstGeom prst="rect">
          <a:avLst/>
        </a:prstGeom>
        <a:noFill/>
      </xdr:spPr>
    </xdr:pic>
    <xdr:clientData fLocksWithSheet="0"/>
  </xdr:oneCellAnchor>
  <xdr:twoCellAnchor>
    <xdr:from>
      <xdr:col>1</xdr:col>
      <xdr:colOff>393700</xdr:colOff>
      <xdr:row>11</xdr:row>
      <xdr:rowOff>88900</xdr:rowOff>
    </xdr:from>
    <xdr:to>
      <xdr:col>6</xdr:col>
      <xdr:colOff>457200</xdr:colOff>
      <xdr:row>25</xdr:row>
      <xdr:rowOff>50800</xdr:rowOff>
    </xdr:to>
    <xdr:graphicFrame macro="">
      <xdr:nvGraphicFramePr>
        <xdr:cNvPr id="58" name="Chart 57">
          <a:extLst>
            <a:ext uri="{FF2B5EF4-FFF2-40B4-BE49-F238E27FC236}">
              <a16:creationId xmlns:a16="http://schemas.microsoft.com/office/drawing/2014/main" id="{8E0EADF4-D5AC-4847-9447-ED6B1A901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139700</xdr:colOff>
      <xdr:row>13</xdr:row>
      <xdr:rowOff>101600</xdr:rowOff>
    </xdr:from>
    <xdr:to>
      <xdr:col>17</xdr:col>
      <xdr:colOff>0</xdr:colOff>
      <xdr:row>25</xdr:row>
      <xdr:rowOff>111125</xdr:rowOff>
    </xdr:to>
    <xdr:graphicFrame macro="">
      <xdr:nvGraphicFramePr>
        <xdr:cNvPr id="55" name="Chart 54">
          <a:extLst>
            <a:ext uri="{FF2B5EF4-FFF2-40B4-BE49-F238E27FC236}">
              <a16:creationId xmlns:a16="http://schemas.microsoft.com/office/drawing/2014/main" id="{7298F704-B9F3-4137-A03D-A8820FF14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228600</xdr:colOff>
      <xdr:row>11</xdr:row>
      <xdr:rowOff>114300</xdr:rowOff>
    </xdr:from>
    <xdr:to>
      <xdr:col>15</xdr:col>
      <xdr:colOff>609600</xdr:colOff>
      <xdr:row>13</xdr:row>
      <xdr:rowOff>38100</xdr:rowOff>
    </xdr:to>
    <xdr:sp macro="" textlink="">
      <xdr:nvSpPr>
        <xdr:cNvPr id="15" name="TextBox 14">
          <a:extLst>
            <a:ext uri="{FF2B5EF4-FFF2-40B4-BE49-F238E27FC236}">
              <a16:creationId xmlns:a16="http://schemas.microsoft.com/office/drawing/2014/main" id="{958C37ED-D32B-4AF6-8F71-941F8076597E}"/>
            </a:ext>
          </a:extLst>
        </xdr:cNvPr>
        <xdr:cNvSpPr txBox="1"/>
      </xdr:nvSpPr>
      <xdr:spPr>
        <a:xfrm>
          <a:off x="6172200" y="2209800"/>
          <a:ext cx="434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C00000"/>
              </a:solidFill>
            </a:rPr>
            <a:t>Education</a:t>
          </a:r>
          <a:r>
            <a:rPr lang="en-IN" sz="1200" b="1" baseline="0">
              <a:solidFill>
                <a:srgbClr val="C00000"/>
              </a:solidFill>
            </a:rPr>
            <a:t> wise Attrition</a:t>
          </a:r>
          <a:endParaRPr lang="en-IN" sz="1200" b="1">
            <a:solidFill>
              <a:srgbClr val="C00000"/>
            </a:solidFill>
          </a:endParaRPr>
        </a:p>
      </xdr:txBody>
    </xdr:sp>
    <xdr:clientData/>
  </xdr:twoCellAnchor>
  <xdr:twoCellAnchor>
    <xdr:from>
      <xdr:col>17</xdr:col>
      <xdr:colOff>508000</xdr:colOff>
      <xdr:row>14</xdr:row>
      <xdr:rowOff>0</xdr:rowOff>
    </xdr:from>
    <xdr:to>
      <xdr:col>25</xdr:col>
      <xdr:colOff>381000</xdr:colOff>
      <xdr:row>25</xdr:row>
      <xdr:rowOff>114300</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5726DDA2-78A8-4915-9701-B205CA180F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626850" y="2667000"/>
              <a:ext cx="510540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63500</xdr:colOff>
      <xdr:row>11</xdr:row>
      <xdr:rowOff>152400</xdr:rowOff>
    </xdr:from>
    <xdr:to>
      <xdr:col>24</xdr:col>
      <xdr:colOff>571500</xdr:colOff>
      <xdr:row>13</xdr:row>
      <xdr:rowOff>12700</xdr:rowOff>
    </xdr:to>
    <xdr:sp macro="" textlink="">
      <xdr:nvSpPr>
        <xdr:cNvPr id="16" name="TextBox 15">
          <a:extLst>
            <a:ext uri="{FF2B5EF4-FFF2-40B4-BE49-F238E27FC236}">
              <a16:creationId xmlns:a16="http://schemas.microsoft.com/office/drawing/2014/main" id="{4F031648-1DBF-484C-B66E-4C7CD169E4CC}"/>
            </a:ext>
          </a:extLst>
        </xdr:cNvPr>
        <xdr:cNvSpPr txBox="1"/>
      </xdr:nvSpPr>
      <xdr:spPr>
        <a:xfrm>
          <a:off x="11950700" y="2247900"/>
          <a:ext cx="44704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C00000"/>
              </a:solidFill>
            </a:rPr>
            <a:t>Attrition By Jobrole</a:t>
          </a:r>
        </a:p>
      </xdr:txBody>
    </xdr:sp>
    <xdr:clientData/>
  </xdr:twoCellAnchor>
  <xdr:twoCellAnchor>
    <xdr:from>
      <xdr:col>1</xdr:col>
      <xdr:colOff>224064</xdr:colOff>
      <xdr:row>28</xdr:row>
      <xdr:rowOff>127000</xdr:rowOff>
    </xdr:from>
    <xdr:to>
      <xdr:col>6</xdr:col>
      <xdr:colOff>558800</xdr:colOff>
      <xdr:row>40</xdr:row>
      <xdr:rowOff>0</xdr:rowOff>
    </xdr:to>
    <xdr:graphicFrame macro="">
      <xdr:nvGraphicFramePr>
        <xdr:cNvPr id="57" name="Chart 56">
          <a:extLst>
            <a:ext uri="{FF2B5EF4-FFF2-40B4-BE49-F238E27FC236}">
              <a16:creationId xmlns:a16="http://schemas.microsoft.com/office/drawing/2014/main" id="{C884E480-DC79-4893-9919-091582B83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177800</xdr:colOff>
      <xdr:row>26</xdr:row>
      <xdr:rowOff>165100</xdr:rowOff>
    </xdr:from>
    <xdr:to>
      <xdr:col>7</xdr:col>
      <xdr:colOff>0</xdr:colOff>
      <xdr:row>28</xdr:row>
      <xdr:rowOff>50800</xdr:rowOff>
    </xdr:to>
    <xdr:sp macro="" textlink="">
      <xdr:nvSpPr>
        <xdr:cNvPr id="17" name="TextBox 16">
          <a:extLst>
            <a:ext uri="{FF2B5EF4-FFF2-40B4-BE49-F238E27FC236}">
              <a16:creationId xmlns:a16="http://schemas.microsoft.com/office/drawing/2014/main" id="{B979E850-F329-4609-8469-DC2F544BD736}"/>
            </a:ext>
          </a:extLst>
        </xdr:cNvPr>
        <xdr:cNvSpPr txBox="1"/>
      </xdr:nvSpPr>
      <xdr:spPr>
        <a:xfrm>
          <a:off x="838200" y="5118100"/>
          <a:ext cx="3784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C00000"/>
              </a:solidFill>
            </a:rPr>
            <a:t>Attrition</a:t>
          </a:r>
          <a:r>
            <a:rPr lang="en-IN" sz="1100" b="1" baseline="0">
              <a:solidFill>
                <a:srgbClr val="C00000"/>
              </a:solidFill>
            </a:rPr>
            <a:t> </a:t>
          </a:r>
          <a:r>
            <a:rPr lang="en-IN" sz="1100" b="1">
              <a:solidFill>
                <a:srgbClr val="C00000"/>
              </a:solidFill>
            </a:rPr>
            <a:t>by Department</a:t>
          </a:r>
        </a:p>
      </xdr:txBody>
    </xdr:sp>
    <xdr:clientData/>
  </xdr:twoCellAnchor>
  <xdr:twoCellAnchor>
    <xdr:from>
      <xdr:col>8</xdr:col>
      <xdr:colOff>139700</xdr:colOff>
      <xdr:row>28</xdr:row>
      <xdr:rowOff>139700</xdr:rowOff>
    </xdr:from>
    <xdr:to>
      <xdr:col>14</xdr:col>
      <xdr:colOff>495300</xdr:colOff>
      <xdr:row>40</xdr:row>
      <xdr:rowOff>63500</xdr:rowOff>
    </xdr:to>
    <xdr:graphicFrame macro="">
      <xdr:nvGraphicFramePr>
        <xdr:cNvPr id="60" name="Chart 59">
          <a:extLst>
            <a:ext uri="{FF2B5EF4-FFF2-40B4-BE49-F238E27FC236}">
              <a16:creationId xmlns:a16="http://schemas.microsoft.com/office/drawing/2014/main" id="{744C3FB7-83FA-4E84-ABF4-CF255788E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622300</xdr:colOff>
      <xdr:row>26</xdr:row>
      <xdr:rowOff>177800</xdr:rowOff>
    </xdr:from>
    <xdr:to>
      <xdr:col>14</xdr:col>
      <xdr:colOff>228600</xdr:colOff>
      <xdr:row>28</xdr:row>
      <xdr:rowOff>101600</xdr:rowOff>
    </xdr:to>
    <xdr:sp macro="" textlink="">
      <xdr:nvSpPr>
        <xdr:cNvPr id="18" name="TextBox 17">
          <a:extLst>
            <a:ext uri="{FF2B5EF4-FFF2-40B4-BE49-F238E27FC236}">
              <a16:creationId xmlns:a16="http://schemas.microsoft.com/office/drawing/2014/main" id="{E3F0B372-3133-49EE-AFFB-FA4A9B33B3FC}"/>
            </a:ext>
          </a:extLst>
        </xdr:cNvPr>
        <xdr:cNvSpPr txBox="1"/>
      </xdr:nvSpPr>
      <xdr:spPr>
        <a:xfrm>
          <a:off x="5905500" y="5130800"/>
          <a:ext cx="3568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C00000"/>
              </a:solidFill>
            </a:rPr>
            <a:t>Attrition</a:t>
          </a:r>
          <a:r>
            <a:rPr lang="en-IN" sz="1100" b="1" baseline="0">
              <a:solidFill>
                <a:srgbClr val="C00000"/>
              </a:solidFill>
            </a:rPr>
            <a:t> by Age group</a:t>
          </a:r>
          <a:endParaRPr lang="en-IN" sz="1100" b="1">
            <a:solidFill>
              <a:srgbClr val="C00000"/>
            </a:solidFill>
          </a:endParaRPr>
        </a:p>
      </xdr:txBody>
    </xdr:sp>
    <xdr:clientData/>
  </xdr:twoCellAnchor>
  <xdr:twoCellAnchor>
    <xdr:from>
      <xdr:col>15</xdr:col>
      <xdr:colOff>122464</xdr:colOff>
      <xdr:row>28</xdr:row>
      <xdr:rowOff>177800</xdr:rowOff>
    </xdr:from>
    <xdr:to>
      <xdr:col>20</xdr:col>
      <xdr:colOff>279400</xdr:colOff>
      <xdr:row>40</xdr:row>
      <xdr:rowOff>139700</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91560C55-76B1-48EB-95C9-3EE70CF133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933214" y="5511800"/>
              <a:ext cx="3427186" cy="2247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495300</xdr:colOff>
      <xdr:row>26</xdr:row>
      <xdr:rowOff>177800</xdr:rowOff>
    </xdr:from>
    <xdr:to>
      <xdr:col>19</xdr:col>
      <xdr:colOff>533400</xdr:colOff>
      <xdr:row>28</xdr:row>
      <xdr:rowOff>12700</xdr:rowOff>
    </xdr:to>
    <xdr:sp macro="" textlink="">
      <xdr:nvSpPr>
        <xdr:cNvPr id="19" name="TextBox 18">
          <a:extLst>
            <a:ext uri="{FF2B5EF4-FFF2-40B4-BE49-F238E27FC236}">
              <a16:creationId xmlns:a16="http://schemas.microsoft.com/office/drawing/2014/main" id="{898EA8F2-BE08-470E-91DD-8261E4262CE4}"/>
            </a:ext>
          </a:extLst>
        </xdr:cNvPr>
        <xdr:cNvSpPr txBox="1"/>
      </xdr:nvSpPr>
      <xdr:spPr>
        <a:xfrm>
          <a:off x="10401300" y="5130800"/>
          <a:ext cx="2679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C00000"/>
              </a:solidFill>
            </a:rPr>
            <a:t>Attrition by Marital status</a:t>
          </a:r>
        </a:p>
      </xdr:txBody>
    </xdr:sp>
    <xdr:clientData/>
  </xdr:twoCellAnchor>
  <xdr:twoCellAnchor editAs="oneCell">
    <xdr:from>
      <xdr:col>20</xdr:col>
      <xdr:colOff>490764</xdr:colOff>
      <xdr:row>29</xdr:row>
      <xdr:rowOff>139701</xdr:rowOff>
    </xdr:from>
    <xdr:to>
      <xdr:col>23</xdr:col>
      <xdr:colOff>241300</xdr:colOff>
      <xdr:row>40</xdr:row>
      <xdr:rowOff>1</xdr:rowOff>
    </xdr:to>
    <mc:AlternateContent xmlns:mc="http://schemas.openxmlformats.org/markup-compatibility/2006" xmlns:a14="http://schemas.microsoft.com/office/drawing/2010/main">
      <mc:Choice Requires="a14">
        <xdr:graphicFrame macro="">
          <xdr:nvGraphicFramePr>
            <xdr:cNvPr id="62" name="Education Field 1">
              <a:extLst>
                <a:ext uri="{FF2B5EF4-FFF2-40B4-BE49-F238E27FC236}">
                  <a16:creationId xmlns:a16="http://schemas.microsoft.com/office/drawing/2014/main" id="{0C95B7F3-86F4-41DD-992D-9909A7A6521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698764" y="5664201"/>
              <a:ext cx="1731736" cy="195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292100</xdr:colOff>
      <xdr:row>29</xdr:row>
      <xdr:rowOff>114300</xdr:rowOff>
    </xdr:from>
    <xdr:to>
      <xdr:col>25</xdr:col>
      <xdr:colOff>482600</xdr:colOff>
      <xdr:row>40</xdr:row>
      <xdr:rowOff>12701</xdr:rowOff>
    </xdr:to>
    <mc:AlternateContent xmlns:mc="http://schemas.openxmlformats.org/markup-compatibility/2006" xmlns:a14="http://schemas.microsoft.com/office/drawing/2010/main">
      <mc:Choice Requires="a14">
        <xdr:graphicFrame macro="">
          <xdr:nvGraphicFramePr>
            <xdr:cNvPr id="65" name="Department 1">
              <a:extLst>
                <a:ext uri="{FF2B5EF4-FFF2-40B4-BE49-F238E27FC236}">
                  <a16:creationId xmlns:a16="http://schemas.microsoft.com/office/drawing/2014/main" id="{DCBF3B46-5E45-4EF0-B54D-5BE79ED4339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481300" y="5638800"/>
              <a:ext cx="1511300" cy="1993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469900</xdr:colOff>
      <xdr:row>27</xdr:row>
      <xdr:rowOff>0</xdr:rowOff>
    </xdr:from>
    <xdr:to>
      <xdr:col>24</xdr:col>
      <xdr:colOff>292100</xdr:colOff>
      <xdr:row>28</xdr:row>
      <xdr:rowOff>165100</xdr:rowOff>
    </xdr:to>
    <xdr:sp macro="" textlink="">
      <xdr:nvSpPr>
        <xdr:cNvPr id="20" name="TextBox 19">
          <a:extLst>
            <a:ext uri="{FF2B5EF4-FFF2-40B4-BE49-F238E27FC236}">
              <a16:creationId xmlns:a16="http://schemas.microsoft.com/office/drawing/2014/main" id="{A8BC7C46-07E7-4386-809A-7D6BFBC800D0}"/>
            </a:ext>
          </a:extLst>
        </xdr:cNvPr>
        <xdr:cNvSpPr txBox="1"/>
      </xdr:nvSpPr>
      <xdr:spPr>
        <a:xfrm>
          <a:off x="14338300" y="5143500"/>
          <a:ext cx="1803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C00000"/>
              </a:solidFill>
            </a:rPr>
            <a:t>Filters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ha" refreshedDate="45302.699033217592" createdVersion="7" refreshedVersion="7" minRefreshableVersion="3" recordCount="1470" xr:uid="{8D6BD9A0-B5FD-4CB0-AFA7-13D5E42C437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994738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245579-738C-4D01-817E-5DD993B8D9F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Average of Age" fld="16" subtotal="average" baseField="0" baseItem="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8A1B29-EFA8-4AA8-8FE6-E00E853749BF}"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chartFormats count="16">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8" count="1" selected="0">
            <x v="0"/>
          </reference>
        </references>
      </pivotArea>
    </chartFormat>
    <chartFormat chart="7" format="2">
      <pivotArea type="data" outline="0" fieldPosition="0">
        <references count="2">
          <reference field="4294967294" count="1" selected="0">
            <x v="0"/>
          </reference>
          <reference field="8" count="1" selected="0">
            <x v="1"/>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8" count="1" selected="0">
            <x v="0"/>
          </reference>
        </references>
      </pivotArea>
    </chartFormat>
    <chartFormat chart="8" format="5">
      <pivotArea type="data" outline="0" fieldPosition="0">
        <references count="2">
          <reference field="4294967294" count="1" selected="0">
            <x v="0"/>
          </reference>
          <reference field="8"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8" count="1" selected="0">
            <x v="0"/>
          </reference>
        </references>
      </pivotArea>
    </chartFormat>
    <chartFormat chart="10" format="8">
      <pivotArea type="data" outline="0" fieldPosition="0">
        <references count="2">
          <reference field="4294967294" count="1" selected="0">
            <x v="0"/>
          </reference>
          <reference field="8" count="1" selected="0">
            <x v="1"/>
          </reference>
        </references>
      </pivotArea>
    </chartFormat>
    <chartFormat chart="12" format="3" series="1">
      <pivotArea type="data" outline="0" fieldPosition="0">
        <references count="1">
          <reference field="4294967294" count="1" selected="0">
            <x v="0"/>
          </reference>
        </references>
      </pivotArea>
    </chartFormat>
    <chartFormat chart="12" format="4">
      <pivotArea type="data" outline="0" fieldPosition="0">
        <references count="2">
          <reference field="4294967294" count="1" selected="0">
            <x v="0"/>
          </reference>
          <reference field="8" count="1" selected="0">
            <x v="0"/>
          </reference>
        </references>
      </pivotArea>
    </chartFormat>
    <chartFormat chart="12" format="5">
      <pivotArea type="data" outline="0" fieldPosition="0">
        <references count="2">
          <reference field="4294967294" count="1" selected="0">
            <x v="0"/>
          </reference>
          <reference field="8"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8" count="1" selected="0">
            <x v="0"/>
          </reference>
        </references>
      </pivotArea>
    </chartFormat>
    <chartFormat chart="14" format="8">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BAD492-876E-4417-93F0-9677D4C1162B}"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1218DB-CC5C-4CB9-8CF2-50FC448E1C2B}"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579F15-A4DB-4C4D-BF82-BC9CE9A71984}" name="Attrition by Depart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AFFFE9-5341-4A4D-8D7B-66BC513C94D4}"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F3EA71-01F6-4049-BCDA-8B05D5E76E68}" name="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8EABED6-433C-4751-A030-22FADC3EC555}" sourceName="Department">
  <pivotTables>
    <pivotTable tabId="13" name="Attrition by Age Group"/>
    <pivotTable tabId="12" name="Attrition by Department"/>
    <pivotTable tabId="11" name="Attrition by job"/>
    <pivotTable tabId="9" name="Education by Attrition"/>
    <pivotTable tabId="8" name="Gender"/>
    <pivotTable tabId="7" name="PivotTable1"/>
    <pivotTable tabId="14" name="Marital status"/>
  </pivotTables>
  <data>
    <tabular pivotCacheId="49947389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22AE47C-66A9-49DB-BAD4-DA4FC88017B1}" sourceName="Education Field">
  <pivotTables>
    <pivotTable tabId="13" name="Attrition by Age Group"/>
    <pivotTable tabId="12" name="Attrition by Department"/>
    <pivotTable tabId="11" name="Attrition by job"/>
    <pivotTable tabId="9" name="Education by Attrition"/>
    <pivotTable tabId="8" name="Gender"/>
    <pivotTable tabId="7" name="PivotTable1"/>
    <pivotTable tabId="14" name="Marital status"/>
  </pivotTables>
  <data>
    <tabular pivotCacheId="49947389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BDEEE31-E6DF-4E4F-A353-C0CF665A3F25}" cache="Slicer_Department" caption="Department" rowHeight="262466"/>
  <slicer name="Education Field" xr10:uid="{3FE3DBDC-60DA-4F19-8E0D-E2A0944E66F8}" cache="Slicer_Education_Field"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DD47F33-33F5-4B3E-9CA0-2088786C8F42}" cache="Slicer_Department" caption="Department" rowHeight="262466"/>
  <slicer name="Education Field 1" xr10:uid="{A919FD32-C31D-4E0D-91E3-0C9B15E7A765}" cache="Slicer_Education_Field"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EBC28-17D2-4C42-91FA-854F61C3327A}">
  <dimension ref="A3:F7"/>
  <sheetViews>
    <sheetView workbookViewId="0">
      <selection activeCell="B7" sqref="B7"/>
    </sheetView>
  </sheetViews>
  <sheetFormatPr defaultRowHeight="15.5" x14ac:dyDescent="0.35"/>
  <cols>
    <col min="1" max="1" width="14.58203125" bestFit="1" customWidth="1"/>
    <col min="2" max="2" width="13.08203125" bestFit="1" customWidth="1"/>
    <col min="3" max="3" width="22.08203125" bestFit="1" customWidth="1"/>
    <col min="4" max="4" width="15.4140625" customWidth="1"/>
  </cols>
  <sheetData>
    <row r="3" spans="1:6" x14ac:dyDescent="0.35">
      <c r="A3" s="2" t="s">
        <v>1554</v>
      </c>
      <c r="B3" s="6" t="s">
        <v>1556</v>
      </c>
      <c r="C3" s="3" t="s">
        <v>1555</v>
      </c>
    </row>
    <row r="4" spans="1:6" x14ac:dyDescent="0.35">
      <c r="A4" s="4">
        <v>1470</v>
      </c>
      <c r="B4" s="7">
        <v>36.923809523809524</v>
      </c>
      <c r="C4" s="5">
        <v>237</v>
      </c>
    </row>
    <row r="6" spans="1:6" x14ac:dyDescent="0.35">
      <c r="A6" t="s">
        <v>1557</v>
      </c>
      <c r="B6" t="s">
        <v>1558</v>
      </c>
      <c r="C6" t="s">
        <v>1559</v>
      </c>
      <c r="D6" t="s">
        <v>1560</v>
      </c>
      <c r="F6" t="s">
        <v>1561</v>
      </c>
    </row>
    <row r="7" spans="1:6" x14ac:dyDescent="0.35">
      <c r="A7">
        <f>GETPIVOTDATA("Count of emp no",$A$3)</f>
        <v>1470</v>
      </c>
      <c r="B7" s="9">
        <f>GETPIVOTDATA("Average of Age",$A$3)</f>
        <v>36.923809523809524</v>
      </c>
      <c r="C7">
        <f>GETPIVOTDATA("Sum of CF_attrition count",$A$3)</f>
        <v>237</v>
      </c>
      <c r="D7">
        <f>A7-C7</f>
        <v>1233</v>
      </c>
      <c r="F7" s="8">
        <f>C7/A7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3A72F-5938-45F2-8960-FC37F5270B08}">
  <dimension ref="A3:B6"/>
  <sheetViews>
    <sheetView workbookViewId="0">
      <selection activeCell="A4" sqref="A4:B5"/>
    </sheetView>
  </sheetViews>
  <sheetFormatPr defaultRowHeight="15.5" x14ac:dyDescent="0.35"/>
  <cols>
    <col min="1" max="1" width="12" bestFit="1" customWidth="1"/>
    <col min="2" max="2" width="20.58203125" bestFit="1" customWidth="1"/>
  </cols>
  <sheetData>
    <row r="3" spans="1:2" x14ac:dyDescent="0.35">
      <c r="A3" s="10" t="s">
        <v>1562</v>
      </c>
      <c r="B3" s="11" t="s">
        <v>1564</v>
      </c>
    </row>
    <row r="4" spans="1:2" x14ac:dyDescent="0.35">
      <c r="A4" s="12" t="s">
        <v>51</v>
      </c>
      <c r="B4" s="13">
        <v>588</v>
      </c>
    </row>
    <row r="5" spans="1:2" x14ac:dyDescent="0.35">
      <c r="A5" s="14" t="s">
        <v>62</v>
      </c>
      <c r="B5" s="15">
        <v>882</v>
      </c>
    </row>
    <row r="6" spans="1:2" x14ac:dyDescent="0.35">
      <c r="A6" s="16" t="s">
        <v>1563</v>
      </c>
      <c r="B6" s="17">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8962-EB69-4071-A7A4-5DDF6CF23F30}">
  <dimension ref="A3:B9"/>
  <sheetViews>
    <sheetView topLeftCell="B1" workbookViewId="0">
      <selection activeCell="I18" sqref="I18"/>
    </sheetView>
  </sheetViews>
  <sheetFormatPr defaultRowHeight="15.5" x14ac:dyDescent="0.35"/>
  <cols>
    <col min="1" max="1" width="15.58203125" bestFit="1" customWidth="1"/>
    <col min="2" max="2" width="22.08203125" bestFit="1" customWidth="1"/>
  </cols>
  <sheetData>
    <row r="3" spans="1:2" x14ac:dyDescent="0.35">
      <c r="A3" s="10" t="s">
        <v>1562</v>
      </c>
      <c r="B3" s="11" t="s">
        <v>1555</v>
      </c>
    </row>
    <row r="4" spans="1:2" x14ac:dyDescent="0.35">
      <c r="A4" s="12" t="s">
        <v>134</v>
      </c>
      <c r="B4" s="13">
        <v>5</v>
      </c>
    </row>
    <row r="5" spans="1:2" x14ac:dyDescent="0.35">
      <c r="A5" s="14" t="s">
        <v>65</v>
      </c>
      <c r="B5" s="15">
        <v>31</v>
      </c>
    </row>
    <row r="6" spans="1:2" x14ac:dyDescent="0.35">
      <c r="A6" s="14" t="s">
        <v>55</v>
      </c>
      <c r="B6" s="15">
        <v>44</v>
      </c>
    </row>
    <row r="7" spans="1:2" x14ac:dyDescent="0.35">
      <c r="A7" s="14" t="s">
        <v>71</v>
      </c>
      <c r="B7" s="15">
        <v>58</v>
      </c>
    </row>
    <row r="8" spans="1:2" x14ac:dyDescent="0.35">
      <c r="A8" s="14" t="s">
        <v>77</v>
      </c>
      <c r="B8" s="15">
        <v>99</v>
      </c>
    </row>
    <row r="9" spans="1:2" x14ac:dyDescent="0.35">
      <c r="A9" s="16" t="s">
        <v>1563</v>
      </c>
      <c r="B9" s="17">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89D2-C083-4136-BA4C-00BE4CECB071}">
  <dimension ref="A3:E13"/>
  <sheetViews>
    <sheetView tabSelected="1" workbookViewId="0">
      <selection activeCell="D16" sqref="D16"/>
    </sheetView>
  </sheetViews>
  <sheetFormatPr defaultRowHeight="15.5" x14ac:dyDescent="0.35"/>
  <cols>
    <col min="1" max="1" width="22.83203125" bestFit="1" customWidth="1"/>
    <col min="2" max="2" width="22.08203125" bestFit="1" customWidth="1"/>
    <col min="4" max="4" width="21.83203125" customWidth="1"/>
    <col min="5" max="5" width="12.4140625" customWidth="1"/>
  </cols>
  <sheetData>
    <row r="3" spans="1:5" x14ac:dyDescent="0.35">
      <c r="A3" s="10" t="s">
        <v>1562</v>
      </c>
      <c r="B3" s="11" t="s">
        <v>1555</v>
      </c>
      <c r="D3" t="s">
        <v>1565</v>
      </c>
      <c r="E3" t="s">
        <v>1559</v>
      </c>
    </row>
    <row r="4" spans="1:5" x14ac:dyDescent="0.35">
      <c r="A4" s="12" t="s">
        <v>83</v>
      </c>
      <c r="B4" s="13">
        <v>9</v>
      </c>
      <c r="D4" t="str">
        <f>A4</f>
        <v>Healthcare Representative</v>
      </c>
      <c r="E4">
        <f>GETPIVOTDATA("CF_attrition count",$A$3,"Job Role","Healthcare Representative")</f>
        <v>9</v>
      </c>
    </row>
    <row r="5" spans="1:5" x14ac:dyDescent="0.35">
      <c r="A5" s="14" t="s">
        <v>163</v>
      </c>
      <c r="B5" s="15">
        <v>12</v>
      </c>
      <c r="D5" t="str">
        <f t="shared" ref="D5:D12" si="0">A5</f>
        <v>Human Resources</v>
      </c>
      <c r="E5">
        <f>GETPIVOTDATA("CF_attrition count",$A$3,"Job Role","Human Resources")</f>
        <v>12</v>
      </c>
    </row>
    <row r="6" spans="1:5" x14ac:dyDescent="0.35">
      <c r="A6" s="14" t="s">
        <v>68</v>
      </c>
      <c r="B6" s="15">
        <v>62</v>
      </c>
      <c r="D6" t="str">
        <f t="shared" si="0"/>
        <v>Laboratory Technician</v>
      </c>
      <c r="E6">
        <f>GETPIVOTDATA("CF_attrition count",$A$3,"Job Role","Laboratory Technician")</f>
        <v>62</v>
      </c>
    </row>
    <row r="7" spans="1:5" x14ac:dyDescent="0.35">
      <c r="A7" s="14" t="s">
        <v>95</v>
      </c>
      <c r="B7" s="15">
        <v>5</v>
      </c>
      <c r="D7" t="str">
        <f t="shared" si="0"/>
        <v>Manager</v>
      </c>
      <c r="E7">
        <f>GETPIVOTDATA("CF_attrition count",$A$3,"Job Role","Manager")</f>
        <v>5</v>
      </c>
    </row>
    <row r="8" spans="1:5" x14ac:dyDescent="0.35">
      <c r="A8" s="14" t="s">
        <v>81</v>
      </c>
      <c r="B8" s="15">
        <v>10</v>
      </c>
      <c r="D8" t="str">
        <f t="shared" si="0"/>
        <v>Manufacturing Director</v>
      </c>
      <c r="E8">
        <f>GETPIVOTDATA("CF_attrition count",$A$3,"Job Role","Manufacturing Director")</f>
        <v>10</v>
      </c>
    </row>
    <row r="9" spans="1:5" x14ac:dyDescent="0.35">
      <c r="A9" s="14" t="s">
        <v>101</v>
      </c>
      <c r="B9" s="15">
        <v>2</v>
      </c>
      <c r="D9" t="str">
        <f t="shared" si="0"/>
        <v>Research Director</v>
      </c>
      <c r="E9">
        <f>GETPIVOTDATA("CF_attrition count",$A$3,"Job Role","Research Director")</f>
        <v>2</v>
      </c>
    </row>
    <row r="10" spans="1:5" x14ac:dyDescent="0.35">
      <c r="A10" s="14" t="s">
        <v>63</v>
      </c>
      <c r="B10" s="15">
        <v>47</v>
      </c>
      <c r="D10" t="str">
        <f t="shared" si="0"/>
        <v>Research Scientist</v>
      </c>
      <c r="E10">
        <f>GETPIVOTDATA("CF_attrition count",$A$3,"Job Role","Research Scientist")</f>
        <v>47</v>
      </c>
    </row>
    <row r="11" spans="1:5" x14ac:dyDescent="0.35">
      <c r="A11" s="14" t="s">
        <v>52</v>
      </c>
      <c r="B11" s="15">
        <v>57</v>
      </c>
      <c r="D11" t="str">
        <f t="shared" si="0"/>
        <v>Sales Executive</v>
      </c>
      <c r="E11">
        <f>GETPIVOTDATA("CF_attrition count",$A$3,"Job Role","Sales Executive")</f>
        <v>57</v>
      </c>
    </row>
    <row r="12" spans="1:5" x14ac:dyDescent="0.35">
      <c r="A12" s="14" t="s">
        <v>99</v>
      </c>
      <c r="B12" s="15">
        <v>33</v>
      </c>
      <c r="D12" t="str">
        <f t="shared" si="0"/>
        <v>Sales Representative</v>
      </c>
      <c r="E12">
        <f>GETPIVOTDATA("CF_attrition count",$A$3,"Job Role","Sales Representative")</f>
        <v>33</v>
      </c>
    </row>
    <row r="13" spans="1:5" x14ac:dyDescent="0.35">
      <c r="A13" s="16" t="s">
        <v>1563</v>
      </c>
      <c r="B13" s="1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0EC4-9417-4152-8F2A-06711E0B976F}">
  <dimension ref="A3:B7"/>
  <sheetViews>
    <sheetView workbookViewId="0">
      <selection activeCell="J13" sqref="J13"/>
    </sheetView>
  </sheetViews>
  <sheetFormatPr defaultRowHeight="15.5" x14ac:dyDescent="0.35"/>
  <cols>
    <col min="1" max="1" width="12" bestFit="1" customWidth="1"/>
    <col min="2" max="2" width="22.08203125" bestFit="1" customWidth="1"/>
  </cols>
  <sheetData>
    <row r="3" spans="1:2" x14ac:dyDescent="0.35">
      <c r="A3" s="10" t="s">
        <v>1562</v>
      </c>
      <c r="B3" s="11" t="s">
        <v>1555</v>
      </c>
    </row>
    <row r="4" spans="1:2" x14ac:dyDescent="0.35">
      <c r="A4" s="12" t="s">
        <v>161</v>
      </c>
      <c r="B4" s="18">
        <v>5.0632911392405063E-2</v>
      </c>
    </row>
    <row r="5" spans="1:2" x14ac:dyDescent="0.35">
      <c r="A5" s="14" t="s">
        <v>60</v>
      </c>
      <c r="B5" s="19">
        <v>0.56118143459915615</v>
      </c>
    </row>
    <row r="6" spans="1:2" x14ac:dyDescent="0.35">
      <c r="A6" s="14" t="s">
        <v>48</v>
      </c>
      <c r="B6" s="19">
        <v>0.3881856540084388</v>
      </c>
    </row>
    <row r="7" spans="1:2" x14ac:dyDescent="0.35">
      <c r="A7" s="16" t="s">
        <v>1563</v>
      </c>
      <c r="B7" s="20">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BE1B7-C076-46D1-AF33-F4A727B7B3C0}">
  <dimension ref="A3:B9"/>
  <sheetViews>
    <sheetView workbookViewId="0">
      <selection activeCell="B16" sqref="B16"/>
    </sheetView>
  </sheetViews>
  <sheetFormatPr defaultRowHeight="15.5" x14ac:dyDescent="0.35"/>
  <cols>
    <col min="1" max="1" width="12" bestFit="1" customWidth="1"/>
    <col min="2" max="2" width="22.08203125" bestFit="1" customWidth="1"/>
  </cols>
  <sheetData>
    <row r="3" spans="1:2" x14ac:dyDescent="0.35">
      <c r="A3" s="10" t="s">
        <v>1562</v>
      </c>
      <c r="B3" s="11" t="s">
        <v>1555</v>
      </c>
    </row>
    <row r="4" spans="1:2" x14ac:dyDescent="0.35">
      <c r="A4" s="12" t="s">
        <v>69</v>
      </c>
      <c r="B4" s="13">
        <v>112</v>
      </c>
    </row>
    <row r="5" spans="1:2" x14ac:dyDescent="0.35">
      <c r="A5" s="14" t="s">
        <v>46</v>
      </c>
      <c r="B5" s="15">
        <v>51</v>
      </c>
    </row>
    <row r="6" spans="1:2" x14ac:dyDescent="0.35">
      <c r="A6" s="14" t="s">
        <v>92</v>
      </c>
      <c r="B6" s="15">
        <v>38</v>
      </c>
    </row>
    <row r="7" spans="1:2" x14ac:dyDescent="0.35">
      <c r="A7" s="14" t="s">
        <v>58</v>
      </c>
      <c r="B7" s="15">
        <v>25</v>
      </c>
    </row>
    <row r="8" spans="1:2" x14ac:dyDescent="0.35">
      <c r="A8" s="14" t="s">
        <v>75</v>
      </c>
      <c r="B8" s="15">
        <v>11</v>
      </c>
    </row>
    <row r="9" spans="1:2" x14ac:dyDescent="0.35">
      <c r="A9" s="16" t="s">
        <v>1563</v>
      </c>
      <c r="B9" s="1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4CA5-667F-4CFC-8A02-17BAB2CDF01F}">
  <dimension ref="A3:E7"/>
  <sheetViews>
    <sheetView workbookViewId="0">
      <selection activeCell="E7" sqref="E7"/>
    </sheetView>
  </sheetViews>
  <sheetFormatPr defaultRowHeight="15.5" x14ac:dyDescent="0.35"/>
  <cols>
    <col min="1" max="1" width="12" bestFit="1" customWidth="1"/>
    <col min="2" max="2" width="22.08203125" bestFit="1" customWidth="1"/>
  </cols>
  <sheetData>
    <row r="3" spans="1:5" x14ac:dyDescent="0.35">
      <c r="A3" s="10" t="s">
        <v>1562</v>
      </c>
      <c r="B3" s="11" t="s">
        <v>1555</v>
      </c>
      <c r="D3" t="s">
        <v>1566</v>
      </c>
      <c r="E3" t="s">
        <v>1567</v>
      </c>
    </row>
    <row r="4" spans="1:5" x14ac:dyDescent="0.35">
      <c r="A4" s="12" t="s">
        <v>79</v>
      </c>
      <c r="B4" s="13">
        <v>33</v>
      </c>
      <c r="D4" t="str">
        <f>A4</f>
        <v>Divorced</v>
      </c>
      <c r="E4">
        <f>GETPIVOTDATA("CF_attrition count",$A$3,"Marital Status","Divorced")</f>
        <v>33</v>
      </c>
    </row>
    <row r="5" spans="1:5" x14ac:dyDescent="0.35">
      <c r="A5" s="14" t="s">
        <v>64</v>
      </c>
      <c r="B5" s="15">
        <v>84</v>
      </c>
      <c r="D5" t="str">
        <f>A5</f>
        <v>Married</v>
      </c>
      <c r="E5">
        <f>GETPIVOTDATA("CF_attrition count",$A$3,"Marital Status","Married")</f>
        <v>84</v>
      </c>
    </row>
    <row r="6" spans="1:5" x14ac:dyDescent="0.35">
      <c r="A6" s="14" t="s">
        <v>53</v>
      </c>
      <c r="B6" s="15">
        <v>120</v>
      </c>
      <c r="D6" t="str">
        <f>A6</f>
        <v>Single</v>
      </c>
      <c r="E6">
        <f>GETPIVOTDATA("CF_attrition count",$A$3,"Marital Status","Single")</f>
        <v>120</v>
      </c>
    </row>
    <row r="7" spans="1:5" x14ac:dyDescent="0.35">
      <c r="A7" s="16" t="s">
        <v>1563</v>
      </c>
      <c r="B7" s="17">
        <v>237</v>
      </c>
    </row>
  </sheetData>
  <sortState xmlns:xlrd2="http://schemas.microsoft.com/office/spreadsheetml/2017/richdata2" ref="D4:E6">
    <sortCondition ref="E4:E6"/>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I2" sqref="I2:I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B7:AB8"/>
  <sheetViews>
    <sheetView topLeftCell="A3" zoomScale="50" zoomScaleNormal="50" workbookViewId="0">
      <selection activeCell="AE8" sqref="AE8"/>
    </sheetView>
  </sheetViews>
  <sheetFormatPr defaultColWidth="11.25" defaultRowHeight="15" customHeight="1" x14ac:dyDescent="0.35"/>
  <cols>
    <col min="1" max="26" width="8.58203125" customWidth="1"/>
  </cols>
  <sheetData>
    <row r="7" spans="28:28" x14ac:dyDescent="0.35">
      <c r="AB7">
        <f>'Background 2'!A7</f>
        <v>0</v>
      </c>
    </row>
    <row r="8" spans="28:28" x14ac:dyDescent="0.35">
      <c r="AB8">
        <f>'Background 2'!A7</f>
        <v>0</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Gender</vt:lpstr>
      <vt:lpstr>Education by Attrition</vt:lpstr>
      <vt:lpstr>Attrition by job</vt:lpstr>
      <vt:lpstr>Attrition by department</vt:lpstr>
      <vt:lpstr>Attrition by age</vt:lpstr>
      <vt:lpstr>Marital status</vt:lpstr>
      <vt:lpstr>Data</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pathaniaajay643@gmail.com</cp:lastModifiedBy>
  <dcterms:created xsi:type="dcterms:W3CDTF">2022-12-29T16:02:46Z</dcterms:created>
  <dcterms:modified xsi:type="dcterms:W3CDTF">2024-02-09T09:47:46Z</dcterms:modified>
</cp:coreProperties>
</file>