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kala_wmmbat5\Dropbox (Personal)\papers\Pancreatic cancer\Supplemental Information\R Code\Panc\data2\"/>
    </mc:Choice>
  </mc:AlternateContent>
  <xr:revisionPtr revIDLastSave="0" documentId="13_ncr:40009_{9777C673-F8B2-4042-85B8-4CB157450006}" xr6:coauthVersionLast="47" xr6:coauthVersionMax="47" xr10:uidLastSave="{00000000-0000-0000-0000-000000000000}"/>
  <bookViews>
    <workbookView xWindow="-120" yWindow="-120" windowWidth="29040" windowHeight="15840"/>
  </bookViews>
  <sheets>
    <sheet name="merged_SynergyScores" sheetId="2" r:id="rId1"/>
  </sheets>
  <calcPr calcId="0"/>
</workbook>
</file>

<file path=xl/calcChain.xml><?xml version="1.0" encoding="utf-8"?>
<calcChain xmlns="http://schemas.openxmlformats.org/spreadsheetml/2006/main">
  <c r="F55" i="2" l="1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E56" i="2"/>
  <c r="E55" i="2"/>
  <c r="Q49" i="2"/>
  <c r="Q48" i="2"/>
  <c r="Q47" i="2"/>
  <c r="Q46" i="2"/>
  <c r="O49" i="2"/>
  <c r="O48" i="2"/>
  <c r="O47" i="2"/>
  <c r="O46" i="2"/>
  <c r="M49" i="2"/>
  <c r="M48" i="2"/>
  <c r="M47" i="2"/>
  <c r="M46" i="2"/>
  <c r="J47" i="2"/>
  <c r="J48" i="2"/>
  <c r="J49" i="2"/>
  <c r="J46" i="2"/>
  <c r="Q50" i="2"/>
  <c r="P49" i="2"/>
  <c r="P48" i="2"/>
  <c r="P47" i="2"/>
  <c r="P46" i="2"/>
  <c r="N50" i="2"/>
  <c r="N49" i="2"/>
  <c r="N48" i="2"/>
  <c r="N47" i="2"/>
  <c r="N46" i="2"/>
  <c r="L50" i="2"/>
  <c r="L49" i="2"/>
  <c r="L48" i="2"/>
  <c r="L47" i="2"/>
  <c r="L46" i="2"/>
  <c r="I50" i="2"/>
  <c r="I49" i="2"/>
  <c r="K49" i="2" s="1"/>
  <c r="I48" i="2"/>
  <c r="I47" i="2"/>
  <c r="I46" i="2"/>
  <c r="K47" i="2" l="1"/>
  <c r="R48" i="2"/>
  <c r="R46" i="2"/>
  <c r="K46" i="2"/>
  <c r="R47" i="2"/>
  <c r="K48" i="2"/>
  <c r="R49" i="2"/>
</calcChain>
</file>

<file path=xl/sharedStrings.xml><?xml version="1.0" encoding="utf-8"?>
<sst xmlns="http://schemas.openxmlformats.org/spreadsheetml/2006/main" count="248" uniqueCount="96">
  <si>
    <t>compound1</t>
  </si>
  <si>
    <t>Score.Type</t>
  </si>
  <si>
    <t>Score.Comb</t>
  </si>
  <si>
    <t>Single.agent.score</t>
  </si>
  <si>
    <t>GI50..nM.</t>
  </si>
  <si>
    <t>GI90..nM.</t>
  </si>
  <si>
    <t>block_id</t>
  </si>
  <si>
    <t>compound2</t>
  </si>
  <si>
    <t>ZIP_synergy</t>
  </si>
  <si>
    <t>ZIP_synergy_p_value</t>
  </si>
  <si>
    <t>HSA_synergy</t>
  </si>
  <si>
    <t>HSA_synergy_p_value</t>
  </si>
  <si>
    <t>Loewe_synergy</t>
  </si>
  <si>
    <t>Loewe_synergy_p_value</t>
  </si>
  <si>
    <t>Bliss_synergy</t>
  </si>
  <si>
    <t>Bliss_synergy_p_value</t>
  </si>
  <si>
    <t>ic50_1</t>
  </si>
  <si>
    <t>ic50_2</t>
  </si>
  <si>
    <t>ri_1</t>
  </si>
  <si>
    <t>ri_2</t>
  </si>
  <si>
    <t>css1_ic502</t>
  </si>
  <si>
    <t>css2_ic501</t>
  </si>
  <si>
    <t>css</t>
  </si>
  <si>
    <t>Entinostat on HPAF2</t>
  </si>
  <si>
    <t>NA</t>
  </si>
  <si>
    <t>Gemcitabine</t>
  </si>
  <si>
    <t>Entinostat on K8484</t>
  </si>
  <si>
    <t>Entinostat on MIA PaCa-2</t>
  </si>
  <si>
    <t>Entinostat on TB32048</t>
  </si>
  <si>
    <t>Semagacestat</t>
  </si>
  <si>
    <t>P</t>
  </si>
  <si>
    <t>C</t>
  </si>
  <si>
    <t>PC</t>
  </si>
  <si>
    <t>S</t>
  </si>
  <si>
    <t>Triclosan</t>
  </si>
  <si>
    <t>Res</t>
  </si>
  <si>
    <t>Salmeterol</t>
  </si>
  <si>
    <t>S&amp;C</t>
  </si>
  <si>
    <t>Scriptaid</t>
  </si>
  <si>
    <t>Tacedinaline</t>
  </si>
  <si>
    <t>P&amp;B</t>
  </si>
  <si>
    <t>Entinostat</t>
  </si>
  <si>
    <t>Res/ Score1</t>
  </si>
  <si>
    <t>Thioridazine</t>
  </si>
  <si>
    <t>Score1</t>
  </si>
  <si>
    <t>Loperamide</t>
  </si>
  <si>
    <t>RS-17053</t>
  </si>
  <si>
    <t>Saracatinib</t>
  </si>
  <si>
    <t>Digoxin</t>
  </si>
  <si>
    <t>Score2</t>
  </si>
  <si>
    <t>TW-37</t>
  </si>
  <si>
    <t>Maprotiline</t>
  </si>
  <si>
    <t>Selected CM</t>
  </si>
  <si>
    <t>Racecadotril</t>
  </si>
  <si>
    <t>Selected CM&amp;FoM</t>
  </si>
  <si>
    <t>Y-134</t>
  </si>
  <si>
    <t>Selected CM&amp;SS</t>
  </si>
  <si>
    <t>Dibenzazepine</t>
  </si>
  <si>
    <t>Selected HS&amp;FrM</t>
  </si>
  <si>
    <t>Palbociclib</t>
  </si>
  <si>
    <t>Selected MK&amp;AB&amp;HS</t>
  </si>
  <si>
    <t>Actinomycin D</t>
  </si>
  <si>
    <t>&lt;1</t>
  </si>
  <si>
    <t>BMS-387032</t>
  </si>
  <si>
    <t>BX-795</t>
  </si>
  <si>
    <t>Ciclopirox</t>
  </si>
  <si>
    <t>Clofarabine</t>
  </si>
  <si>
    <t>L-168</t>
  </si>
  <si>
    <t>Leelamine</t>
  </si>
  <si>
    <t>Medroxyprogesterone</t>
  </si>
  <si>
    <t>Phloretin</t>
  </si>
  <si>
    <t>Serdemetan</t>
  </si>
  <si>
    <t>STK525924</t>
  </si>
  <si>
    <t>Teniposide</t>
  </si>
  <si>
    <t>Ursolic acid</t>
  </si>
  <si>
    <t>PANC.1.BXPC3</t>
  </si>
  <si>
    <t>&gt;10,000</t>
  </si>
  <si>
    <t> </t>
  </si>
  <si>
    <t>S/C</t>
  </si>
  <si>
    <t>Bliss</t>
  </si>
  <si>
    <t>Loewe</t>
  </si>
  <si>
    <t>Res-score</t>
  </si>
  <si>
    <t>Selected</t>
  </si>
  <si>
    <t>Single agents</t>
  </si>
  <si>
    <t>0.04*</t>
  </si>
  <si>
    <t>0.02*</t>
  </si>
  <si>
    <t>PANC1</t>
  </si>
  <si>
    <t>Lowe Synergy on Combenefit</t>
  </si>
  <si>
    <t>Bliss Synergy on combenefit</t>
  </si>
  <si>
    <t>low_synergyFinder</t>
  </si>
  <si>
    <t>Bliss_synergyFinder</t>
  </si>
  <si>
    <t>ZIP_synergyFinder</t>
  </si>
  <si>
    <t>HAS_synergyFinder</t>
  </si>
  <si>
    <t>TTEST</t>
  </si>
  <si>
    <t>AVG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</si>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</sst>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Malgun Gothic"/>
      <family val="2"/>
    </font>
    <font>
      <b/>
      <sz val="8"/>
      <color rgb="FF000000"/>
      <name val="Times New Roman"/>
      <family val="1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1" fillId="33" borderId="10" xfId="0" applyFont="1" applyFill="1" applyBorder="1" applyAlignment="1">
      <alignment horizontal="center" vertical="center"/>
    </xf>
    <xf numFmtId="0" fontId="0" fillId="33" borderId="0" xfId="0" applyFill="1"/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0" fontId="7" fillId="3" borderId="12" xfId="7" applyBorder="1" applyAlignment="1">
      <alignment horizontal="center" vertical="center"/>
    </xf>
    <xf numFmtId="0" fontId="7" fillId="3" borderId="0" xfId="7"/>
    <xf numFmtId="0" fontId="8" fillId="4" borderId="0" xfId="8"/>
    <xf numFmtId="2" fontId="8" fillId="4" borderId="0" xfId="8" applyNumberFormat="1"/>
    <xf numFmtId="1" fontId="8" fillId="4" borderId="0" xfId="8" applyNumberFormat="1"/>
    <xf numFmtId="0" fontId="17" fillId="21" borderId="0" xfId="30"/>
    <xf numFmtId="2" fontId="17" fillId="21" borderId="0" xfId="30" applyNumberFormat="1"/>
    <xf numFmtId="1" fontId="17" fillId="21" borderId="0" xfId="30" applyNumberFormat="1"/>
    <xf numFmtId="0" fontId="1" fillId="28" borderId="0" xfId="37"/>
    <xf numFmtId="2" fontId="1" fillId="28" borderId="0" xfId="37" applyNumberFormat="1"/>
    <xf numFmtId="1" fontId="1" fillId="28" borderId="0" xfId="37" applyNumberFormat="1"/>
    <xf numFmtId="0" fontId="17" fillId="29" borderId="7" xfId="38" applyBorder="1"/>
    <xf numFmtId="2" fontId="17" fillId="29" borderId="7" xfId="38" applyNumberFormat="1" applyBorder="1"/>
    <xf numFmtId="1" fontId="17" fillId="29" borderId="7" xfId="38" applyNumberFormat="1" applyBorder="1"/>
    <xf numFmtId="2" fontId="7" fillId="3" borderId="0" xfId="7" applyNumberFormat="1"/>
    <xf numFmtId="1" fontId="7" fillId="3" borderId="0" xfId="7" applyNumberFormat="1"/>
    <xf numFmtId="0" fontId="19" fillId="0" borderId="0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7" fillId="3" borderId="14" xfId="7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A36" totalsRowShown="0">
  <autoFilter ref="A1:AA36"/>
  <sortState xmlns:xlrd2="http://schemas.microsoft.com/office/spreadsheetml/2017/richdata2" ref="A2:AA36">
    <sortCondition ref="D1:D36"/>
  </sortState>
  <tableColumns count="27">
    <tableColumn id="1" name="compound1"/>
    <tableColumn id="2" name="PANC.1.BXPC3"/>
    <tableColumn id="3" name="S/C"/>
    <tableColumn id="4" name="Score.Type"/>
    <tableColumn id="5" name="Score.Comb" dataDxfId="22"/>
    <tableColumn id="6" name="Single.agent.score" dataDxfId="21"/>
    <tableColumn id="7" name="GI50..nM." dataDxfId="2"/>
    <tableColumn id="8" name="GI90..nM." dataDxfId="1"/>
    <tableColumn id="9" name="Loewe" dataDxfId="20"/>
    <tableColumn id="10" name="Bliss" dataDxfId="19"/>
    <tableColumn id="11" name="block_id" dataDxfId="0"/>
    <tableColumn id="12" name="compound2" dataDxfId="18"/>
    <tableColumn id="13" name="ZIP_synergy" dataDxfId="17"/>
    <tableColumn id="14" name="ZIP_synergy_p_value" dataDxfId="16"/>
    <tableColumn id="15" name="HSA_synergy" dataDxfId="15"/>
    <tableColumn id="16" name="HSA_synergy_p_value" dataDxfId="14"/>
    <tableColumn id="17" name="Loewe_synergy" dataDxfId="13"/>
    <tableColumn id="18" name="Loewe_synergy_p_value" dataDxfId="12"/>
    <tableColumn id="19" name="Bliss_synergy" dataDxfId="11"/>
    <tableColumn id="20" name="Bliss_synergy_p_value" dataDxfId="10"/>
    <tableColumn id="21" name="ic50_1" dataDxfId="9"/>
    <tableColumn id="22" name="ic50_2" dataDxfId="8"/>
    <tableColumn id="23" name="ri_1" dataDxfId="7"/>
    <tableColumn id="24" name="ri_2" dataDxfId="6"/>
    <tableColumn id="25" name="css1_ic502" dataDxfId="5"/>
    <tableColumn id="26" name="css2_ic501" dataDxfId="4"/>
    <tableColumn id="27" name="cs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A34" workbookViewId="0">
      <selection activeCell="I66" sqref="I66"/>
    </sheetView>
  </sheetViews>
  <sheetFormatPr defaultRowHeight="15" x14ac:dyDescent="0.25"/>
  <cols>
    <col min="1" max="1" width="16.85546875" customWidth="1"/>
    <col min="2" max="2" width="15.85546875" customWidth="1"/>
    <col min="3" max="3" width="17.7109375" customWidth="1"/>
    <col min="4" max="4" width="12.85546875" customWidth="1"/>
    <col min="5" max="5" width="13.7109375" customWidth="1"/>
    <col min="6" max="6" width="19.42578125" customWidth="1"/>
    <col min="7" max="7" width="11.85546875" customWidth="1"/>
    <col min="8" max="8" width="19.7109375" customWidth="1"/>
    <col min="9" max="9" width="25.28515625" customWidth="1"/>
    <col min="10" max="10" width="23.42578125" customWidth="1"/>
    <col min="11" max="11" width="10.5703125" customWidth="1"/>
    <col min="12" max="12" width="13.5703125" customWidth="1"/>
    <col min="13" max="13" width="13.7109375" customWidth="1"/>
    <col min="14" max="14" width="21.7109375" customWidth="1"/>
    <col min="15" max="15" width="14.5703125" customWidth="1"/>
    <col min="16" max="16" width="22.5703125" customWidth="1"/>
    <col min="17" max="17" width="16.85546875" customWidth="1"/>
    <col min="18" max="18" width="24.85546875" customWidth="1"/>
    <col min="19" max="19" width="15" customWidth="1"/>
    <col min="20" max="20" width="23" customWidth="1"/>
    <col min="21" max="21" width="10.5703125" bestFit="1" customWidth="1"/>
    <col min="22" max="24" width="9.28515625" bestFit="1" customWidth="1"/>
    <col min="25" max="26" width="12.140625" customWidth="1"/>
    <col min="27" max="27" width="9.28515625" bestFit="1" customWidth="1"/>
  </cols>
  <sheetData>
    <row r="1" spans="1:27" x14ac:dyDescent="0.25">
      <c r="A1" t="s">
        <v>0</v>
      </c>
      <c r="B1" t="s">
        <v>75</v>
      </c>
      <c r="C1" t="s">
        <v>78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80</v>
      </c>
      <c r="J1" t="s">
        <v>79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x14ac:dyDescent="0.25">
      <c r="A2" t="s">
        <v>29</v>
      </c>
      <c r="B2" t="s">
        <v>30</v>
      </c>
      <c r="C2" t="s">
        <v>31</v>
      </c>
      <c r="D2" t="s">
        <v>32</v>
      </c>
      <c r="E2" s="1"/>
      <c r="F2" s="1" t="s">
        <v>24</v>
      </c>
      <c r="G2" s="2" t="s">
        <v>76</v>
      </c>
      <c r="H2" s="2" t="s">
        <v>76</v>
      </c>
      <c r="I2" s="1">
        <v>27.4</v>
      </c>
      <c r="J2" s="1">
        <v>8.9</v>
      </c>
      <c r="K2" s="2">
        <v>22</v>
      </c>
      <c r="L2" s="1" t="s">
        <v>25</v>
      </c>
      <c r="M2" s="1">
        <v>-3.3698428579919999</v>
      </c>
      <c r="N2" s="1">
        <v>0.24299999999999999</v>
      </c>
      <c r="O2" s="1">
        <v>3.68857482193369</v>
      </c>
      <c r="P2" s="1">
        <v>0.52500000000000002</v>
      </c>
      <c r="Q2" s="1">
        <v>3.00022504103742</v>
      </c>
      <c r="R2" s="1">
        <v>0.61699999999999999</v>
      </c>
      <c r="S2" s="1">
        <v>-3.9911720840884501</v>
      </c>
      <c r="T2" s="1">
        <v>0.48099999999999998</v>
      </c>
      <c r="U2" s="1">
        <v>44.331590140261198</v>
      </c>
      <c r="V2" s="1">
        <v>9.0042827945994794</v>
      </c>
      <c r="W2" s="1">
        <v>11.291</v>
      </c>
      <c r="X2" s="1">
        <v>30.166</v>
      </c>
      <c r="Y2" s="1">
        <v>30.206</v>
      </c>
      <c r="Z2" s="1">
        <v>35.357999999999997</v>
      </c>
      <c r="AA2" s="1">
        <v>32.781999999999996</v>
      </c>
    </row>
    <row r="3" spans="1:27" x14ac:dyDescent="0.25">
      <c r="A3" t="s">
        <v>25</v>
      </c>
      <c r="B3" t="s">
        <v>30</v>
      </c>
      <c r="C3" t="s">
        <v>33</v>
      </c>
      <c r="D3" t="s">
        <v>32</v>
      </c>
      <c r="E3" s="1"/>
      <c r="F3" s="1">
        <v>-0.45</v>
      </c>
      <c r="G3" s="2">
        <v>152</v>
      </c>
      <c r="H3" s="2" t="s">
        <v>76</v>
      </c>
      <c r="I3" s="1">
        <v>3.4</v>
      </c>
      <c r="J3" s="1">
        <v>0</v>
      </c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14" customFormat="1" x14ac:dyDescent="0.25">
      <c r="A4" s="14" t="s">
        <v>38</v>
      </c>
      <c r="B4" s="14" t="s">
        <v>30</v>
      </c>
      <c r="C4" s="14" t="s">
        <v>37</v>
      </c>
      <c r="D4" s="14" t="s">
        <v>35</v>
      </c>
      <c r="E4" s="15">
        <v>-0.89300000000000002</v>
      </c>
      <c r="F4" s="15">
        <v>-0.32700000000000001</v>
      </c>
      <c r="G4" s="16">
        <v>3218</v>
      </c>
      <c r="H4" s="16" t="s">
        <v>76</v>
      </c>
      <c r="I4" s="15">
        <v>33.299999999999997</v>
      </c>
      <c r="J4" s="15">
        <v>10.4</v>
      </c>
      <c r="K4" s="16">
        <v>13</v>
      </c>
      <c r="L4" s="15" t="s">
        <v>25</v>
      </c>
      <c r="M4" s="15">
        <v>-1.6680774069923501</v>
      </c>
      <c r="N4" s="15">
        <v>0.56799999999999995</v>
      </c>
      <c r="O4" s="15">
        <v>5.8254352197685604</v>
      </c>
      <c r="P4" s="15">
        <v>0.52500000000000002</v>
      </c>
      <c r="Q4" s="15">
        <v>4.9999926249723403</v>
      </c>
      <c r="R4" s="15">
        <v>0.52900000000000003</v>
      </c>
      <c r="S4" s="15">
        <v>-2.9243782765661401</v>
      </c>
      <c r="T4" s="15">
        <v>0.66900000000000004</v>
      </c>
      <c r="U4" s="15">
        <v>10000</v>
      </c>
      <c r="V4" s="15">
        <v>28.474333690069301</v>
      </c>
      <c r="W4" s="15">
        <v>24.116</v>
      </c>
      <c r="X4" s="15">
        <v>26.893000000000001</v>
      </c>
      <c r="Y4" s="15">
        <v>42.93</v>
      </c>
      <c r="Z4" s="15">
        <v>79.766999999999996</v>
      </c>
      <c r="AA4" s="15">
        <v>61.348500000000001</v>
      </c>
    </row>
    <row r="5" spans="1:27" s="14" customFormat="1" x14ac:dyDescent="0.25">
      <c r="A5" s="14" t="s">
        <v>39</v>
      </c>
      <c r="B5" s="14" t="s">
        <v>40</v>
      </c>
      <c r="C5" s="14" t="s">
        <v>37</v>
      </c>
      <c r="D5" s="14" t="s">
        <v>35</v>
      </c>
      <c r="E5" s="15">
        <v>-0.84299999999999997</v>
      </c>
      <c r="F5" s="15">
        <v>-0.39300000000000002</v>
      </c>
      <c r="G5" s="16" t="s">
        <v>76</v>
      </c>
      <c r="H5" s="16" t="s">
        <v>76</v>
      </c>
      <c r="I5" s="15">
        <v>26.5</v>
      </c>
      <c r="J5" s="15">
        <v>8</v>
      </c>
      <c r="K5" s="16">
        <v>31</v>
      </c>
      <c r="L5" s="15" t="s">
        <v>25</v>
      </c>
      <c r="M5" s="15">
        <v>-1.1603346100204599</v>
      </c>
      <c r="N5" s="15">
        <v>0.85</v>
      </c>
      <c r="O5" s="15">
        <v>3.7095727546642201</v>
      </c>
      <c r="P5" s="15">
        <v>0.77400000000000002</v>
      </c>
      <c r="Q5" s="15">
        <v>2.8786871373073999</v>
      </c>
      <c r="R5" s="15">
        <v>0.81699999999999995</v>
      </c>
      <c r="S5" s="15">
        <v>-1.9566051515654701</v>
      </c>
      <c r="T5" s="15">
        <v>0.83699999999999997</v>
      </c>
      <c r="U5" s="15">
        <v>5851.8643903447301</v>
      </c>
      <c r="V5" s="15">
        <v>8.6033719301314306</v>
      </c>
      <c r="W5" s="15">
        <v>14.744</v>
      </c>
      <c r="X5" s="15">
        <v>28.93</v>
      </c>
      <c r="Y5" s="15">
        <v>26.285</v>
      </c>
      <c r="Z5" s="15">
        <v>48.924999999999997</v>
      </c>
      <c r="AA5" s="15">
        <v>37.604999999999997</v>
      </c>
    </row>
    <row r="6" spans="1:27" s="14" customFormat="1" x14ac:dyDescent="0.25">
      <c r="A6" s="14" t="s">
        <v>36</v>
      </c>
      <c r="B6" s="14" t="s">
        <v>30</v>
      </c>
      <c r="C6" s="14" t="s">
        <v>37</v>
      </c>
      <c r="D6" s="14" t="s">
        <v>35</v>
      </c>
      <c r="E6" s="15">
        <v>-0.84099999999999997</v>
      </c>
      <c r="F6" s="15">
        <v>-0.33100000000000002</v>
      </c>
      <c r="G6" s="16">
        <v>4248</v>
      </c>
      <c r="H6" s="16" t="s">
        <v>76</v>
      </c>
      <c r="I6" s="15">
        <v>14.2</v>
      </c>
      <c r="J6" s="15">
        <v>2.1</v>
      </c>
      <c r="K6" s="16">
        <v>11</v>
      </c>
      <c r="L6" s="15" t="s">
        <v>25</v>
      </c>
      <c r="M6" s="15">
        <v>-5.0943427726839401</v>
      </c>
      <c r="N6" s="15">
        <v>7.8899999999999998E-2</v>
      </c>
      <c r="O6" s="15">
        <v>3.4035583513894698</v>
      </c>
      <c r="P6" s="15">
        <v>0.51900000000000002</v>
      </c>
      <c r="Q6" s="15">
        <v>2.8849997288193601</v>
      </c>
      <c r="R6" s="15">
        <v>0.55000000000000004</v>
      </c>
      <c r="S6" s="15">
        <v>-5.4902674501949198</v>
      </c>
      <c r="T6" s="15">
        <v>0.28000000000000003</v>
      </c>
      <c r="U6" s="15">
        <v>5979.9601064291901</v>
      </c>
      <c r="V6" s="15">
        <v>12.457982047427301</v>
      </c>
      <c r="W6" s="15">
        <v>15.403</v>
      </c>
      <c r="X6" s="15">
        <v>29.242999999999999</v>
      </c>
      <c r="Y6" s="15">
        <v>29.835999999999999</v>
      </c>
      <c r="Z6" s="15">
        <v>38.5</v>
      </c>
      <c r="AA6" s="15">
        <v>34.167999999999999</v>
      </c>
    </row>
    <row r="7" spans="1:27" s="14" customFormat="1" x14ac:dyDescent="0.25">
      <c r="A7" s="14" t="s">
        <v>34</v>
      </c>
      <c r="B7" s="14" t="s">
        <v>30</v>
      </c>
      <c r="C7" s="14" t="s">
        <v>31</v>
      </c>
      <c r="D7" s="14" t="s">
        <v>35</v>
      </c>
      <c r="E7" s="15">
        <v>-0.999</v>
      </c>
      <c r="F7" s="15">
        <v>-0.27700000000000002</v>
      </c>
      <c r="G7" s="16" t="s">
        <v>76</v>
      </c>
      <c r="H7" s="16" t="s">
        <v>76</v>
      </c>
      <c r="I7" s="15">
        <v>13.1</v>
      </c>
      <c r="J7" s="15">
        <v>5.2</v>
      </c>
      <c r="K7" s="16">
        <v>17</v>
      </c>
      <c r="L7" s="15" t="s">
        <v>25</v>
      </c>
      <c r="M7" s="15">
        <v>1.5127819610397699</v>
      </c>
      <c r="N7" s="15">
        <v>0.59899999999999998</v>
      </c>
      <c r="O7" s="15">
        <v>2.47923136559774</v>
      </c>
      <c r="P7" s="15">
        <v>0.77500000000000002</v>
      </c>
      <c r="Q7" s="15">
        <v>2.5436583142403801</v>
      </c>
      <c r="R7" s="15">
        <v>0.77300000000000002</v>
      </c>
      <c r="S7" s="15">
        <v>1.15018020949663</v>
      </c>
      <c r="T7" s="15">
        <v>0.83499999999999996</v>
      </c>
      <c r="U7" s="15">
        <v>6.4975033478910095E-5</v>
      </c>
      <c r="V7" s="15">
        <v>14.694735843986299</v>
      </c>
      <c r="W7" s="15">
        <v>6.2110000000000003</v>
      </c>
      <c r="X7" s="15">
        <v>18.626999999999999</v>
      </c>
      <c r="Y7" s="15">
        <v>22.696000000000002</v>
      </c>
      <c r="Z7" s="15">
        <v>19.23</v>
      </c>
      <c r="AA7" s="15">
        <v>20.963000000000001</v>
      </c>
    </row>
    <row r="8" spans="1:27" s="17" customFormat="1" x14ac:dyDescent="0.25">
      <c r="A8" s="17" t="s">
        <v>41</v>
      </c>
      <c r="B8" s="17" t="s">
        <v>40</v>
      </c>
      <c r="C8" s="17" t="s">
        <v>37</v>
      </c>
      <c r="D8" s="17" t="s">
        <v>42</v>
      </c>
      <c r="E8" s="18">
        <v>-0.77500000000000002</v>
      </c>
      <c r="F8" s="18">
        <v>-0.45300000000000001</v>
      </c>
      <c r="G8" s="19">
        <v>11007</v>
      </c>
      <c r="H8" s="19">
        <v>16626</v>
      </c>
      <c r="I8" s="18">
        <v>51.5</v>
      </c>
      <c r="J8" s="18">
        <v>26.7</v>
      </c>
      <c r="K8" s="19">
        <v>32</v>
      </c>
      <c r="L8" s="18" t="s">
        <v>25</v>
      </c>
      <c r="M8" s="18">
        <v>11.1704275768838</v>
      </c>
      <c r="N8" s="18">
        <v>0.10199999999999999</v>
      </c>
      <c r="O8" s="18">
        <v>22.014669018556202</v>
      </c>
      <c r="P8" s="18">
        <v>0.124</v>
      </c>
      <c r="Q8" s="18">
        <v>22.1679467252204</v>
      </c>
      <c r="R8" s="18">
        <v>0.122</v>
      </c>
      <c r="S8" s="18">
        <v>11.131919162242101</v>
      </c>
      <c r="T8" s="18">
        <v>0.19400000000000001</v>
      </c>
      <c r="U8" s="18">
        <v>20000</v>
      </c>
      <c r="V8" s="18">
        <v>13.632662086530599</v>
      </c>
      <c r="W8" s="18">
        <v>36.366999999999997</v>
      </c>
      <c r="X8" s="18">
        <v>25.460999999999999</v>
      </c>
      <c r="Y8" s="18">
        <v>60.234999999999999</v>
      </c>
      <c r="Z8" s="18">
        <v>85.811000000000007</v>
      </c>
      <c r="AA8" s="18">
        <v>73.022999999999996</v>
      </c>
    </row>
    <row r="9" spans="1:27" x14ac:dyDescent="0.25">
      <c r="A9" t="s">
        <v>23</v>
      </c>
      <c r="B9" t="s">
        <v>24</v>
      </c>
      <c r="C9" t="s">
        <v>24</v>
      </c>
      <c r="K9">
        <v>25</v>
      </c>
      <c r="L9" t="s">
        <v>25</v>
      </c>
      <c r="M9">
        <v>-6.9115785889081103</v>
      </c>
      <c r="N9">
        <v>0.16</v>
      </c>
      <c r="O9">
        <v>-1.37284876934448</v>
      </c>
      <c r="P9">
        <v>0.81299999999999994</v>
      </c>
      <c r="Q9">
        <v>-1.84296548686951</v>
      </c>
      <c r="R9">
        <v>0.76800000000000002</v>
      </c>
      <c r="S9">
        <v>-7.8281412570191904</v>
      </c>
      <c r="T9">
        <v>0.159</v>
      </c>
      <c r="U9">
        <v>20000</v>
      </c>
      <c r="V9">
        <v>3.5818815839776299</v>
      </c>
      <c r="W9">
        <v>50.164999999999999</v>
      </c>
      <c r="X9">
        <v>22.058</v>
      </c>
      <c r="Y9">
        <v>52.331000000000003</v>
      </c>
      <c r="Z9">
        <v>81.063000000000002</v>
      </c>
      <c r="AA9">
        <v>66.697000000000003</v>
      </c>
    </row>
    <row r="10" spans="1:27" x14ac:dyDescent="0.25">
      <c r="A10" t="s">
        <v>26</v>
      </c>
      <c r="B10" t="s">
        <v>24</v>
      </c>
      <c r="C10" t="s">
        <v>24</v>
      </c>
      <c r="K10">
        <v>24</v>
      </c>
      <c r="L10" t="s">
        <v>25</v>
      </c>
      <c r="M10">
        <v>-1.27889279127408</v>
      </c>
      <c r="N10">
        <v>0.75700000000000001</v>
      </c>
      <c r="O10">
        <v>8.1430384766013997E-2</v>
      </c>
      <c r="P10">
        <v>0.99</v>
      </c>
      <c r="Q10">
        <v>-1.9162347266372499</v>
      </c>
      <c r="R10">
        <v>0.78</v>
      </c>
      <c r="S10">
        <v>-3.6575117007565301</v>
      </c>
      <c r="T10">
        <v>0.59199999999999997</v>
      </c>
      <c r="U10">
        <v>5921.9296053897697</v>
      </c>
      <c r="V10">
        <v>1.7809290063279699</v>
      </c>
      <c r="W10">
        <v>22.477</v>
      </c>
      <c r="X10">
        <v>38.139000000000003</v>
      </c>
      <c r="Y10">
        <v>61.615000000000002</v>
      </c>
      <c r="Z10">
        <v>82.179000000000002</v>
      </c>
      <c r="AA10">
        <v>71.897000000000006</v>
      </c>
    </row>
    <row r="11" spans="1:27" x14ac:dyDescent="0.25">
      <c r="A11" t="s">
        <v>27</v>
      </c>
      <c r="B11" t="s">
        <v>24</v>
      </c>
      <c r="C11" t="s">
        <v>24</v>
      </c>
      <c r="K11">
        <v>26</v>
      </c>
      <c r="L11" t="s">
        <v>25</v>
      </c>
      <c r="M11">
        <v>1.2652604054249501</v>
      </c>
      <c r="N11">
        <v>0.78100000000000003</v>
      </c>
      <c r="O11">
        <v>1.1453928065722501</v>
      </c>
      <c r="P11">
        <v>0.88700000000000001</v>
      </c>
      <c r="Q11">
        <v>-1.1686289977034701</v>
      </c>
      <c r="R11">
        <v>0.86399999999999999</v>
      </c>
      <c r="S11">
        <v>-0.19784439502113901</v>
      </c>
      <c r="T11">
        <v>0.97399999999999998</v>
      </c>
      <c r="U11">
        <v>1000</v>
      </c>
      <c r="V11">
        <v>4.1325553083836404</v>
      </c>
      <c r="W11">
        <v>7.7960000000000003</v>
      </c>
      <c r="X11">
        <v>42.063000000000002</v>
      </c>
      <c r="Y11">
        <v>64.414000000000001</v>
      </c>
      <c r="Z11">
        <v>67.739999999999995</v>
      </c>
      <c r="AA11">
        <v>66.076999999999998</v>
      </c>
    </row>
    <row r="12" spans="1:27" x14ac:dyDescent="0.25">
      <c r="A12" t="s">
        <v>28</v>
      </c>
      <c r="B12" t="s">
        <v>24</v>
      </c>
      <c r="C12" t="s">
        <v>24</v>
      </c>
      <c r="K12">
        <v>23</v>
      </c>
      <c r="L12" t="s">
        <v>25</v>
      </c>
      <c r="M12">
        <v>-1.0506945353216499</v>
      </c>
      <c r="N12">
        <v>0.75600000000000001</v>
      </c>
      <c r="O12">
        <v>2.2935082294082401</v>
      </c>
      <c r="P12">
        <v>0.75900000000000001</v>
      </c>
      <c r="Q12">
        <v>-1.08590854074937</v>
      </c>
      <c r="R12">
        <v>0.80600000000000005</v>
      </c>
      <c r="S12">
        <v>-1.8203279453713901</v>
      </c>
      <c r="T12">
        <v>0.66100000000000003</v>
      </c>
      <c r="U12">
        <v>4734.8359744788904</v>
      </c>
      <c r="V12">
        <v>3.9701455518574802</v>
      </c>
      <c r="W12">
        <v>51.11</v>
      </c>
      <c r="X12">
        <v>47.145000000000003</v>
      </c>
      <c r="Y12">
        <v>80.667000000000002</v>
      </c>
      <c r="Z12">
        <v>74.096000000000004</v>
      </c>
      <c r="AA12">
        <v>77.381500000000003</v>
      </c>
    </row>
    <row r="13" spans="1:27" s="13" customFormat="1" x14ac:dyDescent="0.25">
      <c r="A13" s="13" t="s">
        <v>47</v>
      </c>
      <c r="B13" s="13" t="s">
        <v>30</v>
      </c>
      <c r="C13" s="13" t="s">
        <v>37</v>
      </c>
      <c r="D13" s="13" t="s">
        <v>44</v>
      </c>
      <c r="E13" s="26">
        <v>-0.65700000000000003</v>
      </c>
      <c r="F13" s="26">
        <v>-0.32800000000000001</v>
      </c>
      <c r="G13" s="27" t="s">
        <v>76</v>
      </c>
      <c r="H13" s="27" t="s">
        <v>76</v>
      </c>
      <c r="I13" s="26">
        <v>40</v>
      </c>
      <c r="J13" s="26">
        <v>22.1</v>
      </c>
      <c r="K13" s="27">
        <v>12</v>
      </c>
      <c r="L13" s="26" t="s">
        <v>25</v>
      </c>
      <c r="M13" s="26">
        <v>5.05851201133388</v>
      </c>
      <c r="N13" s="26">
        <v>0.32100000000000001</v>
      </c>
      <c r="O13" s="26">
        <v>7.9866306947446599</v>
      </c>
      <c r="P13" s="26">
        <v>0.51700000000000002</v>
      </c>
      <c r="Q13" s="26">
        <v>6.9663007240505497</v>
      </c>
      <c r="R13" s="26">
        <v>0.56200000000000006</v>
      </c>
      <c r="S13" s="26">
        <v>4.5870771709809697</v>
      </c>
      <c r="T13" s="26">
        <v>0.51900000000000002</v>
      </c>
      <c r="U13" s="26">
        <v>10000</v>
      </c>
      <c r="V13" s="26">
        <v>20.2935753329972</v>
      </c>
      <c r="W13" s="26">
        <v>12.013</v>
      </c>
      <c r="X13" s="26">
        <v>21.635999999999999</v>
      </c>
      <c r="Y13" s="26">
        <v>39.622999999999998</v>
      </c>
      <c r="Z13" s="26">
        <v>47.536999999999999</v>
      </c>
      <c r="AA13" s="26">
        <v>43.58</v>
      </c>
    </row>
    <row r="14" spans="1:27" s="13" customFormat="1" x14ac:dyDescent="0.25">
      <c r="A14" s="13" t="s">
        <v>43</v>
      </c>
      <c r="B14" s="13" t="s">
        <v>30</v>
      </c>
      <c r="C14" s="13" t="s">
        <v>31</v>
      </c>
      <c r="D14" s="13" t="s">
        <v>44</v>
      </c>
      <c r="E14" s="26">
        <v>-0.72799999999999998</v>
      </c>
      <c r="F14" s="26">
        <v>-0.21099999999999999</v>
      </c>
      <c r="G14" s="27">
        <v>9318</v>
      </c>
      <c r="H14" s="27">
        <v>16163</v>
      </c>
      <c r="I14" s="26">
        <v>34.1</v>
      </c>
      <c r="J14" s="26">
        <v>20.3</v>
      </c>
      <c r="K14" s="27">
        <v>34</v>
      </c>
      <c r="L14" s="26" t="s">
        <v>25</v>
      </c>
      <c r="M14" s="26">
        <v>5.7858543832322402</v>
      </c>
      <c r="N14" s="26">
        <v>0.30199999999999999</v>
      </c>
      <c r="O14" s="26">
        <v>13.0656200600234</v>
      </c>
      <c r="P14" s="26">
        <v>0.21199999999999999</v>
      </c>
      <c r="Q14" s="26">
        <v>12.538068093944799</v>
      </c>
      <c r="R14" s="26">
        <v>0.215</v>
      </c>
      <c r="S14" s="26">
        <v>5.4425803511383002</v>
      </c>
      <c r="T14" s="26">
        <v>0.38400000000000001</v>
      </c>
      <c r="U14" s="26">
        <v>10000</v>
      </c>
      <c r="V14" s="26">
        <v>24.316279471720701</v>
      </c>
      <c r="W14" s="26">
        <v>20.297999999999998</v>
      </c>
      <c r="X14" s="26">
        <v>19.120999999999999</v>
      </c>
      <c r="Y14" s="26">
        <v>46.334000000000003</v>
      </c>
      <c r="Z14" s="26">
        <v>70.787999999999997</v>
      </c>
      <c r="AA14" s="26">
        <v>58.561</v>
      </c>
    </row>
    <row r="15" spans="1:27" s="13" customFormat="1" x14ac:dyDescent="0.25">
      <c r="A15" s="13" t="s">
        <v>45</v>
      </c>
      <c r="B15" s="13" t="s">
        <v>30</v>
      </c>
      <c r="C15" s="13" t="s">
        <v>37</v>
      </c>
      <c r="D15" s="13" t="s">
        <v>44</v>
      </c>
      <c r="E15" s="26">
        <v>-0.70899999999999996</v>
      </c>
      <c r="F15" s="26">
        <v>-0.35799999999999998</v>
      </c>
      <c r="G15" s="27">
        <v>3200</v>
      </c>
      <c r="H15" s="27" t="s">
        <v>76</v>
      </c>
      <c r="I15" s="26">
        <v>23.2</v>
      </c>
      <c r="J15" s="26">
        <v>12.1</v>
      </c>
      <c r="K15" s="27">
        <v>33</v>
      </c>
      <c r="L15" s="26" t="s">
        <v>25</v>
      </c>
      <c r="M15" s="26">
        <v>11.385837501182699</v>
      </c>
      <c r="N15" s="26">
        <v>5.5599999999999997E-2</v>
      </c>
      <c r="O15" s="26">
        <v>19.771488949732799</v>
      </c>
      <c r="P15" s="26">
        <v>1.6299999999999999E-2</v>
      </c>
      <c r="Q15" s="26">
        <v>18.051268483959401</v>
      </c>
      <c r="R15" s="26">
        <v>2.9600000000000001E-2</v>
      </c>
      <c r="S15" s="26">
        <v>11.346682391941201</v>
      </c>
      <c r="T15" s="26">
        <v>0.113</v>
      </c>
      <c r="U15" s="26">
        <v>10000</v>
      </c>
      <c r="V15" s="26">
        <v>11.4832393596163</v>
      </c>
      <c r="W15" s="26">
        <v>18.536999999999999</v>
      </c>
      <c r="X15" s="26">
        <v>18.593</v>
      </c>
      <c r="Y15" s="26">
        <v>43.768999999999998</v>
      </c>
      <c r="Z15" s="26">
        <v>69.337000000000003</v>
      </c>
      <c r="AA15" s="26">
        <v>56.552999999999997</v>
      </c>
    </row>
    <row r="16" spans="1:27" s="13" customFormat="1" x14ac:dyDescent="0.25">
      <c r="A16" s="13" t="s">
        <v>46</v>
      </c>
      <c r="B16" s="13" t="s">
        <v>30</v>
      </c>
      <c r="C16" s="13" t="s">
        <v>37</v>
      </c>
      <c r="D16" s="13" t="s">
        <v>44</v>
      </c>
      <c r="E16" s="26">
        <v>-0.83199999999999996</v>
      </c>
      <c r="F16" s="26">
        <v>-0.38500000000000001</v>
      </c>
      <c r="G16" s="27">
        <v>3154</v>
      </c>
      <c r="H16" s="27">
        <v>5275</v>
      </c>
      <c r="I16" s="26">
        <v>1.6</v>
      </c>
      <c r="J16" s="26">
        <v>0.5</v>
      </c>
      <c r="K16" s="27">
        <v>7</v>
      </c>
      <c r="L16" s="26" t="s">
        <v>25</v>
      </c>
      <c r="M16" s="26">
        <v>-3.0955177259104198</v>
      </c>
      <c r="N16" s="26">
        <v>0.53900000000000003</v>
      </c>
      <c r="O16" s="26">
        <v>2.76480884664254</v>
      </c>
      <c r="P16" s="26">
        <v>0.77</v>
      </c>
      <c r="Q16" s="26">
        <v>0.51133486569944497</v>
      </c>
      <c r="R16" s="26">
        <v>0.95899999999999996</v>
      </c>
      <c r="S16" s="26">
        <v>-4.21888542838039</v>
      </c>
      <c r="T16" s="26">
        <v>0.54900000000000004</v>
      </c>
      <c r="U16" s="26">
        <v>4307.9306507387901</v>
      </c>
      <c r="V16" s="26">
        <v>11.9465680383929</v>
      </c>
      <c r="W16" s="26">
        <v>33.402000000000001</v>
      </c>
      <c r="X16" s="26">
        <v>40.036000000000001</v>
      </c>
      <c r="Y16" s="26">
        <v>46.408000000000001</v>
      </c>
      <c r="Z16" s="26">
        <v>75.438000000000002</v>
      </c>
      <c r="AA16" s="26">
        <v>60.923000000000002</v>
      </c>
    </row>
    <row r="17" spans="1:27" s="20" customFormat="1" x14ac:dyDescent="0.25">
      <c r="A17" s="20" t="s">
        <v>50</v>
      </c>
      <c r="B17" s="20" t="s">
        <v>40</v>
      </c>
      <c r="C17" s="20" t="s">
        <v>31</v>
      </c>
      <c r="D17" s="20" t="s">
        <v>49</v>
      </c>
      <c r="E17" s="21">
        <v>-0.80700000000000005</v>
      </c>
      <c r="F17" s="21">
        <v>-0.25600000000000001</v>
      </c>
      <c r="G17" s="22">
        <v>372</v>
      </c>
      <c r="H17" s="22">
        <v>2376</v>
      </c>
      <c r="I17" s="21">
        <v>15.1</v>
      </c>
      <c r="J17" s="21">
        <v>1.2</v>
      </c>
      <c r="K17" s="22">
        <v>18</v>
      </c>
      <c r="L17" s="21" t="s">
        <v>25</v>
      </c>
      <c r="M17" s="21">
        <v>-3.2302983773682601</v>
      </c>
      <c r="N17" s="21">
        <v>0.63</v>
      </c>
      <c r="O17" s="21">
        <v>4.9264125283921301</v>
      </c>
      <c r="P17" s="21">
        <v>0.627</v>
      </c>
      <c r="Q17" s="21">
        <v>3.4329936474661999</v>
      </c>
      <c r="R17" s="21">
        <v>0.71699999999999997</v>
      </c>
      <c r="S17" s="21">
        <v>-3.7730218058594001</v>
      </c>
      <c r="T17" s="21">
        <v>0.65100000000000002</v>
      </c>
      <c r="U17" s="21">
        <v>733.39432283528197</v>
      </c>
      <c r="V17" s="21">
        <v>12.0301735267536</v>
      </c>
      <c r="W17" s="21">
        <v>46.74</v>
      </c>
      <c r="X17" s="21">
        <v>31.92</v>
      </c>
      <c r="Y17" s="21">
        <v>56.9</v>
      </c>
      <c r="Z17" s="21">
        <v>65.322999999999993</v>
      </c>
      <c r="AA17" s="21">
        <v>61.111499999999999</v>
      </c>
    </row>
    <row r="18" spans="1:27" s="20" customFormat="1" ht="15.75" thickBot="1" x14ac:dyDescent="0.3">
      <c r="A18" s="20" t="s">
        <v>48</v>
      </c>
      <c r="B18" s="20" t="s">
        <v>30</v>
      </c>
      <c r="C18" s="20" t="s">
        <v>31</v>
      </c>
      <c r="D18" s="20" t="s">
        <v>49</v>
      </c>
      <c r="E18" s="21">
        <v>-0.83199999999999996</v>
      </c>
      <c r="F18" s="21">
        <v>-0.20499999999999999</v>
      </c>
      <c r="G18" s="22">
        <v>25</v>
      </c>
      <c r="H18" s="22">
        <v>66</v>
      </c>
      <c r="I18" s="21">
        <v>6.7</v>
      </c>
      <c r="J18" s="21">
        <v>5.3</v>
      </c>
      <c r="K18" s="22">
        <v>8</v>
      </c>
      <c r="L18" s="21" t="s">
        <v>25</v>
      </c>
      <c r="M18" s="21">
        <v>-1.0927328853632801</v>
      </c>
      <c r="N18" s="21">
        <v>0.83399999999999996</v>
      </c>
      <c r="O18" s="21">
        <v>3.3115054635705898</v>
      </c>
      <c r="P18" s="21">
        <v>0.63100000000000001</v>
      </c>
      <c r="Q18" s="21">
        <v>1.7729021755658401</v>
      </c>
      <c r="R18" s="21">
        <v>0.76700000000000002</v>
      </c>
      <c r="S18" s="21">
        <v>-1.57493611752538</v>
      </c>
      <c r="T18" s="21">
        <v>0.82199999999999995</v>
      </c>
      <c r="U18" s="21">
        <v>30.380055156928101</v>
      </c>
      <c r="V18" s="21">
        <v>18.881283469788599</v>
      </c>
      <c r="W18" s="21">
        <v>25.841000000000001</v>
      </c>
      <c r="X18" s="21">
        <v>25.640999999999998</v>
      </c>
      <c r="Y18" s="21">
        <v>40.704999999999998</v>
      </c>
      <c r="Z18" s="21">
        <v>57.545000000000002</v>
      </c>
      <c r="AA18" s="21">
        <v>49.125</v>
      </c>
    </row>
    <row r="19" spans="1:27" s="23" customFormat="1" ht="16.5" thickTop="1" thickBot="1" x14ac:dyDescent="0.3">
      <c r="A19" s="23" t="s">
        <v>51</v>
      </c>
      <c r="B19" s="23" t="s">
        <v>40</v>
      </c>
      <c r="C19" s="23" t="s">
        <v>37</v>
      </c>
      <c r="D19" s="23" t="s">
        <v>52</v>
      </c>
      <c r="E19" s="24"/>
      <c r="F19" s="24">
        <v>-0.34499999999999997</v>
      </c>
      <c r="G19" s="25" t="s">
        <v>76</v>
      </c>
      <c r="H19" s="25" t="s">
        <v>76</v>
      </c>
      <c r="I19" s="24">
        <v>12.1</v>
      </c>
      <c r="J19" s="24">
        <v>5.3</v>
      </c>
      <c r="K19" s="25">
        <v>19</v>
      </c>
      <c r="L19" s="24" t="s">
        <v>25</v>
      </c>
      <c r="M19" s="24">
        <v>-2.2728495932931101</v>
      </c>
      <c r="N19" s="24">
        <v>0.65</v>
      </c>
      <c r="O19" s="24">
        <v>2.6237326164864898</v>
      </c>
      <c r="P19" s="24">
        <v>0.71</v>
      </c>
      <c r="Q19" s="24">
        <v>2.3877022068351201</v>
      </c>
      <c r="R19" s="24">
        <v>0.74</v>
      </c>
      <c r="S19" s="24">
        <v>-3.3238544373538699</v>
      </c>
      <c r="T19" s="24">
        <v>0.57599999999999996</v>
      </c>
      <c r="U19" s="24">
        <v>10000</v>
      </c>
      <c r="V19" s="24">
        <v>6.2625014711267202</v>
      </c>
      <c r="W19" s="24">
        <v>7.835</v>
      </c>
      <c r="X19" s="24">
        <v>23.338999999999999</v>
      </c>
      <c r="Y19" s="24">
        <v>31.015999999999998</v>
      </c>
      <c r="Z19" s="24">
        <v>33.622</v>
      </c>
      <c r="AA19" s="24">
        <v>32.319000000000003</v>
      </c>
    </row>
    <row r="20" spans="1:27" s="23" customFormat="1" ht="16.5" thickTop="1" thickBot="1" x14ac:dyDescent="0.3">
      <c r="A20" s="23" t="s">
        <v>53</v>
      </c>
      <c r="B20" s="23" t="s">
        <v>40</v>
      </c>
      <c r="C20" s="23" t="s">
        <v>37</v>
      </c>
      <c r="D20" s="23" t="s">
        <v>54</v>
      </c>
      <c r="E20" s="24"/>
      <c r="F20" s="24">
        <v>-0.35699999999999998</v>
      </c>
      <c r="G20" s="25" t="s">
        <v>76</v>
      </c>
      <c r="H20" s="25" t="s">
        <v>76</v>
      </c>
      <c r="I20" s="24">
        <v>31.3</v>
      </c>
      <c r="J20" s="24">
        <v>24</v>
      </c>
      <c r="K20" s="25">
        <v>4</v>
      </c>
      <c r="L20" s="24" t="s">
        <v>25</v>
      </c>
      <c r="M20" s="24">
        <v>5.2776658804097902</v>
      </c>
      <c r="N20" s="24">
        <v>0.23</v>
      </c>
      <c r="O20" s="24">
        <v>6.9284570166528203</v>
      </c>
      <c r="P20" s="24">
        <v>0.31</v>
      </c>
      <c r="Q20" s="24">
        <v>6.5070273798291502</v>
      </c>
      <c r="R20" s="24">
        <v>0.377</v>
      </c>
      <c r="S20" s="24">
        <v>5.47369834603772</v>
      </c>
      <c r="T20" s="24">
        <v>0.251</v>
      </c>
      <c r="U20" s="24">
        <v>202.419245431641</v>
      </c>
      <c r="V20" s="24">
        <v>2.3449730551430199</v>
      </c>
      <c r="W20" s="24">
        <v>3.06</v>
      </c>
      <c r="X20" s="24">
        <v>31.138999999999999</v>
      </c>
      <c r="Y20" s="24">
        <v>19.75</v>
      </c>
      <c r="Z20" s="24">
        <v>39.023000000000003</v>
      </c>
      <c r="AA20" s="24">
        <v>29.386500000000002</v>
      </c>
    </row>
    <row r="21" spans="1:27" s="23" customFormat="1" ht="16.5" thickTop="1" thickBot="1" x14ac:dyDescent="0.3">
      <c r="A21" s="23" t="s">
        <v>55</v>
      </c>
      <c r="B21" s="23" t="s">
        <v>30</v>
      </c>
      <c r="C21" s="23" t="s">
        <v>37</v>
      </c>
      <c r="D21" s="23" t="s">
        <v>56</v>
      </c>
      <c r="E21" s="24"/>
      <c r="F21" s="24">
        <v>-0.41</v>
      </c>
      <c r="G21" s="25" t="s">
        <v>76</v>
      </c>
      <c r="H21" s="25" t="s">
        <v>76</v>
      </c>
      <c r="I21" s="24">
        <v>18.399999999999999</v>
      </c>
      <c r="J21" s="24">
        <v>6</v>
      </c>
      <c r="K21" s="25">
        <v>6</v>
      </c>
      <c r="L21" s="24" t="s">
        <v>25</v>
      </c>
      <c r="M21" s="24">
        <v>-1.42014711237589</v>
      </c>
      <c r="N21" s="24">
        <v>0.76900000000000002</v>
      </c>
      <c r="O21" s="24">
        <v>5.1897818365496402</v>
      </c>
      <c r="P21" s="24">
        <v>0.59699999999999998</v>
      </c>
      <c r="Q21" s="24">
        <v>3.70167010872404</v>
      </c>
      <c r="R21" s="24">
        <v>0.71099999999999997</v>
      </c>
      <c r="S21" s="24">
        <v>-2.0991152055886402</v>
      </c>
      <c r="T21" s="24">
        <v>0.72899999999999998</v>
      </c>
      <c r="U21" s="24">
        <v>10000</v>
      </c>
      <c r="V21" s="24">
        <v>17.908467892097601</v>
      </c>
      <c r="W21" s="24">
        <v>15.765000000000001</v>
      </c>
      <c r="X21" s="24">
        <v>23.797999999999998</v>
      </c>
      <c r="Y21" s="24">
        <v>30.757999999999999</v>
      </c>
      <c r="Z21" s="24">
        <v>43.625</v>
      </c>
      <c r="AA21" s="24">
        <v>37.191499999999998</v>
      </c>
    </row>
    <row r="22" spans="1:27" s="23" customFormat="1" ht="16.5" thickTop="1" thickBot="1" x14ac:dyDescent="0.3">
      <c r="A22" s="23" t="s">
        <v>57</v>
      </c>
      <c r="B22" s="23" t="s">
        <v>30</v>
      </c>
      <c r="C22" s="23" t="s">
        <v>37</v>
      </c>
      <c r="D22" s="23" t="s">
        <v>58</v>
      </c>
      <c r="E22" s="24"/>
      <c r="F22" s="24">
        <v>-0.44500000000000001</v>
      </c>
      <c r="G22" s="25">
        <v>8975</v>
      </c>
      <c r="H22" s="25">
        <v>13108</v>
      </c>
      <c r="I22" s="24">
        <v>20.6</v>
      </c>
      <c r="J22" s="24">
        <v>7.3</v>
      </c>
      <c r="K22" s="25">
        <v>20</v>
      </c>
      <c r="L22" s="24" t="s">
        <v>25</v>
      </c>
      <c r="M22" s="24">
        <v>1.8496011939741599</v>
      </c>
      <c r="N22" s="24">
        <v>0.70799999999999996</v>
      </c>
      <c r="O22" s="24">
        <v>8.5308794456910899</v>
      </c>
      <c r="P22" s="24">
        <v>0.26800000000000002</v>
      </c>
      <c r="Q22" s="24">
        <v>7.7061036082777203</v>
      </c>
      <c r="R22" s="24">
        <v>0.42</v>
      </c>
      <c r="S22" s="24">
        <v>2.1213909066237902</v>
      </c>
      <c r="T22" s="24">
        <v>0.71499999999999997</v>
      </c>
      <c r="U22" s="24">
        <v>884.54424168462697</v>
      </c>
      <c r="V22" s="24">
        <v>5.8634054615313103</v>
      </c>
      <c r="W22" s="24">
        <v>35.027000000000001</v>
      </c>
      <c r="X22" s="24">
        <v>32.847000000000001</v>
      </c>
      <c r="Y22" s="24">
        <v>51.301000000000002</v>
      </c>
      <c r="Z22" s="24">
        <v>65.644999999999996</v>
      </c>
      <c r="AA22" s="24">
        <v>58.472999999999999</v>
      </c>
    </row>
    <row r="23" spans="1:27" s="23" customFormat="1" ht="16.5" thickTop="1" thickBot="1" x14ac:dyDescent="0.3">
      <c r="A23" s="23" t="s">
        <v>59</v>
      </c>
      <c r="B23" s="23" t="s">
        <v>40</v>
      </c>
      <c r="C23" s="23" t="s">
        <v>37</v>
      </c>
      <c r="D23" s="23" t="s">
        <v>60</v>
      </c>
      <c r="E23" s="24"/>
      <c r="F23" s="24">
        <v>-0.45300000000000001</v>
      </c>
      <c r="G23" s="25">
        <v>6285</v>
      </c>
      <c r="H23" s="25" t="s">
        <v>76</v>
      </c>
      <c r="I23" s="24">
        <v>7</v>
      </c>
      <c r="J23" s="24">
        <v>2.9</v>
      </c>
      <c r="K23" s="25">
        <v>27</v>
      </c>
      <c r="L23" s="24" t="s">
        <v>25</v>
      </c>
      <c r="M23" s="24">
        <v>-0.92362806751363202</v>
      </c>
      <c r="N23" s="24">
        <v>0.93200000000000005</v>
      </c>
      <c r="O23" s="24">
        <v>6.9127448152523598</v>
      </c>
      <c r="P23" s="24">
        <v>0.55300000000000005</v>
      </c>
      <c r="Q23" s="24">
        <v>5.4686055423830897</v>
      </c>
      <c r="R23" s="24">
        <v>0.65</v>
      </c>
      <c r="S23" s="24">
        <v>-1.17093289947372</v>
      </c>
      <c r="T23" s="24">
        <v>0.93300000000000005</v>
      </c>
      <c r="U23" s="24">
        <v>10000</v>
      </c>
      <c r="V23" s="24">
        <v>9.8722289026830001</v>
      </c>
      <c r="W23" s="24">
        <v>16.047000000000001</v>
      </c>
      <c r="X23" s="24">
        <v>21.513999999999999</v>
      </c>
      <c r="Y23" s="24">
        <v>29.026</v>
      </c>
      <c r="Z23" s="24">
        <v>68.233999999999995</v>
      </c>
      <c r="AA23" s="24">
        <v>48.63</v>
      </c>
    </row>
    <row r="24" spans="1:27" ht="15.75" thickTop="1" x14ac:dyDescent="0.25">
      <c r="A24" t="s">
        <v>61</v>
      </c>
      <c r="B24" t="s">
        <v>30</v>
      </c>
      <c r="C24" t="s">
        <v>33</v>
      </c>
      <c r="E24" s="1"/>
      <c r="F24" s="1">
        <v>-0.311</v>
      </c>
      <c r="G24" s="2" t="s">
        <v>62</v>
      </c>
      <c r="H24" s="2">
        <v>4</v>
      </c>
      <c r="I24" s="1">
        <v>18.7</v>
      </c>
      <c r="J24" s="1">
        <v>1.3</v>
      </c>
      <c r="K24" s="2">
        <v>15</v>
      </c>
      <c r="L24" s="1" t="s">
        <v>25</v>
      </c>
      <c r="M24" s="1">
        <v>-2.7728246045602201</v>
      </c>
      <c r="N24" s="1">
        <v>0.39500000000000002</v>
      </c>
      <c r="O24" s="1">
        <v>3.3360225421079202</v>
      </c>
      <c r="P24" s="1">
        <v>0.67200000000000004</v>
      </c>
      <c r="Q24" s="1">
        <v>2.4636738552858701</v>
      </c>
      <c r="R24" s="1">
        <v>0.73399999999999999</v>
      </c>
      <c r="S24" s="1">
        <v>-3.83669866337863</v>
      </c>
      <c r="T24" s="1">
        <v>0.55800000000000005</v>
      </c>
      <c r="U24" s="1">
        <v>1.26389604985731</v>
      </c>
      <c r="V24" s="1">
        <v>20.5546554841724</v>
      </c>
      <c r="W24" s="1">
        <v>51.295000000000002</v>
      </c>
      <c r="X24" s="1">
        <v>26.815999999999999</v>
      </c>
      <c r="Y24" s="1">
        <v>61.960999999999999</v>
      </c>
      <c r="Z24" s="1">
        <v>59.192999999999998</v>
      </c>
      <c r="AA24" s="1">
        <v>60.576999999999998</v>
      </c>
    </row>
    <row r="25" spans="1:27" x14ac:dyDescent="0.25">
      <c r="A25" t="s">
        <v>67</v>
      </c>
      <c r="B25" t="s">
        <v>30</v>
      </c>
      <c r="C25" t="s">
        <v>33</v>
      </c>
      <c r="E25" s="1"/>
      <c r="F25" s="1">
        <v>-0.28000000000000003</v>
      </c>
      <c r="G25" s="2" t="s">
        <v>76</v>
      </c>
      <c r="H25" s="2" t="s">
        <v>76</v>
      </c>
      <c r="I25" s="1">
        <v>17.2</v>
      </c>
      <c r="J25" s="1">
        <v>5</v>
      </c>
      <c r="K25" s="2">
        <v>16</v>
      </c>
      <c r="L25" s="1" t="s">
        <v>25</v>
      </c>
      <c r="M25" s="1">
        <v>-6.54976160853625</v>
      </c>
      <c r="N25" s="1">
        <v>0.222</v>
      </c>
      <c r="O25" s="1">
        <v>-0.49480503022258998</v>
      </c>
      <c r="P25" s="1">
        <v>0.94799999999999995</v>
      </c>
      <c r="Q25" s="1">
        <v>-1.1993451538844999</v>
      </c>
      <c r="R25" s="1">
        <v>0.89800000000000002</v>
      </c>
      <c r="S25" s="1">
        <v>-8.1163408067389202</v>
      </c>
      <c r="T25" s="1">
        <v>0.11899999999999999</v>
      </c>
      <c r="U25" s="1">
        <v>10000</v>
      </c>
      <c r="V25" s="1">
        <v>18.691354220531</v>
      </c>
      <c r="W25" s="1">
        <v>17.329999999999998</v>
      </c>
      <c r="X25" s="1">
        <v>33.744</v>
      </c>
      <c r="Y25" s="1">
        <v>34.975999999999999</v>
      </c>
      <c r="Z25" s="1">
        <v>49.649000000000001</v>
      </c>
      <c r="AA25" s="1">
        <v>42.3125</v>
      </c>
    </row>
    <row r="26" spans="1:27" x14ac:dyDescent="0.25">
      <c r="A26" t="s">
        <v>66</v>
      </c>
      <c r="B26" t="s">
        <v>40</v>
      </c>
      <c r="C26" t="s">
        <v>33</v>
      </c>
      <c r="E26" s="1"/>
      <c r="F26" s="1">
        <v>-0.39900000000000002</v>
      </c>
      <c r="G26" s="2" t="s">
        <v>76</v>
      </c>
      <c r="H26" s="2" t="s">
        <v>76</v>
      </c>
      <c r="I26" s="1">
        <v>15.4</v>
      </c>
      <c r="J26" s="1">
        <v>8.4</v>
      </c>
      <c r="K26" s="2">
        <v>30</v>
      </c>
      <c r="L26" s="1" t="s">
        <v>25</v>
      </c>
      <c r="M26" s="1">
        <v>-0.30458010970059701</v>
      </c>
      <c r="N26" s="1">
        <v>0.96899999999999997</v>
      </c>
      <c r="O26" s="1">
        <v>4.6952606050190004</v>
      </c>
      <c r="P26" s="1">
        <v>0.45500000000000002</v>
      </c>
      <c r="Q26" s="1">
        <v>3.8263662180190998</v>
      </c>
      <c r="R26" s="1">
        <v>0.63400000000000001</v>
      </c>
      <c r="S26" s="1">
        <v>0.40025569593403798</v>
      </c>
      <c r="T26" s="1">
        <v>0.96499999999999997</v>
      </c>
      <c r="U26" s="1">
        <v>3472.3557012603501</v>
      </c>
      <c r="V26" s="1">
        <v>5.3722667970634603</v>
      </c>
      <c r="W26" s="1">
        <v>7.11</v>
      </c>
      <c r="X26" s="1">
        <v>22.576000000000001</v>
      </c>
      <c r="Y26" s="1">
        <v>31.850999999999999</v>
      </c>
      <c r="Z26" s="1">
        <v>34.81</v>
      </c>
      <c r="AA26" s="1">
        <v>33.330500000000001</v>
      </c>
    </row>
    <row r="27" spans="1:27" x14ac:dyDescent="0.25">
      <c r="A27" t="s">
        <v>64</v>
      </c>
      <c r="B27" t="s">
        <v>40</v>
      </c>
      <c r="C27" t="s">
        <v>33</v>
      </c>
      <c r="E27" s="1"/>
      <c r="F27" s="1">
        <v>-0.40400000000000003</v>
      </c>
      <c r="G27" s="2">
        <v>1619</v>
      </c>
      <c r="H27" s="2">
        <v>9207</v>
      </c>
      <c r="I27" s="1">
        <v>13.8</v>
      </c>
      <c r="J27" s="1">
        <v>0.3</v>
      </c>
      <c r="K27" s="2">
        <v>29</v>
      </c>
      <c r="L27" s="1" t="s">
        <v>25</v>
      </c>
      <c r="M27" s="1">
        <v>2.9538553933390799</v>
      </c>
      <c r="N27" s="1">
        <v>0.68</v>
      </c>
      <c r="O27" s="1">
        <v>9.4347998323381805</v>
      </c>
      <c r="P27" s="1">
        <v>0.41899999999999998</v>
      </c>
      <c r="Q27" s="1">
        <v>8.3603773629296292</v>
      </c>
      <c r="R27" s="1">
        <v>0.44700000000000001</v>
      </c>
      <c r="S27" s="1">
        <v>3.06101303660343</v>
      </c>
      <c r="T27" s="1">
        <v>0.77900000000000003</v>
      </c>
      <c r="U27" s="1">
        <v>1258.6800911483799</v>
      </c>
      <c r="V27" s="1">
        <v>24.859839979373</v>
      </c>
      <c r="W27" s="1">
        <v>36.085999999999999</v>
      </c>
      <c r="X27" s="1">
        <v>18.454999999999998</v>
      </c>
      <c r="Y27" s="1">
        <v>47.098999999999997</v>
      </c>
      <c r="Z27" s="1">
        <v>50.76</v>
      </c>
      <c r="AA27" s="1">
        <v>48.929499999999997</v>
      </c>
    </row>
    <row r="28" spans="1:27" x14ac:dyDescent="0.25">
      <c r="A28" t="s">
        <v>73</v>
      </c>
      <c r="B28" t="s">
        <v>30</v>
      </c>
      <c r="C28" t="s">
        <v>33</v>
      </c>
      <c r="E28" s="1"/>
      <c r="F28" s="1">
        <v>-0.45</v>
      </c>
      <c r="G28" s="2">
        <v>546</v>
      </c>
      <c r="H28" s="2">
        <v>4371</v>
      </c>
      <c r="I28" s="1">
        <v>11.6</v>
      </c>
      <c r="J28" s="1">
        <v>1.8</v>
      </c>
      <c r="K28" s="2">
        <v>5</v>
      </c>
      <c r="L28" s="1" t="s">
        <v>25</v>
      </c>
      <c r="M28" s="1">
        <v>-6.9587873803399596</v>
      </c>
      <c r="N28" s="1">
        <v>0.19700000000000001</v>
      </c>
      <c r="O28" s="1">
        <v>2.1204213753241201</v>
      </c>
      <c r="P28" s="1">
        <v>0.72599999999999998</v>
      </c>
      <c r="Q28" s="1">
        <v>0.76206271675744897</v>
      </c>
      <c r="R28" s="1">
        <v>0.90100000000000002</v>
      </c>
      <c r="S28" s="1">
        <v>-7.0961831766389301</v>
      </c>
      <c r="T28" s="1">
        <v>0.28199999999999997</v>
      </c>
      <c r="U28" s="1">
        <v>314.06004543904299</v>
      </c>
      <c r="V28" s="1">
        <v>14.527135395602199</v>
      </c>
      <c r="W28" s="1">
        <v>50.037999999999997</v>
      </c>
      <c r="X28" s="1">
        <v>37.04</v>
      </c>
      <c r="Y28" s="1">
        <v>55.402999999999999</v>
      </c>
      <c r="Z28" s="1">
        <v>56.88</v>
      </c>
      <c r="AA28" s="1">
        <v>56.141500000000001</v>
      </c>
    </row>
    <row r="29" spans="1:27" x14ac:dyDescent="0.25">
      <c r="A29" t="s">
        <v>65</v>
      </c>
      <c r="B29" t="s">
        <v>40</v>
      </c>
      <c r="C29" t="s">
        <v>33</v>
      </c>
      <c r="E29" s="1"/>
      <c r="F29" s="1">
        <v>-0.39700000000000002</v>
      </c>
      <c r="G29" s="2">
        <v>1002</v>
      </c>
      <c r="H29" s="2">
        <v>1134</v>
      </c>
      <c r="I29" s="1">
        <v>11</v>
      </c>
      <c r="J29" s="1">
        <v>3.9</v>
      </c>
      <c r="K29" s="2">
        <v>3</v>
      </c>
      <c r="L29" s="1" t="s">
        <v>25</v>
      </c>
      <c r="M29" s="1">
        <v>2.4784404697374298</v>
      </c>
      <c r="N29" s="1">
        <v>0.68500000000000005</v>
      </c>
      <c r="O29" s="1">
        <v>9.5740925823244805</v>
      </c>
      <c r="P29" s="1">
        <v>0.245</v>
      </c>
      <c r="Q29" s="1">
        <v>7.0398783292064602</v>
      </c>
      <c r="R29" s="1">
        <v>0.41399999999999998</v>
      </c>
      <c r="S29" s="1">
        <v>2.5549414683407301</v>
      </c>
      <c r="T29" s="1">
        <v>0.76800000000000002</v>
      </c>
      <c r="U29" s="1">
        <v>1292.54564993036</v>
      </c>
      <c r="V29" s="1">
        <v>28.1222845798574</v>
      </c>
      <c r="W29" s="1">
        <v>38.499000000000002</v>
      </c>
      <c r="X29" s="1">
        <v>26.937000000000001</v>
      </c>
      <c r="Y29" s="1">
        <v>60.369</v>
      </c>
      <c r="Z29" s="1">
        <v>66.100999999999999</v>
      </c>
      <c r="AA29" s="1">
        <v>63.234999999999999</v>
      </c>
    </row>
    <row r="30" spans="1:27" x14ac:dyDescent="0.25">
      <c r="A30" t="s">
        <v>74</v>
      </c>
      <c r="B30" t="s">
        <v>30</v>
      </c>
      <c r="C30" t="s">
        <v>33</v>
      </c>
      <c r="E30" s="1" t="s">
        <v>77</v>
      </c>
      <c r="F30" s="1">
        <v>-0.156</v>
      </c>
      <c r="G30" s="2" t="s">
        <v>76</v>
      </c>
      <c r="H30" s="2" t="s">
        <v>76</v>
      </c>
      <c r="I30" s="1">
        <v>11</v>
      </c>
      <c r="J30" s="1">
        <v>2.2999999999999998</v>
      </c>
      <c r="K30" s="2">
        <v>21</v>
      </c>
      <c r="L30" s="1" t="s">
        <v>25</v>
      </c>
      <c r="M30" s="1">
        <v>-10.799751401955399</v>
      </c>
      <c r="N30" s="1">
        <v>9.8300000000000002E-3</v>
      </c>
      <c r="O30" s="1">
        <v>-0.95536922872464602</v>
      </c>
      <c r="P30" s="1">
        <v>0.93500000000000005</v>
      </c>
      <c r="Q30" s="1">
        <v>-1.83158928027585</v>
      </c>
      <c r="R30" s="1">
        <v>0.872</v>
      </c>
      <c r="S30" s="1">
        <v>-12.9948474704729</v>
      </c>
      <c r="T30" s="1">
        <v>7.3499999999999996E-2</v>
      </c>
      <c r="U30" s="1">
        <v>2.1255520955089402</v>
      </c>
      <c r="V30" s="1">
        <v>12.5310120714693</v>
      </c>
      <c r="W30" s="1">
        <v>26.08</v>
      </c>
      <c r="X30" s="1">
        <v>34.383000000000003</v>
      </c>
      <c r="Y30" s="1">
        <v>31.181999999999999</v>
      </c>
      <c r="Z30" s="1">
        <v>36.438000000000002</v>
      </c>
      <c r="AA30" s="1">
        <v>33.81</v>
      </c>
    </row>
    <row r="31" spans="1:27" x14ac:dyDescent="0.25">
      <c r="A31" t="s">
        <v>70</v>
      </c>
      <c r="B31" t="s">
        <v>40</v>
      </c>
      <c r="C31" t="s">
        <v>33</v>
      </c>
      <c r="E31" s="1"/>
      <c r="F31" s="1">
        <v>-0.39700000000000002</v>
      </c>
      <c r="G31" s="2" t="s">
        <v>76</v>
      </c>
      <c r="H31" s="2" t="s">
        <v>76</v>
      </c>
      <c r="I31" s="1">
        <v>8.1</v>
      </c>
      <c r="J31" s="1">
        <v>8.1</v>
      </c>
      <c r="K31" s="2">
        <v>10</v>
      </c>
      <c r="L31" s="1" t="s">
        <v>25</v>
      </c>
      <c r="M31" s="1">
        <v>0.74773540484564405</v>
      </c>
      <c r="N31" s="1">
        <v>0.80600000000000005</v>
      </c>
      <c r="O31" s="1">
        <v>1.1560237667704301</v>
      </c>
      <c r="P31" s="1">
        <v>0.82499999999999996</v>
      </c>
      <c r="Q31" s="1">
        <v>1.0857621419499099</v>
      </c>
      <c r="R31" s="1">
        <v>0.82299999999999995</v>
      </c>
      <c r="S31" s="1">
        <v>0.74548649990878002</v>
      </c>
      <c r="T31" s="1">
        <v>0.88300000000000001</v>
      </c>
      <c r="U31" s="1">
        <v>10000</v>
      </c>
      <c r="V31" s="1">
        <v>6.9030801553621997</v>
      </c>
      <c r="W31" s="1">
        <v>1.3149999999999999</v>
      </c>
      <c r="X31" s="1">
        <v>24.882000000000001</v>
      </c>
      <c r="Y31" s="1">
        <v>23.324000000000002</v>
      </c>
      <c r="Z31" s="1">
        <v>26.51</v>
      </c>
      <c r="AA31" s="1">
        <v>24.917000000000002</v>
      </c>
    </row>
    <row r="32" spans="1:27" x14ac:dyDescent="0.25">
      <c r="A32" t="s">
        <v>63</v>
      </c>
      <c r="B32" t="s">
        <v>40</v>
      </c>
      <c r="C32" t="s">
        <v>33</v>
      </c>
      <c r="E32" s="1"/>
      <c r="F32" s="1">
        <v>-0.375</v>
      </c>
      <c r="G32" s="2">
        <v>114</v>
      </c>
      <c r="H32" s="2">
        <v>218</v>
      </c>
      <c r="I32" s="1">
        <v>7.7</v>
      </c>
      <c r="J32" s="1">
        <v>1.9</v>
      </c>
      <c r="K32" s="2">
        <v>2</v>
      </c>
      <c r="L32" s="1" t="s">
        <v>25</v>
      </c>
      <c r="M32" s="1">
        <v>-7.6061568841268796</v>
      </c>
      <c r="N32" s="1">
        <v>0.28299999999999997</v>
      </c>
      <c r="O32" s="1">
        <v>-0.83174085843055501</v>
      </c>
      <c r="P32" s="1">
        <v>0.89500000000000002</v>
      </c>
      <c r="Q32" s="1">
        <v>-1.2887657860748101</v>
      </c>
      <c r="R32" s="1">
        <v>0.85599999999999998</v>
      </c>
      <c r="S32" s="1">
        <v>-9.7252343325257602</v>
      </c>
      <c r="T32" s="1">
        <v>0.20699999999999999</v>
      </c>
      <c r="U32" s="1">
        <v>155.43009883407899</v>
      </c>
      <c r="V32" s="1">
        <v>7.7832835011196799</v>
      </c>
      <c r="W32" s="1">
        <v>43.677</v>
      </c>
      <c r="X32" s="1">
        <v>36.08</v>
      </c>
      <c r="Y32" s="1">
        <v>49.988</v>
      </c>
      <c r="Z32" s="1">
        <v>57.363</v>
      </c>
      <c r="AA32" s="1">
        <v>53.6755</v>
      </c>
    </row>
    <row r="33" spans="1:27" x14ac:dyDescent="0.25">
      <c r="A33" t="s">
        <v>71</v>
      </c>
      <c r="B33" t="s">
        <v>40</v>
      </c>
      <c r="C33" t="s">
        <v>33</v>
      </c>
      <c r="E33" s="1"/>
      <c r="F33" s="1">
        <v>-0.42099999999999999</v>
      </c>
      <c r="G33" s="2">
        <v>3094</v>
      </c>
      <c r="H33" s="2" t="s">
        <v>76</v>
      </c>
      <c r="I33" s="1">
        <v>7.7</v>
      </c>
      <c r="J33" s="1">
        <v>3</v>
      </c>
      <c r="K33" s="2">
        <v>1</v>
      </c>
      <c r="L33" s="1" t="s">
        <v>25</v>
      </c>
      <c r="M33" s="1">
        <v>-0.382749686413344</v>
      </c>
      <c r="N33" s="1">
        <v>0.94</v>
      </c>
      <c r="O33" s="1">
        <v>8.9578605377311806</v>
      </c>
      <c r="P33" s="1">
        <v>0.16600000000000001</v>
      </c>
      <c r="Q33" s="1">
        <v>5.8542377939367896</v>
      </c>
      <c r="R33" s="1">
        <v>0.36799999999999999</v>
      </c>
      <c r="S33" s="1">
        <v>-0.30502430794701302</v>
      </c>
      <c r="T33" s="1">
        <v>0.96</v>
      </c>
      <c r="U33" s="1">
        <v>10000</v>
      </c>
      <c r="V33" s="1">
        <v>10.1456301871281</v>
      </c>
      <c r="W33" s="1">
        <v>14.834</v>
      </c>
      <c r="X33" s="1">
        <v>27.672999999999998</v>
      </c>
      <c r="Y33" s="1">
        <v>35.503999999999998</v>
      </c>
      <c r="Z33" s="1">
        <v>63.616999999999997</v>
      </c>
      <c r="AA33" s="1">
        <v>49.560499999999998</v>
      </c>
    </row>
    <row r="34" spans="1:27" x14ac:dyDescent="0.25">
      <c r="A34" t="s">
        <v>68</v>
      </c>
      <c r="B34" t="s">
        <v>30</v>
      </c>
      <c r="C34" t="s">
        <v>33</v>
      </c>
      <c r="E34" s="1"/>
      <c r="F34" s="1">
        <v>-0.312</v>
      </c>
      <c r="G34" s="2">
        <v>7567</v>
      </c>
      <c r="H34" s="2">
        <v>9462</v>
      </c>
      <c r="I34" s="1">
        <v>7.2</v>
      </c>
      <c r="J34" s="1">
        <v>3.5</v>
      </c>
      <c r="K34" s="2">
        <v>14</v>
      </c>
      <c r="L34" s="1" t="s">
        <v>25</v>
      </c>
      <c r="M34" s="1">
        <v>-7.79843720785549</v>
      </c>
      <c r="N34" s="1">
        <v>0.41799999999999998</v>
      </c>
      <c r="O34" s="1">
        <v>1.9409750825715699</v>
      </c>
      <c r="P34" s="1">
        <v>0.87</v>
      </c>
      <c r="Q34" s="1">
        <v>0.97763844972744496</v>
      </c>
      <c r="R34" s="1">
        <v>0.95</v>
      </c>
      <c r="S34" s="1">
        <v>-10.748508639674901</v>
      </c>
      <c r="T34" s="1">
        <v>0.20300000000000001</v>
      </c>
      <c r="U34" s="1">
        <v>10000</v>
      </c>
      <c r="V34" s="1">
        <v>14.0996523050147</v>
      </c>
      <c r="W34" s="1">
        <v>29.164000000000001</v>
      </c>
      <c r="X34" s="1">
        <v>29.443999999999999</v>
      </c>
      <c r="Y34" s="1">
        <v>32.93</v>
      </c>
      <c r="Z34" s="1">
        <v>71.278000000000006</v>
      </c>
      <c r="AA34" s="1">
        <v>52.103999999999999</v>
      </c>
    </row>
    <row r="35" spans="1:27" x14ac:dyDescent="0.25">
      <c r="A35" t="s">
        <v>72</v>
      </c>
      <c r="B35" t="s">
        <v>40</v>
      </c>
      <c r="C35" t="s">
        <v>33</v>
      </c>
      <c r="E35" s="1"/>
      <c r="F35" s="1">
        <v>-0.42499999999999999</v>
      </c>
      <c r="G35" s="2">
        <v>6684</v>
      </c>
      <c r="H35" s="2">
        <v>11519</v>
      </c>
      <c r="I35" s="1">
        <v>7.2</v>
      </c>
      <c r="J35" s="1">
        <v>1.4</v>
      </c>
      <c r="K35" s="2">
        <v>28</v>
      </c>
      <c r="L35" s="1" t="s">
        <v>25</v>
      </c>
      <c r="M35" s="1">
        <v>12.8142214190082</v>
      </c>
      <c r="N35" s="1">
        <v>5.7799999999999997E-2</v>
      </c>
      <c r="O35" s="1">
        <v>7.5682625679893798</v>
      </c>
      <c r="P35" s="1">
        <v>0.42299999999999999</v>
      </c>
      <c r="Q35" s="1">
        <v>6.7075122672515297</v>
      </c>
      <c r="R35" s="1">
        <v>0.45</v>
      </c>
      <c r="S35" s="1">
        <v>14.4499868924725</v>
      </c>
      <c r="T35" s="1">
        <v>9.2299999999999993E-2</v>
      </c>
      <c r="U35" s="1">
        <v>7012.2279250232896</v>
      </c>
      <c r="V35" s="1">
        <v>8.1459904516636605</v>
      </c>
      <c r="W35" s="1">
        <v>-8.9849999999999994</v>
      </c>
      <c r="X35" s="1">
        <v>18.936</v>
      </c>
      <c r="Y35" s="1">
        <v>28.69</v>
      </c>
      <c r="Z35" s="1">
        <v>34.078000000000003</v>
      </c>
      <c r="AA35" s="1">
        <v>31.384</v>
      </c>
    </row>
    <row r="36" spans="1:27" x14ac:dyDescent="0.25">
      <c r="A36" t="s">
        <v>69</v>
      </c>
      <c r="B36" t="s">
        <v>30</v>
      </c>
      <c r="C36" t="s">
        <v>33</v>
      </c>
      <c r="E36" s="1"/>
      <c r="F36" s="1">
        <v>-0.36099999999999999</v>
      </c>
      <c r="G36" s="2" t="s">
        <v>76</v>
      </c>
      <c r="H36" s="2" t="s">
        <v>76</v>
      </c>
      <c r="I36" s="1">
        <v>2.1</v>
      </c>
      <c r="J36" s="1">
        <v>0.1</v>
      </c>
      <c r="K36" s="2">
        <v>9</v>
      </c>
      <c r="L36" s="1" t="s">
        <v>25</v>
      </c>
      <c r="M36" s="1">
        <v>-5.3901604154801701</v>
      </c>
      <c r="N36" s="1">
        <v>0.253</v>
      </c>
      <c r="O36" s="1">
        <v>2.5595794089680899</v>
      </c>
      <c r="P36" s="1">
        <v>0.67</v>
      </c>
      <c r="Q36" s="1">
        <v>2.8394597861899298</v>
      </c>
      <c r="R36" s="1">
        <v>0.68</v>
      </c>
      <c r="S36" s="1">
        <v>-7.2427457704889102</v>
      </c>
      <c r="T36" s="1">
        <v>0.25800000000000001</v>
      </c>
      <c r="U36" s="1">
        <v>10000</v>
      </c>
      <c r="V36" s="1">
        <v>6.3838819728848</v>
      </c>
      <c r="W36" s="1">
        <v>14.923999999999999</v>
      </c>
      <c r="X36" s="1">
        <v>32.194000000000003</v>
      </c>
      <c r="Y36" s="1">
        <v>24.920999999999999</v>
      </c>
      <c r="Z36" s="1">
        <v>35.770000000000003</v>
      </c>
      <c r="AA36" s="1">
        <v>30.345500000000001</v>
      </c>
    </row>
    <row r="42" spans="1:27" x14ac:dyDescent="0.25">
      <c r="C42" t="s">
        <v>86</v>
      </c>
    </row>
    <row r="43" spans="1:27" ht="15.75" thickBot="1" x14ac:dyDescent="0.3"/>
    <row r="44" spans="1:27" ht="15.75" thickBot="1" x14ac:dyDescent="0.3">
      <c r="C44" s="5" t="s">
        <v>87</v>
      </c>
      <c r="D44" s="6"/>
      <c r="E44" s="6"/>
      <c r="F44" s="12" t="s">
        <v>88</v>
      </c>
      <c r="G44" s="13"/>
      <c r="H44" s="13"/>
      <c r="I44" t="s">
        <v>89</v>
      </c>
      <c r="L44" t="s">
        <v>90</v>
      </c>
      <c r="N44" t="s">
        <v>91</v>
      </c>
      <c r="P44" t="s">
        <v>92</v>
      </c>
    </row>
    <row r="45" spans="1:27" ht="15.75" thickBot="1" x14ac:dyDescent="0.3">
      <c r="C45" s="29" t="s">
        <v>94</v>
      </c>
      <c r="D45" s="28" t="s">
        <v>93</v>
      </c>
      <c r="E45" s="28" t="s">
        <v>95</v>
      </c>
      <c r="F45" s="29" t="s">
        <v>94</v>
      </c>
      <c r="G45" s="28" t="s">
        <v>93</v>
      </c>
      <c r="H45" s="28" t="s">
        <v>95</v>
      </c>
      <c r="I45" s="29" t="s">
        <v>94</v>
      </c>
      <c r="J45" s="28" t="s">
        <v>93</v>
      </c>
      <c r="K45" s="28" t="s">
        <v>95</v>
      </c>
      <c r="L45" s="28" t="s">
        <v>94</v>
      </c>
      <c r="M45" t="s">
        <v>93</v>
      </c>
      <c r="N45" t="s">
        <v>94</v>
      </c>
      <c r="O45" t="s">
        <v>93</v>
      </c>
      <c r="P45" t="s">
        <v>94</v>
      </c>
      <c r="Q45" t="s">
        <v>93</v>
      </c>
      <c r="R45" t="s">
        <v>95</v>
      </c>
    </row>
    <row r="46" spans="1:27" ht="15.75" thickBot="1" x14ac:dyDescent="0.3">
      <c r="B46" s="3" t="s">
        <v>81</v>
      </c>
      <c r="C46" s="7">
        <v>27.72</v>
      </c>
      <c r="D46" s="8" t="s">
        <v>84</v>
      </c>
      <c r="E46" s="12">
        <v>2.6</v>
      </c>
      <c r="F46" s="8">
        <v>10.48</v>
      </c>
      <c r="G46" s="8">
        <v>0.08</v>
      </c>
      <c r="H46" s="12">
        <v>3.32</v>
      </c>
      <c r="I46" s="1">
        <f>AVERAGE(Q4:Q8)</f>
        <v>7.0950569061119761</v>
      </c>
      <c r="J46" s="1">
        <f>TTEST(Q4:Q8,$Q$24:$Q$36,2,3)</f>
        <v>0.32095975793812948</v>
      </c>
      <c r="K46" s="26">
        <f>I46/$I$50</f>
        <v>2.5910903601661861</v>
      </c>
      <c r="L46" s="1">
        <f>AVERAGE(S4:S8)</f>
        <v>0.38216969868243994</v>
      </c>
      <c r="M46" s="1">
        <f>TTEST(S4:S8,$S$24:$S$36,2,3)</f>
        <v>0.36973164291581551</v>
      </c>
      <c r="N46" s="1">
        <f>AVERAGE(M4:M8)</f>
        <v>0.95209094964536389</v>
      </c>
      <c r="O46" s="1">
        <f>TTEST(M4:M8,$M$24:$M$36,2,3)</f>
        <v>0.35453057001995625</v>
      </c>
      <c r="P46" s="1">
        <f>AVERAGE(O4:O8)</f>
        <v>7.4864933419952395</v>
      </c>
      <c r="Q46" s="1">
        <f>TTEST(O4:O8,$O$24:$O$36,2,3)</f>
        <v>0.3794548455267564</v>
      </c>
      <c r="R46" s="26">
        <f>P46/$Q$50</f>
        <v>1.9837274681269244</v>
      </c>
    </row>
    <row r="47" spans="1:27" ht="15.75" thickBot="1" x14ac:dyDescent="0.3">
      <c r="B47" s="4" t="s">
        <v>44</v>
      </c>
      <c r="C47" s="9">
        <v>30.08</v>
      </c>
      <c r="D47" s="10" t="s">
        <v>84</v>
      </c>
      <c r="E47" s="30">
        <v>2.82</v>
      </c>
      <c r="F47" s="10">
        <v>16.34</v>
      </c>
      <c r="G47" s="10" t="s">
        <v>85</v>
      </c>
      <c r="H47" s="30">
        <v>5.18</v>
      </c>
      <c r="I47" s="1">
        <f>AVERAGE(Q13:Q16,Q8)</f>
        <v>12.046983778574917</v>
      </c>
      <c r="J47" s="1">
        <f>TTEST(Q13:Q16,$Q$24:$Q$36,2,3)</f>
        <v>0.16804221382073622</v>
      </c>
      <c r="K47" s="26">
        <f t="shared" ref="K47:K49" si="0">I47/$I$50</f>
        <v>4.3995170089268969</v>
      </c>
      <c r="L47" s="1">
        <f>AVERAGE(S13:S16,S8)</f>
        <v>5.6578747295844369</v>
      </c>
      <c r="M47" s="1">
        <f>TTEST(S13:S16,$S$24:$S$36,2,3)</f>
        <v>0.10739021245572265</v>
      </c>
      <c r="N47" s="1">
        <f>AVERAGE(M13:M16,M8)</f>
        <v>6.0610227493444402</v>
      </c>
      <c r="O47" s="1">
        <f>TTEST(M13:M16,$M$24:$M$36,2,3)</f>
        <v>9.3863215931903776E-2</v>
      </c>
      <c r="P47" s="1">
        <f>AVERAGE(O13:O16,O8)</f>
        <v>13.120643513939919</v>
      </c>
      <c r="Q47" s="1">
        <f>TTEST(O13:O16,$O$24:$O$36,2,3)</f>
        <v>0.14213748670256904</v>
      </c>
      <c r="R47" s="26">
        <f>P47/$Q$50</f>
        <v>3.4766318153389655</v>
      </c>
    </row>
    <row r="48" spans="1:27" ht="15.75" thickBot="1" x14ac:dyDescent="0.3">
      <c r="B48" s="4" t="s">
        <v>49</v>
      </c>
      <c r="C48" s="9">
        <v>10.9</v>
      </c>
      <c r="D48" s="10">
        <v>0.48</v>
      </c>
      <c r="E48" s="10">
        <v>1.02</v>
      </c>
      <c r="F48" s="10">
        <v>3.25</v>
      </c>
      <c r="G48" s="10">
        <v>0.49</v>
      </c>
      <c r="H48" s="10">
        <v>1.03</v>
      </c>
      <c r="I48" s="1">
        <f>AVERAGE(Q17:Q18)</f>
        <v>2.6029479115160199</v>
      </c>
      <c r="J48" s="1">
        <f>TTEST(Q17:Q18,$Q$24:$Q$36,2,3)</f>
        <v>0.91882588206425653</v>
      </c>
      <c r="K48" s="1">
        <f t="shared" si="0"/>
        <v>0.95058761766010602</v>
      </c>
      <c r="L48" s="1">
        <f>AVERAGE(S17:S18)</f>
        <v>-2.6739789616923901</v>
      </c>
      <c r="M48" s="1">
        <f>TTEST(S17:S18,$S$24:$S$36,2,3)</f>
        <v>0.89598980786054727</v>
      </c>
      <c r="N48" s="1">
        <f>AVERAGE(M17:M18)</f>
        <v>-2.16151563136577</v>
      </c>
      <c r="O48" s="1">
        <f>TTEST(M17:M18,$M$24:$M$36,2,3)</f>
        <v>0.95726903266360641</v>
      </c>
      <c r="P48" s="1">
        <f>AVERAGE(O17:O18)</f>
        <v>4.1189589959813597</v>
      </c>
      <c r="Q48" s="1">
        <f>TTEST(O17:O18,$O$24:$O$36,2,3)</f>
        <v>0.8070850551579829</v>
      </c>
      <c r="R48" s="1">
        <f>P48/$Q$50</f>
        <v>1.0914178009859929</v>
      </c>
    </row>
    <row r="49" spans="2:19" ht="15.75" thickBot="1" x14ac:dyDescent="0.3">
      <c r="B49" s="4" t="s">
        <v>82</v>
      </c>
      <c r="C49" s="9">
        <v>17.88</v>
      </c>
      <c r="D49" s="10">
        <v>0.08</v>
      </c>
      <c r="E49" s="10">
        <v>1.68</v>
      </c>
      <c r="F49" s="10">
        <v>9.1</v>
      </c>
      <c r="G49" s="10">
        <v>0.1</v>
      </c>
      <c r="H49" s="10">
        <v>2.89</v>
      </c>
      <c r="I49" s="1">
        <f>AVERAGE(Q19:Q23)</f>
        <v>5.1542217692098236</v>
      </c>
      <c r="J49" s="1">
        <f>TTEST(Q19:Q23,$Q$24:$Q$36,2,3)</f>
        <v>9.7363511352618809E-2</v>
      </c>
      <c r="K49" s="1">
        <f t="shared" si="0"/>
        <v>1.8823040487319673</v>
      </c>
      <c r="L49" s="1">
        <f>AVERAGE(S19:S23)</f>
        <v>0.20023734204905602</v>
      </c>
      <c r="M49" s="1">
        <f>TTEST(S19:S23,$S$24:$S$36,2,3)</f>
        <v>0.24244203283365995</v>
      </c>
      <c r="N49" s="1">
        <f>AVERAGE(M19:M23)</f>
        <v>0.50212846024026359</v>
      </c>
      <c r="O49" s="1">
        <f>TTEST(M19:M23,$M$24:$M$36,2,3)</f>
        <v>0.23183402713589499</v>
      </c>
      <c r="P49" s="1">
        <f>AVERAGE(O19:O23)</f>
        <v>6.0371191461264804</v>
      </c>
      <c r="Q49" s="1">
        <f>TTEST(O19:O23,$O$24:$O$36,2,3)</f>
        <v>0.15011095953960876</v>
      </c>
      <c r="R49" s="1">
        <f>P49/$Q$50</f>
        <v>1.5996807225282745</v>
      </c>
    </row>
    <row r="50" spans="2:19" ht="15.75" thickBot="1" x14ac:dyDescent="0.3">
      <c r="B50" s="4" t="s">
        <v>83</v>
      </c>
      <c r="C50" s="9">
        <v>10.67</v>
      </c>
      <c r="D50" s="11"/>
      <c r="E50" s="11"/>
      <c r="F50" s="10">
        <v>3.15</v>
      </c>
      <c r="G50" s="11"/>
      <c r="H50" s="11"/>
      <c r="I50" s="1">
        <f>AVERAGE(Q24:Q36)</f>
        <v>2.738251438539919</v>
      </c>
      <c r="J50" s="1"/>
      <c r="K50" s="1"/>
      <c r="L50" s="1">
        <f>AVERAGE(S24:S36)</f>
        <v>-2.9887615057389607</v>
      </c>
      <c r="M50" s="1"/>
      <c r="N50" s="1">
        <f>AVERAGE(M24:M36)</f>
        <v>-2.2745351240029197</v>
      </c>
      <c r="O50" s="1"/>
      <c r="P50" s="1"/>
      <c r="Q50" s="1">
        <f>AVERAGE(O24:O36)</f>
        <v>3.7739525525974282</v>
      </c>
      <c r="R50" s="1"/>
      <c r="S50" s="1"/>
    </row>
    <row r="55" spans="2:19" x14ac:dyDescent="0.25">
      <c r="E55">
        <f>MIN(E46:E50)</f>
        <v>1.02</v>
      </c>
      <c r="F55">
        <f t="shared" ref="F55:S55" si="1">MIN(F46:F50)</f>
        <v>3.15</v>
      </c>
      <c r="G55">
        <f t="shared" si="1"/>
        <v>0.08</v>
      </c>
      <c r="H55">
        <f t="shared" si="1"/>
        <v>1.03</v>
      </c>
      <c r="I55">
        <f t="shared" si="1"/>
        <v>2.6029479115160199</v>
      </c>
      <c r="J55">
        <f t="shared" si="1"/>
        <v>9.7363511352618809E-2</v>
      </c>
      <c r="K55">
        <f t="shared" si="1"/>
        <v>0.95058761766010602</v>
      </c>
      <c r="L55">
        <f t="shared" si="1"/>
        <v>-2.9887615057389607</v>
      </c>
      <c r="M55">
        <f t="shared" si="1"/>
        <v>0.10739021245572265</v>
      </c>
      <c r="N55">
        <f t="shared" si="1"/>
        <v>-2.2745351240029197</v>
      </c>
      <c r="O55">
        <f t="shared" si="1"/>
        <v>9.3863215931903776E-2</v>
      </c>
      <c r="P55">
        <f t="shared" si="1"/>
        <v>4.1189589959813597</v>
      </c>
      <c r="Q55">
        <f t="shared" si="1"/>
        <v>0.14213748670256904</v>
      </c>
      <c r="R55">
        <f t="shared" si="1"/>
        <v>1.0914178009859929</v>
      </c>
      <c r="S55">
        <f t="shared" si="1"/>
        <v>0</v>
      </c>
    </row>
    <row r="56" spans="2:19" x14ac:dyDescent="0.25">
      <c r="E56">
        <f>MAX(E46:E50)</f>
        <v>2.82</v>
      </c>
      <c r="F56">
        <f t="shared" ref="F56:S56" si="2">MAX(F46:F50)</f>
        <v>16.34</v>
      </c>
      <c r="G56">
        <f t="shared" si="2"/>
        <v>0.49</v>
      </c>
      <c r="H56">
        <f t="shared" si="2"/>
        <v>5.18</v>
      </c>
      <c r="I56">
        <f t="shared" si="2"/>
        <v>12.046983778574917</v>
      </c>
      <c r="J56">
        <f t="shared" si="2"/>
        <v>0.91882588206425653</v>
      </c>
      <c r="K56">
        <f t="shared" si="2"/>
        <v>4.3995170089268969</v>
      </c>
      <c r="L56">
        <f t="shared" si="2"/>
        <v>5.6578747295844369</v>
      </c>
      <c r="M56">
        <f t="shared" si="2"/>
        <v>0.89598980786054727</v>
      </c>
      <c r="N56">
        <f t="shared" si="2"/>
        <v>6.0610227493444402</v>
      </c>
      <c r="O56">
        <f t="shared" si="2"/>
        <v>0.95726903266360641</v>
      </c>
      <c r="P56">
        <f t="shared" si="2"/>
        <v>13.120643513939919</v>
      </c>
      <c r="Q56">
        <f t="shared" si="2"/>
        <v>3.7739525525974282</v>
      </c>
      <c r="R56">
        <f t="shared" si="2"/>
        <v>3.4766318153389655</v>
      </c>
      <c r="S56">
        <f t="shared" si="2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merged_SynergyScores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ykala</cp:lastModifiedBy>
  <dcterms:created xsi:type="dcterms:W3CDTF">2021-07-23T14:00:46Z</dcterms:created>
  <dcterms:modified xsi:type="dcterms:W3CDTF">2021-07-23T18:35:59Z</dcterms:modified>
</cp:coreProperties>
</file>