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0" yWindow="240" windowWidth="25360" windowHeight="15820" tabRatio="744" activeTab="1"/>
  </bookViews>
  <sheets>
    <sheet name="G.30 (data)" sheetId="34" r:id="rId1"/>
    <sheet name="G.30" sheetId="29" r:id="rId2"/>
  </sheets>
  <definedNames>
    <definedName name="arable.land.bio.crop.yields">#REF!</definedName>
    <definedName name="arable.land.food.crop.yields">#REF!</definedName>
    <definedName name="arable.land.other">#REF!</definedName>
    <definedName name="Area.conversion.squaremeters">#REF!</definedName>
    <definedName name="Area.conversion.unit">#REF!</definedName>
    <definedName name="CD">#REF!</definedName>
    <definedName name="CH4.as.CO2e">#REF!</definedName>
    <definedName name="clim.area.earth">#REF!</definedName>
    <definedName name="clim.area.ice">#REF!</definedName>
    <definedName name="clim.area.ocean">#REF!</definedName>
    <definedName name="clim.carbon.CO2">#REF!</definedName>
    <definedName name="clim.conc.ratio">#REF!</definedName>
    <definedName name="clim.ice.latheat">#REF!</definedName>
    <definedName name="clim.log.coeff">#REF!</definedName>
    <definedName name="clim.pi.co2">#REF!</definedName>
    <definedName name="clim.seawater.density">#REF!</definedName>
    <definedName name="clim.seawater.heatcap">#REF!</definedName>
    <definedName name="clim.seawater.te">#REF!</definedName>
    <definedName name="clim.water.density">#REF!</definedName>
    <definedName name="CO2.fraction">#REF!</definedName>
    <definedName name="Conversion.to.annual.energy">#REF!</definedName>
    <definedName name="Conversion.to.average.power">#REF!</definedName>
    <definedName name="Converson.to.energy.per.second">#REF!</definedName>
    <definedName name="Cost.conversion.unit">#REF!</definedName>
    <definedName name="Cost.conversions.dollars">#REF!</definedName>
    <definedName name="E">#REF!</definedName>
    <definedName name="efficiency.crops.to.meat">#REF!</definedName>
    <definedName name="Energy.conversion.joules">#REF!</definedName>
    <definedName name="Energy.conversion.unit">#REF!</definedName>
    <definedName name="F.gases.as.CO2e">#REF!</definedName>
    <definedName name="forest.residues.yield">#REF!</definedName>
    <definedName name="G.30.Assumptions.EF">'G.30 (data)'!#REF!</definedName>
    <definedName name="G.30.assumptions.EF.CH4">'G.30 (data)'!#REF!</definedName>
    <definedName name="G.30.assumptions.EF.CO2">'G.30 (data)'!#REF!</definedName>
    <definedName name="G.30.assumptions.EF.N2O">'G.30 (data)'!#REF!</definedName>
    <definedName name="gas.volume.conversions.cm">#REF!</definedName>
    <definedName name="gas.volume.conversions.litre">#REF!</definedName>
    <definedName name="gas.volume.conversions.unit">#REF!</definedName>
    <definedName name="GBP">#REF!</definedName>
    <definedName name="GCD">#REF!</definedName>
    <definedName name="GCY">#REF!</definedName>
    <definedName name="GE">#REF!</definedName>
    <definedName name="GGBP">#REF!</definedName>
    <definedName name="GIR">#REF!</definedName>
    <definedName name="GJY">#REF!</definedName>
    <definedName name="GKW">#REF!</definedName>
    <definedName name="global.total.CO2.array">#REF!</definedName>
    <definedName name="global.total.CO2.cumulative">#REF!</definedName>
    <definedName name="GRR">#REF!</definedName>
    <definedName name="GUSD">#REF!</definedName>
    <definedName name="IR">#REF!</definedName>
    <definedName name="JY">#REF!</definedName>
    <definedName name="KCD">#REF!</definedName>
    <definedName name="KCY">#REF!</definedName>
    <definedName name="KE">#REF!</definedName>
    <definedName name="kGBP">#REF!</definedName>
    <definedName name="KIR">#REF!</definedName>
    <definedName name="KJY">#REF!</definedName>
    <definedName name="KKW">#REF!</definedName>
    <definedName name="KRR">#REF!</definedName>
    <definedName name="kUSD">#REF!</definedName>
    <definedName name="KW">#REF!</definedName>
    <definedName name="liquid.volume.conversions.unit">#REF!</definedName>
    <definedName name="MCD">#REF!</definedName>
    <definedName name="MCY">#REF!</definedName>
    <definedName name="ME">#REF!</definedName>
    <definedName name="MGBP">#REF!</definedName>
    <definedName name="MIR">#REF!</definedName>
    <definedName name="MJY">#REF!</definedName>
    <definedName name="MKW">#REF!</definedName>
    <definedName name="MRR">#REF!</definedName>
    <definedName name="MUSD">#REF!</definedName>
    <definedName name="N2O.as.CO2e">#REF!</definedName>
    <definedName name="number.conversions.one">#REF!</definedName>
    <definedName name="number.conversions.unit">#REF!</definedName>
    <definedName name="other.land.unproductive">#REF!</definedName>
    <definedName name="outputs.emissions.years">#REF!</definedName>
    <definedName name="pasture.land.meat.yields">#REF!</definedName>
    <definedName name="Power.conversions.unit">#REF!</definedName>
    <definedName name="Power.conversions.watts">#REF!</definedName>
    <definedName name="Preferences.area">#REF!</definedName>
    <definedName name="preferences.area.meters.squared">#REF!</definedName>
    <definedName name="Preferences.energy">#REF!</definedName>
    <definedName name="preferences.energy.joules">#REF!</definedName>
    <definedName name="Preferences.language">#REF!</definedName>
    <definedName name="Preferences.money">#REF!</definedName>
    <definedName name="preferences.money.gbp">#REF!</definedName>
    <definedName name="preferences.other.numbers">#REF!</definedName>
    <definedName name="Preferences.power">#REF!</definedName>
    <definedName name="preferences.power.watts">#REF!</definedName>
    <definedName name="Preferences.time">#REF!</definedName>
    <definedName name="preferences.volume.gas">#REF!</definedName>
    <definedName name="preferences.volume.liquid">#REF!</definedName>
    <definedName name="Preferences.weight">#REF!</definedName>
    <definedName name="proportion.intensively.farmed">#REF!</definedName>
    <definedName name="RR">#REF!</definedName>
    <definedName name="seconds.per.day">#REF!</definedName>
    <definedName name="seconds.per.hour">#REF!</definedName>
    <definedName name="seconds.per.minute">#REF!</definedName>
    <definedName name="seconds.per.year">#REF!</definedName>
    <definedName name="TCD">#REF!</definedName>
    <definedName name="TCY">#REF!</definedName>
    <definedName name="TE">#REF!</definedName>
    <definedName name="TGBP">#REF!</definedName>
    <definedName name="time.conversions.seconds">#REF!</definedName>
    <definedName name="time.conversions.unit">#REF!</definedName>
    <definedName name="TIR">#REF!</definedName>
    <definedName name="TJY">#REF!</definedName>
    <definedName name="TKW">#REF!</definedName>
    <definedName name="total.land">#REF!</definedName>
    <definedName name="TRR">#REF!</definedName>
    <definedName name="TUSD">#REF!</definedName>
    <definedName name="uint.kt">#REF!</definedName>
    <definedName name="Unit.acre">#REF!</definedName>
    <definedName name="Unit.Africa">#REF!</definedName>
    <definedName name="Unit.Australia">#REF!</definedName>
    <definedName name="unit.bbl">#REF!</definedName>
    <definedName name="Unit.bcm.energy">#REF!</definedName>
    <definedName name="unit.billion">#REF!</definedName>
    <definedName name="Unit.boe">#REF!</definedName>
    <definedName name="Unit.Brazil">#REF!</definedName>
    <definedName name="Unit.Btu">#REF!</definedName>
    <definedName name="Unit.calorie.not.food">#REF!</definedName>
    <definedName name="Unit.China">#REF!</definedName>
    <definedName name="unit.d">#REF!</definedName>
    <definedName name="unit.EJ">#REF!</definedName>
    <definedName name="unit.G.m3.gas">#REF!</definedName>
    <definedName name="Unit.GJ">#REF!</definedName>
    <definedName name="unit.Greenland">#REF!</definedName>
    <definedName name="unit.Gt">#REF!</definedName>
    <definedName name="Unit.GW">#REF!</definedName>
    <definedName name="Unit.GWh">#REF!</definedName>
    <definedName name="Unit.GWyear">#REF!</definedName>
    <definedName name="unit.h">#REF!</definedName>
    <definedName name="Unit.ha">#REF!</definedName>
    <definedName name="Unit.India">#REF!</definedName>
    <definedName name="Unit.J">#REF!</definedName>
    <definedName name="unit.k.m3.gas">#REF!</definedName>
    <definedName name="Unit.kcal.food">#REF!</definedName>
    <definedName name="unit.kg">#REF!</definedName>
    <definedName name="Unit.km2">#REF!</definedName>
    <definedName name="unit.kt">#REF!</definedName>
    <definedName name="Unit.ktoe">#REF!</definedName>
    <definedName name="Unit.kW">#REF!</definedName>
    <definedName name="Unit.kWh">#REF!</definedName>
    <definedName name="unit.l">#REF!</definedName>
    <definedName name="unit.m">#REF!</definedName>
    <definedName name="unit.M.m3.gas">#REF!</definedName>
    <definedName name="Unit.m2">#REF!</definedName>
    <definedName name="unit.m3.gas">#REF!</definedName>
    <definedName name="unit.m3.liquid">#REF!</definedName>
    <definedName name="Unit.Mboe">#REF!</definedName>
    <definedName name="Unit.mcm.d">#REF!</definedName>
    <definedName name="Unit.Mha">#REF!</definedName>
    <definedName name="unit.million">#REF!</definedName>
    <definedName name="Unit.MJ">#REF!</definedName>
    <definedName name="unit.Mt">#REF!</definedName>
    <definedName name="Unit.Mtoe">#REF!</definedName>
    <definedName name="Unit.Mtoe.y">#REF!</definedName>
    <definedName name="Unit.MW">#REF!</definedName>
    <definedName name="Unit.MWh">#REF!</definedName>
    <definedName name="unit.one">#REF!</definedName>
    <definedName name="Unit.PJ">#REF!</definedName>
    <definedName name="unit.s">#REF!</definedName>
    <definedName name="unit.scf">#REF!</definedName>
    <definedName name="unit.short.ton">#REF!</definedName>
    <definedName name="Unit.SouthAfrica">#REF!</definedName>
    <definedName name="unit.t">#REF!</definedName>
    <definedName name="unit.T.m3.gas">#REF!</definedName>
    <definedName name="Unit.therm">#REF!</definedName>
    <definedName name="unit.thousand">#REF!</definedName>
    <definedName name="Unit.TJ">#REF!</definedName>
    <definedName name="Unit.toe">#REF!</definedName>
    <definedName name="unit.Tt">#REF!</definedName>
    <definedName name="Unit.TWh">#REF!</definedName>
    <definedName name="unit.uk.gal">#REF!</definedName>
    <definedName name="unit.us.gal">#REF!</definedName>
    <definedName name="Unit.W">#REF!</definedName>
    <definedName name="unit.y">#REF!</definedName>
    <definedName name="Unit.year">#REF!</definedName>
    <definedName name="USD">#REF!</definedName>
    <definedName name="user.choice.0.1">#REF!</definedName>
    <definedName name="user.choice.0.2">#REF!</definedName>
    <definedName name="user.choice.10.1">#REF!</definedName>
    <definedName name="user.choice.10.2">#REF!</definedName>
    <definedName name="user.choice.10.3">#REF!</definedName>
    <definedName name="user.choice.10.4">#REF!</definedName>
    <definedName name="user.choice.10.5">#REF!</definedName>
    <definedName name="user.choice.20.1">#REF!</definedName>
    <definedName name="user.choice.20.2">#REF!</definedName>
    <definedName name="user.choice.20.3">#REF!</definedName>
    <definedName name="user.choice.20.4">#REF!</definedName>
    <definedName name="user.choice.20.5">#REF!</definedName>
    <definedName name="user.choice.20.6">#REF!</definedName>
    <definedName name="user.choice.30.1">#REF!</definedName>
    <definedName name="user.choice.30.2">#REF!</definedName>
    <definedName name="user.choice.30.3">#REF!</definedName>
    <definedName name="user.choice.30.4">#REF!</definedName>
    <definedName name="user.choice.40.1">#REF!</definedName>
    <definedName name="user.choice.40.10">#REF!</definedName>
    <definedName name="user.choice.40.2">#REF!</definedName>
    <definedName name="user.choice.40.3">#REF!</definedName>
    <definedName name="user.choice.40.4">#REF!</definedName>
    <definedName name="user.choice.40.5">#REF!</definedName>
    <definedName name="user.choice.40.6">#REF!</definedName>
    <definedName name="user.choice.40.7">#REF!</definedName>
    <definedName name="user.choice.40.8">#REF!</definedName>
    <definedName name="user.choice.40.9">#REF!</definedName>
    <definedName name="user.choice.60.1">#REF!</definedName>
    <definedName name="user.choice.60.10">#REF!</definedName>
    <definedName name="user.choice.60.2">#REF!</definedName>
    <definedName name="user.choice.60.3">#REF!</definedName>
    <definedName name="user.choice.60.4">#REF!</definedName>
    <definedName name="user.choice.60.5">#REF!</definedName>
    <definedName name="user.choice.60.6">#REF!</definedName>
    <definedName name="user.choice.60.7">#REF!</definedName>
    <definedName name="user.choice.60.8">#REF!</definedName>
    <definedName name="user.choice.60.9">#REF!</definedName>
    <definedName name="user.choice.climate.1">#REF!</definedName>
    <definedName name="user.choice.climate.2">#REF!</definedName>
    <definedName name="user.choice.Emissions.1">#REF!</definedName>
    <definedName name="waste.from.animals">#REF!</definedName>
    <definedName name="waste.per.human">#REF!</definedName>
    <definedName name="webtool.1990.to.2050.demand">#REF!</definedName>
    <definedName name="webtool.1990.to.2050.supply">#REF!</definedName>
    <definedName name="webtool.bio.2011">#REF!</definedName>
    <definedName name="webtool.bio.2050">#REF!</definedName>
    <definedName name="webtool.buildings.2011.to.2050">#REF!</definedName>
    <definedName name="webtool.buildings.historic">#REF!</definedName>
    <definedName name="webtool.C02e.timeseries">#REF!</definedName>
    <definedName name="Webtool.CO2.50.percent.2C">#REF!</definedName>
    <definedName name="webtool.CO2e.total.emissions">#REF!</definedName>
    <definedName name="webtool.cumulative.CO2e.2011">#REF!</definedName>
    <definedName name="webtool.cumulative.CO2e.2100">#REF!</definedName>
    <definedName name="webtool.demand.2011.actual">#REF!</definedName>
    <definedName name="webtool.demand.2050">#REF!</definedName>
    <definedName name="webtool.diet.2050">#REF!</definedName>
    <definedName name="webtool.electricity">#REF!</definedName>
    <definedName name="webtool.electricity.2011">#REF!</definedName>
    <definedName name="webtool.electricity.2050">#REF!</definedName>
    <definedName name="webtool.land.use">#REF!</definedName>
    <definedName name="webtool.remaining.coal">#REF!</definedName>
    <definedName name="webtool.remaining.gas">#REF!</definedName>
    <definedName name="webtool.remaining.oil">#REF!</definedName>
    <definedName name="webtool.supply.2011.actual">#REF!</definedName>
    <definedName name="webtool.supply.2050">#REF!</definedName>
    <definedName name="webtool.transport.2011.to.2050">#REF!</definedName>
    <definedName name="webtool.transport.historic">#REF!</definedName>
    <definedName name="webtool.vehicles.2011">#REF!</definedName>
    <definedName name="webtool.vehicles.2050">#REF!</definedName>
    <definedName name="webtool.warming.2100">#REF!</definedName>
    <definedName name="weight.conversions.kg">#REF!</definedName>
    <definedName name="weight.conversions.unit">#REF!</definedName>
    <definedName name="Y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29" l="1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H10" i="29"/>
  <c r="C3" i="29"/>
  <c r="C2" i="29"/>
  <c r="H28" i="29"/>
  <c r="H27" i="29"/>
  <c r="H26" i="29"/>
  <c r="H25" i="29"/>
  <c r="H24" i="29"/>
  <c r="H23" i="29"/>
  <c r="H22" i="29"/>
  <c r="H21" i="29"/>
  <c r="H20" i="29"/>
  <c r="H19" i="29"/>
  <c r="H18" i="29"/>
  <c r="H17" i="29"/>
  <c r="H16" i="29"/>
  <c r="H15" i="29"/>
  <c r="H14" i="29"/>
  <c r="H13" i="29"/>
  <c r="H12" i="29"/>
  <c r="H11" i="29"/>
  <c r="X3" i="34"/>
  <c r="V3" i="34"/>
  <c r="U3" i="34"/>
  <c r="T3" i="34"/>
  <c r="Q1" i="34"/>
  <c r="Q94" i="34"/>
  <c r="P94" i="34"/>
  <c r="O94" i="34"/>
  <c r="N94" i="34"/>
  <c r="M94" i="34"/>
  <c r="L94" i="34"/>
  <c r="K94" i="34"/>
  <c r="J94" i="34"/>
  <c r="I94" i="34"/>
  <c r="I11" i="29" a="1"/>
  <c r="I11" i="29"/>
  <c r="I17" i="29" a="1"/>
  <c r="I17" i="29"/>
  <c r="I23" i="29" a="1"/>
  <c r="I23" i="29"/>
  <c r="I15" i="29" a="1"/>
  <c r="I15" i="29"/>
  <c r="I21" i="29" a="1"/>
  <c r="I21" i="29"/>
  <c r="I27" i="29" a="1"/>
  <c r="I27" i="29"/>
  <c r="I12" i="29" a="1"/>
  <c r="I12" i="29"/>
  <c r="I13" i="29" a="1"/>
  <c r="I13" i="29"/>
  <c r="I14" i="29" a="1"/>
  <c r="I14" i="29"/>
  <c r="I16" i="29" a="1"/>
  <c r="I16" i="29"/>
  <c r="I18" i="29" a="1"/>
  <c r="I18" i="29"/>
  <c r="I19" i="29" a="1"/>
  <c r="I19" i="29"/>
  <c r="I20" i="29" a="1"/>
  <c r="I20" i="29"/>
  <c r="I22" i="29" a="1"/>
  <c r="I22" i="29"/>
  <c r="I24" i="29" a="1"/>
  <c r="I24" i="29"/>
  <c r="I25" i="29" a="1"/>
  <c r="I25" i="29"/>
  <c r="I26" i="29" a="1"/>
  <c r="I26" i="29"/>
  <c r="I28" i="29" a="1"/>
  <c r="I28" i="29"/>
</calcChain>
</file>

<file path=xl/comments1.xml><?xml version="1.0" encoding="utf-8"?>
<comments xmlns="http://schemas.openxmlformats.org/spreadsheetml/2006/main">
  <authors>
    <author>Michel Cornet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To do once Tom has added a "Note" column in the Regional.Technologies table</t>
        </r>
      </text>
    </comment>
  </commentList>
</comments>
</file>

<file path=xl/sharedStrings.xml><?xml version="1.0" encoding="utf-8"?>
<sst xmlns="http://schemas.openxmlformats.org/spreadsheetml/2006/main" count="359" uniqueCount="236">
  <si>
    <t>Electricity</t>
  </si>
  <si>
    <t>Unit</t>
  </si>
  <si>
    <t>2015</t>
  </si>
  <si>
    <t>2020</t>
  </si>
  <si>
    <t>2025</t>
  </si>
  <si>
    <t>2030</t>
  </si>
  <si>
    <t>2035</t>
  </si>
  <si>
    <t>2040</t>
  </si>
  <si>
    <t>2045</t>
  </si>
  <si>
    <t>2050</t>
  </si>
  <si>
    <t>Description</t>
  </si>
  <si>
    <t>Notes</t>
  </si>
  <si>
    <t>Code</t>
  </si>
  <si>
    <t>Click here to return to the "contents" page</t>
  </si>
  <si>
    <t>G</t>
  </si>
  <si>
    <t>G.C.01</t>
  </si>
  <si>
    <t>Total</t>
  </si>
  <si>
    <t>Technology code</t>
  </si>
  <si>
    <t>Supporting notes this way…</t>
  </si>
  <si>
    <t>.</t>
  </si>
  <si>
    <t>..</t>
  </si>
  <si>
    <t>Energy vector</t>
  </si>
  <si>
    <t>Selected level</t>
  </si>
  <si>
    <t>G.FF.01</t>
  </si>
  <si>
    <t>G.FF.02</t>
  </si>
  <si>
    <t>G.FF.03</t>
  </si>
  <si>
    <t>Tech description</t>
  </si>
  <si>
    <t>Energy description</t>
  </si>
  <si>
    <t>Comment / assumptions / caveats</t>
  </si>
  <si>
    <t>Notes on the calculations</t>
  </si>
  <si>
    <t>Energy calculations / results</t>
  </si>
  <si>
    <t>2011</t>
  </si>
  <si>
    <t>G.E.01</t>
  </si>
  <si>
    <t>G.H.01</t>
  </si>
  <si>
    <t>Steel.Oxygen.Electricity</t>
  </si>
  <si>
    <t>Oxygen steel</t>
  </si>
  <si>
    <t>Steel.Electric.Electricity</t>
  </si>
  <si>
    <t>Electric steel</t>
  </si>
  <si>
    <t>Cement</t>
  </si>
  <si>
    <t>Other industries</t>
  </si>
  <si>
    <t>Chemicals</t>
  </si>
  <si>
    <t>Alumina</t>
  </si>
  <si>
    <t>Pulp &amp; paper.Virgin.Electricity</t>
  </si>
  <si>
    <t>Pulp &amp; paper.Recycled.Electricity</t>
  </si>
  <si>
    <t>Cement.Electricity</t>
  </si>
  <si>
    <t>Other industries.Electricity</t>
  </si>
  <si>
    <t>Steel.Oxygen.Heat</t>
  </si>
  <si>
    <t>Steel.Electric.Heat</t>
  </si>
  <si>
    <t>Cement.Heat</t>
  </si>
  <si>
    <t>Aluminium.Primary.Electricity</t>
  </si>
  <si>
    <t>Aluminium.Primary.Heat</t>
  </si>
  <si>
    <t>Aluminium.Secondary.Electricity</t>
  </si>
  <si>
    <t>Aluminium.Secondary.Heat</t>
  </si>
  <si>
    <t>Energy demand after CCS</t>
  </si>
  <si>
    <t>Steel.Oxygen.Coal</t>
  </si>
  <si>
    <t>Steel.Oxygen.Oil</t>
  </si>
  <si>
    <t>Steel.Oxygen.NaturalGas</t>
  </si>
  <si>
    <t>Steel.Oxygen.SolidHydrocarbons</t>
  </si>
  <si>
    <t>Steel.Electric.Coal</t>
  </si>
  <si>
    <t>Steel.Electric.Oil</t>
  </si>
  <si>
    <t>Steel.Electric.NaturalGas</t>
  </si>
  <si>
    <t>Steel.Electric.SolidHydrocarbons</t>
  </si>
  <si>
    <t>Aluminium.Alumina.Electricity</t>
  </si>
  <si>
    <t>Aluminium.Alumina.Coal</t>
  </si>
  <si>
    <t>Aluminium.Alumina.Oil</t>
  </si>
  <si>
    <t>Aluminium.Alumina.NaturalGas</t>
  </si>
  <si>
    <t>Aluminium.Alumina.SolidHydrocarbons</t>
  </si>
  <si>
    <t>Aluminium.Alumina.Heat</t>
  </si>
  <si>
    <t>Aluminium.Primary.Coal</t>
  </si>
  <si>
    <t>Aluminium.Primary.Oil</t>
  </si>
  <si>
    <t>Aluminium.Primary.NaturalGas</t>
  </si>
  <si>
    <t>Aluminium.Primary.SolidHydrocarbons</t>
  </si>
  <si>
    <t>Aluminium.Secondary.Coal</t>
  </si>
  <si>
    <t>Aluminium.Secondary.Oil</t>
  </si>
  <si>
    <t>Aluminium.Secondary.NaturalGas</t>
  </si>
  <si>
    <t>Aluminium.Secondary.SolidHydrocarbons</t>
  </si>
  <si>
    <t>Chemicals &amp; petrochemicals.HighValueChemicals.Electricity</t>
  </si>
  <si>
    <t>Chemicals &amp; petrochemicals.HighValueChemicals.Coal</t>
  </si>
  <si>
    <t>Chemicals &amp; petrochemicals.HighValueChemicals.Oil</t>
  </si>
  <si>
    <t>Chemicals &amp; petrochemicals.HighValueChemicals.NaturalGas</t>
  </si>
  <si>
    <t>Chemicals &amp; petrochemicals.HighValueChemicals.SolidHydrocarbons</t>
  </si>
  <si>
    <t>Chemicals &amp; petrochemicals.HighValueChemicals.Heat</t>
  </si>
  <si>
    <t>Chemicals &amp; petrochemicals.Ammonia.Electricity</t>
  </si>
  <si>
    <t>Chemicals &amp; petrochemicals.Ammonia.Coal</t>
  </si>
  <si>
    <t>Chemicals &amp; petrochemicals.Ammonia.Oil</t>
  </si>
  <si>
    <t>Chemicals &amp; petrochemicals.Ammonia.NaturalGas</t>
  </si>
  <si>
    <t>Chemicals &amp; petrochemicals.Ammonia.SolidHydrocarbons</t>
  </si>
  <si>
    <t>Chemicals &amp; petrochemicals.Ammonia.Heat</t>
  </si>
  <si>
    <t>Chemicals &amp; petrochemicals.Methanol.Electricity</t>
  </si>
  <si>
    <t>Chemicals &amp; petrochemicals.Methanol.Coal</t>
  </si>
  <si>
    <t>Chemicals &amp; petrochemicals.Methanol.Oil</t>
  </si>
  <si>
    <t>Chemicals &amp; petrochemicals.Methanol.NaturalGas</t>
  </si>
  <si>
    <t>Chemicals &amp; petrochemicals.Methanol.SolidHydrocarbons</t>
  </si>
  <si>
    <t>Chemicals &amp; petrochemicals.Methanol.Heat</t>
  </si>
  <si>
    <t>Chemicals &amp; petrochemicals.Others.Electricity</t>
  </si>
  <si>
    <t>Chemicals &amp; petrochemicals.Others.Coal</t>
  </si>
  <si>
    <t>Chemicals &amp; petrochemicals.Others.Oil</t>
  </si>
  <si>
    <t>Chemicals &amp; petrochemicals.Others.NaturalGas</t>
  </si>
  <si>
    <t>Chemicals &amp; petrochemicals.Others.SolidHydrocarbons</t>
  </si>
  <si>
    <t>Chemicals &amp; petrochemicals.Others.Heat</t>
  </si>
  <si>
    <t>Pulp &amp; paper.Pulp.Electricity</t>
  </si>
  <si>
    <t>Pulp &amp; paper.Pulp.Coal</t>
  </si>
  <si>
    <t>Pulp &amp; paper.Pulp.Oil</t>
  </si>
  <si>
    <t>Pulp &amp; paper.Pulp.NaturalGas</t>
  </si>
  <si>
    <t>Pulp &amp; paper.Pulp.SolidHydrocarbons</t>
  </si>
  <si>
    <t>Pulp &amp; paper.Pulp.Heat</t>
  </si>
  <si>
    <t>Pulp &amp; paper.Virgin.Coal</t>
  </si>
  <si>
    <t>Pulp &amp; paper.Virgin.Oil</t>
  </si>
  <si>
    <t>Pulp &amp; paper.Virgin.NaturalGas</t>
  </si>
  <si>
    <t>Pulp &amp; paper.Virgin.SolidHydrocarbons</t>
  </si>
  <si>
    <t>Pulp &amp; paper.Virgin.Heat</t>
  </si>
  <si>
    <t>Pulp &amp; paper.Recycled.Coal</t>
  </si>
  <si>
    <t>Pulp &amp; paper.Recycled.Oil</t>
  </si>
  <si>
    <t>Pulp &amp; paper.Recycled.NaturalGas</t>
  </si>
  <si>
    <t>Pulp &amp; paper.Recycled.SolidHydrocarbons</t>
  </si>
  <si>
    <t>Pulp &amp; paper.Recycled.Heat</t>
  </si>
  <si>
    <t>Cement.Coal</t>
  </si>
  <si>
    <t>Cement.Oil</t>
  </si>
  <si>
    <t>Cement.NaturalGas</t>
  </si>
  <si>
    <t>Cement.SolidHydrocarbons</t>
  </si>
  <si>
    <t>Other industries.Coal</t>
  </si>
  <si>
    <t>Other industries.Oil</t>
  </si>
  <si>
    <t>Other industries.NaturalGas</t>
  </si>
  <si>
    <t>Other industries.SolidHydrocarbons</t>
  </si>
  <si>
    <t>Other industries.Heat</t>
  </si>
  <si>
    <t>Primary Aluminium</t>
  </si>
  <si>
    <t>Secondary Aluminium</t>
  </si>
  <si>
    <t>Paper: Pulp</t>
  </si>
  <si>
    <t>Paper: Virgin</t>
  </si>
  <si>
    <t>Paper: Recycled</t>
  </si>
  <si>
    <t>Chemicals: High Added Value Chemicals</t>
  </si>
  <si>
    <t>Chemicals: Ammonia</t>
  </si>
  <si>
    <t>Steel.OxygenHisarna.Electricity</t>
  </si>
  <si>
    <t>Steel.OxygenHisarna.Coal</t>
  </si>
  <si>
    <t>Steel.OxygenHisarna.Oil</t>
  </si>
  <si>
    <t>Steel.OxygenHisarna.NaturalGas</t>
  </si>
  <si>
    <t>Steel.OxygenHisarna.SolidHydrocarbons</t>
  </si>
  <si>
    <t>Steel.OxygenHisarna.Heat</t>
  </si>
  <si>
    <t>Oxygen Hisarna steel</t>
  </si>
  <si>
    <t>2012</t>
  </si>
  <si>
    <t>2013</t>
  </si>
  <si>
    <t>2014</t>
  </si>
  <si>
    <t>2016</t>
  </si>
  <si>
    <t>2017</t>
  </si>
  <si>
    <t>2018</t>
  </si>
  <si>
    <t>2019</t>
  </si>
  <si>
    <t>Global Electricity use in the Oxygen steel technology</t>
  </si>
  <si>
    <t>Global Coal use in the Oxygen steel technology</t>
  </si>
  <si>
    <t>Global Oil use in the Oxygen steel technology</t>
  </si>
  <si>
    <t>Global Natural Gas use in the Oxygen steel technology</t>
  </si>
  <si>
    <t>Global Solid Hydrocarbons use in the Oxygen steel technology</t>
  </si>
  <si>
    <t>Global Heat use in the Oxygen steel technology</t>
  </si>
  <si>
    <t>Global Electricity use in the Hisarna Oxygen steel technology</t>
  </si>
  <si>
    <t>Global Coal use in the Hisarna Oxygen steel technology</t>
  </si>
  <si>
    <t>Global Oil use in the Hisarna Oxygen steel technology</t>
  </si>
  <si>
    <t>Global Natural Gas use in the Hisarna Oxygen steel technology</t>
  </si>
  <si>
    <t>Global Solid Hydrocarbons use in the Hisarna Oxygen steel technology</t>
  </si>
  <si>
    <t>Global Heat use in the Hisarna Oxygen steel technology</t>
  </si>
  <si>
    <t>Global Electricity use in the Electric steel technology</t>
  </si>
  <si>
    <t>Global Coal use in the Electric steel technology</t>
  </si>
  <si>
    <t>Global Oil use in the Electric steel technology</t>
  </si>
  <si>
    <t>Global Natural Gas use in the Electric steel technology</t>
  </si>
  <si>
    <t>Global Solid Hydrocarbons use in the Electric steel technology</t>
  </si>
  <si>
    <t>Global Heat use in the Electric steel technology</t>
  </si>
  <si>
    <t>Global Electricity use in the Alumina Aluminium technology</t>
  </si>
  <si>
    <t>Global Coal use in the Alumina Aluminium technology</t>
  </si>
  <si>
    <t>Global Oil use in the Alumina Aluminium technology</t>
  </si>
  <si>
    <t>Global Natural Gas use in the Alumina Aluminium technology</t>
  </si>
  <si>
    <t>Global Solid Hydrocarbons use in the Alumina Aluminium technology</t>
  </si>
  <si>
    <t>Global Heat use in the Alumina Aluminium technology</t>
  </si>
  <si>
    <t>Global Electricity use in the Primary Aluminium technology</t>
  </si>
  <si>
    <t>Global Coal use in the Primary Aluminium technology</t>
  </si>
  <si>
    <t>Global Oil use in the Primary Aluminium technology</t>
  </si>
  <si>
    <t>Global Natural Gas use in the Primary Aluminium technology</t>
  </si>
  <si>
    <t>Global Solid Hydrocarbons use in the Primary Aluminium technology</t>
  </si>
  <si>
    <t>Global Heat use in the Primary Aluminium technology</t>
  </si>
  <si>
    <t>Global Electricity use in the Secondary Aluminium technology</t>
  </si>
  <si>
    <t>Global Coal use in the Secondary Aluminium technology</t>
  </si>
  <si>
    <t>Global Oil use in the Secondary Aluminium technology</t>
  </si>
  <si>
    <t>Global Natural Gas use in the Secondary Aluminium technology</t>
  </si>
  <si>
    <t>Global Solid Hydrocarbons use in the Secondary Aluminium technology</t>
  </si>
  <si>
    <t>Global Heat use in the Secondary Aluminium technology</t>
  </si>
  <si>
    <t>Global Electricity use in the Chemicals: High Value Chemicals  technology</t>
  </si>
  <si>
    <t>Global Coal use in the Chemicals: High Value Chemicals  technology</t>
  </si>
  <si>
    <t>Global Oil use in the Chemicals: High Value Chemicals  technology</t>
  </si>
  <si>
    <t>Global Natural Gas use in the Chemicals: High Value Chemicals  technology</t>
  </si>
  <si>
    <t>Global Solid Hydrocarbons use in the Chemicals: High Value Chemicals  technology</t>
  </si>
  <si>
    <t>Global Heat use in the Chemicals: High Value Chemicals  technology</t>
  </si>
  <si>
    <t>Global Electricity use in the Chemicals: Ammonia technology</t>
  </si>
  <si>
    <t>Global Coal use in the Chemicals: Ammonia technology</t>
  </si>
  <si>
    <t>Global Oil use in the Chemicals: Ammonia technology</t>
  </si>
  <si>
    <t>Global Natural Gas use in the Chemicals: Ammonia technology</t>
  </si>
  <si>
    <t>Global Solid Hydrocarbons use in the Chemicals: Ammonia technology</t>
  </si>
  <si>
    <t>Global Heat use in the Chemicals: Ammonia technology</t>
  </si>
  <si>
    <t>Global Electricity use in the Chemicals: Methanol technology</t>
  </si>
  <si>
    <t>Global Coal use in the Chemicals: Methanol technology</t>
  </si>
  <si>
    <t>Global Oil use in the Chemicals: Methanol technology</t>
  </si>
  <si>
    <t>Global Natural Gas use in the Chemicals: Methanol technology</t>
  </si>
  <si>
    <t>Global Solid Hydrocarbons use in the Chemicals: Methanol technology</t>
  </si>
  <si>
    <t>Global Heat use in the Chemicals: Methanol technology</t>
  </si>
  <si>
    <t>Global Electricity use in the Chemicals: Others technology</t>
  </si>
  <si>
    <t>Global Coal use in the Chemicals: Others technology</t>
  </si>
  <si>
    <t>Global Oil use in the Chemicals: Others technology</t>
  </si>
  <si>
    <t>Global Natural Gas use in the Chemicals: Others technology</t>
  </si>
  <si>
    <t>Global Solid Hydrocarbons use in the Chemicals: Others technology</t>
  </si>
  <si>
    <t>Global Heat use in the Chemicals: Others technology</t>
  </si>
  <si>
    <t>Global Electricity use in the Pulp &amp; paper: Pulp technology</t>
  </si>
  <si>
    <t>Global Coal use in the Pulp &amp; paper: Pulp technology</t>
  </si>
  <si>
    <t>Global Oil use in the Pulp &amp; paper: Pulp technology</t>
  </si>
  <si>
    <t>Global Natural Gas use in the Pulp &amp; paper: Pulp technology</t>
  </si>
  <si>
    <t>Global Solid Hydrocarbons use in the Pulp &amp; paper: Pulp technology</t>
  </si>
  <si>
    <t>Global Heat use in the Pulp &amp; paper: Pulp technology</t>
  </si>
  <si>
    <t>Global Electricity use in the Pulp &amp; paper: Virgin technology</t>
  </si>
  <si>
    <t>Global Coal use in the Pulp &amp; paper: Virgin technology</t>
  </si>
  <si>
    <t>Global Oil use in the Pulp &amp; paper: Virgin technology</t>
  </si>
  <si>
    <t>Global Natural Gas use in the Pulp &amp; paper: Virgin technology</t>
  </si>
  <si>
    <t>Global Solid Hydrocarbons use in the Pulp &amp; paper: Virgin technology</t>
  </si>
  <si>
    <t>Global Heat use in the Pulp &amp; paper: Virgin technology</t>
  </si>
  <si>
    <t>Global Electricity use in the Pulp &amp; paper: Recycled technology</t>
  </si>
  <si>
    <t>Global Coal use in the Pulp &amp; paper: Recycled technology</t>
  </si>
  <si>
    <t>Global Oil use in the Pulp &amp; paper: Recycled technology</t>
  </si>
  <si>
    <t>Global Natural Gas use in the Pulp &amp; paper: Recycled technology</t>
  </si>
  <si>
    <t>Global Solid Hydrocarbons use in the Pulp &amp; paper: Recycled technology</t>
  </si>
  <si>
    <t>Global Heat use in the Pulp &amp; paper: Recycled technology</t>
  </si>
  <si>
    <t>Global Electricity use in the Cement technology</t>
  </si>
  <si>
    <t>Global Coal use in the Cement technology</t>
  </si>
  <si>
    <t>Global Oil use in the Cement technology</t>
  </si>
  <si>
    <t>Global Natural Gas use in the Cement technology</t>
  </si>
  <si>
    <t>Global Solid Hydrocarbons use in the Cement technology</t>
  </si>
  <si>
    <t>Global Heat use in the Cement technology</t>
  </si>
  <si>
    <t>Global Electricity use in the Other industries technology</t>
  </si>
  <si>
    <t>Global Coal use in the Other industries technology</t>
  </si>
  <si>
    <t>Global Oil use in the Other industries technology</t>
  </si>
  <si>
    <t>Global Natural Gas use in the Other industries technology</t>
  </si>
  <si>
    <t>Global Solid Hydrocarbons use in the Other industries technology</t>
  </si>
  <si>
    <t>Global Heat use in the Other industries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</si>
</sst>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.0_);\(#,##0.0\);&quot;-&quot;_);@"/>
    <numFmt numFmtId="165" formatCode="0%;\ \(0%\);\ \-"/>
    <numFmt numFmtId="166" formatCode="#,##0.0_);\(#,##0.0\);&quot;-&quot;;@"/>
    <numFmt numFmtId="169" formatCode="#,##0_ ;\-#,##0\ "/>
    <numFmt numFmtId="170" formatCode="0.0"/>
    <numFmt numFmtId="174" formatCode="0_ ;\-0\ "/>
    <numFmt numFmtId="178" formatCode="#,##0.0"/>
  </numFmts>
  <fonts count="66" x14ac:knownFonts="1"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1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1"/>
      <scheme val="minor"/>
    </font>
    <font>
      <b/>
      <sz val="12"/>
      <color theme="1"/>
      <name val="Calibri"/>
      <family val="2"/>
    </font>
    <font>
      <sz val="10"/>
      <name val="Calibri"/>
      <family val="1"/>
    </font>
    <font>
      <b/>
      <sz val="16"/>
      <color theme="3"/>
      <name val="Calibri"/>
      <family val="2"/>
      <scheme val="minor"/>
    </font>
    <font>
      <i/>
      <sz val="10"/>
      <color theme="1"/>
      <name val="Calibri"/>
      <family val="1"/>
      <scheme val="minor"/>
    </font>
    <font>
      <b/>
      <sz val="12"/>
      <color theme="0"/>
      <name val="Arial"/>
      <family val="2"/>
    </font>
    <font>
      <b/>
      <sz val="12"/>
      <color theme="0"/>
      <name val="Calibri"/>
      <family val="2"/>
    </font>
    <font>
      <b/>
      <sz val="10"/>
      <color theme="9" tint="-0.24994659260841701"/>
      <name val="Calibri"/>
      <family val="1"/>
      <scheme val="minor"/>
    </font>
    <font>
      <u/>
      <sz val="10"/>
      <color theme="10"/>
      <name val="Calibri"/>
      <family val="2"/>
    </font>
    <font>
      <sz val="11"/>
      <color rgb="FFFF0000"/>
      <name val="Calibri"/>
      <family val="2"/>
      <scheme val="minor"/>
    </font>
    <font>
      <sz val="10"/>
      <name val="Calibri"/>
      <family val="1"/>
      <scheme val="minor"/>
    </font>
    <font>
      <i/>
      <sz val="10"/>
      <name val="Calibri"/>
      <family val="1"/>
      <scheme val="minor"/>
    </font>
    <font>
      <b/>
      <sz val="10"/>
      <name val="Calibri"/>
      <family val="1"/>
      <scheme val="minor"/>
    </font>
    <font>
      <sz val="10"/>
      <color theme="0" tint="-0.499984740745262"/>
      <name val="Calibri"/>
      <family val="1"/>
      <scheme val="minor"/>
    </font>
    <font>
      <b/>
      <sz val="10"/>
      <name val="Calibri"/>
      <family val="2"/>
    </font>
    <font>
      <b/>
      <sz val="12"/>
      <color theme="0"/>
      <name val="Calibri"/>
      <family val="1"/>
      <scheme val="minor"/>
    </font>
    <font>
      <b/>
      <sz val="10"/>
      <color theme="1"/>
      <name val="Calibri"/>
      <family val="1"/>
      <scheme val="minor"/>
    </font>
    <font>
      <sz val="10"/>
      <name val="Calibri"/>
      <family val="2"/>
    </font>
    <font>
      <i/>
      <sz val="10"/>
      <color theme="1"/>
      <name val="Calibri"/>
      <family val="2"/>
    </font>
    <font>
      <sz val="4"/>
      <color theme="0" tint="-0.499984740745262"/>
      <name val="Calibri"/>
      <family val="1"/>
      <scheme val="minor"/>
    </font>
    <font>
      <sz val="10"/>
      <color theme="0" tint="-0.499984740745262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1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0"/>
      <color theme="1" tint="0.24994659260841701"/>
      <name val="Calibri"/>
      <family val="2"/>
    </font>
    <font>
      <b/>
      <sz val="12"/>
      <color theme="3"/>
      <name val="Calibri"/>
      <family val="1"/>
      <scheme val="minor"/>
    </font>
    <font>
      <b/>
      <sz val="9"/>
      <color indexed="81"/>
      <name val="Tahoma"/>
      <family val="2"/>
    </font>
    <font>
      <sz val="10"/>
      <color rgb="FFFF0000"/>
      <name val="Calibri"/>
      <family val="2"/>
    </font>
    <font>
      <sz val="11"/>
      <color rgb="FF000000"/>
      <name val="Calibri"/>
      <family val="2"/>
      <scheme val="minor"/>
    </font>
    <font>
      <b/>
      <sz val="12"/>
      <name val="Calibri"/>
      <family val="1"/>
      <scheme val="minor"/>
    </font>
    <font>
      <b/>
      <sz val="10"/>
      <color theme="0" tint="-0.499984740745262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10"/>
      <color theme="1" tint="0.24994659260841701"/>
      <name val="Calibri"/>
      <family val="2"/>
    </font>
    <font>
      <sz val="9"/>
      <name val="宋体"/>
      <family val="3"/>
      <charset val="134"/>
    </font>
    <font>
      <sz val="11"/>
      <color rgb="FFFF0000"/>
      <name val="Calibri"/>
      <family val="2"/>
    </font>
    <font>
      <u/>
      <sz val="10"/>
      <color theme="11"/>
      <name val="Calibri"/>
      <family val="2"/>
    </font>
    <font>
      <sz val="12"/>
      <color theme="1"/>
      <name val="Arial"/>
      <family val="2"/>
    </font>
    <font>
      <sz val="10"/>
      <name val="Arial"/>
      <family val="2"/>
    </font>
    <font>
      <i/>
      <sz val="11"/>
      <name val="Calibri"/>
      <family val="2"/>
    </font>
    <font>
      <sz val="10"/>
      <color theme="1"/>
      <name val="Calibri"/>
    </font>
    <font>
      <b/>
      <sz val="10"/>
      <name val="Calibri"/>
    </font>
    <font>
      <sz val="10"/>
      <name val="Calibri"/>
    </font>
  </fonts>
  <fills count="5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52963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A7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4659260841701"/>
        <bgColor theme="0"/>
      </patternFill>
    </fill>
    <fill>
      <patternFill patternType="solid">
        <fgColor rgb="FF00B050"/>
        <bgColor theme="0"/>
      </patternFill>
    </fill>
  </fills>
  <borders count="2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300">
    <xf numFmtId="1" fontId="0" fillId="0" borderId="0">
      <alignment horizontal="left"/>
    </xf>
    <xf numFmtId="1" fontId="45" fillId="0" borderId="0">
      <alignment horizontal="left"/>
    </xf>
    <xf numFmtId="1" fontId="25" fillId="0" borderId="0" applyBorder="0" applyProtection="0">
      <alignment horizontal="left"/>
    </xf>
    <xf numFmtId="1" fontId="8" fillId="16" borderId="1" applyProtection="0">
      <alignment horizontal="left" vertical="center"/>
    </xf>
    <xf numFmtId="166" fontId="11" fillId="15" borderId="2" applyNumberFormat="0" applyAlignment="0" applyProtection="0"/>
    <xf numFmtId="0" fontId="22" fillId="18" borderId="0" applyNumberFormat="0" applyBorder="0" applyProtection="0">
      <alignment horizontal="left"/>
    </xf>
    <xf numFmtId="0" fontId="28" fillId="0" borderId="0" applyNumberFormat="0" applyFill="0" applyBorder="0" applyProtection="0">
      <alignment horizontal="right"/>
    </xf>
    <xf numFmtId="0" fontId="21" fillId="27" borderId="0" applyNumberFormat="0" applyBorder="0" applyProtection="0">
      <alignment horizontal="left" wrapText="1"/>
    </xf>
    <xf numFmtId="1" fontId="21" fillId="18" borderId="0" applyBorder="0" applyProtection="0">
      <alignment horizontal="left" wrapText="1"/>
    </xf>
    <xf numFmtId="0" fontId="24" fillId="28" borderId="0" applyNumberFormat="0" applyBorder="0" applyAlignment="0" applyProtection="0"/>
    <xf numFmtId="169" fontId="6" fillId="27" borderId="0" applyBorder="0" applyProtection="0">
      <alignment horizontal="left"/>
    </xf>
    <xf numFmtId="1" fontId="19" fillId="24" borderId="3" applyProtection="0">
      <alignment horizontal="left"/>
    </xf>
    <xf numFmtId="0" fontId="24" fillId="25" borderId="0" applyNumberFormat="0" applyBorder="0" applyAlignment="0" applyProtection="0"/>
    <xf numFmtId="1" fontId="19" fillId="18" borderId="4" applyProtection="0">
      <alignment horizontal="left"/>
    </xf>
    <xf numFmtId="1" fontId="19" fillId="18" borderId="16" applyProtection="0">
      <alignment horizontal="left" vertical="top"/>
    </xf>
    <xf numFmtId="1" fontId="19" fillId="24" borderId="16" applyProtection="0">
      <alignment horizontal="left"/>
    </xf>
    <xf numFmtId="178" fontId="19" fillId="24" borderId="0" applyBorder="0" applyProtection="0">
      <alignment horizontal="left"/>
    </xf>
    <xf numFmtId="0" fontId="24" fillId="26" borderId="0" applyNumberFormat="0" applyBorder="0" applyProtection="0">
      <alignment horizontal="left"/>
    </xf>
    <xf numFmtId="174" fontId="22" fillId="15" borderId="0" applyBorder="0" applyProtection="0">
      <alignment horizontal="left"/>
    </xf>
    <xf numFmtId="174" fontId="21" fillId="15" borderId="0" applyBorder="0" applyProtection="0">
      <alignment horizontal="left"/>
    </xf>
    <xf numFmtId="0" fontId="16" fillId="0" borderId="0" applyNumberFormat="0" applyBorder="0" applyAlignment="0" applyProtection="0"/>
    <xf numFmtId="1" fontId="6" fillId="0" borderId="18" applyFill="0" applyProtection="0">
      <alignment horizontal="left"/>
    </xf>
    <xf numFmtId="0" fontId="14" fillId="19" borderId="1">
      <alignment horizontal="centerContinuous"/>
    </xf>
    <xf numFmtId="1" fontId="26" fillId="21" borderId="2">
      <alignment horizontal="left"/>
    </xf>
    <xf numFmtId="3" fontId="7" fillId="18" borderId="0">
      <alignment horizontal="left"/>
    </xf>
    <xf numFmtId="0" fontId="15" fillId="23" borderId="0"/>
    <xf numFmtId="1" fontId="7" fillId="15" borderId="16">
      <alignment horizontal="left"/>
    </xf>
    <xf numFmtId="0" fontId="12" fillId="0" borderId="0">
      <alignment horizontal="left"/>
    </xf>
    <xf numFmtId="0" fontId="10" fillId="17" borderId="1" applyNumberFormat="0" applyAlignment="0" applyProtection="0"/>
    <xf numFmtId="0" fontId="9" fillId="48" borderId="0" applyNumberFormat="0">
      <alignment horizontal="left" vertical="center"/>
    </xf>
    <xf numFmtId="1" fontId="22" fillId="24" borderId="16" applyProtection="0">
      <alignment horizontal="left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2" fontId="26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7" applyNumberFormat="0" applyFill="0" applyAlignment="0" applyProtection="0"/>
    <xf numFmtId="0" fontId="32" fillId="0" borderId="8" applyNumberFormat="0" applyFill="0" applyAlignment="0" applyProtection="0"/>
    <xf numFmtId="0" fontId="33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4" fillId="29" borderId="0" applyNumberFormat="0" applyBorder="0" applyAlignment="0" applyProtection="0"/>
    <xf numFmtId="0" fontId="35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10" applyNumberFormat="0" applyAlignment="0" applyProtection="0"/>
    <xf numFmtId="0" fontId="38" fillId="33" borderId="11" applyNumberFormat="0" applyAlignment="0" applyProtection="0"/>
    <xf numFmtId="0" fontId="39" fillId="33" borderId="10" applyNumberFormat="0" applyAlignment="0" applyProtection="0"/>
    <xf numFmtId="0" fontId="40" fillId="0" borderId="12" applyNumberFormat="0" applyFill="0" applyAlignment="0" applyProtection="0"/>
    <xf numFmtId="0" fontId="41" fillId="34" borderId="13" applyNumberFormat="0" applyAlignment="0" applyProtection="0"/>
    <xf numFmtId="0" fontId="26" fillId="2" borderId="14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35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44" fillId="42" borderId="0" applyNumberFormat="0" applyBorder="0" applyAlignment="0" applyProtection="0"/>
    <xf numFmtId="0" fontId="44" fillId="43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4" fillId="44" borderId="0" applyNumberFormat="0" applyBorder="0" applyAlignment="0" applyProtection="0"/>
    <xf numFmtId="0" fontId="44" fillId="45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44" fillId="46" borderId="0" applyNumberFormat="0" applyBorder="0" applyAlignment="0" applyProtection="0"/>
    <xf numFmtId="0" fontId="17" fillId="0" borderId="0" applyNumberFormat="0" applyFill="0" applyBorder="0" applyAlignment="0" applyProtection="0"/>
    <xf numFmtId="1" fontId="7" fillId="0" borderId="17" applyProtection="0">
      <alignment horizontal="left"/>
    </xf>
    <xf numFmtId="164" fontId="6" fillId="0" borderId="0" applyFont="0" applyFill="0" applyBorder="0" applyAlignment="0" applyProtection="0"/>
    <xf numFmtId="1" fontId="7" fillId="15" borderId="3">
      <alignment horizontal="left"/>
    </xf>
    <xf numFmtId="1" fontId="22" fillId="0" borderId="0" applyFill="0" applyBorder="0" applyProtection="0">
      <alignment horizontal="left"/>
    </xf>
    <xf numFmtId="1" fontId="13" fillId="0" borderId="0" applyFill="0" applyBorder="0" applyProtection="0">
      <alignment horizontal="left" indent="1"/>
    </xf>
    <xf numFmtId="174" fontId="6" fillId="0" borderId="4" applyFill="0" applyProtection="0">
      <alignment horizontal="left"/>
    </xf>
    <xf numFmtId="170" fontId="7" fillId="15" borderId="0">
      <alignment horizontal="left"/>
    </xf>
    <xf numFmtId="1" fontId="29" fillId="15" borderId="16">
      <alignment horizontal="left"/>
    </xf>
    <xf numFmtId="1" fontId="22" fillId="24" borderId="0" applyBorder="0" applyProtection="0">
      <alignment horizontal="left"/>
    </xf>
    <xf numFmtId="1" fontId="21" fillId="24" borderId="0" applyBorder="0" applyProtection="0">
      <alignment horizontal="left"/>
    </xf>
    <xf numFmtId="170" fontId="19" fillId="24" borderId="4" applyProtection="0">
      <alignment horizontal="left"/>
    </xf>
    <xf numFmtId="1" fontId="22" fillId="18" borderId="16" applyProtection="0">
      <alignment horizontal="left" vertical="top"/>
    </xf>
    <xf numFmtId="170" fontId="7" fillId="15" borderId="4">
      <alignment horizontal="left"/>
    </xf>
    <xf numFmtId="1" fontId="10" fillId="2" borderId="0" applyFill="0" applyProtection="0">
      <alignment horizontal="left"/>
    </xf>
    <xf numFmtId="1" fontId="13" fillId="0" borderId="0" applyFill="0" applyBorder="0" applyProtection="0">
      <alignment horizontal="left" indent="2"/>
    </xf>
    <xf numFmtId="1" fontId="27" fillId="15" borderId="0">
      <alignment horizontal="left" indent="1"/>
    </xf>
    <xf numFmtId="1" fontId="20" fillId="24" borderId="0" applyBorder="0" applyProtection="0">
      <alignment horizontal="left"/>
    </xf>
    <xf numFmtId="3" fontId="27" fillId="18" borderId="0">
      <alignment horizontal="left"/>
    </xf>
    <xf numFmtId="169" fontId="13" fillId="27" borderId="0" applyBorder="0" applyProtection="0">
      <alignment horizontal="left"/>
    </xf>
    <xf numFmtId="3" fontId="15" fillId="22" borderId="0">
      <alignment horizontal="left"/>
    </xf>
    <xf numFmtId="170" fontId="48" fillId="21" borderId="2">
      <alignment horizontal="center"/>
    </xf>
    <xf numFmtId="2" fontId="7" fillId="47" borderId="0">
      <alignment horizontal="left"/>
    </xf>
    <xf numFmtId="1" fontId="29" fillId="15" borderId="3">
      <alignment horizontal="left"/>
    </xf>
    <xf numFmtId="9" fontId="7" fillId="15" borderId="4">
      <alignment horizontal="left"/>
    </xf>
    <xf numFmtId="1" fontId="6" fillId="0" borderId="0" applyFill="0" applyBorder="0" applyProtection="0">
      <alignment horizontal="left"/>
    </xf>
    <xf numFmtId="1" fontId="6" fillId="0" borderId="0" applyFill="0" applyBorder="0" applyProtection="0">
      <alignment horizontal="left" wrapText="1"/>
    </xf>
    <xf numFmtId="0" fontId="49" fillId="15" borderId="0" applyNumberFormat="0" applyBorder="0" applyProtection="0">
      <alignment horizontal="left"/>
    </xf>
    <xf numFmtId="0" fontId="26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7" applyNumberFormat="0" applyFill="0" applyAlignment="0" applyProtection="0"/>
    <xf numFmtId="0" fontId="32" fillId="0" borderId="8" applyNumberFormat="0" applyFill="0" applyAlignment="0" applyProtection="0"/>
    <xf numFmtId="0" fontId="33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4" fillId="29" borderId="0" applyNumberFormat="0" applyBorder="0" applyAlignment="0" applyProtection="0"/>
    <xf numFmtId="0" fontId="35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10" applyNumberFormat="0" applyAlignment="0" applyProtection="0"/>
    <xf numFmtId="0" fontId="38" fillId="33" borderId="11" applyNumberFormat="0" applyAlignment="0" applyProtection="0"/>
    <xf numFmtId="0" fontId="39" fillId="33" borderId="10" applyNumberFormat="0" applyAlignment="0" applyProtection="0"/>
    <xf numFmtId="0" fontId="40" fillId="0" borderId="12" applyNumberFormat="0" applyFill="0" applyAlignment="0" applyProtection="0"/>
    <xf numFmtId="0" fontId="41" fillId="34" borderId="13" applyNumberFormat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2" borderId="0" applyNumberFormat="0" applyBorder="0" applyAlignment="0" applyProtection="0"/>
    <xf numFmtId="0" fontId="44" fillId="43" borderId="0" applyNumberFormat="0" applyBorder="0" applyAlignment="0" applyProtection="0"/>
    <xf numFmtId="0" fontId="44" fillId="44" borderId="0" applyNumberFormat="0" applyBorder="0" applyAlignment="0" applyProtection="0"/>
    <xf numFmtId="0" fontId="44" fillId="45" borderId="0" applyNumberFormat="0" applyBorder="0" applyAlignment="0" applyProtection="0"/>
    <xf numFmtId="0" fontId="44" fillId="46" borderId="0" applyNumberFormat="0" applyBorder="0" applyAlignment="0" applyProtection="0"/>
    <xf numFmtId="0" fontId="52" fillId="0" borderId="0"/>
    <xf numFmtId="41" fontId="22" fillId="0" borderId="0" applyFill="0" applyBorder="0" applyAlignment="0" applyProtection="0"/>
    <xf numFmtId="41" fontId="7" fillId="15" borderId="0">
      <alignment horizontal="left"/>
    </xf>
    <xf numFmtId="0" fontId="7" fillId="15" borderId="0">
      <alignment horizontal="left"/>
    </xf>
    <xf numFmtId="41" fontId="7" fillId="15" borderId="5" applyFont="0">
      <alignment horizontal="right"/>
    </xf>
    <xf numFmtId="49" fontId="7" fillId="15" borderId="5" applyFont="0">
      <alignment horizontal="left"/>
    </xf>
    <xf numFmtId="41" fontId="19" fillId="15" borderId="0" applyBorder="0" applyProtection="0">
      <alignment horizontal="right"/>
    </xf>
    <xf numFmtId="41" fontId="22" fillId="15" borderId="0" applyBorder="0" applyAlignment="0" applyProtection="0"/>
    <xf numFmtId="49" fontId="7" fillId="15" borderId="16">
      <alignment vertical="top"/>
    </xf>
    <xf numFmtId="0" fontId="28" fillId="0" borderId="0" applyNumberFormat="0" applyFill="0" applyBorder="0" applyProtection="0">
      <alignment horizontal="right"/>
    </xf>
    <xf numFmtId="41" fontId="21" fillId="15" borderId="0" applyBorder="0" applyProtection="0">
      <alignment horizontal="right"/>
    </xf>
    <xf numFmtId="0" fontId="21" fillId="15" borderId="0" applyNumberFormat="0" applyBorder="0" applyProtection="0">
      <alignment horizontal="left"/>
    </xf>
    <xf numFmtId="49" fontId="19" fillId="15" borderId="0" applyBorder="0" applyProtection="0">
      <alignment horizontal="right"/>
    </xf>
    <xf numFmtId="0" fontId="6" fillId="15" borderId="16" applyProtection="0">
      <alignment horizontal="right" vertical="top"/>
    </xf>
    <xf numFmtId="0" fontId="15" fillId="23" borderId="0"/>
    <xf numFmtId="0" fontId="16" fillId="0" borderId="0" applyNumberFormat="0" applyBorder="0" applyAlignment="0" applyProtection="0"/>
    <xf numFmtId="0" fontId="21" fillId="27" borderId="0" applyNumberFormat="0" applyBorder="0" applyProtection="0">
      <alignment horizontal="right"/>
    </xf>
    <xf numFmtId="41" fontId="21" fillId="27" borderId="0" applyBorder="0" applyProtection="0">
      <alignment horizontal="right"/>
    </xf>
    <xf numFmtId="0" fontId="24" fillId="49" borderId="0" applyNumberFormat="0" applyBorder="0" applyAlignment="0" applyProtection="0"/>
    <xf numFmtId="41" fontId="6" fillId="27" borderId="0" applyBorder="0" applyProtection="0">
      <alignment horizontal="right"/>
    </xf>
    <xf numFmtId="41" fontId="53" fillId="27" borderId="0" applyBorder="0" applyProtection="0">
      <alignment horizontal="right"/>
    </xf>
    <xf numFmtId="0" fontId="19" fillId="0" borderId="0" applyNumberFormat="0" applyBorder="0" applyAlignment="0" applyProtection="0"/>
    <xf numFmtId="0" fontId="25" fillId="0" borderId="0" applyBorder="0" applyAlignment="0" applyProtection="0"/>
    <xf numFmtId="0" fontId="24" fillId="25" borderId="0" applyNumberFormat="0" applyBorder="0" applyAlignment="0" applyProtection="0"/>
    <xf numFmtId="0" fontId="19" fillId="0" borderId="3" applyNumberFormat="0" applyAlignment="0" applyProtection="0"/>
    <xf numFmtId="41" fontId="19" fillId="0" borderId="0" applyBorder="0" applyAlignment="0" applyProtection="0"/>
    <xf numFmtId="1" fontId="19" fillId="15" borderId="0" applyBorder="0" applyProtection="0">
      <alignment horizontal="right"/>
    </xf>
    <xf numFmtId="0" fontId="25" fillId="50" borderId="0" applyNumberFormat="0" applyBorder="0" applyAlignment="0" applyProtection="0"/>
    <xf numFmtId="41" fontId="25" fillId="50" borderId="0" applyBorder="0" applyProtection="0">
      <alignment horizontal="right"/>
    </xf>
    <xf numFmtId="0" fontId="24" fillId="28" borderId="0" applyNumberFormat="0" applyBorder="0" applyAlignment="0" applyProtection="0"/>
    <xf numFmtId="0" fontId="19" fillId="50" borderId="0" applyNumberFormat="0" applyBorder="0" applyProtection="0">
      <alignment horizontal="right"/>
    </xf>
    <xf numFmtId="0" fontId="19" fillId="50" borderId="5" applyProtection="0">
      <alignment horizontal="right"/>
    </xf>
    <xf numFmtId="0" fontId="19" fillId="50" borderId="6" applyProtection="0">
      <alignment horizontal="right"/>
    </xf>
    <xf numFmtId="0" fontId="53" fillId="50" borderId="0" applyNumberFormat="0" applyBorder="0" applyProtection="0">
      <alignment horizontal="right"/>
    </xf>
    <xf numFmtId="0" fontId="10" fillId="17" borderId="1" applyNumberFormat="0" applyAlignment="0" applyProtection="0"/>
    <xf numFmtId="0" fontId="14" fillId="19" borderId="1"/>
    <xf numFmtId="0" fontId="8" fillId="2" borderId="0" applyFill="0" applyProtection="0">
      <alignment horizontal="left"/>
    </xf>
    <xf numFmtId="165" fontId="8" fillId="16" borderId="1" applyAlignment="0" applyProtection="0"/>
    <xf numFmtId="41" fontId="8" fillId="0" borderId="0" applyProtection="0">
      <alignment horizontal="right"/>
    </xf>
    <xf numFmtId="3" fontId="19" fillId="0" borderId="0" applyFill="0" applyBorder="0" applyAlignment="0" applyProtection="0"/>
    <xf numFmtId="0" fontId="7" fillId="0" borderId="0">
      <alignment horizontal="left" vertical="center"/>
    </xf>
    <xf numFmtId="166" fontId="11" fillId="15" borderId="2" applyNumberFormat="0" applyAlignment="0" applyProtection="0"/>
    <xf numFmtId="0" fontId="7" fillId="0" borderId="5" applyFont="0" applyAlignment="0">
      <alignment horizontal="left" vertical="center"/>
    </xf>
    <xf numFmtId="41" fontId="7" fillId="0" borderId="5" applyFont="0">
      <alignment horizontal="right" vertical="center"/>
    </xf>
    <xf numFmtId="0" fontId="13" fillId="0" borderId="0" applyFill="0" applyBorder="0" applyProtection="0">
      <alignment horizontal="left" indent="3"/>
    </xf>
    <xf numFmtId="0" fontId="6" fillId="0" borderId="0" applyNumberFormat="0" applyFill="0" applyBorder="0" applyProtection="0">
      <alignment horizontal="left" indent="1"/>
    </xf>
    <xf numFmtId="0" fontId="13" fillId="0" borderId="0" applyFill="0" applyBorder="0" applyProtection="0">
      <alignment horizontal="left" indent="2"/>
    </xf>
    <xf numFmtId="0" fontId="54" fillId="0" borderId="0" applyFill="0" applyBorder="0" applyAlignment="0" applyProtection="0"/>
    <xf numFmtId="41" fontId="22" fillId="0" borderId="0" applyFill="0" applyBorder="0" applyProtection="0">
      <alignment horizontal="right"/>
    </xf>
    <xf numFmtId="41" fontId="22" fillId="0" borderId="5" applyFill="0" applyProtection="0">
      <alignment horizontal="right"/>
    </xf>
    <xf numFmtId="41" fontId="6" fillId="0" borderId="0" applyFill="0" applyBorder="0" applyProtection="0">
      <alignment horizontal="right"/>
    </xf>
    <xf numFmtId="41" fontId="19" fillId="0" borderId="5" applyFill="0" applyProtection="0">
      <alignment horizontal="right"/>
    </xf>
    <xf numFmtId="0" fontId="21" fillId="24" borderId="0" applyNumberFormat="0" applyBorder="0" applyProtection="0">
      <alignment horizontal="left"/>
    </xf>
    <xf numFmtId="41" fontId="21" fillId="24" borderId="0" applyBorder="0" applyProtection="0">
      <alignment horizontal="right"/>
    </xf>
    <xf numFmtId="0" fontId="19" fillId="24" borderId="4" applyNumberFormat="0" applyAlignment="0" applyProtection="0"/>
    <xf numFmtId="0" fontId="19" fillId="24" borderId="4" applyNumberFormat="0" applyAlignment="0" applyProtection="0"/>
    <xf numFmtId="0" fontId="24" fillId="26" borderId="0" applyNumberFormat="0" applyBorder="0" applyProtection="0">
      <alignment horizontal="left"/>
    </xf>
    <xf numFmtId="0" fontId="19" fillId="24" borderId="16" applyNumberFormat="0" applyProtection="0">
      <alignment horizontal="left"/>
    </xf>
    <xf numFmtId="0" fontId="22" fillId="24" borderId="16" applyAlignment="0" applyProtection="0"/>
    <xf numFmtId="0" fontId="19" fillId="24" borderId="16" applyNumberFormat="0" applyProtection="0">
      <alignment horizontal="right"/>
    </xf>
    <xf numFmtId="0" fontId="20" fillId="24" borderId="0" applyNumberFormat="0" applyBorder="0" applyProtection="0">
      <alignment horizontal="left" indent="3"/>
    </xf>
    <xf numFmtId="0" fontId="22" fillId="24" borderId="0" applyNumberFormat="0" applyBorder="0" applyAlignment="0" applyProtection="0"/>
    <xf numFmtId="0" fontId="19" fillId="24" borderId="0" applyBorder="0" applyAlignment="0" applyProtection="0"/>
    <xf numFmtId="41" fontId="19" fillId="24" borderId="0" applyBorder="0" applyProtection="0">
      <alignment horizontal="right"/>
    </xf>
    <xf numFmtId="41" fontId="19" fillId="24" borderId="5" applyProtection="0">
      <alignment horizontal="right"/>
    </xf>
    <xf numFmtId="0" fontId="25" fillId="18" borderId="0" applyNumberFormat="0" applyBorder="0" applyProtection="0">
      <alignment horizontal="right"/>
    </xf>
    <xf numFmtId="41" fontId="19" fillId="18" borderId="0" applyBorder="0" applyProtection="0">
      <alignment horizontal="right"/>
    </xf>
    <xf numFmtId="41" fontId="19" fillId="18" borderId="5" applyProtection="0">
      <alignment horizontal="right"/>
    </xf>
    <xf numFmtId="0" fontId="45" fillId="0" borderId="0"/>
    <xf numFmtId="41" fontId="55" fillId="50" borderId="0" applyBorder="0" applyProtection="0">
      <alignment horizontal="right"/>
    </xf>
    <xf numFmtId="41" fontId="55" fillId="24" borderId="0" applyBorder="0" applyProtection="0">
      <alignment horizontal="right"/>
    </xf>
    <xf numFmtId="41" fontId="55" fillId="15" borderId="0" applyBorder="0" applyProtection="0">
      <alignment horizontal="right"/>
    </xf>
    <xf numFmtId="0" fontId="6" fillId="0" borderId="4" applyFill="0" applyAlignment="0" applyProtection="0"/>
    <xf numFmtId="41" fontId="22" fillId="0" borderId="4" applyFill="0" applyProtection="0">
      <alignment horizontal="left"/>
    </xf>
    <xf numFmtId="41" fontId="6" fillId="0" borderId="4" applyFill="0" applyProtection="0">
      <alignment horizontal="right"/>
    </xf>
    <xf numFmtId="41" fontId="22" fillId="0" borderId="4" applyFill="0" applyProtection="0">
      <alignment horizontal="right"/>
    </xf>
    <xf numFmtId="1" fontId="56" fillId="21" borderId="21">
      <alignment horizontal="left"/>
    </xf>
    <xf numFmtId="0" fontId="7" fillId="0" borderId="17" applyNumberFormat="0" applyProtection="0">
      <alignment horizontal="right" vertical="top"/>
    </xf>
    <xf numFmtId="0" fontId="7" fillId="0" borderId="17" applyProtection="0">
      <alignment horizontal="left" vertical="top"/>
    </xf>
    <xf numFmtId="0" fontId="29" fillId="0" borderId="17" applyProtection="0">
      <alignment horizontal="right" vertical="top"/>
    </xf>
    <xf numFmtId="0" fontId="53" fillId="18" borderId="0" applyNumberFormat="0" applyBorder="0" applyProtection="0">
      <alignment horizontal="right"/>
    </xf>
    <xf numFmtId="0" fontId="53" fillId="24" borderId="0" applyNumberFormat="0" applyBorder="0" applyAlignment="0" applyProtection="0"/>
    <xf numFmtId="41" fontId="53" fillId="0" borderId="0" applyBorder="0" applyProtection="0">
      <alignment horizontal="right"/>
    </xf>
    <xf numFmtId="41" fontId="9" fillId="15" borderId="0" applyBorder="0" applyProtection="0">
      <alignment horizontal="right"/>
    </xf>
    <xf numFmtId="0" fontId="21" fillId="18" borderId="0" applyNumberFormat="0" applyBorder="0" applyAlignment="0" applyProtection="0"/>
    <xf numFmtId="0" fontId="21" fillId="18" borderId="0" applyBorder="0" applyProtection="0">
      <alignment horizontal="right"/>
    </xf>
    <xf numFmtId="49" fontId="7" fillId="15" borderId="4">
      <alignment horizontal="left"/>
    </xf>
    <xf numFmtId="0" fontId="20" fillId="15" borderId="0" applyNumberFormat="0" applyBorder="0" applyProtection="0">
      <alignment horizontal="left" indent="3"/>
    </xf>
    <xf numFmtId="1" fontId="7" fillId="18" borderId="0">
      <alignment horizontal="left"/>
    </xf>
    <xf numFmtId="0" fontId="19" fillId="18" borderId="16" applyNumberFormat="0" applyProtection="0">
      <alignment vertical="top"/>
    </xf>
    <xf numFmtId="0" fontId="22" fillId="18" borderId="16" applyProtection="0">
      <alignment vertical="top"/>
    </xf>
    <xf numFmtId="0" fontId="19" fillId="18" borderId="4" applyNumberFormat="0" applyAlignment="0" applyProtection="0"/>
    <xf numFmtId="0" fontId="19" fillId="18" borderId="19" applyNumberFormat="0" applyAlignment="0" applyProtection="0"/>
    <xf numFmtId="0" fontId="15" fillId="22" borderId="0"/>
    <xf numFmtId="0" fontId="22" fillId="18" borderId="0" applyNumberFormat="0" applyBorder="0" applyProtection="0">
      <alignment horizontal="left"/>
    </xf>
    <xf numFmtId="49" fontId="22" fillId="15" borderId="16" applyProtection="0">
      <alignment horizontal="right" vertical="top"/>
    </xf>
    <xf numFmtId="9" fontId="19" fillId="15" borderId="0" applyBorder="0" applyProtection="0">
      <alignment horizontal="right"/>
    </xf>
    <xf numFmtId="0" fontId="7" fillId="15" borderId="3">
      <alignment vertical="top"/>
    </xf>
    <xf numFmtId="41" fontId="19" fillId="15" borderId="4" applyProtection="0">
      <alignment horizontal="left"/>
    </xf>
    <xf numFmtId="41" fontId="19" fillId="15" borderId="4" applyProtection="0">
      <alignment horizontal="right"/>
    </xf>
    <xf numFmtId="0" fontId="9" fillId="20" borderId="0" applyNumberFormat="0">
      <alignment horizontal="left" vertical="center"/>
    </xf>
    <xf numFmtId="43" fontId="4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0" borderId="0"/>
    <xf numFmtId="1" fontId="27" fillId="15" borderId="4">
      <alignment horizontal="left" indent="1"/>
    </xf>
    <xf numFmtId="170" fontId="7" fillId="15" borderId="18">
      <alignment horizontal="left"/>
    </xf>
    <xf numFmtId="9" fontId="7" fillId="15" borderId="18">
      <alignment horizontal="left"/>
    </xf>
    <xf numFmtId="170" fontId="48" fillId="51" borderId="2">
      <alignment horizontal="center"/>
    </xf>
    <xf numFmtId="170" fontId="48" fillId="52" borderId="2">
      <alignment horizontal="center"/>
    </xf>
    <xf numFmtId="170" fontId="48" fillId="53" borderId="2">
      <alignment horizontal="center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170" fontId="59" fillId="0" borderId="0" applyNumberFormat="0" applyFill="0" applyBorder="0" applyAlignment="0" applyProtection="0">
      <alignment horizontal="left"/>
    </xf>
    <xf numFmtId="9" fontId="19" fillId="24" borderId="0" applyBorder="0" applyProtection="0">
      <alignment horizontal="left"/>
    </xf>
    <xf numFmtId="1" fontId="26" fillId="0" borderId="0">
      <alignment horizontal="left"/>
    </xf>
    <xf numFmtId="164" fontId="6" fillId="0" borderId="0" applyFont="0" applyFill="0" applyBorder="0" applyAlignment="0" applyProtection="0"/>
    <xf numFmtId="165" fontId="60" fillId="0" borderId="0" applyFont="0" applyFill="0" applyBorder="0" applyAlignment="0" applyProtection="0"/>
    <xf numFmtId="0" fontId="3" fillId="0" borderId="0"/>
    <xf numFmtId="0" fontId="61" fillId="0" borderId="0"/>
    <xf numFmtId="0" fontId="47" fillId="0" borderId="0"/>
    <xf numFmtId="1" fontId="7" fillId="15" borderId="0">
      <alignment horizontal="left"/>
    </xf>
    <xf numFmtId="170" fontId="29" fillId="15" borderId="4">
      <alignment horizontal="left"/>
    </xf>
    <xf numFmtId="0" fontId="2" fillId="0" borderId="0"/>
    <xf numFmtId="9" fontId="7" fillId="15" borderId="0">
      <alignment horizontal="left"/>
    </xf>
    <xf numFmtId="9" fontId="29" fillId="15" borderId="0">
      <alignment horizontal="left"/>
    </xf>
    <xf numFmtId="170" fontId="7" fillId="15" borderId="0">
      <alignment horizontal="left"/>
    </xf>
    <xf numFmtId="9" fontId="29" fillId="15" borderId="3">
      <alignment horizontal="left"/>
    </xf>
    <xf numFmtId="9" fontId="7" fillId="15" borderId="3">
      <alignment horizontal="left"/>
    </xf>
    <xf numFmtId="0" fontId="1" fillId="2" borderId="14" applyNumberFormat="0" applyFont="0" applyAlignment="0" applyProtection="0"/>
    <xf numFmtId="1" fontId="59" fillId="0" borderId="0" applyNumberFormat="0" applyFill="0" applyBorder="0" applyAlignment="0" applyProtection="0">
      <alignment horizontal="left"/>
    </xf>
  </cellStyleXfs>
  <cellXfs count="47">
    <xf numFmtId="1" fontId="0" fillId="0" borderId="0" xfId="0">
      <alignment horizontal="left"/>
    </xf>
    <xf numFmtId="0" fontId="12" fillId="0" borderId="0" xfId="27">
      <alignment horizontal="left"/>
    </xf>
    <xf numFmtId="0" fontId="24" fillId="25" borderId="0" xfId="12"/>
    <xf numFmtId="0" fontId="16" fillId="0" borderId="0" xfId="20"/>
    <xf numFmtId="1" fontId="0" fillId="0" borderId="0" xfId="0" applyAlignment="1"/>
    <xf numFmtId="1" fontId="23" fillId="0" borderId="0" xfId="0" applyFont="1">
      <alignment horizontal="left"/>
    </xf>
    <xf numFmtId="0" fontId="17" fillId="0" borderId="0" xfId="78"/>
    <xf numFmtId="1" fontId="7" fillId="0" borderId="17" xfId="79">
      <alignment horizontal="left"/>
    </xf>
    <xf numFmtId="1" fontId="46" fillId="0" borderId="0" xfId="0" applyFont="1">
      <alignment horizontal="left"/>
    </xf>
    <xf numFmtId="1" fontId="47" fillId="0" borderId="0" xfId="0" applyFont="1">
      <alignment horizontal="left"/>
    </xf>
    <xf numFmtId="170" fontId="7" fillId="15" borderId="0" xfId="85">
      <alignment horizontal="left"/>
    </xf>
    <xf numFmtId="0" fontId="24" fillId="0" borderId="0" xfId="12" applyFill="1"/>
    <xf numFmtId="1" fontId="0" fillId="0" borderId="0" xfId="0" applyFill="1">
      <alignment horizontal="left"/>
    </xf>
    <xf numFmtId="1" fontId="16" fillId="0" borderId="0" xfId="20" applyNumberFormat="1" applyAlignment="1">
      <alignment horizontal="left"/>
    </xf>
    <xf numFmtId="1" fontId="24" fillId="25" borderId="0" xfId="12" applyNumberFormat="1" applyAlignment="1">
      <alignment horizontal="left"/>
    </xf>
    <xf numFmtId="170" fontId="48" fillId="21" borderId="2" xfId="99">
      <alignment horizontal="center"/>
    </xf>
    <xf numFmtId="1" fontId="7" fillId="0" borderId="0" xfId="79" applyBorder="1">
      <alignment horizontal="left"/>
    </xf>
    <xf numFmtId="1" fontId="0" fillId="0" borderId="0" xfId="0">
      <alignment horizontal="left"/>
    </xf>
    <xf numFmtId="1" fontId="7" fillId="0" borderId="20" xfId="79" applyBorder="1">
      <alignment horizontal="left"/>
    </xf>
    <xf numFmtId="0" fontId="0" fillId="0" borderId="0" xfId="0" applyNumberFormat="1">
      <alignment horizontal="left"/>
    </xf>
    <xf numFmtId="1" fontId="0" fillId="15" borderId="0" xfId="0" applyFill="1" applyAlignment="1"/>
    <xf numFmtId="1" fontId="23" fillId="15" borderId="0" xfId="0" applyFont="1" applyFill="1" applyAlignment="1"/>
    <xf numFmtId="164" fontId="0" fillId="15" borderId="0" xfId="80" applyFont="1" applyFill="1" applyAlignment="1"/>
    <xf numFmtId="1" fontId="7" fillId="15" borderId="0" xfId="0" applyFont="1" applyFill="1" applyAlignment="1"/>
    <xf numFmtId="1" fontId="51" fillId="0" borderId="0" xfId="0" applyFont="1">
      <alignment horizontal="left"/>
    </xf>
    <xf numFmtId="1" fontId="51" fillId="15" borderId="0" xfId="0" applyFont="1" applyFill="1" applyAlignment="1"/>
    <xf numFmtId="1" fontId="58" fillId="0" borderId="0" xfId="0" applyFont="1">
      <alignment horizontal="left"/>
    </xf>
    <xf numFmtId="1" fontId="8" fillId="15" borderId="20" xfId="0" applyFont="1" applyFill="1" applyBorder="1" applyAlignment="1"/>
    <xf numFmtId="1" fontId="51" fillId="15" borderId="0" xfId="0" quotePrefix="1" applyFont="1" applyFill="1" applyAlignment="1"/>
    <xf numFmtId="1" fontId="0" fillId="0" borderId="0" xfId="0" quotePrefix="1">
      <alignment horizontal="left"/>
    </xf>
    <xf numFmtId="0" fontId="7" fillId="15" borderId="0" xfId="0" applyNumberFormat="1" applyFont="1" applyFill="1" applyBorder="1" applyAlignment="1" applyProtection="1">
      <alignment horizontal="left"/>
    </xf>
    <xf numFmtId="164" fontId="7" fillId="15" borderId="0" xfId="80" quotePrefix="1" applyFont="1" applyFill="1" applyAlignment="1">
      <alignment horizontal="right"/>
    </xf>
    <xf numFmtId="0" fontId="7" fillId="15" borderId="0" xfId="0" applyNumberFormat="1" applyFont="1" applyFill="1" applyAlignment="1"/>
    <xf numFmtId="0" fontId="7" fillId="15" borderId="0" xfId="0" applyNumberFormat="1" applyFont="1" applyFill="1" applyBorder="1" applyAlignment="1" applyProtection="1"/>
    <xf numFmtId="0" fontId="0" fillId="15" borderId="0" xfId="0" applyNumberFormat="1" applyFill="1" applyAlignment="1"/>
    <xf numFmtId="1" fontId="62" fillId="15" borderId="0" xfId="0" applyFont="1" applyFill="1">
      <alignment horizontal="left"/>
    </xf>
    <xf numFmtId="0" fontId="23" fillId="0" borderId="0" xfId="0" applyNumberFormat="1" applyFont="1">
      <alignment horizontal="left"/>
    </xf>
    <xf numFmtId="164" fontId="23" fillId="0" borderId="0" xfId="80" applyFont="1" applyAlignment="1">
      <alignment horizontal="right"/>
    </xf>
    <xf numFmtId="164" fontId="7" fillId="15" borderId="0" xfId="0" applyNumberFormat="1" applyFont="1" applyFill="1" applyBorder="1" applyAlignment="1" applyProtection="1">
      <alignment horizontal="right"/>
    </xf>
    <xf numFmtId="1" fontId="63" fillId="15" borderId="0" xfId="0" applyFont="1" applyFill="1" applyAlignment="1"/>
    <xf numFmtId="164" fontId="0" fillId="0" borderId="0" xfId="80" quotePrefix="1" applyFont="1" applyAlignment="1">
      <alignment horizontal="right"/>
    </xf>
    <xf numFmtId="164" fontId="65" fillId="0" borderId="0" xfId="0" applyNumberFormat="1" applyFont="1" applyAlignment="1">
      <alignment horizontal="right"/>
    </xf>
    <xf numFmtId="0" fontId="64" fillId="0" borderId="0" xfId="0" applyNumberFormat="1" applyFont="1">
      <alignment horizontal="left"/>
    </xf>
    <xf numFmtId="164" fontId="64" fillId="0" borderId="0" xfId="0" applyNumberFormat="1" applyFont="1" applyAlignment="1">
      <alignment horizontal="right"/>
    </xf>
    <xf numFmtId="1" fontId="7" fillId="0" borderId="0" xfId="79" applyBorder="1" applyAlignment="1">
      <alignment horizontal="right"/>
    </xf>
    <xf numFmtId="1" fontId="6" fillId="0" borderId="0" xfId="103" quotePrefix="1">
      <alignment horizontal="left"/>
    </xf>
    <xf numFmtId="174" fontId="6" fillId="0" borderId="4" xfId="0" applyNumberFormat="1" applyFont="1" applyFill="1" applyBorder="1" applyAlignment="1">
      <alignment horizontal="left"/>
    </xf>
  </cellXfs>
  <cellStyles count="300">
    <cellStyle name="20% - Accent1" xfId="55" hidden="1"/>
    <cellStyle name="20% - Accent2" xfId="59" hidden="1"/>
    <cellStyle name="20% - Accent3" xfId="63" hidden="1"/>
    <cellStyle name="20% - Accent4" xfId="67" hidden="1"/>
    <cellStyle name="20% - Accent5" xfId="71" hidden="1"/>
    <cellStyle name="20% - Accent6" xfId="75" hidden="1"/>
    <cellStyle name="40% - Accent1" xfId="56" hidden="1"/>
    <cellStyle name="40% - Accent2" xfId="60" hidden="1"/>
    <cellStyle name="40% - Accent3" xfId="64" hidden="1"/>
    <cellStyle name="40% - Accent4" xfId="68" hidden="1"/>
    <cellStyle name="40% - Accent5" xfId="72" hidden="1"/>
    <cellStyle name="40% - Accent6" xfId="76" hidden="1"/>
    <cellStyle name="60% - Accent1" xfId="57" builtinId="32" hidden="1"/>
    <cellStyle name="60% - Accent1" xfId="125" builtinId="32" customBuiltin="1"/>
    <cellStyle name="60% - Accent2" xfId="61" builtinId="36" hidden="1"/>
    <cellStyle name="60% - Accent2" xfId="127" builtinId="36" customBuiltin="1"/>
    <cellStyle name="60% - Accent3" xfId="65" builtinId="40" hidden="1"/>
    <cellStyle name="60% - Accent3" xfId="129" builtinId="40" customBuiltin="1"/>
    <cellStyle name="60% - Accent4" xfId="69" builtinId="44" hidden="1"/>
    <cellStyle name="60% - Accent4" xfId="131" builtinId="44" customBuiltin="1"/>
    <cellStyle name="60% - Accent5" xfId="73" builtinId="48" hidden="1"/>
    <cellStyle name="60% - Accent5" xfId="133" builtinId="48" customBuiltin="1"/>
    <cellStyle name="60% - Accent6" xfId="77" builtinId="52" hidden="1"/>
    <cellStyle name="60% - Accent6" xfId="135" builtinId="52" customBuiltin="1"/>
    <cellStyle name="A - a heading" xfId="25"/>
    <cellStyle name="A - bold" xfId="19"/>
    <cellStyle name="A - bottom border" xfId="91"/>
    <cellStyle name="A - footer" xfId="81"/>
    <cellStyle name="A - header" xfId="26"/>
    <cellStyle name="A - italic" xfId="94"/>
    <cellStyle name="A - italic bottom" xfId="240"/>
    <cellStyle name="A - muted" xfId="18"/>
    <cellStyle name="A - muted bottom border" xfId="291"/>
    <cellStyle name="A - muted footer" xfId="101"/>
    <cellStyle name="A - muted header" xfId="86"/>
    <cellStyle name="A - normal" xfId="85"/>
    <cellStyle name="A - normal 2" xfId="295"/>
    <cellStyle name="A - normal divider" xfId="241"/>
    <cellStyle name="A - normal no decimal" xfId="290"/>
    <cellStyle name="A - percent" xfId="293"/>
    <cellStyle name="A - percent bottom border" xfId="102"/>
    <cellStyle name="A - percent divider" xfId="242"/>
    <cellStyle name="A - percent footer" xfId="297"/>
    <cellStyle name="A - percent muted" xfId="294"/>
    <cellStyle name="A - percent muted footer" xfId="296"/>
    <cellStyle name="Accent1" xfId="54" builtinId="29" hidden="1"/>
    <cellStyle name="Accent1" xfId="124" builtinId="29" customBuiltin="1"/>
    <cellStyle name="Accent2" xfId="58" builtinId="33" hidden="1"/>
    <cellStyle name="Accent2" xfId="126" builtinId="33" customBuiltin="1"/>
    <cellStyle name="Accent3" xfId="62" builtinId="37" hidden="1"/>
    <cellStyle name="Accent3" xfId="128" builtinId="37" customBuiltin="1"/>
    <cellStyle name="Accent4" xfId="66" builtinId="41" hidden="1"/>
    <cellStyle name="Accent4" xfId="130" builtinId="41" customBuiltin="1"/>
    <cellStyle name="Accent5" xfId="70" builtinId="45" hidden="1"/>
    <cellStyle name="Accent5" xfId="132" builtinId="45" customBuiltin="1"/>
    <cellStyle name="Accent6" xfId="74" builtinId="49" hidden="1"/>
    <cellStyle name="Accent6" xfId="134" builtinId="49" customBuiltin="1"/>
    <cellStyle name="Adjustments bold" xfId="152"/>
    <cellStyle name="Adjustments bold right" xfId="153"/>
    <cellStyle name="Adjustments header" xfId="154"/>
    <cellStyle name="Adjustments normal" xfId="155"/>
    <cellStyle name="Adjustments TOTAL right" xfId="156"/>
    <cellStyle name="Assumptions sub header" xfId="105"/>
    <cellStyle name="B - a heading" xfId="17"/>
    <cellStyle name="B - bold" xfId="88"/>
    <cellStyle name="B - bottom border" xfId="89"/>
    <cellStyle name="B - footer" xfId="11"/>
    <cellStyle name="B - header" xfId="15"/>
    <cellStyle name="B - italic" xfId="95"/>
    <cellStyle name="B - muted" xfId="87"/>
    <cellStyle name="B - muted header" xfId="30"/>
    <cellStyle name="B - normal" xfId="16"/>
    <cellStyle name="B - percent" xfId="283"/>
    <cellStyle name="Bad" xfId="44" builtinId="27" hidden="1"/>
    <cellStyle name="Bad" xfId="114" builtinId="27" customBuiltin="1"/>
    <cellStyle name="C - a heading" xfId="98"/>
    <cellStyle name="C - bold" xfId="8"/>
    <cellStyle name="C - bottom border" xfId="13"/>
    <cellStyle name="C - header" xfId="14"/>
    <cellStyle name="C - italic" xfId="96"/>
    <cellStyle name="C - muted" xfId="5"/>
    <cellStyle name="C - muted header" xfId="90"/>
    <cellStyle name="C - normal" xfId="24"/>
    <cellStyle name="Calculation" xfId="48" builtinId="22" hidden="1"/>
    <cellStyle name="Calculation" xfId="118" builtinId="22" customBuiltin="1"/>
    <cellStyle name="Calculations" xfId="157"/>
    <cellStyle name="Calculations bold" xfId="158"/>
    <cellStyle name="Calculations header" xfId="159"/>
    <cellStyle name="Calculations header right" xfId="160"/>
    <cellStyle name="Calculations normal left" xfId="161"/>
    <cellStyle name="Check Cell" xfId="50" builtinId="23" hidden="1"/>
    <cellStyle name="Check Cell" xfId="120" builtinId="23" customBuiltin="1"/>
    <cellStyle name="Comma" xfId="33" builtinId="3" hidden="1"/>
    <cellStyle name="Comma" xfId="80" builtinId="3"/>
    <cellStyle name="Comma [0]" xfId="35" builtinId="6" hidden="1"/>
    <cellStyle name="Comma 2" xfId="238"/>
    <cellStyle name="Comma 3" xfId="237"/>
    <cellStyle name="Comma 4" xfId="285"/>
    <cellStyle name="Cost assumption currency" xfId="162"/>
    <cellStyle name="Currency" xfId="36" builtinId="4" hidden="1"/>
    <cellStyle name="Currency [0]" xfId="37" builtinId="7" hidden="1"/>
    <cellStyle name="D - a header" xfId="12"/>
    <cellStyle name="D - bold" xfId="2"/>
    <cellStyle name="D - bottom border" xfId="84"/>
    <cellStyle name="D - divider" xfId="21"/>
    <cellStyle name="D - headers" xfId="79"/>
    <cellStyle name="D - indent" xfId="83"/>
    <cellStyle name="D - indent 2" xfId="93"/>
    <cellStyle name="D - muted" xfId="82"/>
    <cellStyle name="D - normal" xfId="103"/>
    <cellStyle name="D - normal wrapped text" xfId="104"/>
    <cellStyle name="D - sub heading" xfId="92"/>
    <cellStyle name="E - a header" xfId="9"/>
    <cellStyle name="E - bold" xfId="7"/>
    <cellStyle name="E - italic" xfId="97"/>
    <cellStyle name="E - normal" xfId="10"/>
    <cellStyle name="Editor notes" xfId="151"/>
    <cellStyle name="Emissions bold" xfId="163"/>
    <cellStyle name="Emissions bold right" xfId="164"/>
    <cellStyle name="Emissions header" xfId="165"/>
    <cellStyle name="Emissions normal" xfId="166"/>
    <cellStyle name="Emissions normal bottom border" xfId="167"/>
    <cellStyle name="Emissions normal left border" xfId="168"/>
    <cellStyle name="Emissions TOTAL" xfId="169"/>
    <cellStyle name="Explanatory Text" xfId="52" builtinId="53" hidden="1"/>
    <cellStyle name="Explanatory Text" xfId="122" builtinId="53" customBuiltin="1"/>
    <cellStyle name="F - a major heading" xfId="22"/>
    <cellStyle name="F - bold centre" xfId="3"/>
    <cellStyle name="F - centre bold" xfId="29"/>
    <cellStyle name="F - Larger header" xfId="28"/>
    <cellStyle name="F - normal grid line" xfId="4"/>
    <cellStyle name="F - risk - amber" xfId="244"/>
    <cellStyle name="F - risk - green" xfId="245"/>
    <cellStyle name="F - risk - red" xfId="243"/>
    <cellStyle name="F - table grid bold" xfId="99"/>
    <cellStyle name="F - table grid line" xfId="23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99" builtinId="9" hidden="1"/>
    <cellStyle name="Good" xfId="43" builtinId="26" hidden="1"/>
    <cellStyle name="Good" xfId="113" builtinId="26" customBuiltin="1"/>
    <cellStyle name="Heading 1" xfId="39" builtinId="16" hidden="1"/>
    <cellStyle name="Heading 1" xfId="109" builtinId="16" customBuiltin="1"/>
    <cellStyle name="Heading 2" xfId="40" builtinId="17" hidden="1"/>
    <cellStyle name="Heading 2" xfId="110" builtinId="17" customBuiltin="1"/>
    <cellStyle name="Heading 3" xfId="41" builtinId="18" hidden="1"/>
    <cellStyle name="Heading 3" xfId="111" builtinId="18" customBuiltin="1"/>
    <cellStyle name="Heading 4" xfId="42" builtinId="19" hidden="1"/>
    <cellStyle name="Heading 4" xfId="112" builtinId="19" customBuiltin="1"/>
    <cellStyle name="Hyperlink" xfId="31" builtinId="8" hidden="1"/>
    <cellStyle name="Hyperlink" xfId="78" builtinId="8"/>
    <cellStyle name="Input" xfId="46" builtinId="20" hidden="1"/>
    <cellStyle name="Input" xfId="116" builtinId="20" customBuiltin="1"/>
    <cellStyle name="Larger header" xfId="170"/>
    <cellStyle name="Linked Cell" xfId="49" builtinId="24" hidden="1"/>
    <cellStyle name="Linked Cell" xfId="119" builtinId="24" customBuiltin="1"/>
    <cellStyle name="Major heading" xfId="171"/>
    <cellStyle name="Narrow" xfId="6"/>
    <cellStyle name="Neutral" xfId="45" builtinId="28" hidden="1"/>
    <cellStyle name="Neutral" xfId="115" builtinId="28" customBuiltin="1"/>
    <cellStyle name="Normal" xfId="0" builtinId="0" customBuiltin="1"/>
    <cellStyle name="Normal 2" xfId="136"/>
    <cellStyle name="Normal 2 2" xfId="288"/>
    <cellStyle name="Normal 3" xfId="106"/>
    <cellStyle name="Normal 4" xfId="239"/>
    <cellStyle name="Normal 5" xfId="107"/>
    <cellStyle name="Normal 6" xfId="284"/>
    <cellStyle name="Normal 7" xfId="287"/>
    <cellStyle name="Normal 7 2" xfId="292"/>
    <cellStyle name="Normal 8" xfId="289"/>
    <cellStyle name="Normal bold" xfId="172"/>
    <cellStyle name="Normal bold background" xfId="173"/>
    <cellStyle name="Normal bold right" xfId="174"/>
    <cellStyle name="Normal comma number" xfId="175"/>
    <cellStyle name="Normal font" xfId="176"/>
    <cellStyle name="Normal font background" xfId="177"/>
    <cellStyle name="Normal font border" xfId="178"/>
    <cellStyle name="Normal font border right" xfId="179"/>
    <cellStyle name="Normal font double indent italic" xfId="180"/>
    <cellStyle name="Normal font indent" xfId="181"/>
    <cellStyle name="Normal font indent italic" xfId="182"/>
    <cellStyle name="Normal font muted" xfId="137"/>
    <cellStyle name="Normal font muted bold" xfId="183"/>
    <cellStyle name="Normal font muted right" xfId="184"/>
    <cellStyle name="Normal font muted right border" xfId="185"/>
    <cellStyle name="Normal font right align" xfId="186"/>
    <cellStyle name="Normal font right border" xfId="187"/>
    <cellStyle name="Normal narrow" xfId="145"/>
    <cellStyle name="Note" xfId="51" hidden="1"/>
    <cellStyle name="Note" xfId="298"/>
    <cellStyle name="Notes" xfId="20"/>
    <cellStyle name="Output" xfId="47" builtinId="21" hidden="1"/>
    <cellStyle name="Output" xfId="117" builtinId="21" customBuiltin="1"/>
    <cellStyle name="Outputs bold" xfId="188"/>
    <cellStyle name="Outputs bold right" xfId="189"/>
    <cellStyle name="Outputs footer left" xfId="190"/>
    <cellStyle name="Outputs footer right" xfId="191"/>
    <cellStyle name="Outputs header" xfId="192"/>
    <cellStyle name="Outputs header left bold" xfId="193"/>
    <cellStyle name="Outputs header muted left" xfId="194"/>
    <cellStyle name="Outputs header right align" xfId="195"/>
    <cellStyle name="Outputs indent" xfId="196"/>
    <cellStyle name="Outputs muted" xfId="197"/>
    <cellStyle name="Outputs normal" xfId="198"/>
    <cellStyle name="Outputs right" xfId="199"/>
    <cellStyle name="Outputs right border" xfId="200"/>
    <cellStyle name="Percent" xfId="34" builtinId="5" hidden="1"/>
    <cellStyle name="Percent 2" xfId="286"/>
    <cellStyle name="Primary bold" xfId="201"/>
    <cellStyle name="Primary right" xfId="202"/>
    <cellStyle name="Primary right border" xfId="203"/>
    <cellStyle name="Sub heading" xfId="1"/>
    <cellStyle name="Sub heading 2" xfId="204"/>
    <cellStyle name="SUB TOTAL year emissions" xfId="205"/>
    <cellStyle name="SUB TOTAL year secondary" xfId="206"/>
    <cellStyle name="SUB TOTAL year uses" xfId="207"/>
    <cellStyle name="Table footer" xfId="208"/>
    <cellStyle name="Table footer left muted" xfId="209"/>
    <cellStyle name="Table footer right" xfId="210"/>
    <cellStyle name="Table footer right muted" xfId="211"/>
    <cellStyle name="Table grid lines" xfId="212"/>
    <cellStyle name="Table headers" xfId="213"/>
    <cellStyle name="Table headers left" xfId="214"/>
    <cellStyle name="Table headers muted" xfId="215"/>
    <cellStyle name="Title" xfId="38" builtinId="15" hidden="1"/>
    <cellStyle name="Title" xfId="108" builtinId="15" customBuiltin="1"/>
    <cellStyle name="Title heading" xfId="27"/>
    <cellStyle name="Total" xfId="53" builtinId="25" hidden="1"/>
    <cellStyle name="Total" xfId="123" builtinId="25" customBuiltin="1"/>
    <cellStyle name="TOTAL Primary" xfId="216"/>
    <cellStyle name="TOTAL secondary" xfId="217"/>
    <cellStyle name="TOTAL unallocated" xfId="218"/>
    <cellStyle name="TOTAL year sheet" xfId="219"/>
    <cellStyle name="Trajectory assump bold" xfId="220"/>
    <cellStyle name="Trajectory assump bold right" xfId="221"/>
    <cellStyle name="Trajectory assump muted" xfId="143"/>
    <cellStyle name="Trajectory assumption box" xfId="138"/>
    <cellStyle name="Trajectory assumption heading" xfId="150"/>
    <cellStyle name="Trajectory assumption text left" xfId="139"/>
    <cellStyle name="Trajectory assumption text left border" xfId="222"/>
    <cellStyle name="Trajectory assumptions indent" xfId="223"/>
    <cellStyle name="Trajectory bold left align" xfId="147"/>
    <cellStyle name="Trajectory bold right align" xfId="146"/>
    <cellStyle name="Trajectory box" xfId="224"/>
    <cellStyle name="Trajectory box gridlines" xfId="225"/>
    <cellStyle name="Trajectory box gridlines muted" xfId="226"/>
    <cellStyle name="Trajectory footer" xfId="227"/>
    <cellStyle name="Trajectory header" xfId="228"/>
    <cellStyle name="Trajectory heading" xfId="229"/>
    <cellStyle name="Trajectory left underline grey" xfId="141"/>
    <cellStyle name="Trajectory muted" xfId="230"/>
    <cellStyle name="Trajectory muted header" xfId="231"/>
    <cellStyle name="Trajectory right align" xfId="142"/>
    <cellStyle name="Trajectory right align %" xfId="232"/>
    <cellStyle name="Trajectory right align text" xfId="148"/>
    <cellStyle name="Trajectory right underline grey" xfId="140"/>
    <cellStyle name="Trajectory table footer double" xfId="233"/>
    <cellStyle name="Trajectory table footer left" xfId="234"/>
    <cellStyle name="Trajectory table footer right" xfId="235"/>
    <cellStyle name="Trajectory table header" xfId="144"/>
    <cellStyle name="Trajectory table heading right align" xfId="149"/>
    <cellStyle name="User choice" xfId="236"/>
    <cellStyle name="Warning Text" xfId="32" builtinId="11" hidden="1"/>
    <cellStyle name="Warning Text" xfId="121" builtinId="11" customBuiltin="1"/>
    <cellStyle name="working assumption" xfId="10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.0_);\(#,##0.0\);&quot;-&quot;_)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.0_);\(#,##0.0\);&quot;-&quot;_)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.0_);\(#,##0.0\);&quot;-&quot;_)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.0_);\(#,##0.0\);&quot;-&quot;_)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.0_);\(#,##0.0\);&quot;-&quot;_)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.0_);\(#,##0.0\);&quot;-&quot;_)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.0_);\(#,##0.0\);&quot;-&quot;_)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.0_);\(#,##0.0\);&quot;-&quot;_)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#,##0.0_);\(#,##0.0\);&quot;-&quot;_);@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#,##0.0_);\(#,##0.0\);&quot;-&quot;_);@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#,##0.0_);\(#,##0.0\);&quot;-&quot;_);@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#,##0.0_);\(#,##0.0\);&quot;-&quot;_);@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#,##0.0_);\(#,##0.0\);&quot;-&quot;_);@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#,##0.0_);\(#,##0.0\);&quot;-&quot;_);@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#,##0.0_);\(#,##0.0\);&quot;-&quot;_);@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#,##0.0_);\(#,##0.0\);&quot;-&quot;_);@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#,##0.0_);\(#,##0.0\);&quot;-&quot;_);@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#,##0.0_);\(#,##0.0\);&quot;-&quot;_);@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border outline="0">
        <bottom style="thin">
          <color theme="1"/>
        </bottom>
      </border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border>
        <bottom style="medium">
          <color theme="1"/>
        </bottom>
      </border>
    </dxf>
  </dxfs>
  <tableStyles count="4" defaultTableStyle="TableStyleMedium2" defaultPivotStyle="PivotStyleLight16">
    <tableStyle name="EnergyCalcTables" pivot="0" count="0"/>
    <tableStyle name="EnergyCalcTables 2" pivot="0" count="0"/>
    <tableStyle name="Technology" pivot="0" count="0"/>
    <tableStyle name="Technology 2" pivot="0" count="1">
      <tableStyleElement type="wholeTable" dxfId="59"/>
    </tableStyle>
  </tableStyles>
  <colors>
    <mruColors>
      <color rgb="FF098909"/>
      <color rgb="FF0BA50B"/>
      <color rgb="FF725F18"/>
      <color rgb="FFFFFFA7"/>
      <color rgb="FF52963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266700</xdr:colOff>
      <xdr:row>2</xdr:row>
      <xdr:rowOff>266699</xdr:rowOff>
    </xdr:from>
    <xdr:to>
      <xdr:col>30</xdr:col>
      <xdr:colOff>323850</xdr:colOff>
      <xdr:row>3</xdr:row>
      <xdr:rowOff>85724</xdr:rowOff>
    </xdr:to>
    <xdr:sp macro="" textlink="">
      <xdr:nvSpPr>
        <xdr:cNvPr id="2" name="Right Arrow 1"/>
        <xdr:cNvSpPr/>
      </xdr:nvSpPr>
      <xdr:spPr>
        <a:xfrm>
          <a:off x="13449300" y="657224"/>
          <a:ext cx="1200150" cy="85725"/>
        </a:xfrm>
        <a:prstGeom prst="rightArrow">
          <a:avLst/>
        </a:prstGeom>
        <a:solidFill>
          <a:schemeClr val="accent5">
            <a:lumMod val="7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266700</xdr:colOff>
      <xdr:row>2</xdr:row>
      <xdr:rowOff>266699</xdr:rowOff>
    </xdr:from>
    <xdr:to>
      <xdr:col>30</xdr:col>
      <xdr:colOff>323850</xdr:colOff>
      <xdr:row>3</xdr:row>
      <xdr:rowOff>85724</xdr:rowOff>
    </xdr:to>
    <xdr:sp macro="" textlink="">
      <xdr:nvSpPr>
        <xdr:cNvPr id="3" name="Right Arrow 2"/>
        <xdr:cNvSpPr/>
      </xdr:nvSpPr>
      <xdr:spPr>
        <a:xfrm>
          <a:off x="13449300" y="657224"/>
          <a:ext cx="1200150" cy="85725"/>
        </a:xfrm>
        <a:prstGeom prst="rightArrow">
          <a:avLst/>
        </a:prstGeom>
        <a:solidFill>
          <a:schemeClr val="accent5">
            <a:lumMod val="7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100853</xdr:colOff>
      <xdr:row>3</xdr:row>
      <xdr:rowOff>22413</xdr:rowOff>
    </xdr:from>
    <xdr:to>
      <xdr:col>16</xdr:col>
      <xdr:colOff>179294</xdr:colOff>
      <xdr:row>3</xdr:row>
      <xdr:rowOff>158565</xdr:rowOff>
    </xdr:to>
    <xdr:sp macro="" textlink="">
      <xdr:nvSpPr>
        <xdr:cNvPr id="4" name="Right Arrow 3"/>
        <xdr:cNvSpPr/>
      </xdr:nvSpPr>
      <xdr:spPr>
        <a:xfrm>
          <a:off x="17032941" y="694766"/>
          <a:ext cx="941294" cy="136152"/>
        </a:xfrm>
        <a:prstGeom prst="rightArrow">
          <a:avLst/>
        </a:prstGeom>
        <a:solidFill>
          <a:schemeClr val="accent5">
            <a:lumMod val="7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266700</xdr:colOff>
      <xdr:row>2</xdr:row>
      <xdr:rowOff>266699</xdr:rowOff>
    </xdr:from>
    <xdr:to>
      <xdr:col>30</xdr:col>
      <xdr:colOff>323850</xdr:colOff>
      <xdr:row>3</xdr:row>
      <xdr:rowOff>85724</xdr:rowOff>
    </xdr:to>
    <xdr:sp macro="" textlink="">
      <xdr:nvSpPr>
        <xdr:cNvPr id="5" name="Right Arrow 4"/>
        <xdr:cNvSpPr/>
      </xdr:nvSpPr>
      <xdr:spPr>
        <a:xfrm>
          <a:off x="24345900" y="662939"/>
          <a:ext cx="1588770" cy="85725"/>
        </a:xfrm>
        <a:prstGeom prst="rightArrow">
          <a:avLst/>
        </a:prstGeom>
        <a:solidFill>
          <a:schemeClr val="accent5">
            <a:lumMod val="7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266700</xdr:colOff>
      <xdr:row>2</xdr:row>
      <xdr:rowOff>266699</xdr:rowOff>
    </xdr:from>
    <xdr:to>
      <xdr:col>30</xdr:col>
      <xdr:colOff>323850</xdr:colOff>
      <xdr:row>3</xdr:row>
      <xdr:rowOff>85724</xdr:rowOff>
    </xdr:to>
    <xdr:sp macro="" textlink="">
      <xdr:nvSpPr>
        <xdr:cNvPr id="6" name="Right Arrow 5"/>
        <xdr:cNvSpPr/>
      </xdr:nvSpPr>
      <xdr:spPr>
        <a:xfrm>
          <a:off x="24345900" y="662939"/>
          <a:ext cx="1588770" cy="85725"/>
        </a:xfrm>
        <a:prstGeom prst="rightArrow">
          <a:avLst/>
        </a:prstGeom>
        <a:solidFill>
          <a:schemeClr val="accent5">
            <a:lumMod val="7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100853</xdr:colOff>
      <xdr:row>3</xdr:row>
      <xdr:rowOff>22413</xdr:rowOff>
    </xdr:from>
    <xdr:to>
      <xdr:col>16</xdr:col>
      <xdr:colOff>179294</xdr:colOff>
      <xdr:row>3</xdr:row>
      <xdr:rowOff>158565</xdr:rowOff>
    </xdr:to>
    <xdr:sp macro="" textlink="">
      <xdr:nvSpPr>
        <xdr:cNvPr id="7" name="Right Arrow 6"/>
        <xdr:cNvSpPr/>
      </xdr:nvSpPr>
      <xdr:spPr>
        <a:xfrm>
          <a:off x="17169653" y="685353"/>
          <a:ext cx="1030941" cy="136152"/>
        </a:xfrm>
        <a:prstGeom prst="rightArrow">
          <a:avLst/>
        </a:prstGeom>
        <a:solidFill>
          <a:schemeClr val="accent5">
            <a:lumMod val="7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id="150" name="G.30.assumptions.EnergyDemandAfterCCS" displayName="G.30.assumptions.EnergyDemandAfterCCS" ref="C3:Q94" totalsRowCount="1" headerRowDxfId="58" dataDxfId="56" headerRowBorderDxfId="57" tableBorderDxfId="55">
  <autoFilter ref="C3:Q93"/>
  <tableColumns count="15">
    <tableColumn id="1" name="Technology code" totalsRowLabel="Total" dataDxfId="54" totalsRowDxfId="29"/>
    <tableColumn id="2" name="Description" dataDxfId="53" totalsRowDxfId="28" dataCellStyle="A - normal"/>
    <tableColumn id="3" name="Selected level" dataDxfId="52" totalsRowDxfId="27"/>
    <tableColumn id="4" name="Notes" totalsRowDxfId="26" dataCellStyle="A - normal"/>
    <tableColumn id="5" name="." dataDxfId="51" totalsRowDxfId="25"/>
    <tableColumn id="6" name=".." dataDxfId="50" totalsRowDxfId="24"/>
    <tableColumn id="7" name="2011" totalsRowFunction="sum" dataDxfId="49" totalsRowDxfId="23"/>
    <tableColumn id="8" name="2015" totalsRowFunction="sum" dataDxfId="48" totalsRowDxfId="22"/>
    <tableColumn id="9" name="2020" totalsRowFunction="sum" dataDxfId="47" totalsRowDxfId="21"/>
    <tableColumn id="10" name="2025" totalsRowFunction="sum" dataDxfId="46" totalsRowDxfId="20"/>
    <tableColumn id="11" name="2030" totalsRowFunction="sum" dataDxfId="45" totalsRowDxfId="19"/>
    <tableColumn id="12" name="2035" totalsRowFunction="sum" dataDxfId="44" totalsRowDxfId="18"/>
    <tableColumn id="13" name="2040" totalsRowFunction="sum" dataDxfId="43" totalsRowDxfId="17"/>
    <tableColumn id="14" name="2045" totalsRowFunction="sum" dataDxfId="42" totalsRowDxfId="16"/>
    <tableColumn id="15" name="2050" totalsRowFunction="sum" dataDxfId="41" totalsRowDxfId="15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72" name="G.30.energy" displayName="G.30.energy" ref="C9:Q101" totalsRowCount="1" headerRowBorderDxfId="40" tableBorderDxfId="39" headerRowCellStyle="D - headers">
  <autoFilter ref="C9:Q100"/>
  <tableColumns count="15">
    <tableColumn id="1" name="Code" totalsRowDxfId="14"/>
    <tableColumn id="2" name="Tech description" totalsRowDxfId="13"/>
    <tableColumn id="3" name="Notes" totalsRowDxfId="12"/>
    <tableColumn id="4" name="Energy vector" totalsRowDxfId="11"/>
    <tableColumn id="5" name="Energy description" totalsRowDxfId="10"/>
    <tableColumn id="6" name="Unit" totalsRowDxfId="9">
      <calculatedColumnFormula>Preferences.energy</calculatedColumnFormula>
    </tableColumn>
    <tableColumn id="7" name="2011" dataDxfId="38" totalsRowDxfId="8"/>
    <tableColumn id="8" name="2012" dataDxfId="37" totalsRowDxfId="7"/>
    <tableColumn id="9" name="2013" dataDxfId="36" totalsRowDxfId="6"/>
    <tableColumn id="10" name="2014" dataDxfId="35" totalsRowDxfId="5"/>
    <tableColumn id="11" name="2015" dataDxfId="34" totalsRowDxfId="4"/>
    <tableColumn id="12" name="2016" dataDxfId="33" totalsRowDxfId="3"/>
    <tableColumn id="13" name="2017" dataDxfId="32" totalsRowDxfId="2"/>
    <tableColumn id="14" name="2018" dataDxfId="31" totalsRowDxfId="1"/>
    <tableColumn id="15" name="2019" dataDxfId="30" totalsRow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comments" Target="../comments1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  <outlinePr summaryBelow="0"/>
  </sheetPr>
  <dimension ref="A1:X94"/>
  <sheetViews>
    <sheetView showGridLines="0" zoomScale="85" zoomScaleNormal="85" zoomScalePageLayoutView="85" workbookViewId="0">
      <selection activeCell="D102" sqref="D102"/>
    </sheetView>
  </sheetViews>
  <sheetFormatPr baseColWidth="10" defaultColWidth="8.6640625" defaultRowHeight="14" customHeight="1" outlineLevelRow="2" x14ac:dyDescent="0"/>
  <cols>
    <col min="1" max="1" width="3.6640625" style="17" customWidth="1"/>
    <col min="2" max="2" width="4.5" style="17" customWidth="1"/>
    <col min="3" max="3" width="26" style="17" customWidth="1"/>
    <col min="4" max="4" width="44.33203125" style="17" customWidth="1"/>
    <col min="5" max="5" width="30.6640625" style="17" customWidth="1"/>
    <col min="6" max="6" width="14" style="17" customWidth="1"/>
    <col min="7" max="7" width="19.6640625" style="17" customWidth="1"/>
    <col min="8" max="8" width="10.1640625" style="17" customWidth="1"/>
    <col min="9" max="9" width="12.33203125" style="17" customWidth="1"/>
    <col min="10" max="10" width="10.1640625" style="17" customWidth="1"/>
    <col min="11" max="11" width="14.1640625" style="17" customWidth="1"/>
    <col min="12" max="18" width="10.1640625" style="17" customWidth="1"/>
    <col min="19" max="19" width="5.6640625" style="17" customWidth="1"/>
    <col min="20" max="20" width="49.33203125" style="17" customWidth="1"/>
    <col min="21" max="21" width="53.6640625" style="17" bestFit="1" customWidth="1"/>
    <col min="22" max="22" width="46.33203125" style="17" customWidth="1"/>
    <col min="23" max="23" width="21" style="17" customWidth="1"/>
    <col min="24" max="24" width="36.1640625" style="17" customWidth="1"/>
    <col min="25" max="16384" width="8.6640625" style="17"/>
  </cols>
  <sheetData>
    <row r="1" spans="1:24" s="4" customFormat="1" ht="15" customHeight="1" outlineLevel="2">
      <c r="A1" s="17"/>
      <c r="B1" s="20"/>
      <c r="C1" s="21" t="s">
        <v>53</v>
      </c>
      <c r="D1" s="20"/>
      <c r="E1" s="20"/>
      <c r="F1" s="20"/>
      <c r="G1" s="20"/>
      <c r="H1" s="20"/>
      <c r="I1" s="20"/>
      <c r="J1" s="22"/>
      <c r="K1" s="22"/>
      <c r="L1" s="22"/>
      <c r="M1" s="22"/>
      <c r="N1" s="22"/>
      <c r="O1" s="22"/>
      <c r="P1" s="22"/>
      <c r="Q1" s="35" t="e">
        <f>Preferences.energy</f>
        <v>#REF!</v>
      </c>
      <c r="R1" s="23"/>
      <c r="S1" s="15"/>
      <c r="T1" s="15"/>
      <c r="V1" s="15"/>
      <c r="W1" s="15"/>
    </row>
    <row r="2" spans="1:24" s="4" customFormat="1" ht="15" customHeight="1" outlineLevel="2">
      <c r="A2" s="17"/>
      <c r="B2" s="20"/>
      <c r="C2" s="21"/>
      <c r="D2" s="20"/>
      <c r="E2" s="20"/>
      <c r="F2" s="20"/>
      <c r="G2" s="20"/>
      <c r="H2" s="20"/>
      <c r="I2" s="20"/>
      <c r="J2" s="28"/>
      <c r="K2" s="22"/>
      <c r="L2" s="22"/>
      <c r="M2" s="22"/>
      <c r="N2" s="22"/>
      <c r="O2" s="22"/>
      <c r="P2" s="22"/>
      <c r="Q2" s="22"/>
      <c r="R2" s="23"/>
      <c r="S2" s="15"/>
      <c r="T2" s="15"/>
      <c r="V2" s="15"/>
      <c r="W2" s="15"/>
    </row>
    <row r="3" spans="1:24" s="4" customFormat="1" ht="15" customHeight="1" outlineLevel="2">
      <c r="A3" s="17"/>
      <c r="B3" s="20"/>
      <c r="C3" s="27" t="s">
        <v>17</v>
      </c>
      <c r="D3" s="27" t="s">
        <v>10</v>
      </c>
      <c r="E3" s="27" t="s">
        <v>22</v>
      </c>
      <c r="F3" s="27" t="s">
        <v>11</v>
      </c>
      <c r="G3" s="27" t="s">
        <v>19</v>
      </c>
      <c r="H3" s="27" t="s">
        <v>20</v>
      </c>
      <c r="I3" s="27" t="s">
        <v>31</v>
      </c>
      <c r="J3" s="27" t="s">
        <v>2</v>
      </c>
      <c r="K3" s="27" t="s">
        <v>3</v>
      </c>
      <c r="L3" s="27" t="s">
        <v>4</v>
      </c>
      <c r="M3" s="27" t="s">
        <v>5</v>
      </c>
      <c r="N3" s="27" t="s">
        <v>6</v>
      </c>
      <c r="O3" s="27" t="s">
        <v>7</v>
      </c>
      <c r="P3" s="27" t="s">
        <v>8</v>
      </c>
      <c r="Q3" s="27" t="s">
        <v>9</v>
      </c>
      <c r="R3" s="23"/>
      <c r="S3" s="15"/>
      <c r="T3" s="15" t="e">
        <f>#REF!</f>
        <v>#REF!</v>
      </c>
      <c r="U3" s="15" t="e">
        <f>#REF!</f>
        <v>#REF!</v>
      </c>
      <c r="V3" s="15" t="e">
        <f>#REF!</f>
        <v>#REF!</v>
      </c>
      <c r="W3" s="15" t="s">
        <v>28</v>
      </c>
      <c r="X3" s="15" t="e">
        <f>#REF!</f>
        <v>#REF!</v>
      </c>
    </row>
    <row r="4" spans="1:24" s="4" customFormat="1" ht="15" customHeight="1" outlineLevel="2">
      <c r="A4" s="17"/>
      <c r="B4" s="20"/>
      <c r="C4" s="20" t="s">
        <v>34</v>
      </c>
      <c r="D4" s="10" t="s">
        <v>146</v>
      </c>
      <c r="E4" s="20"/>
      <c r="F4" s="10" t="s">
        <v>35</v>
      </c>
      <c r="G4" s="25"/>
      <c r="H4" s="20" t="s">
        <v>0</v>
      </c>
      <c r="I4" s="31">
        <v>2.3089557437005142</v>
      </c>
      <c r="J4" s="31">
        <v>2.296584564817489</v>
      </c>
      <c r="K4" s="31">
        <v>2.2800911654957865</v>
      </c>
      <c r="L4" s="31">
        <v>2.2624539598208386</v>
      </c>
      <c r="M4" s="31">
        <v>2.243672947792644</v>
      </c>
      <c r="N4" s="31">
        <v>2.223748129411204</v>
      </c>
      <c r="O4" s="31">
        <v>2.2026795046765182</v>
      </c>
      <c r="P4" s="31">
        <v>2.1804670735885865</v>
      </c>
      <c r="Q4" s="31">
        <v>2.1571108361474076</v>
      </c>
      <c r="R4" s="21"/>
      <c r="S4" s="15"/>
      <c r="T4" s="15"/>
      <c r="V4" s="15"/>
      <c r="W4" s="15"/>
    </row>
    <row r="5" spans="1:24" s="4" customFormat="1" ht="15" customHeight="1" outlineLevel="2">
      <c r="A5" s="17"/>
      <c r="B5" s="20"/>
      <c r="C5" s="23" t="s">
        <v>54</v>
      </c>
      <c r="D5" s="10" t="s">
        <v>147</v>
      </c>
      <c r="E5" s="20"/>
      <c r="F5" s="10" t="s">
        <v>35</v>
      </c>
      <c r="G5" s="20"/>
      <c r="H5" s="20"/>
      <c r="I5" s="31">
        <v>12.811296723305107</v>
      </c>
      <c r="J5" s="31">
        <v>12.74265493841169</v>
      </c>
      <c r="K5" s="31">
        <v>12.651140913830325</v>
      </c>
      <c r="L5" s="31">
        <v>12.553280452066092</v>
      </c>
      <c r="M5" s="31">
        <v>12.449073553118971</v>
      </c>
      <c r="N5" s="31">
        <v>12.338520216988986</v>
      </c>
      <c r="O5" s="31">
        <v>12.22162044367612</v>
      </c>
      <c r="P5" s="31">
        <v>12.09837423318038</v>
      </c>
      <c r="Q5" s="31">
        <v>11.968781585501759</v>
      </c>
      <c r="R5" s="21"/>
      <c r="S5" s="15"/>
      <c r="T5" s="15"/>
      <c r="V5" s="15"/>
      <c r="W5" s="15"/>
    </row>
    <row r="6" spans="1:24" s="4" customFormat="1" ht="15" customHeight="1" outlineLevel="2">
      <c r="A6" s="17"/>
      <c r="B6" s="20"/>
      <c r="C6" s="23" t="s">
        <v>55</v>
      </c>
      <c r="D6" s="10" t="s">
        <v>148</v>
      </c>
      <c r="E6" s="20"/>
      <c r="F6" s="10" t="s">
        <v>35</v>
      </c>
      <c r="G6" s="20"/>
      <c r="H6" s="20"/>
      <c r="I6" s="31">
        <v>0.6053795859240001</v>
      </c>
      <c r="J6" s="31">
        <v>0.60213601611109646</v>
      </c>
      <c r="K6" s="31">
        <v>0.59781165117725454</v>
      </c>
      <c r="L6" s="31">
        <v>0.5931873943903988</v>
      </c>
      <c r="M6" s="31">
        <v>0.58826324575052924</v>
      </c>
      <c r="N6" s="31">
        <v>0.58303920525764585</v>
      </c>
      <c r="O6" s="31">
        <v>0.57751527291174864</v>
      </c>
      <c r="P6" s="31">
        <v>0.57169144871283772</v>
      </c>
      <c r="Q6" s="31">
        <v>0.56556773266091265</v>
      </c>
      <c r="R6" s="21"/>
      <c r="S6" s="15"/>
      <c r="T6" s="15"/>
      <c r="V6" s="15"/>
      <c r="W6" s="15"/>
    </row>
    <row r="7" spans="1:24" s="4" customFormat="1" ht="15" customHeight="1" outlineLevel="2">
      <c r="A7" s="17"/>
      <c r="B7" s="20"/>
      <c r="C7" s="23" t="s">
        <v>56</v>
      </c>
      <c r="D7" s="10" t="s">
        <v>149</v>
      </c>
      <c r="E7" s="20"/>
      <c r="F7" s="10" t="s">
        <v>35</v>
      </c>
      <c r="G7" s="20"/>
      <c r="H7" s="20"/>
      <c r="I7" s="31">
        <v>1.0517591114635856</v>
      </c>
      <c r="J7" s="31">
        <v>1.0461238799762498</v>
      </c>
      <c r="K7" s="31">
        <v>1.0386109239298094</v>
      </c>
      <c r="L7" s="31">
        <v>1.030576949341949</v>
      </c>
      <c r="M7" s="31">
        <v>1.0220219562126687</v>
      </c>
      <c r="N7" s="31">
        <v>1.0129459445419791</v>
      </c>
      <c r="O7" s="31">
        <v>1.0033489143298713</v>
      </c>
      <c r="P7" s="31">
        <v>0.9932308655763471</v>
      </c>
      <c r="Q7" s="31">
        <v>0.9825917982814083</v>
      </c>
      <c r="R7" s="21"/>
      <c r="S7" s="15"/>
      <c r="T7" s="15"/>
      <c r="V7" s="15"/>
      <c r="W7" s="15"/>
    </row>
    <row r="8" spans="1:24" s="4" customFormat="1" ht="15" customHeight="1" outlineLevel="2">
      <c r="A8" s="17"/>
      <c r="B8" s="20"/>
      <c r="C8" s="23" t="s">
        <v>57</v>
      </c>
      <c r="D8" s="10" t="s">
        <v>150</v>
      </c>
      <c r="E8" s="20"/>
      <c r="F8" s="10" t="s">
        <v>35</v>
      </c>
      <c r="G8" s="20"/>
      <c r="H8" s="20"/>
      <c r="I8" s="31">
        <v>0.17590630860000006</v>
      </c>
      <c r="J8" s="31">
        <v>0.17496381829186816</v>
      </c>
      <c r="K8" s="31">
        <v>0.17370727927033774</v>
      </c>
      <c r="L8" s="31">
        <v>0.17236360009729013</v>
      </c>
      <c r="M8" s="31">
        <v>0.1709327807727252</v>
      </c>
      <c r="N8" s="31">
        <v>0.16941482129664301</v>
      </c>
      <c r="O8" s="31">
        <v>0.16780972166904359</v>
      </c>
      <c r="P8" s="31">
        <v>0.16611748188992692</v>
      </c>
      <c r="Q8" s="31">
        <v>0.16433810195929288</v>
      </c>
      <c r="R8" s="21"/>
      <c r="S8" s="15"/>
      <c r="T8" s="15"/>
      <c r="V8" s="15"/>
      <c r="W8" s="15"/>
    </row>
    <row r="9" spans="1:24" s="4" customFormat="1" ht="15" customHeight="1" outlineLevel="2">
      <c r="A9" s="17"/>
      <c r="B9" s="20"/>
      <c r="C9" s="23" t="s">
        <v>46</v>
      </c>
      <c r="D9" s="10" t="s">
        <v>151</v>
      </c>
      <c r="E9" s="20"/>
      <c r="F9" s="10" t="s">
        <v>35</v>
      </c>
      <c r="G9" s="20"/>
      <c r="H9" s="20"/>
      <c r="I9" s="31">
        <v>0.80340865264799999</v>
      </c>
      <c r="J9" s="31">
        <v>0.7991040607626011</v>
      </c>
      <c r="K9" s="31">
        <v>0.79336512888277322</v>
      </c>
      <c r="L9" s="31">
        <v>0.78722820586619091</v>
      </c>
      <c r="M9" s="31">
        <v>0.78069329171285384</v>
      </c>
      <c r="N9" s="31">
        <v>0.77376038642276201</v>
      </c>
      <c r="O9" s="31">
        <v>0.76642948999591576</v>
      </c>
      <c r="P9" s="31">
        <v>0.75870060243231485</v>
      </c>
      <c r="Q9" s="31">
        <v>0.75057372373195896</v>
      </c>
      <c r="R9" s="21"/>
      <c r="S9" s="15"/>
      <c r="T9" s="15"/>
      <c r="V9" s="15"/>
      <c r="W9" s="15"/>
    </row>
    <row r="10" spans="1:24" s="4" customFormat="1" ht="15" customHeight="1" outlineLevel="2">
      <c r="A10" s="17"/>
      <c r="B10" s="20"/>
      <c r="C10" s="20" t="s">
        <v>132</v>
      </c>
      <c r="D10" s="10" t="s">
        <v>152</v>
      </c>
      <c r="E10" s="20"/>
      <c r="F10" s="10" t="s">
        <v>138</v>
      </c>
      <c r="G10" s="25"/>
      <c r="H10" s="20" t="s">
        <v>0</v>
      </c>
      <c r="I10" s="31">
        <v>0</v>
      </c>
      <c r="J10" s="31">
        <v>-8.0502011307048707E-24</v>
      </c>
      <c r="K10" s="31">
        <v>0</v>
      </c>
      <c r="L10" s="31">
        <v>-1.6100402261409741E-23</v>
      </c>
      <c r="M10" s="31">
        <v>1.6100402261409741E-23</v>
      </c>
      <c r="N10" s="31">
        <v>0</v>
      </c>
      <c r="O10" s="31">
        <v>8.0502011307048707E-24</v>
      </c>
      <c r="P10" s="31">
        <v>1.6100402261409741E-23</v>
      </c>
      <c r="Q10" s="31">
        <v>-8.0502011307048707E-24</v>
      </c>
      <c r="R10" s="21"/>
      <c r="S10" s="15"/>
      <c r="T10" s="15"/>
      <c r="V10" s="15"/>
      <c r="W10" s="15"/>
    </row>
    <row r="11" spans="1:24" s="4" customFormat="1" ht="15" customHeight="1" outlineLevel="2">
      <c r="A11" s="17"/>
      <c r="B11" s="20"/>
      <c r="C11" s="23" t="s">
        <v>133</v>
      </c>
      <c r="D11" s="10" t="s">
        <v>153</v>
      </c>
      <c r="E11" s="20"/>
      <c r="F11" s="10" t="s">
        <v>138</v>
      </c>
      <c r="G11" s="20"/>
      <c r="H11" s="20"/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21"/>
      <c r="S11" s="15"/>
      <c r="T11" s="15"/>
      <c r="V11" s="15"/>
      <c r="W11" s="15"/>
    </row>
    <row r="12" spans="1:24" s="4" customFormat="1" ht="15" customHeight="1" outlineLevel="2">
      <c r="A12" s="17"/>
      <c r="B12" s="20"/>
      <c r="C12" s="23" t="s">
        <v>134</v>
      </c>
      <c r="D12" s="10" t="s">
        <v>154</v>
      </c>
      <c r="E12" s="20"/>
      <c r="F12" s="10" t="s">
        <v>138</v>
      </c>
      <c r="G12" s="20"/>
      <c r="H12" s="20"/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21"/>
      <c r="S12" s="15"/>
      <c r="T12" s="15"/>
      <c r="V12" s="15"/>
      <c r="W12" s="15"/>
    </row>
    <row r="13" spans="1:24" s="4" customFormat="1" ht="15" customHeight="1" outlineLevel="2">
      <c r="A13" s="17"/>
      <c r="B13" s="20"/>
      <c r="C13" s="23" t="s">
        <v>135</v>
      </c>
      <c r="D13" s="10" t="s">
        <v>155</v>
      </c>
      <c r="E13" s="20"/>
      <c r="F13" s="10" t="s">
        <v>138</v>
      </c>
      <c r="G13" s="20"/>
      <c r="H13" s="20"/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21"/>
      <c r="S13" s="15"/>
      <c r="T13" s="15"/>
      <c r="V13" s="15"/>
      <c r="W13" s="15"/>
    </row>
    <row r="14" spans="1:24" s="4" customFormat="1" ht="15" customHeight="1" outlineLevel="2">
      <c r="A14" s="17"/>
      <c r="B14" s="20"/>
      <c r="C14" s="23" t="s">
        <v>136</v>
      </c>
      <c r="D14" s="10" t="s">
        <v>156</v>
      </c>
      <c r="E14" s="20"/>
      <c r="F14" s="10" t="s">
        <v>138</v>
      </c>
      <c r="G14" s="20"/>
      <c r="H14" s="20"/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21"/>
      <c r="S14" s="15"/>
      <c r="T14" s="15"/>
      <c r="V14" s="15"/>
      <c r="W14" s="15"/>
    </row>
    <row r="15" spans="1:24" s="4" customFormat="1" ht="15" customHeight="1" outlineLevel="2">
      <c r="A15" s="17"/>
      <c r="B15" s="20"/>
      <c r="C15" s="23" t="s">
        <v>137</v>
      </c>
      <c r="D15" s="10" t="s">
        <v>157</v>
      </c>
      <c r="E15" s="20"/>
      <c r="F15" s="10" t="s">
        <v>138</v>
      </c>
      <c r="G15" s="20"/>
      <c r="H15" s="20"/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21"/>
      <c r="S15" s="15"/>
      <c r="T15" s="15"/>
      <c r="V15" s="15"/>
      <c r="W15" s="15"/>
    </row>
    <row r="16" spans="1:24" s="4" customFormat="1" ht="15" customHeight="1" outlineLevel="2">
      <c r="A16" s="17"/>
      <c r="B16" s="20"/>
      <c r="C16" s="23" t="s">
        <v>36</v>
      </c>
      <c r="D16" s="10" t="s">
        <v>158</v>
      </c>
      <c r="E16" s="20"/>
      <c r="F16" s="10" t="s">
        <v>37</v>
      </c>
      <c r="G16" s="20"/>
      <c r="H16" s="20" t="s">
        <v>0</v>
      </c>
      <c r="I16" s="31">
        <v>1.6352704427314861</v>
      </c>
      <c r="J16" s="31">
        <v>1.7134937789391276</v>
      </c>
      <c r="K16" s="31">
        <v>1.8130275874759676</v>
      </c>
      <c r="L16" s="31">
        <v>1.9145109940986842</v>
      </c>
      <c r="M16" s="31">
        <v>2.0179439988072758</v>
      </c>
      <c r="N16" s="31">
        <v>2.123326601601744</v>
      </c>
      <c r="O16" s="31">
        <v>2.2306588024820879</v>
      </c>
      <c r="P16" s="31">
        <v>2.3399406014483071</v>
      </c>
      <c r="Q16" s="31">
        <v>2.4511719985004023</v>
      </c>
      <c r="R16" s="21"/>
      <c r="S16" s="15"/>
      <c r="T16" s="15"/>
      <c r="V16" s="15"/>
      <c r="W16" s="15"/>
    </row>
    <row r="17" spans="1:24" s="4" customFormat="1" ht="15" customHeight="1" outlineLevel="2">
      <c r="A17" s="17"/>
      <c r="B17" s="20"/>
      <c r="C17" s="23" t="s">
        <v>58</v>
      </c>
      <c r="D17" s="10" t="s">
        <v>159</v>
      </c>
      <c r="E17" s="20"/>
      <c r="F17" s="10" t="s">
        <v>37</v>
      </c>
      <c r="G17" s="20"/>
      <c r="H17" s="20"/>
      <c r="I17" s="31">
        <v>10.424196405786889</v>
      </c>
      <c r="J17" s="31">
        <v>10.922838953732857</v>
      </c>
      <c r="K17" s="31">
        <v>11.557327257374492</v>
      </c>
      <c r="L17" s="31">
        <v>12.204243470692997</v>
      </c>
      <c r="M17" s="31">
        <v>12.863587593688365</v>
      </c>
      <c r="N17" s="31">
        <v>13.535359626360606</v>
      </c>
      <c r="O17" s="31">
        <v>14.219559568709709</v>
      </c>
      <c r="P17" s="31">
        <v>14.916187420735676</v>
      </c>
      <c r="Q17" s="31">
        <v>15.62524318243851</v>
      </c>
      <c r="R17" s="21"/>
      <c r="S17" s="15"/>
      <c r="T17" s="15"/>
      <c r="V17" s="15"/>
      <c r="W17" s="15"/>
    </row>
    <row r="18" spans="1:24" s="4" customFormat="1" ht="15" customHeight="1" outlineLevel="2">
      <c r="A18" s="17"/>
      <c r="B18" s="20"/>
      <c r="C18" s="23" t="s">
        <v>59</v>
      </c>
      <c r="D18" s="10" t="s">
        <v>160</v>
      </c>
      <c r="E18" s="20"/>
      <c r="F18" s="10" t="s">
        <v>37</v>
      </c>
      <c r="G18" s="20"/>
      <c r="H18" s="20"/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21"/>
      <c r="S18" s="15"/>
      <c r="T18" s="15"/>
      <c r="V18" s="15"/>
      <c r="W18" s="15"/>
    </row>
    <row r="19" spans="1:24" s="4" customFormat="1" ht="15" customHeight="1" outlineLevel="2">
      <c r="A19" s="17"/>
      <c r="B19" s="20"/>
      <c r="C19" s="23" t="s">
        <v>60</v>
      </c>
      <c r="D19" s="10" t="s">
        <v>161</v>
      </c>
      <c r="E19" s="20"/>
      <c r="F19" s="10" t="s">
        <v>37</v>
      </c>
      <c r="G19" s="20"/>
      <c r="H19" s="20"/>
      <c r="I19" s="31">
        <v>1.2528070032244134</v>
      </c>
      <c r="J19" s="31">
        <v>1.3127351599718793</v>
      </c>
      <c r="K19" s="31">
        <v>1.3889896125285226</v>
      </c>
      <c r="L19" s="31">
        <v>1.4667376835544026</v>
      </c>
      <c r="M19" s="31">
        <v>1.5459793730495193</v>
      </c>
      <c r="N19" s="31">
        <v>1.6267146810138691</v>
      </c>
      <c r="O19" s="31">
        <v>1.7089436074474555</v>
      </c>
      <c r="P19" s="31">
        <v>1.7926661523502752</v>
      </c>
      <c r="Q19" s="31">
        <v>1.8778823157223314</v>
      </c>
      <c r="R19" s="21"/>
      <c r="S19" s="15"/>
      <c r="T19" s="15"/>
      <c r="V19" s="15"/>
      <c r="W19" s="15"/>
    </row>
    <row r="20" spans="1:24" s="4" customFormat="1" ht="15" customHeight="1" outlineLevel="2">
      <c r="A20" s="17"/>
      <c r="B20" s="20"/>
      <c r="C20" s="23" t="s">
        <v>61</v>
      </c>
      <c r="D20" s="10" t="s">
        <v>162</v>
      </c>
      <c r="E20" s="20"/>
      <c r="F20" s="10" t="s">
        <v>37</v>
      </c>
      <c r="G20" s="20"/>
      <c r="H20" s="20"/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21"/>
      <c r="S20" s="15"/>
      <c r="T20" s="15"/>
      <c r="V20" s="15"/>
      <c r="W20" s="15"/>
    </row>
    <row r="21" spans="1:24" s="4" customFormat="1" ht="15" customHeight="1" outlineLevel="2">
      <c r="A21" s="17"/>
      <c r="B21" s="20"/>
      <c r="C21" s="23" t="s">
        <v>47</v>
      </c>
      <c r="D21" s="10" t="s">
        <v>163</v>
      </c>
      <c r="E21" s="20"/>
      <c r="F21" s="10" t="s">
        <v>37</v>
      </c>
      <c r="G21" s="20"/>
      <c r="H21" s="20"/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21"/>
      <c r="S21" s="15"/>
      <c r="T21" s="15"/>
      <c r="V21" s="15"/>
      <c r="W21" s="15"/>
    </row>
    <row r="22" spans="1:24" s="4" customFormat="1" ht="15" customHeight="1" outlineLevel="2">
      <c r="A22" s="17"/>
      <c r="B22" s="20"/>
      <c r="C22" s="20" t="s">
        <v>62</v>
      </c>
      <c r="D22" s="10" t="s">
        <v>164</v>
      </c>
      <c r="E22" s="20"/>
      <c r="F22" s="10" t="s">
        <v>41</v>
      </c>
      <c r="G22" s="20"/>
      <c r="H22" s="20" t="s">
        <v>0</v>
      </c>
      <c r="I22" s="31">
        <v>5.7780487765234236E-2</v>
      </c>
      <c r="J22" s="31">
        <v>5.9889708832233816E-2</v>
      </c>
      <c r="K22" s="31">
        <v>6.2569539119400122E-2</v>
      </c>
      <c r="L22" s="31">
        <v>6.529748491036283E-2</v>
      </c>
      <c r="M22" s="31">
        <v>6.8073546205122029E-2</v>
      </c>
      <c r="N22" s="31">
        <v>7.0897723003677623E-2</v>
      </c>
      <c r="O22" s="31">
        <v>7.377001530602971E-2</v>
      </c>
      <c r="P22" s="31">
        <v>7.6690423112178219E-2</v>
      </c>
      <c r="Q22" s="31">
        <v>7.9658946422123164E-2</v>
      </c>
      <c r="R22" s="21"/>
      <c r="S22" s="15"/>
      <c r="T22" s="15"/>
      <c r="V22" s="15"/>
      <c r="W22" s="15"/>
    </row>
    <row r="23" spans="1:24" s="4" customFormat="1" ht="15" customHeight="1" outlineLevel="2">
      <c r="A23" s="17"/>
      <c r="B23" s="20"/>
      <c r="C23" s="23" t="s">
        <v>63</v>
      </c>
      <c r="D23" s="10" t="s">
        <v>165</v>
      </c>
      <c r="E23" s="20"/>
      <c r="F23" s="10" t="s">
        <v>41</v>
      </c>
      <c r="G23" s="20"/>
      <c r="H23" s="20"/>
      <c r="I23" s="31">
        <v>0.61777191351520933</v>
      </c>
      <c r="J23" s="31">
        <v>0.64032308234371027</v>
      </c>
      <c r="K23" s="31">
        <v>0.66897503646229173</v>
      </c>
      <c r="L23" s="31">
        <v>0.6981414273397113</v>
      </c>
      <c r="M23" s="31">
        <v>0.72782225497597042</v>
      </c>
      <c r="N23" s="31">
        <v>0.75801751937106809</v>
      </c>
      <c r="O23" s="31">
        <v>0.7887272205250051</v>
      </c>
      <c r="P23" s="31">
        <v>0.81995135843778066</v>
      </c>
      <c r="Q23" s="31">
        <v>0.851689933109395</v>
      </c>
      <c r="R23" s="21"/>
      <c r="S23" s="15"/>
      <c r="T23" s="15"/>
      <c r="V23" s="15"/>
      <c r="W23" s="15"/>
    </row>
    <row r="24" spans="1:24" s="4" customFormat="1" ht="15" customHeight="1" outlineLevel="2">
      <c r="A24" s="17"/>
      <c r="B24" s="20"/>
      <c r="C24" s="23" t="s">
        <v>64</v>
      </c>
      <c r="D24" s="10" t="s">
        <v>166</v>
      </c>
      <c r="E24" s="20"/>
      <c r="F24" s="10" t="s">
        <v>41</v>
      </c>
      <c r="G24" s="20"/>
      <c r="H24" s="20"/>
      <c r="I24" s="31">
        <v>0.36003980562967391</v>
      </c>
      <c r="J24" s="31">
        <v>0.37318271203915326</v>
      </c>
      <c r="K24" s="31">
        <v>0.38988117916930454</v>
      </c>
      <c r="L24" s="31">
        <v>0.40687946198645758</v>
      </c>
      <c r="M24" s="31">
        <v>0.42417756049061289</v>
      </c>
      <c r="N24" s="31">
        <v>0.44177547468176992</v>
      </c>
      <c r="O24" s="31">
        <v>0.45967320455992927</v>
      </c>
      <c r="P24" s="31">
        <v>0.47787075012509045</v>
      </c>
      <c r="Q24" s="31">
        <v>0.49636811137725367</v>
      </c>
      <c r="R24" s="21"/>
      <c r="S24" s="15"/>
      <c r="T24" s="15"/>
      <c r="V24" s="15"/>
      <c r="W24" s="15"/>
    </row>
    <row r="25" spans="1:24" s="4" customFormat="1" ht="15" customHeight="1" outlineLevel="2">
      <c r="A25" s="17"/>
      <c r="B25" s="20"/>
      <c r="C25" s="23" t="s">
        <v>65</v>
      </c>
      <c r="D25" s="10" t="s">
        <v>167</v>
      </c>
      <c r="E25" s="20"/>
      <c r="F25" s="10" t="s">
        <v>41</v>
      </c>
      <c r="G25" s="20"/>
      <c r="H25" s="20"/>
      <c r="I25" s="31">
        <v>0.33333998618469551</v>
      </c>
      <c r="J25" s="31">
        <v>0.34550824139553415</v>
      </c>
      <c r="K25" s="31">
        <v>0.36096838417817834</v>
      </c>
      <c r="L25" s="31">
        <v>0.37670610892648404</v>
      </c>
      <c r="M25" s="31">
        <v>0.39272141564045193</v>
      </c>
      <c r="N25" s="31">
        <v>0.40901430432008157</v>
      </c>
      <c r="O25" s="31">
        <v>0.42558477496537339</v>
      </c>
      <c r="P25" s="31">
        <v>0.44243282757632674</v>
      </c>
      <c r="Q25" s="31">
        <v>0.45955846215294205</v>
      </c>
      <c r="R25" s="21"/>
      <c r="S25" s="15"/>
      <c r="T25" s="15"/>
      <c r="V25" s="15"/>
      <c r="W25" s="15"/>
    </row>
    <row r="26" spans="1:24" s="4" customFormat="1" ht="15" customHeight="1" outlineLevel="2">
      <c r="A26" s="17"/>
      <c r="B26" s="20"/>
      <c r="C26" s="23" t="s">
        <v>66</v>
      </c>
      <c r="D26" s="10" t="s">
        <v>168</v>
      </c>
      <c r="E26" s="20"/>
      <c r="F26" s="10" t="s">
        <v>41</v>
      </c>
      <c r="G26" s="20"/>
      <c r="H26" s="20"/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21"/>
      <c r="S26" s="15"/>
      <c r="T26" s="15"/>
      <c r="V26" s="15"/>
      <c r="W26" s="15"/>
    </row>
    <row r="27" spans="1:24" s="4" customFormat="1" ht="15" customHeight="1" outlineLevel="2">
      <c r="A27" s="17"/>
      <c r="B27" s="20"/>
      <c r="C27" s="23" t="s">
        <v>67</v>
      </c>
      <c r="D27" s="10" t="s">
        <v>169</v>
      </c>
      <c r="E27" s="20"/>
      <c r="F27" s="10" t="s">
        <v>125</v>
      </c>
      <c r="G27" s="20"/>
      <c r="H27" s="20"/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21"/>
      <c r="S27" s="15"/>
      <c r="T27" s="15"/>
      <c r="V27" s="15"/>
      <c r="W27" s="15"/>
    </row>
    <row r="28" spans="1:24" s="4" customFormat="1" ht="15" customHeight="1" outlineLevel="2">
      <c r="A28" s="17"/>
      <c r="B28" s="20"/>
      <c r="C28" s="20" t="s">
        <v>49</v>
      </c>
      <c r="D28" s="10" t="s">
        <v>170</v>
      </c>
      <c r="E28" s="20"/>
      <c r="F28" s="10" t="s">
        <v>125</v>
      </c>
      <c r="G28" s="20"/>
      <c r="H28" s="20" t="s">
        <v>0</v>
      </c>
      <c r="I28" s="31">
        <v>2.3556733001938612</v>
      </c>
      <c r="J28" s="31">
        <v>2.441664885656504</v>
      </c>
      <c r="K28" s="31">
        <v>2.5509198417963317</v>
      </c>
      <c r="L28" s="31">
        <v>2.6621364360600723</v>
      </c>
      <c r="M28" s="31">
        <v>2.775314668447729</v>
      </c>
      <c r="N28" s="31">
        <v>2.8904545389592986</v>
      </c>
      <c r="O28" s="31">
        <v>3.0075560475947847</v>
      </c>
      <c r="P28" s="31">
        <v>3.1266191943541837</v>
      </c>
      <c r="Q28" s="31">
        <v>3.2476439792374969</v>
      </c>
      <c r="R28" s="21"/>
      <c r="S28" s="15"/>
      <c r="T28" s="15"/>
      <c r="V28" s="15"/>
      <c r="W28" s="15"/>
    </row>
    <row r="29" spans="1:24" s="4" customFormat="1" ht="15" customHeight="1" outlineLevel="2">
      <c r="A29" s="17"/>
      <c r="B29" s="20"/>
      <c r="C29" s="23" t="s">
        <v>68</v>
      </c>
      <c r="D29" s="10" t="s">
        <v>171</v>
      </c>
      <c r="E29" s="20"/>
      <c r="F29" s="10" t="s">
        <v>125</v>
      </c>
      <c r="G29" s="20"/>
      <c r="H29" s="20"/>
      <c r="I29" s="31">
        <v>0.11615556705932617</v>
      </c>
      <c r="J29" s="31">
        <v>0.1203957141845331</v>
      </c>
      <c r="K29" s="31">
        <v>0.1257829516182718</v>
      </c>
      <c r="L29" s="31">
        <v>0.13126691519337763</v>
      </c>
      <c r="M29" s="31">
        <v>0.13684760490985015</v>
      </c>
      <c r="N29" s="31">
        <v>0.14252502076768891</v>
      </c>
      <c r="O29" s="31">
        <v>0.14829916276689481</v>
      </c>
      <c r="P29" s="31">
        <v>0.15417003090746784</v>
      </c>
      <c r="Q29" s="31">
        <v>0.16013762518940711</v>
      </c>
      <c r="R29" s="21"/>
      <c r="S29" s="15"/>
      <c r="T29" s="15"/>
      <c r="U29" s="15"/>
      <c r="W29" s="15"/>
      <c r="X29" s="15"/>
    </row>
    <row r="30" spans="1:24" s="4" customFormat="1" ht="15" customHeight="1" outlineLevel="2">
      <c r="A30" s="17"/>
      <c r="B30" s="20"/>
      <c r="C30" s="23" t="s">
        <v>69</v>
      </c>
      <c r="D30" s="10" t="s">
        <v>172</v>
      </c>
      <c r="E30" s="20"/>
      <c r="F30" s="10" t="s">
        <v>125</v>
      </c>
      <c r="G30" s="20"/>
      <c r="H30" s="20"/>
      <c r="I30" s="31">
        <v>0.18032133468483588</v>
      </c>
      <c r="J30" s="31">
        <v>0.18690379136973051</v>
      </c>
      <c r="K30" s="31">
        <v>0.1952670051950286</v>
      </c>
      <c r="L30" s="31">
        <v>0.20378037787497078</v>
      </c>
      <c r="M30" s="31">
        <v>0.21244390940955721</v>
      </c>
      <c r="N30" s="31">
        <v>0.22125759979878762</v>
      </c>
      <c r="O30" s="31">
        <v>0.23022144904266237</v>
      </c>
      <c r="P30" s="31">
        <v>0.23933545714118118</v>
      </c>
      <c r="Q30" s="31">
        <v>0.24859962409434408</v>
      </c>
      <c r="R30" s="21"/>
      <c r="S30" s="15"/>
      <c r="T30" s="15"/>
      <c r="U30" s="15"/>
      <c r="W30" s="15"/>
      <c r="X30" s="15"/>
    </row>
    <row r="31" spans="1:24" s="4" customFormat="1" ht="15" customHeight="1" outlineLevel="2">
      <c r="A31" s="17"/>
      <c r="B31" s="20"/>
      <c r="C31" s="23" t="s">
        <v>70</v>
      </c>
      <c r="D31" s="10" t="s">
        <v>173</v>
      </c>
      <c r="E31" s="20"/>
      <c r="F31" s="10" t="s">
        <v>125</v>
      </c>
      <c r="G31" s="20"/>
      <c r="H31" s="20"/>
      <c r="I31" s="31">
        <v>0.10632786060601518</v>
      </c>
      <c r="J31" s="31">
        <v>0.11020925677058946</v>
      </c>
      <c r="K31" s="31">
        <v>0.11514069006653749</v>
      </c>
      <c r="L31" s="31">
        <v>0.12016066568496386</v>
      </c>
      <c r="M31" s="31">
        <v>0.12526918362586814</v>
      </c>
      <c r="N31" s="31">
        <v>0.13046624388925077</v>
      </c>
      <c r="O31" s="31">
        <v>0.13575184647511174</v>
      </c>
      <c r="P31" s="31">
        <v>0.14112599138345061</v>
      </c>
      <c r="Q31" s="31">
        <v>0.14658867861426783</v>
      </c>
      <c r="R31" s="21"/>
      <c r="S31" s="15"/>
      <c r="T31" s="15"/>
      <c r="U31" s="15"/>
      <c r="W31" s="15"/>
      <c r="X31" s="15"/>
    </row>
    <row r="32" spans="1:24" s="4" customFormat="1" ht="15" customHeight="1" outlineLevel="2">
      <c r="A32" s="17"/>
      <c r="B32" s="20"/>
      <c r="C32" s="23" t="s">
        <v>71</v>
      </c>
      <c r="D32" s="10" t="s">
        <v>174</v>
      </c>
      <c r="E32" s="20"/>
      <c r="F32" s="10" t="s">
        <v>125</v>
      </c>
      <c r="G32" s="20"/>
      <c r="H32" s="20"/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21"/>
      <c r="S32" s="15"/>
      <c r="T32" s="15"/>
      <c r="U32" s="15"/>
      <c r="W32" s="15"/>
      <c r="X32" s="15"/>
    </row>
    <row r="33" spans="1:24" s="4" customFormat="1" ht="15" customHeight="1" outlineLevel="2">
      <c r="A33" s="17"/>
      <c r="B33" s="20"/>
      <c r="C33" s="23" t="s">
        <v>50</v>
      </c>
      <c r="D33" s="10" t="s">
        <v>175</v>
      </c>
      <c r="E33" s="20"/>
      <c r="F33" s="10" t="s">
        <v>125</v>
      </c>
      <c r="G33" s="20"/>
      <c r="H33" s="20"/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21"/>
      <c r="S33" s="15"/>
      <c r="T33" s="15"/>
      <c r="U33" s="15"/>
      <c r="W33" s="15"/>
      <c r="X33" s="15"/>
    </row>
    <row r="34" spans="1:24" s="4" customFormat="1" ht="15" customHeight="1" outlineLevel="2">
      <c r="A34" s="17"/>
      <c r="B34" s="20"/>
      <c r="C34" s="20" t="s">
        <v>51</v>
      </c>
      <c r="D34" s="10" t="s">
        <v>176</v>
      </c>
      <c r="E34" s="20"/>
      <c r="F34" s="10" t="s">
        <v>126</v>
      </c>
      <c r="G34" s="20"/>
      <c r="H34" s="20" t="s">
        <v>0</v>
      </c>
      <c r="I34" s="31">
        <v>2.0996808027856011E-2</v>
      </c>
      <c r="J34" s="31">
        <v>2.0706019378521439E-2</v>
      </c>
      <c r="K34" s="31">
        <v>2.0328081584813605E-2</v>
      </c>
      <c r="L34" s="31">
        <v>1.9934086033283963E-2</v>
      </c>
      <c r="M34" s="31">
        <v>1.9524032723932511E-2</v>
      </c>
      <c r="N34" s="31">
        <v>1.9097921656759255E-2</v>
      </c>
      <c r="O34" s="31">
        <v>1.8655752831764193E-2</v>
      </c>
      <c r="P34" s="31">
        <v>1.819752624894732E-2</v>
      </c>
      <c r="Q34" s="31">
        <v>1.7723241908308644E-2</v>
      </c>
      <c r="R34" s="21"/>
      <c r="S34" s="15"/>
      <c r="T34" s="15"/>
      <c r="U34" s="15"/>
      <c r="W34" s="15"/>
      <c r="X34" s="15"/>
    </row>
    <row r="35" spans="1:24" s="4" customFormat="1" ht="15" customHeight="1" outlineLevel="2">
      <c r="A35" s="17"/>
      <c r="B35" s="20"/>
      <c r="C35" s="23" t="s">
        <v>72</v>
      </c>
      <c r="D35" s="10" t="s">
        <v>177</v>
      </c>
      <c r="E35" s="20"/>
      <c r="F35" s="10" t="s">
        <v>126</v>
      </c>
      <c r="G35" s="20"/>
      <c r="H35" s="20"/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21"/>
      <c r="S35" s="15"/>
      <c r="T35" s="15"/>
      <c r="U35" s="15"/>
      <c r="W35" s="15"/>
      <c r="X35" s="15"/>
    </row>
    <row r="36" spans="1:24" s="4" customFormat="1" ht="15" customHeight="1" outlineLevel="2">
      <c r="A36" s="17"/>
      <c r="B36" s="20"/>
      <c r="C36" s="23" t="s">
        <v>73</v>
      </c>
      <c r="D36" s="10" t="s">
        <v>178</v>
      </c>
      <c r="E36" s="23"/>
      <c r="F36" s="10" t="s">
        <v>126</v>
      </c>
      <c r="G36" s="20"/>
      <c r="H36" s="20"/>
      <c r="I36" s="31">
        <v>1.8172055149596165E-4</v>
      </c>
      <c r="J36" s="31">
        <v>1.7920387021489552E-4</v>
      </c>
      <c r="K36" s="31">
        <v>1.7593294140454306E-4</v>
      </c>
      <c r="L36" s="31">
        <v>1.7252303791750177E-4</v>
      </c>
      <c r="M36" s="31">
        <v>1.6897415975377175E-4</v>
      </c>
      <c r="N36" s="31">
        <v>1.6528630691335294E-4</v>
      </c>
      <c r="O36" s="31">
        <v>1.6145947939624541E-4</v>
      </c>
      <c r="P36" s="31">
        <v>1.5749367720244904E-4</v>
      </c>
      <c r="Q36" s="31">
        <v>1.5338890033196395E-4</v>
      </c>
      <c r="R36" s="21"/>
      <c r="S36" s="15"/>
      <c r="T36" s="15"/>
      <c r="U36" s="15"/>
      <c r="W36" s="15"/>
      <c r="X36" s="15"/>
    </row>
    <row r="37" spans="1:24" s="4" customFormat="1" ht="15" customHeight="1" outlineLevel="2">
      <c r="A37" s="17"/>
      <c r="B37" s="20"/>
      <c r="C37" s="23" t="s">
        <v>74</v>
      </c>
      <c r="D37" s="10" t="s">
        <v>179</v>
      </c>
      <c r="E37" s="23"/>
      <c r="F37" s="10" t="s">
        <v>126</v>
      </c>
      <c r="G37" s="20"/>
      <c r="H37" s="20"/>
      <c r="I37" s="31">
        <v>0.24244140449555462</v>
      </c>
      <c r="J37" s="31">
        <v>0.2390837889731138</v>
      </c>
      <c r="K37" s="31">
        <v>0.23471989854763026</v>
      </c>
      <c r="L37" s="31">
        <v>0.23017059587499919</v>
      </c>
      <c r="M37" s="31">
        <v>0.2254358809552206</v>
      </c>
      <c r="N37" s="31">
        <v>0.22051575378829461</v>
      </c>
      <c r="O37" s="31">
        <v>0.2154102143742212</v>
      </c>
      <c r="P37" s="31">
        <v>0.2101192627130003</v>
      </c>
      <c r="Q37" s="31">
        <v>0.20464289880463196</v>
      </c>
      <c r="R37" s="21"/>
      <c r="S37" s="15"/>
      <c r="T37" s="15"/>
      <c r="U37" s="15"/>
      <c r="W37" s="15"/>
      <c r="X37" s="15"/>
    </row>
    <row r="38" spans="1:24" s="4" customFormat="1" ht="15" customHeight="1" outlineLevel="2">
      <c r="A38" s="17"/>
      <c r="B38" s="20"/>
      <c r="C38" s="23" t="s">
        <v>75</v>
      </c>
      <c r="D38" s="10" t="s">
        <v>180</v>
      </c>
      <c r="E38" s="23"/>
      <c r="F38" s="10" t="s">
        <v>126</v>
      </c>
      <c r="G38" s="20"/>
      <c r="H38" s="20"/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21"/>
      <c r="S38" s="15"/>
      <c r="T38" s="15"/>
      <c r="U38" s="15"/>
      <c r="W38" s="15"/>
      <c r="X38" s="15"/>
    </row>
    <row r="39" spans="1:24" s="4" customFormat="1" ht="15" customHeight="1" outlineLevel="2">
      <c r="A39" s="17"/>
      <c r="B39" s="20"/>
      <c r="C39" s="23" t="s">
        <v>52</v>
      </c>
      <c r="D39" s="10" t="s">
        <v>181</v>
      </c>
      <c r="E39" s="23"/>
      <c r="F39" s="10" t="s">
        <v>126</v>
      </c>
      <c r="G39" s="20"/>
      <c r="H39" s="20"/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21"/>
      <c r="S39" s="15"/>
      <c r="T39" s="15"/>
      <c r="U39" s="15"/>
      <c r="W39" s="15"/>
      <c r="X39" s="15"/>
    </row>
    <row r="40" spans="1:24" s="4" customFormat="1" ht="15" customHeight="1" outlineLevel="2">
      <c r="A40" s="17"/>
      <c r="B40" s="20"/>
      <c r="C40" s="39" t="s">
        <v>76</v>
      </c>
      <c r="D40" s="10" t="s">
        <v>182</v>
      </c>
      <c r="E40" s="20"/>
      <c r="F40" s="10" t="s">
        <v>130</v>
      </c>
      <c r="G40" s="20"/>
      <c r="H40" s="20" t="s">
        <v>0</v>
      </c>
      <c r="I40" s="31">
        <v>-9.2491949499908004E-20</v>
      </c>
      <c r="J40" s="31">
        <v>-5.9031025562694149E-20</v>
      </c>
      <c r="K40" s="31">
        <v>3.6452787589103238E-20</v>
      </c>
      <c r="L40" s="31">
        <v>-1.2675511308429998E-19</v>
      </c>
      <c r="M40" s="31">
        <v>1.447281921357569E-19</v>
      </c>
      <c r="N40" s="31">
        <v>2.4386703077792956E-19</v>
      </c>
      <c r="O40" s="31">
        <v>8.167382492539047E-20</v>
      </c>
      <c r="P40" s="31">
        <v>-8.6584621389067705E-20</v>
      </c>
      <c r="Q40" s="31">
        <v>8.6771457653498074E-20</v>
      </c>
      <c r="R40" s="21"/>
      <c r="S40" s="15"/>
      <c r="T40" s="15"/>
      <c r="U40" s="15"/>
      <c r="W40" s="15"/>
      <c r="X40" s="15"/>
    </row>
    <row r="41" spans="1:24" s="4" customFormat="1" ht="15" customHeight="1" outlineLevel="2">
      <c r="A41" s="17"/>
      <c r="B41" s="20"/>
      <c r="C41" s="39" t="s">
        <v>77</v>
      </c>
      <c r="D41" s="10" t="s">
        <v>183</v>
      </c>
      <c r="E41" s="20"/>
      <c r="F41" s="10" t="s">
        <v>130</v>
      </c>
      <c r="G41" s="20"/>
      <c r="H41" s="20"/>
      <c r="I41" s="31">
        <v>0.24646345986547047</v>
      </c>
      <c r="J41" s="31">
        <v>0.2489912902230671</v>
      </c>
      <c r="K41" s="31">
        <v>0.25215107817005844</v>
      </c>
      <c r="L41" s="31">
        <v>0.25531086611705334</v>
      </c>
      <c r="M41" s="31">
        <v>0.25847065406404468</v>
      </c>
      <c r="N41" s="31">
        <v>0.26163044201103958</v>
      </c>
      <c r="O41" s="31">
        <v>0.26479022995803092</v>
      </c>
      <c r="P41" s="31">
        <v>0.26795001790502582</v>
      </c>
      <c r="Q41" s="31">
        <v>0.27110980585201716</v>
      </c>
      <c r="R41" s="21"/>
      <c r="S41" s="15"/>
      <c r="T41" s="15"/>
      <c r="U41" s="15"/>
      <c r="W41" s="15"/>
      <c r="X41" s="15"/>
    </row>
    <row r="42" spans="1:24" s="4" customFormat="1" ht="15" customHeight="1" outlineLevel="2">
      <c r="A42" s="17"/>
      <c r="B42" s="20"/>
      <c r="C42" s="39" t="s">
        <v>78</v>
      </c>
      <c r="D42" s="10" t="s">
        <v>184</v>
      </c>
      <c r="E42" s="20"/>
      <c r="F42" s="10" t="s">
        <v>130</v>
      </c>
      <c r="G42" s="20"/>
      <c r="H42" s="20"/>
      <c r="I42" s="31">
        <v>19.210879294175736</v>
      </c>
      <c r="J42" s="31">
        <v>19.407913953603178</v>
      </c>
      <c r="K42" s="31">
        <v>19.654207277887483</v>
      </c>
      <c r="L42" s="31">
        <v>19.900500602171789</v>
      </c>
      <c r="M42" s="31">
        <v>20.146793926456095</v>
      </c>
      <c r="N42" s="31">
        <v>20.393087250740397</v>
      </c>
      <c r="O42" s="31">
        <v>20.639380575024706</v>
      </c>
      <c r="P42" s="31">
        <v>20.885673899309008</v>
      </c>
      <c r="Q42" s="31">
        <v>21.131967223593314</v>
      </c>
      <c r="R42" s="21"/>
      <c r="S42" s="15"/>
      <c r="T42" s="15"/>
      <c r="U42" s="15"/>
      <c r="W42" s="15"/>
      <c r="X42" s="15"/>
    </row>
    <row r="43" spans="1:24" s="4" customFormat="1" ht="15" customHeight="1" outlineLevel="2">
      <c r="A43" s="17"/>
      <c r="B43" s="20"/>
      <c r="C43" s="39" t="s">
        <v>79</v>
      </c>
      <c r="D43" s="10" t="s">
        <v>185</v>
      </c>
      <c r="E43" s="20"/>
      <c r="F43" s="10" t="s">
        <v>130</v>
      </c>
      <c r="G43" s="20"/>
      <c r="H43" s="20"/>
      <c r="I43" s="31">
        <v>3.4032396515364383E-3</v>
      </c>
      <c r="J43" s="31">
        <v>3.4381446736055921E-3</v>
      </c>
      <c r="K43" s="31">
        <v>3.4817759511867052E-3</v>
      </c>
      <c r="L43" s="31">
        <v>3.5254072287713711E-3</v>
      </c>
      <c r="M43" s="31">
        <v>3.569038506356037E-3</v>
      </c>
      <c r="N43" s="31">
        <v>3.6126697839407029E-3</v>
      </c>
      <c r="O43" s="31">
        <v>3.6563010615218161E-3</v>
      </c>
      <c r="P43" s="31">
        <v>3.699932339106482E-3</v>
      </c>
      <c r="Q43" s="31">
        <v>3.7435636166911479E-3</v>
      </c>
      <c r="R43" s="21"/>
      <c r="S43" s="15"/>
      <c r="T43" s="15"/>
      <c r="U43" s="15"/>
      <c r="W43" s="15"/>
      <c r="X43" s="15"/>
    </row>
    <row r="44" spans="1:24" s="4" customFormat="1" ht="15" customHeight="1" outlineLevel="2">
      <c r="A44" s="17"/>
      <c r="B44" s="20"/>
      <c r="C44" s="39" t="s">
        <v>80</v>
      </c>
      <c r="D44" s="10" t="s">
        <v>186</v>
      </c>
      <c r="E44" s="20"/>
      <c r="F44" s="10" t="s">
        <v>130</v>
      </c>
      <c r="G44" s="20"/>
      <c r="H44" s="20"/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21"/>
      <c r="S44" s="15"/>
      <c r="T44" s="15"/>
      <c r="U44" s="15"/>
      <c r="W44" s="15"/>
      <c r="X44" s="15"/>
    </row>
    <row r="45" spans="1:24" s="4" customFormat="1" ht="15" customHeight="1" outlineLevel="2">
      <c r="A45" s="17"/>
      <c r="B45" s="20"/>
      <c r="C45" s="39" t="s">
        <v>81</v>
      </c>
      <c r="D45" s="10" t="s">
        <v>187</v>
      </c>
      <c r="E45" s="20"/>
      <c r="F45" s="10" t="s">
        <v>130</v>
      </c>
      <c r="G45" s="20"/>
      <c r="H45" s="20"/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21"/>
      <c r="S45" s="15"/>
      <c r="T45" s="15"/>
      <c r="U45" s="15"/>
      <c r="W45" s="15"/>
      <c r="X45" s="15"/>
    </row>
    <row r="46" spans="1:24" s="4" customFormat="1" ht="15" customHeight="1" outlineLevel="2">
      <c r="A46" s="17"/>
      <c r="B46" s="20"/>
      <c r="C46" s="39" t="s">
        <v>82</v>
      </c>
      <c r="D46" s="10" t="s">
        <v>188</v>
      </c>
      <c r="E46" s="20"/>
      <c r="F46" s="10" t="s">
        <v>131</v>
      </c>
      <c r="G46" s="20"/>
      <c r="H46" s="20" t="s">
        <v>0</v>
      </c>
      <c r="I46" s="31">
        <v>1.7803019800553821E-20</v>
      </c>
      <c r="J46" s="31">
        <v>1.9614544195061165E-20</v>
      </c>
      <c r="K46" s="31">
        <v>-9.7532065116840316E-21</v>
      </c>
      <c r="L46" s="31">
        <v>1.592778266866951E-20</v>
      </c>
      <c r="M46" s="31">
        <v>-2.1517232940053065E-20</v>
      </c>
      <c r="N46" s="31">
        <v>-7.3005973144566078E-21</v>
      </c>
      <c r="O46" s="31">
        <v>-4.7681836247916083E-20</v>
      </c>
      <c r="P46" s="31">
        <v>4.3814313466690296E-20</v>
      </c>
      <c r="Q46" s="31">
        <v>1.2339618281117486E-20</v>
      </c>
      <c r="R46" s="21"/>
      <c r="S46" s="15"/>
      <c r="T46" s="15"/>
      <c r="U46" s="15"/>
      <c r="W46" s="15"/>
      <c r="X46" s="15"/>
    </row>
    <row r="47" spans="1:24" s="4" customFormat="1" ht="15" customHeight="1" outlineLevel="2">
      <c r="A47" s="17"/>
      <c r="B47" s="20"/>
      <c r="C47" s="39" t="s">
        <v>83</v>
      </c>
      <c r="D47" s="10" t="s">
        <v>189</v>
      </c>
      <c r="E47" s="20"/>
      <c r="F47" s="10" t="s">
        <v>131</v>
      </c>
      <c r="G47" s="20"/>
      <c r="H47" s="20"/>
      <c r="I47" s="31">
        <v>1.4435125863870013</v>
      </c>
      <c r="J47" s="31">
        <v>1.458317843683278</v>
      </c>
      <c r="K47" s="31">
        <v>1.4768244153036241</v>
      </c>
      <c r="L47" s="31">
        <v>1.495330986923971</v>
      </c>
      <c r="M47" s="31">
        <v>1.5138375585443171</v>
      </c>
      <c r="N47" s="31">
        <v>1.5323441301646632</v>
      </c>
      <c r="O47" s="31">
        <v>1.5508507017850093</v>
      </c>
      <c r="P47" s="31">
        <v>1.5693572734053554</v>
      </c>
      <c r="Q47" s="31">
        <v>1.5878638450257014</v>
      </c>
      <c r="R47" s="21"/>
      <c r="S47" s="15"/>
      <c r="T47" s="15"/>
      <c r="U47" s="15"/>
      <c r="W47" s="15"/>
      <c r="X47" s="15"/>
    </row>
    <row r="48" spans="1:24" s="4" customFormat="1" ht="15" customHeight="1" outlineLevel="2">
      <c r="A48" s="17"/>
      <c r="B48" s="20"/>
      <c r="C48" s="39" t="s">
        <v>84</v>
      </c>
      <c r="D48" s="10" t="s">
        <v>190</v>
      </c>
      <c r="E48" s="20"/>
      <c r="F48" s="10" t="s">
        <v>131</v>
      </c>
      <c r="G48" s="20"/>
      <c r="H48" s="20"/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21"/>
      <c r="S48" s="15"/>
      <c r="T48" s="15"/>
      <c r="U48" s="15"/>
      <c r="W48" s="15"/>
      <c r="X48" s="15"/>
    </row>
    <row r="49" spans="1:24" s="4" customFormat="1" ht="15" customHeight="1" outlineLevel="2">
      <c r="A49" s="17"/>
      <c r="B49" s="20"/>
      <c r="C49" s="39" t="s">
        <v>85</v>
      </c>
      <c r="D49" s="10" t="s">
        <v>191</v>
      </c>
      <c r="E49" s="20"/>
      <c r="F49" s="10" t="s">
        <v>131</v>
      </c>
      <c r="G49" s="20"/>
      <c r="H49" s="20"/>
      <c r="I49" s="31">
        <v>4.5138365842133039</v>
      </c>
      <c r="J49" s="31">
        <v>4.5601323440513886</v>
      </c>
      <c r="K49" s="31">
        <v>4.6180020438489944</v>
      </c>
      <c r="L49" s="31">
        <v>4.675871743646602</v>
      </c>
      <c r="M49" s="31">
        <v>4.7337414434442087</v>
      </c>
      <c r="N49" s="31">
        <v>4.7916111432418145</v>
      </c>
      <c r="O49" s="31">
        <v>4.8494808430394221</v>
      </c>
      <c r="P49" s="31">
        <v>4.9073505428370279</v>
      </c>
      <c r="Q49" s="31">
        <v>4.9652202426346346</v>
      </c>
      <c r="R49" s="21"/>
      <c r="S49" s="15"/>
      <c r="T49" s="15"/>
      <c r="U49" s="15"/>
      <c r="W49" s="15"/>
      <c r="X49" s="15"/>
    </row>
    <row r="50" spans="1:24" s="4" customFormat="1" ht="15" customHeight="1" outlineLevel="2">
      <c r="A50" s="17"/>
      <c r="B50" s="20"/>
      <c r="C50" s="39" t="s">
        <v>86</v>
      </c>
      <c r="D50" s="10" t="s">
        <v>192</v>
      </c>
      <c r="E50" s="20"/>
      <c r="F50" s="10" t="s">
        <v>131</v>
      </c>
      <c r="G50" s="20"/>
      <c r="H50" s="20"/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21"/>
      <c r="S50" s="15"/>
      <c r="T50" s="15"/>
      <c r="U50" s="15"/>
      <c r="W50" s="15"/>
      <c r="X50" s="15"/>
    </row>
    <row r="51" spans="1:24" s="4" customFormat="1" ht="15" customHeight="1" outlineLevel="2">
      <c r="A51" s="17"/>
      <c r="B51" s="20"/>
      <c r="C51" s="39" t="s">
        <v>87</v>
      </c>
      <c r="D51" s="10" t="s">
        <v>193</v>
      </c>
      <c r="E51" s="20"/>
      <c r="F51" s="10" t="s">
        <v>131</v>
      </c>
      <c r="G51" s="20"/>
      <c r="H51" s="20"/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21"/>
      <c r="S51" s="15"/>
      <c r="T51" s="15"/>
      <c r="U51" s="15"/>
      <c r="W51" s="15"/>
      <c r="X51" s="15"/>
    </row>
    <row r="52" spans="1:24" s="4" customFormat="1" ht="15" customHeight="1" outlineLevel="2">
      <c r="A52" s="17"/>
      <c r="B52" s="20"/>
      <c r="C52" s="39" t="s">
        <v>88</v>
      </c>
      <c r="D52" s="10" t="s">
        <v>194</v>
      </c>
      <c r="E52" s="20"/>
      <c r="F52" s="10" t="s">
        <v>40</v>
      </c>
      <c r="G52" s="20"/>
      <c r="H52" s="20" t="s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21"/>
      <c r="S52" s="15"/>
      <c r="T52" s="15"/>
      <c r="U52" s="15"/>
      <c r="W52" s="15"/>
      <c r="X52" s="15"/>
    </row>
    <row r="53" spans="1:24" s="4" customFormat="1" ht="15" customHeight="1" outlineLevel="2">
      <c r="A53" s="17"/>
      <c r="B53" s="20"/>
      <c r="C53" s="39" t="s">
        <v>89</v>
      </c>
      <c r="D53" s="10" t="s">
        <v>195</v>
      </c>
      <c r="E53" s="20"/>
      <c r="F53" s="10" t="s">
        <v>40</v>
      </c>
      <c r="G53" s="20"/>
      <c r="H53" s="20"/>
      <c r="I53" s="31">
        <v>0.726021750603001</v>
      </c>
      <c r="J53" s="31">
        <v>0.73346812753226243</v>
      </c>
      <c r="K53" s="31">
        <v>0.74277609869383943</v>
      </c>
      <c r="L53" s="31">
        <v>0.75208406985541643</v>
      </c>
      <c r="M53" s="31">
        <v>0.76139204101699354</v>
      </c>
      <c r="N53" s="31">
        <v>0.7707000121785702</v>
      </c>
      <c r="O53" s="31">
        <v>0.78000798334014743</v>
      </c>
      <c r="P53" s="31">
        <v>0.78931595450172432</v>
      </c>
      <c r="Q53" s="31">
        <v>0.7986239256633012</v>
      </c>
      <c r="R53" s="21"/>
      <c r="S53" s="15"/>
      <c r="T53" s="15"/>
      <c r="U53" s="15"/>
      <c r="W53" s="15"/>
      <c r="X53" s="15"/>
    </row>
    <row r="54" spans="1:24" s="4" customFormat="1" ht="15" customHeight="1" outlineLevel="2">
      <c r="A54" s="17"/>
      <c r="B54" s="20"/>
      <c r="C54" s="39" t="s">
        <v>90</v>
      </c>
      <c r="D54" s="10" t="s">
        <v>196</v>
      </c>
      <c r="E54" s="20"/>
      <c r="F54" s="10" t="s">
        <v>40</v>
      </c>
      <c r="G54" s="20"/>
      <c r="H54" s="20"/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21"/>
      <c r="S54" s="15"/>
      <c r="T54" s="15"/>
      <c r="U54" s="15"/>
      <c r="W54" s="15"/>
      <c r="X54" s="15"/>
    </row>
    <row r="55" spans="1:24" s="4" customFormat="1" ht="15" customHeight="1" outlineLevel="2">
      <c r="A55" s="17"/>
      <c r="B55" s="20"/>
      <c r="C55" s="39" t="s">
        <v>91</v>
      </c>
      <c r="D55" s="10" t="s">
        <v>197</v>
      </c>
      <c r="E55" s="20"/>
      <c r="F55" s="10" t="s">
        <v>40</v>
      </c>
      <c r="G55" s="20"/>
      <c r="H55" s="20"/>
      <c r="I55" s="31">
        <v>0.937789568259083</v>
      </c>
      <c r="J55" s="31">
        <v>0.94740792280532993</v>
      </c>
      <c r="K55" s="31">
        <v>0.95943086598813876</v>
      </c>
      <c r="L55" s="31">
        <v>0.97145380917094759</v>
      </c>
      <c r="M55" s="31">
        <v>0.98347675235375631</v>
      </c>
      <c r="N55" s="31">
        <v>0.99549969553656503</v>
      </c>
      <c r="O55" s="31">
        <v>1.0075226387193739</v>
      </c>
      <c r="P55" s="31">
        <v>1.0195455819021826</v>
      </c>
      <c r="Q55" s="31">
        <v>1.0315685250849913</v>
      </c>
      <c r="R55" s="21"/>
      <c r="S55" s="15"/>
      <c r="T55" s="15"/>
      <c r="U55" s="15"/>
      <c r="W55" s="15"/>
      <c r="X55" s="15"/>
    </row>
    <row r="56" spans="1:24" s="4" customFormat="1" ht="15" customHeight="1" outlineLevel="2">
      <c r="A56" s="17"/>
      <c r="B56" s="20"/>
      <c r="C56" s="39" t="s">
        <v>92</v>
      </c>
      <c r="D56" s="10" t="s">
        <v>198</v>
      </c>
      <c r="E56" s="20"/>
      <c r="F56" s="10" t="s">
        <v>40</v>
      </c>
      <c r="G56" s="20"/>
      <c r="H56" s="20"/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21"/>
      <c r="S56" s="15"/>
      <c r="T56" s="15"/>
      <c r="U56" s="15"/>
      <c r="W56" s="15"/>
      <c r="X56" s="15"/>
    </row>
    <row r="57" spans="1:24" s="4" customFormat="1" ht="15" customHeight="1" outlineLevel="2">
      <c r="A57" s="17"/>
      <c r="B57" s="20"/>
      <c r="C57" s="39" t="s">
        <v>93</v>
      </c>
      <c r="D57" s="10" t="s">
        <v>199</v>
      </c>
      <c r="E57" s="20"/>
      <c r="F57" s="10" t="s">
        <v>40</v>
      </c>
      <c r="G57" s="20"/>
      <c r="H57" s="20"/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21"/>
      <c r="S57" s="15"/>
      <c r="T57" s="15"/>
      <c r="U57" s="15"/>
      <c r="W57" s="15"/>
      <c r="X57" s="15"/>
    </row>
    <row r="58" spans="1:24" s="4" customFormat="1" ht="15" customHeight="1" outlineLevel="2">
      <c r="A58" s="17"/>
      <c r="B58" s="20"/>
      <c r="C58" s="39" t="s">
        <v>94</v>
      </c>
      <c r="D58" s="10" t="s">
        <v>200</v>
      </c>
      <c r="E58" s="20"/>
      <c r="F58" s="10" t="s">
        <v>40</v>
      </c>
      <c r="G58" s="20"/>
      <c r="H58" s="20" t="s">
        <v>0</v>
      </c>
      <c r="I58" s="31">
        <v>4.1752925085634338</v>
      </c>
      <c r="J58" s="31">
        <v>4.2181160214717766</v>
      </c>
      <c r="K58" s="31">
        <v>4.2716454126072056</v>
      </c>
      <c r="L58" s="31">
        <v>4.3251748037426347</v>
      </c>
      <c r="M58" s="31">
        <v>4.3787041948780629</v>
      </c>
      <c r="N58" s="31">
        <v>4.4322335860134912</v>
      </c>
      <c r="O58" s="31">
        <v>4.4857629771489211</v>
      </c>
      <c r="P58" s="31">
        <v>4.5392923682843493</v>
      </c>
      <c r="Q58" s="31">
        <v>4.5928217594197784</v>
      </c>
      <c r="R58" s="21"/>
      <c r="S58" s="15"/>
      <c r="T58" s="15"/>
      <c r="U58" s="15"/>
      <c r="W58" s="15"/>
      <c r="X58" s="15"/>
    </row>
    <row r="59" spans="1:24" s="4" customFormat="1" ht="15" customHeight="1" outlineLevel="2">
      <c r="A59" s="17"/>
      <c r="B59" s="20"/>
      <c r="C59" s="39" t="s">
        <v>95</v>
      </c>
      <c r="D59" s="10" t="s">
        <v>201</v>
      </c>
      <c r="E59" s="20"/>
      <c r="F59" s="10" t="s">
        <v>40</v>
      </c>
      <c r="G59" s="20"/>
      <c r="H59" s="20"/>
      <c r="I59" s="31">
        <v>0.37414965620854623</v>
      </c>
      <c r="J59" s="31">
        <v>0.37798708857991592</v>
      </c>
      <c r="K59" s="31">
        <v>0.38278387904412625</v>
      </c>
      <c r="L59" s="31">
        <v>0.38758066950834191</v>
      </c>
      <c r="M59" s="31">
        <v>0.39237745997255224</v>
      </c>
      <c r="N59" s="31">
        <v>0.39717425043676258</v>
      </c>
      <c r="O59" s="31">
        <v>0.40197104090097646</v>
      </c>
      <c r="P59" s="31">
        <v>0.40676783136519035</v>
      </c>
      <c r="Q59" s="31">
        <v>0.41156462182940068</v>
      </c>
      <c r="R59" s="21"/>
      <c r="S59" s="15"/>
      <c r="T59" s="15"/>
      <c r="U59" s="15"/>
      <c r="W59" s="15"/>
      <c r="X59" s="15"/>
    </row>
    <row r="60" spans="1:24" s="4" customFormat="1" ht="15" customHeight="1" outlineLevel="2">
      <c r="A60" s="17"/>
      <c r="B60" s="20"/>
      <c r="C60" s="39" t="s">
        <v>96</v>
      </c>
      <c r="D60" s="10" t="s">
        <v>202</v>
      </c>
      <c r="E60" s="20"/>
      <c r="F60" s="10" t="s">
        <v>40</v>
      </c>
      <c r="G60" s="20"/>
      <c r="H60" s="20"/>
      <c r="I60" s="31">
        <v>-2.3799202608643097E-15</v>
      </c>
      <c r="J60" s="31">
        <v>-2.4043296994372769E-15</v>
      </c>
      <c r="K60" s="31">
        <v>-2.434841497653486E-15</v>
      </c>
      <c r="L60" s="31">
        <v>-2.4653532958696954E-15</v>
      </c>
      <c r="M60" s="31">
        <v>-2.4958650940859044E-15</v>
      </c>
      <c r="N60" s="31">
        <v>-2.5263768923021135E-15</v>
      </c>
      <c r="O60" s="31">
        <v>-2.5568886905183229E-15</v>
      </c>
      <c r="P60" s="31">
        <v>-2.5874004887345319E-15</v>
      </c>
      <c r="Q60" s="31">
        <v>-2.617912286950741E-15</v>
      </c>
      <c r="R60" s="21"/>
      <c r="S60" s="15"/>
      <c r="T60" s="15"/>
      <c r="U60" s="15"/>
      <c r="W60" s="15"/>
      <c r="X60" s="15"/>
    </row>
    <row r="61" spans="1:24" s="4" customFormat="1" ht="15" customHeight="1" outlineLevel="2">
      <c r="A61" s="17"/>
      <c r="B61" s="20"/>
      <c r="C61" s="39" t="s">
        <v>97</v>
      </c>
      <c r="D61" s="10" t="s">
        <v>203</v>
      </c>
      <c r="E61" s="20"/>
      <c r="F61" s="10" t="s">
        <v>40</v>
      </c>
      <c r="G61" s="20"/>
      <c r="H61" s="20"/>
      <c r="I61" s="31">
        <v>6.0442800620537298</v>
      </c>
      <c r="J61" s="31">
        <v>6.1062726780747951</v>
      </c>
      <c r="K61" s="31">
        <v>6.1837634481011259</v>
      </c>
      <c r="L61" s="31">
        <v>6.2612542181274531</v>
      </c>
      <c r="M61" s="31">
        <v>6.3387449881537838</v>
      </c>
      <c r="N61" s="31">
        <v>6.4162357581801146</v>
      </c>
      <c r="O61" s="31">
        <v>6.4937265282064454</v>
      </c>
      <c r="P61" s="31">
        <v>6.5712172982327735</v>
      </c>
      <c r="Q61" s="31">
        <v>6.6487080682591042</v>
      </c>
      <c r="R61" s="21"/>
      <c r="S61" s="15"/>
      <c r="T61" s="15"/>
      <c r="U61" s="15"/>
      <c r="W61" s="15"/>
      <c r="X61" s="15"/>
    </row>
    <row r="62" spans="1:24" s="4" customFormat="1" ht="15" customHeight="1" outlineLevel="2">
      <c r="A62" s="17"/>
      <c r="B62" s="20"/>
      <c r="C62" s="39" t="s">
        <v>98</v>
      </c>
      <c r="D62" s="10" t="s">
        <v>204</v>
      </c>
      <c r="E62" s="20"/>
      <c r="F62" s="10" t="s">
        <v>40</v>
      </c>
      <c r="G62" s="20"/>
      <c r="H62" s="20"/>
      <c r="I62" s="31">
        <v>0.16313870478909601</v>
      </c>
      <c r="J62" s="31">
        <v>0.16481192227411237</v>
      </c>
      <c r="K62" s="31">
        <v>0.16690344413038283</v>
      </c>
      <c r="L62" s="31">
        <v>0.16899496598665331</v>
      </c>
      <c r="M62" s="31">
        <v>0.17108648784292377</v>
      </c>
      <c r="N62" s="31">
        <v>0.17317800969919422</v>
      </c>
      <c r="O62" s="31">
        <v>0.17526953155546471</v>
      </c>
      <c r="P62" s="31">
        <v>0.17736105341173516</v>
      </c>
      <c r="Q62" s="31">
        <v>0.17945257526800562</v>
      </c>
      <c r="R62" s="21"/>
      <c r="S62" s="15"/>
      <c r="T62" s="15"/>
      <c r="U62" s="15"/>
      <c r="W62" s="15"/>
      <c r="X62" s="15"/>
    </row>
    <row r="63" spans="1:24" s="4" customFormat="1" ht="15" customHeight="1" outlineLevel="2">
      <c r="A63" s="17"/>
      <c r="B63" s="20"/>
      <c r="C63" s="39" t="s">
        <v>99</v>
      </c>
      <c r="D63" s="10" t="s">
        <v>205</v>
      </c>
      <c r="E63" s="20"/>
      <c r="F63" s="10" t="s">
        <v>40</v>
      </c>
      <c r="G63" s="20"/>
      <c r="H63" s="20"/>
      <c r="I63" s="31">
        <v>1.9701384317850921</v>
      </c>
      <c r="J63" s="31">
        <v>1.9903449798034007</v>
      </c>
      <c r="K63" s="31">
        <v>2.0156031648262864</v>
      </c>
      <c r="L63" s="31">
        <v>2.0408613498491723</v>
      </c>
      <c r="M63" s="31">
        <v>2.0661195348720582</v>
      </c>
      <c r="N63" s="31">
        <v>2.0913777198949437</v>
      </c>
      <c r="O63" s="31">
        <v>2.11663590491783</v>
      </c>
      <c r="P63" s="31">
        <v>2.141894089940716</v>
      </c>
      <c r="Q63" s="31">
        <v>2.1671522749636014</v>
      </c>
      <c r="R63" s="21"/>
      <c r="S63" s="15"/>
      <c r="T63" s="15"/>
      <c r="U63" s="15"/>
      <c r="W63" s="15"/>
      <c r="X63" s="15"/>
    </row>
    <row r="64" spans="1:24" s="4" customFormat="1" ht="15" customHeight="1" outlineLevel="2">
      <c r="A64" s="17"/>
      <c r="B64" s="20"/>
      <c r="C64" s="39" t="s">
        <v>100</v>
      </c>
      <c r="D64" s="10" t="s">
        <v>206</v>
      </c>
      <c r="E64" s="20"/>
      <c r="F64" s="10" t="s">
        <v>127</v>
      </c>
      <c r="G64" s="20"/>
      <c r="H64" s="20" t="s">
        <v>0</v>
      </c>
      <c r="I64" s="31">
        <v>0.65799398015612487</v>
      </c>
      <c r="J64" s="31">
        <v>0.66474263636285447</v>
      </c>
      <c r="K64" s="31">
        <v>0.67317845662126619</v>
      </c>
      <c r="L64" s="31">
        <v>0.68161427687967835</v>
      </c>
      <c r="M64" s="31">
        <v>0.69005009713809007</v>
      </c>
      <c r="N64" s="31">
        <v>0.6984859173965019</v>
      </c>
      <c r="O64" s="31">
        <v>0.70692173765491395</v>
      </c>
      <c r="P64" s="31">
        <v>0.71535755791332567</v>
      </c>
      <c r="Q64" s="31">
        <v>0.72379337817173739</v>
      </c>
      <c r="R64" s="21"/>
      <c r="S64" s="15"/>
      <c r="T64" s="15"/>
      <c r="U64" s="15"/>
      <c r="W64" s="15"/>
      <c r="X64" s="15"/>
    </row>
    <row r="65" spans="1:24" s="4" customFormat="1" ht="15" customHeight="1" outlineLevel="2">
      <c r="A65" s="17"/>
      <c r="B65" s="20"/>
      <c r="C65" s="39" t="s">
        <v>101</v>
      </c>
      <c r="D65" s="10" t="s">
        <v>207</v>
      </c>
      <c r="E65" s="20"/>
      <c r="F65" s="10" t="s">
        <v>127</v>
      </c>
      <c r="G65" s="20"/>
      <c r="H65" s="20"/>
      <c r="I65" s="31">
        <v>0.59772552046925531</v>
      </c>
      <c r="J65" s="31">
        <v>0.60385603862791459</v>
      </c>
      <c r="K65" s="31">
        <v>0.61151918632623792</v>
      </c>
      <c r="L65" s="31">
        <v>0.61918233402456213</v>
      </c>
      <c r="M65" s="31">
        <v>0.62684548172288546</v>
      </c>
      <c r="N65" s="31">
        <v>0.63450862942120967</v>
      </c>
      <c r="O65" s="31">
        <v>0.64217177711953344</v>
      </c>
      <c r="P65" s="31">
        <v>0.64983492481785721</v>
      </c>
      <c r="Q65" s="31">
        <v>0.65749807251618186</v>
      </c>
      <c r="R65" s="21"/>
      <c r="S65" s="15"/>
      <c r="T65" s="15"/>
      <c r="U65" s="15"/>
      <c r="W65" s="15"/>
      <c r="X65" s="15"/>
    </row>
    <row r="66" spans="1:24" s="4" customFormat="1" ht="15" customHeight="1" outlineLevel="2">
      <c r="A66" s="17"/>
      <c r="B66" s="20"/>
      <c r="C66" s="39" t="s">
        <v>102</v>
      </c>
      <c r="D66" s="10" t="s">
        <v>208</v>
      </c>
      <c r="E66" s="20"/>
      <c r="F66" s="10" t="s">
        <v>127</v>
      </c>
      <c r="G66" s="20"/>
      <c r="H66" s="20"/>
      <c r="I66" s="31">
        <v>0.18690202814673121</v>
      </c>
      <c r="J66" s="31">
        <v>0.18881897202515924</v>
      </c>
      <c r="K66" s="31">
        <v>0.19121515187319424</v>
      </c>
      <c r="L66" s="31">
        <v>0.19361133172122932</v>
      </c>
      <c r="M66" s="31">
        <v>0.1960075115692643</v>
      </c>
      <c r="N66" s="31">
        <v>0.1984036914172993</v>
      </c>
      <c r="O66" s="31">
        <v>0.20079987126533438</v>
      </c>
      <c r="P66" s="31">
        <v>0.20319605111336939</v>
      </c>
      <c r="Q66" s="31">
        <v>0.20559223096140436</v>
      </c>
      <c r="R66" s="21"/>
      <c r="S66" s="15"/>
      <c r="T66" s="15"/>
      <c r="U66" s="15"/>
      <c r="W66" s="15"/>
      <c r="X66" s="15"/>
    </row>
    <row r="67" spans="1:24" s="4" customFormat="1" ht="15" customHeight="1" outlineLevel="2">
      <c r="A67" s="17"/>
      <c r="B67" s="20"/>
      <c r="C67" s="39" t="s">
        <v>103</v>
      </c>
      <c r="D67" s="10" t="s">
        <v>209</v>
      </c>
      <c r="E67" s="20"/>
      <c r="F67" s="10" t="s">
        <v>127</v>
      </c>
      <c r="G67" s="20"/>
      <c r="H67" s="20"/>
      <c r="I67" s="31">
        <v>0.47643652328594177</v>
      </c>
      <c r="J67" s="31">
        <v>0.48132305172990009</v>
      </c>
      <c r="K67" s="31">
        <v>0.48743121228484831</v>
      </c>
      <c r="L67" s="31">
        <v>0.49353937283979565</v>
      </c>
      <c r="M67" s="31">
        <v>0.49964753339474388</v>
      </c>
      <c r="N67" s="31">
        <v>0.50575569394969211</v>
      </c>
      <c r="O67" s="31">
        <v>0.51186385450463989</v>
      </c>
      <c r="P67" s="31">
        <v>0.51797201505958812</v>
      </c>
      <c r="Q67" s="31">
        <v>0.52408017561453635</v>
      </c>
      <c r="R67" s="21"/>
      <c r="S67" s="15"/>
      <c r="T67" s="15"/>
      <c r="U67" s="15"/>
      <c r="W67" s="15"/>
      <c r="X67" s="15"/>
    </row>
    <row r="68" spans="1:24" s="4" customFormat="1" ht="15" customHeight="1" outlineLevel="2">
      <c r="A68" s="17"/>
      <c r="B68" s="20"/>
      <c r="C68" s="39" t="s">
        <v>104</v>
      </c>
      <c r="D68" s="10" t="s">
        <v>210</v>
      </c>
      <c r="E68" s="20"/>
      <c r="F68" s="10" t="s">
        <v>127</v>
      </c>
      <c r="G68" s="20"/>
      <c r="H68" s="20"/>
      <c r="I68" s="31">
        <v>1.1015070797346034</v>
      </c>
      <c r="J68" s="31">
        <v>1.1128045882447017</v>
      </c>
      <c r="K68" s="31">
        <v>1.1269264738823248</v>
      </c>
      <c r="L68" s="31">
        <v>1.1410483595199483</v>
      </c>
      <c r="M68" s="31">
        <v>1.1551702451575714</v>
      </c>
      <c r="N68" s="31">
        <v>1.1692921307951945</v>
      </c>
      <c r="O68" s="31">
        <v>1.1834140164328177</v>
      </c>
      <c r="P68" s="31">
        <v>1.1975359020704408</v>
      </c>
      <c r="Q68" s="31">
        <v>1.2116577877080636</v>
      </c>
      <c r="R68" s="21"/>
      <c r="S68" s="15"/>
      <c r="T68" s="15"/>
      <c r="U68" s="15"/>
      <c r="W68" s="15"/>
      <c r="X68" s="15"/>
    </row>
    <row r="69" spans="1:24" s="4" customFormat="1" ht="15" customHeight="1" outlineLevel="2">
      <c r="A69" s="17"/>
      <c r="B69" s="20"/>
      <c r="C69" s="39" t="s">
        <v>105</v>
      </c>
      <c r="D69" s="10" t="s">
        <v>211</v>
      </c>
      <c r="E69" s="20"/>
      <c r="F69" s="10" t="s">
        <v>127</v>
      </c>
      <c r="G69" s="20"/>
      <c r="H69" s="20"/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21"/>
      <c r="S69" s="15"/>
      <c r="T69" s="15"/>
      <c r="U69" s="15"/>
      <c r="W69" s="15"/>
      <c r="X69" s="15"/>
    </row>
    <row r="70" spans="1:24" s="4" customFormat="1" ht="15" customHeight="1" outlineLevel="2">
      <c r="A70" s="17"/>
      <c r="B70" s="20"/>
      <c r="C70" s="39" t="s">
        <v>42</v>
      </c>
      <c r="D70" s="10" t="s">
        <v>212</v>
      </c>
      <c r="E70" s="20"/>
      <c r="F70" s="10" t="s">
        <v>128</v>
      </c>
      <c r="G70" s="20"/>
      <c r="H70" s="20" t="s">
        <v>0</v>
      </c>
      <c r="I70" s="31">
        <v>0.96830205621334242</v>
      </c>
      <c r="J70" s="31">
        <v>0.97823335935399203</v>
      </c>
      <c r="K70" s="31">
        <v>0.99064748827980409</v>
      </c>
      <c r="L70" s="31">
        <v>1.0030616172056164</v>
      </c>
      <c r="M70" s="31">
        <v>1.0154757461314283</v>
      </c>
      <c r="N70" s="31">
        <v>1.0278898750572405</v>
      </c>
      <c r="O70" s="31">
        <v>1.0403040039830527</v>
      </c>
      <c r="P70" s="31">
        <v>1.0527181329088646</v>
      </c>
      <c r="Q70" s="31">
        <v>1.0651322618346766</v>
      </c>
      <c r="R70" s="21"/>
      <c r="S70" s="15"/>
      <c r="T70" s="15"/>
      <c r="U70" s="15"/>
      <c r="W70" s="15"/>
      <c r="X70" s="15"/>
    </row>
    <row r="71" spans="1:24" s="4" customFormat="1" ht="15" customHeight="1" outlineLevel="2">
      <c r="A71" s="17"/>
      <c r="B71" s="20"/>
      <c r="C71" s="39" t="s">
        <v>106</v>
      </c>
      <c r="D71" s="10" t="s">
        <v>213</v>
      </c>
      <c r="E71" s="20"/>
      <c r="F71" s="10" t="s">
        <v>128</v>
      </c>
      <c r="G71" s="20"/>
      <c r="H71" s="20"/>
      <c r="I71" s="31">
        <v>0.77413991162387541</v>
      </c>
      <c r="J71" s="31">
        <v>0.78207980815335132</v>
      </c>
      <c r="K71" s="31">
        <v>0.79200467881519554</v>
      </c>
      <c r="L71" s="31">
        <v>0.80192954947704065</v>
      </c>
      <c r="M71" s="31">
        <v>0.81185442013888398</v>
      </c>
      <c r="N71" s="31">
        <v>0.82177929080072953</v>
      </c>
      <c r="O71" s="31">
        <v>0.8317041614625742</v>
      </c>
      <c r="P71" s="31">
        <v>0.84162903212441842</v>
      </c>
      <c r="Q71" s="31">
        <v>0.85155390278626353</v>
      </c>
      <c r="R71" s="21"/>
      <c r="S71" s="15"/>
      <c r="T71" s="15"/>
      <c r="U71" s="15"/>
      <c r="W71" s="15"/>
      <c r="X71" s="15"/>
    </row>
    <row r="72" spans="1:24" s="4" customFormat="1" ht="15" customHeight="1" outlineLevel="2">
      <c r="A72" s="17"/>
      <c r="B72" s="20"/>
      <c r="C72" s="39" t="s">
        <v>107</v>
      </c>
      <c r="D72" s="10" t="s">
        <v>214</v>
      </c>
      <c r="E72" s="20"/>
      <c r="F72" s="10" t="s">
        <v>128</v>
      </c>
      <c r="G72" s="20"/>
      <c r="H72" s="20"/>
      <c r="I72" s="31">
        <v>0.17969717966158166</v>
      </c>
      <c r="J72" s="31">
        <v>0.1815402276581107</v>
      </c>
      <c r="K72" s="31">
        <v>0.18384403765377202</v>
      </c>
      <c r="L72" s="31">
        <v>0.18614784764943337</v>
      </c>
      <c r="M72" s="31">
        <v>0.18845165764509464</v>
      </c>
      <c r="N72" s="31">
        <v>0.19075546764075593</v>
      </c>
      <c r="O72" s="31">
        <v>0.19305927763641725</v>
      </c>
      <c r="P72" s="31">
        <v>0.19536308763207857</v>
      </c>
      <c r="Q72" s="31">
        <v>0.19766689762773984</v>
      </c>
      <c r="R72" s="21"/>
      <c r="S72" s="15"/>
      <c r="T72" s="15"/>
      <c r="U72" s="15"/>
      <c r="W72" s="15"/>
      <c r="X72" s="15"/>
    </row>
    <row r="73" spans="1:24" s="4" customFormat="1" ht="15" customHeight="1" outlineLevel="2">
      <c r="A73" s="17"/>
      <c r="B73" s="20"/>
      <c r="C73" s="39" t="s">
        <v>108</v>
      </c>
      <c r="D73" s="10" t="s">
        <v>215</v>
      </c>
      <c r="E73" s="20"/>
      <c r="F73" s="10" t="s">
        <v>128</v>
      </c>
      <c r="G73" s="20"/>
      <c r="H73" s="20"/>
      <c r="I73" s="31">
        <v>0.45387282618987923</v>
      </c>
      <c r="J73" s="31">
        <v>0.45852793209951903</v>
      </c>
      <c r="K73" s="31">
        <v>0.46434681448656878</v>
      </c>
      <c r="L73" s="31">
        <v>0.47016569687361853</v>
      </c>
      <c r="M73" s="31">
        <v>0.47598457926066828</v>
      </c>
      <c r="N73" s="31">
        <v>0.48180346164771803</v>
      </c>
      <c r="O73" s="31">
        <v>0.48762234403476779</v>
      </c>
      <c r="P73" s="31">
        <v>0.49344122642181754</v>
      </c>
      <c r="Q73" s="31">
        <v>0.49926010880886684</v>
      </c>
      <c r="R73" s="21"/>
      <c r="S73" s="15"/>
      <c r="T73" s="15"/>
      <c r="U73" s="15"/>
      <c r="W73" s="15"/>
      <c r="X73" s="15"/>
    </row>
    <row r="74" spans="1:24" s="4" customFormat="1" ht="15" customHeight="1" outlineLevel="2">
      <c r="A74" s="17"/>
      <c r="B74" s="20"/>
      <c r="C74" s="39" t="s">
        <v>109</v>
      </c>
      <c r="D74" s="10" t="s">
        <v>216</v>
      </c>
      <c r="E74" s="20"/>
      <c r="F74" s="10" t="s">
        <v>128</v>
      </c>
      <c r="G74" s="20"/>
      <c r="H74" s="20"/>
      <c r="I74" s="31">
        <v>0.68393967671459854</v>
      </c>
      <c r="J74" s="31">
        <v>0.69095444262962002</v>
      </c>
      <c r="K74" s="31">
        <v>0.69972290002339688</v>
      </c>
      <c r="L74" s="31">
        <v>0.70849135741717395</v>
      </c>
      <c r="M74" s="31">
        <v>0.7172598148109508</v>
      </c>
      <c r="N74" s="31">
        <v>0.72602827220472765</v>
      </c>
      <c r="O74" s="31">
        <v>0.73479672959850462</v>
      </c>
      <c r="P74" s="31">
        <v>0.74356518699228158</v>
      </c>
      <c r="Q74" s="31">
        <v>0.75233364438605832</v>
      </c>
      <c r="R74" s="21"/>
      <c r="S74" s="15"/>
      <c r="T74" s="15"/>
      <c r="U74" s="15"/>
      <c r="W74" s="15"/>
      <c r="X74" s="15"/>
    </row>
    <row r="75" spans="1:24" s="4" customFormat="1" ht="15" customHeight="1" outlineLevel="2">
      <c r="A75" s="17"/>
      <c r="B75" s="20"/>
      <c r="C75" s="39" t="s">
        <v>110</v>
      </c>
      <c r="D75" s="10" t="s">
        <v>217</v>
      </c>
      <c r="E75" s="20"/>
      <c r="F75" s="10" t="s">
        <v>128</v>
      </c>
      <c r="G75" s="20"/>
      <c r="H75" s="20"/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21"/>
      <c r="S75" s="15"/>
      <c r="T75" s="15"/>
      <c r="U75" s="15"/>
      <c r="W75" s="15"/>
      <c r="X75" s="15"/>
    </row>
    <row r="76" spans="1:24" s="4" customFormat="1" ht="15" customHeight="1" outlineLevel="2">
      <c r="A76" s="17"/>
      <c r="B76" s="20"/>
      <c r="C76" s="39" t="s">
        <v>43</v>
      </c>
      <c r="D76" s="10" t="s">
        <v>218</v>
      </c>
      <c r="E76" s="20"/>
      <c r="F76" s="10" t="s">
        <v>129</v>
      </c>
      <c r="G76" s="20"/>
      <c r="H76" s="20" t="s">
        <v>0</v>
      </c>
      <c r="I76" s="31">
        <v>0.22638860872541189</v>
      </c>
      <c r="J76" s="31">
        <v>0.22871054317387765</v>
      </c>
      <c r="K76" s="31">
        <v>0.23161296123445987</v>
      </c>
      <c r="L76" s="31">
        <v>0.2345153792950421</v>
      </c>
      <c r="M76" s="31">
        <v>0.23741779735562429</v>
      </c>
      <c r="N76" s="31">
        <v>0.24032021541620649</v>
      </c>
      <c r="O76" s="31">
        <v>0.24322263347678871</v>
      </c>
      <c r="P76" s="31">
        <v>0.24612505153737091</v>
      </c>
      <c r="Q76" s="31">
        <v>0.24902746959795308</v>
      </c>
      <c r="R76" s="21"/>
      <c r="S76" s="15"/>
      <c r="T76" s="15"/>
      <c r="U76" s="15"/>
      <c r="W76" s="15"/>
      <c r="X76" s="15"/>
    </row>
    <row r="77" spans="1:24" s="4" customFormat="1" ht="15" customHeight="1" outlineLevel="2">
      <c r="A77" s="17"/>
      <c r="B77" s="20"/>
      <c r="C77" s="39" t="s">
        <v>111</v>
      </c>
      <c r="D77" s="10" t="s">
        <v>219</v>
      </c>
      <c r="E77" s="20"/>
      <c r="F77" s="10" t="s">
        <v>129</v>
      </c>
      <c r="G77" s="20"/>
      <c r="H77" s="20"/>
      <c r="I77" s="31">
        <v>0.14639565534575039</v>
      </c>
      <c r="J77" s="31">
        <v>0.14789714924673242</v>
      </c>
      <c r="K77" s="31">
        <v>0.14977401662295986</v>
      </c>
      <c r="L77" s="31">
        <v>0.15165088399918747</v>
      </c>
      <c r="M77" s="31">
        <v>0.15352775137541508</v>
      </c>
      <c r="N77" s="31">
        <v>0.15540461875164274</v>
      </c>
      <c r="O77" s="31">
        <v>0.15728148612787024</v>
      </c>
      <c r="P77" s="31">
        <v>0.15915835350409779</v>
      </c>
      <c r="Q77" s="31">
        <v>0.16103522088032529</v>
      </c>
      <c r="R77" s="21"/>
      <c r="S77" s="15"/>
      <c r="T77" s="15"/>
      <c r="U77" s="15"/>
      <c r="W77" s="15"/>
      <c r="X77" s="15"/>
    </row>
    <row r="78" spans="1:24" s="4" customFormat="1" ht="15" customHeight="1" outlineLevel="2">
      <c r="A78" s="17"/>
      <c r="B78" s="20"/>
      <c r="C78" s="39" t="s">
        <v>112</v>
      </c>
      <c r="D78" s="10" t="s">
        <v>220</v>
      </c>
      <c r="E78" s="20"/>
      <c r="F78" s="10" t="s">
        <v>129</v>
      </c>
      <c r="G78" s="20"/>
      <c r="H78" s="20"/>
      <c r="I78" s="31">
        <v>3.8700157409069846E-2</v>
      </c>
      <c r="J78" s="31">
        <v>3.9097082100444921E-2</v>
      </c>
      <c r="K78" s="31">
        <v>3.9593237964663769E-2</v>
      </c>
      <c r="L78" s="31">
        <v>4.0089393828882623E-2</v>
      </c>
      <c r="M78" s="31">
        <v>4.0585549693101464E-2</v>
      </c>
      <c r="N78" s="31">
        <v>4.1081705557320304E-2</v>
      </c>
      <c r="O78" s="31">
        <v>4.1577861421539151E-2</v>
      </c>
      <c r="P78" s="31">
        <v>4.2074017285757999E-2</v>
      </c>
      <c r="Q78" s="31">
        <v>4.2570173149976832E-2</v>
      </c>
      <c r="R78" s="21"/>
      <c r="S78" s="15"/>
      <c r="T78" s="15"/>
      <c r="U78" s="15"/>
      <c r="W78" s="15"/>
      <c r="X78" s="15"/>
    </row>
    <row r="79" spans="1:24" s="4" customFormat="1" ht="15" customHeight="1" outlineLevel="2">
      <c r="A79" s="17"/>
      <c r="B79" s="20"/>
      <c r="C79" s="39" t="s">
        <v>113</v>
      </c>
      <c r="D79" s="10" t="s">
        <v>221</v>
      </c>
      <c r="E79" s="20"/>
      <c r="F79" s="10" t="s">
        <v>129</v>
      </c>
      <c r="G79" s="20"/>
      <c r="H79" s="20"/>
      <c r="I79" s="31">
        <v>0.11936470129372101</v>
      </c>
      <c r="J79" s="31">
        <v>0.12058895464032326</v>
      </c>
      <c r="K79" s="31">
        <v>0.12211927132357614</v>
      </c>
      <c r="L79" s="31">
        <v>0.12364958800682907</v>
      </c>
      <c r="M79" s="31">
        <v>0.12517990469008189</v>
      </c>
      <c r="N79" s="31">
        <v>0.12671022137333471</v>
      </c>
      <c r="O79" s="31">
        <v>0.12824053805658758</v>
      </c>
      <c r="P79" s="31">
        <v>0.12977085473984035</v>
      </c>
      <c r="Q79" s="31">
        <v>0.13130117142309322</v>
      </c>
      <c r="R79" s="21"/>
      <c r="S79" s="15"/>
      <c r="T79" s="15"/>
      <c r="U79" s="15"/>
      <c r="W79" s="15"/>
      <c r="X79" s="15"/>
    </row>
    <row r="80" spans="1:24" s="4" customFormat="1" ht="15" customHeight="1" outlineLevel="2">
      <c r="A80" s="17"/>
      <c r="B80" s="20"/>
      <c r="C80" s="39" t="s">
        <v>114</v>
      </c>
      <c r="D80" s="10" t="s">
        <v>222</v>
      </c>
      <c r="E80" s="20"/>
      <c r="F80" s="10" t="s">
        <v>129</v>
      </c>
      <c r="G80" s="20"/>
      <c r="H80" s="20"/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21"/>
      <c r="S80" s="15"/>
      <c r="T80" s="15"/>
      <c r="U80" s="15"/>
      <c r="W80" s="15"/>
      <c r="X80" s="15"/>
    </row>
    <row r="81" spans="1:24" s="4" customFormat="1" ht="15" customHeight="1" outlineLevel="2">
      <c r="A81" s="17"/>
      <c r="B81" s="20"/>
      <c r="C81" s="39" t="s">
        <v>115</v>
      </c>
      <c r="D81" s="10" t="s">
        <v>223</v>
      </c>
      <c r="E81" s="20"/>
      <c r="F81" s="10" t="s">
        <v>129</v>
      </c>
      <c r="G81" s="20"/>
      <c r="H81" s="20"/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21"/>
      <c r="S81" s="15"/>
      <c r="T81" s="15"/>
      <c r="U81" s="15"/>
      <c r="W81" s="15"/>
      <c r="X81" s="15"/>
    </row>
    <row r="82" spans="1:24" s="4" customFormat="1" ht="15" customHeight="1" outlineLevel="2">
      <c r="A82" s="17"/>
      <c r="B82" s="20"/>
      <c r="C82" s="39" t="s">
        <v>44</v>
      </c>
      <c r="D82" s="10" t="s">
        <v>224</v>
      </c>
      <c r="E82" s="20"/>
      <c r="F82" s="10" t="s">
        <v>38</v>
      </c>
      <c r="G82" s="20"/>
      <c r="H82" s="20" t="s">
        <v>0</v>
      </c>
      <c r="I82" s="31">
        <v>1.2878995795200781</v>
      </c>
      <c r="J82" s="31">
        <v>1.247729983167394</v>
      </c>
      <c r="K82" s="31">
        <v>1.1959938462123139</v>
      </c>
      <c r="L82" s="31">
        <v>1.1425642186858731</v>
      </c>
      <c r="M82" s="31">
        <v>1.0874411005880709</v>
      </c>
      <c r="N82" s="31">
        <v>1.0306244919189076</v>
      </c>
      <c r="O82" s="31">
        <v>0.97211439267838329</v>
      </c>
      <c r="P82" s="31">
        <v>0.91191080286649806</v>
      </c>
      <c r="Q82" s="31">
        <v>0.85001372248325158</v>
      </c>
      <c r="R82" s="21"/>
      <c r="S82" s="15"/>
      <c r="T82" s="15"/>
      <c r="U82" s="15"/>
      <c r="W82" s="15"/>
      <c r="X82" s="15"/>
    </row>
    <row r="83" spans="1:24" s="4" customFormat="1" ht="15" customHeight="1" outlineLevel="2">
      <c r="A83" s="17"/>
      <c r="B83" s="20"/>
      <c r="C83" s="39" t="s">
        <v>116</v>
      </c>
      <c r="D83" s="10" t="s">
        <v>225</v>
      </c>
      <c r="E83" s="20"/>
      <c r="F83" s="10" t="s">
        <v>38</v>
      </c>
      <c r="G83" s="20"/>
      <c r="H83" s="20"/>
      <c r="I83" s="31">
        <v>6.8409905230434269</v>
      </c>
      <c r="J83" s="31">
        <v>6.6276199836527798</v>
      </c>
      <c r="K83" s="31">
        <v>6.3528109626416303</v>
      </c>
      <c r="L83" s="31">
        <v>6.0690065563273379</v>
      </c>
      <c r="M83" s="31">
        <v>5.7762067647098974</v>
      </c>
      <c r="N83" s="31">
        <v>5.4744115877893105</v>
      </c>
      <c r="O83" s="31">
        <v>5.1636210255655746</v>
      </c>
      <c r="P83" s="31">
        <v>4.8438350780386941</v>
      </c>
      <c r="Q83" s="31">
        <v>4.5150537452086619</v>
      </c>
      <c r="R83" s="21"/>
      <c r="S83" s="15"/>
      <c r="T83" s="15"/>
      <c r="U83" s="15"/>
      <c r="W83" s="15"/>
      <c r="X83" s="15"/>
    </row>
    <row r="84" spans="1:24" s="4" customFormat="1" ht="15" customHeight="1" outlineLevel="2">
      <c r="A84" s="17"/>
      <c r="B84" s="20"/>
      <c r="C84" s="39" t="s">
        <v>117</v>
      </c>
      <c r="D84" s="10" t="s">
        <v>226</v>
      </c>
      <c r="E84" s="20"/>
      <c r="F84" s="10" t="s">
        <v>38</v>
      </c>
      <c r="G84" s="20"/>
      <c r="H84" s="20"/>
      <c r="I84" s="31">
        <v>1.1283944201925584</v>
      </c>
      <c r="J84" s="31">
        <v>1.0931997908079858</v>
      </c>
      <c r="K84" s="31">
        <v>1.0478711260652078</v>
      </c>
      <c r="L84" s="31">
        <v>1.0010587079756941</v>
      </c>
      <c r="M84" s="31">
        <v>0.95276253653944454</v>
      </c>
      <c r="N84" s="31">
        <v>0.90298261175645922</v>
      </c>
      <c r="O84" s="31">
        <v>0.85171893362673812</v>
      </c>
      <c r="P84" s="31">
        <v>0.79897150215028134</v>
      </c>
      <c r="Q84" s="31">
        <v>0.74474031732708856</v>
      </c>
      <c r="R84" s="21"/>
      <c r="S84" s="15"/>
      <c r="T84" s="15"/>
      <c r="U84" s="15"/>
      <c r="W84" s="15"/>
      <c r="X84" s="15"/>
    </row>
    <row r="85" spans="1:24" s="4" customFormat="1" ht="15" customHeight="1" outlineLevel="2">
      <c r="A85" s="17"/>
      <c r="B85" s="20"/>
      <c r="C85" s="39" t="s">
        <v>118</v>
      </c>
      <c r="D85" s="10" t="s">
        <v>227</v>
      </c>
      <c r="E85" s="20"/>
      <c r="F85" s="10" t="s">
        <v>38</v>
      </c>
      <c r="G85" s="20"/>
      <c r="H85" s="20"/>
      <c r="I85" s="31">
        <v>0.82844526016904574</v>
      </c>
      <c r="J85" s="31">
        <v>0.80260604705765992</v>
      </c>
      <c r="K85" s="31">
        <v>0.76932662207650893</v>
      </c>
      <c r="L85" s="31">
        <v>0.73495785421545357</v>
      </c>
      <c r="M85" s="31">
        <v>0.69949974347449029</v>
      </c>
      <c r="N85" s="31">
        <v>0.66295228985362176</v>
      </c>
      <c r="O85" s="31">
        <v>0.62531549335284353</v>
      </c>
      <c r="P85" s="31">
        <v>0.58658935397216094</v>
      </c>
      <c r="Q85" s="31">
        <v>0.54677387171157044</v>
      </c>
      <c r="R85" s="21"/>
      <c r="S85" s="15"/>
      <c r="T85" s="15"/>
      <c r="U85" s="15"/>
      <c r="W85" s="15"/>
      <c r="X85" s="15"/>
    </row>
    <row r="86" spans="1:24" s="4" customFormat="1" ht="15" customHeight="1" outlineLevel="2">
      <c r="A86" s="17"/>
      <c r="B86" s="20"/>
      <c r="C86" s="39" t="s">
        <v>119</v>
      </c>
      <c r="D86" s="10" t="s">
        <v>228</v>
      </c>
      <c r="E86" s="20"/>
      <c r="F86" s="10" t="s">
        <v>38</v>
      </c>
      <c r="G86" s="20"/>
      <c r="H86" s="20"/>
      <c r="I86" s="31">
        <v>0.49199351442122363</v>
      </c>
      <c r="J86" s="31">
        <v>0.47664823347175428</v>
      </c>
      <c r="K86" s="31">
        <v>0.4568843914394487</v>
      </c>
      <c r="L86" s="31">
        <v>0.43647361513440003</v>
      </c>
      <c r="M86" s="31">
        <v>0.41541590455660798</v>
      </c>
      <c r="N86" s="31">
        <v>0.39371125970607268</v>
      </c>
      <c r="O86" s="31">
        <v>0.37135968058279423</v>
      </c>
      <c r="P86" s="31">
        <v>0.34836116718677257</v>
      </c>
      <c r="Q86" s="31">
        <v>0.3247157195180076</v>
      </c>
      <c r="R86" s="21"/>
      <c r="S86" s="15"/>
      <c r="T86" s="15"/>
      <c r="U86" s="15"/>
      <c r="W86" s="15"/>
      <c r="X86" s="15"/>
    </row>
    <row r="87" spans="1:24" s="4" customFormat="1" ht="15" customHeight="1" outlineLevel="2">
      <c r="A87" s="17"/>
      <c r="B87" s="20"/>
      <c r="C87" s="39" t="s">
        <v>48</v>
      </c>
      <c r="D87" s="10" t="s">
        <v>229</v>
      </c>
      <c r="E87" s="20"/>
      <c r="F87" s="10" t="s">
        <v>38</v>
      </c>
      <c r="G87" s="20"/>
      <c r="H87" s="20"/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21"/>
      <c r="S87" s="15"/>
      <c r="T87" s="15"/>
      <c r="U87" s="15"/>
      <c r="W87" s="15"/>
      <c r="X87" s="15"/>
    </row>
    <row r="88" spans="1:24" s="4" customFormat="1" ht="15" customHeight="1" outlineLevel="2">
      <c r="A88" s="17"/>
      <c r="B88" s="10"/>
      <c r="C88" s="39" t="s">
        <v>45</v>
      </c>
      <c r="D88" s="10" t="s">
        <v>230</v>
      </c>
      <c r="E88" s="20"/>
      <c r="F88" s="10" t="s">
        <v>39</v>
      </c>
      <c r="G88" s="20"/>
      <c r="H88" s="20" t="s">
        <v>0</v>
      </c>
      <c r="I88" s="31">
        <v>14.492680358828368</v>
      </c>
      <c r="J88" s="31">
        <v>14.325355429541551</v>
      </c>
      <c r="K88" s="31">
        <v>14.107177344573708</v>
      </c>
      <c r="L88" s="31">
        <v>13.878974900317736</v>
      </c>
      <c r="M88" s="31">
        <v>13.640748096773628</v>
      </c>
      <c r="N88" s="31">
        <v>13.392496933941382</v>
      </c>
      <c r="O88" s="31">
        <v>13.134221411821009</v>
      </c>
      <c r="P88" s="31">
        <v>12.865921530412498</v>
      </c>
      <c r="Q88" s="31">
        <v>12.587597289715852</v>
      </c>
      <c r="R88" s="10"/>
      <c r="S88" s="15"/>
      <c r="T88" s="15"/>
      <c r="V88" s="15"/>
      <c r="W88" s="15"/>
    </row>
    <row r="89" spans="1:24" s="4" customFormat="1" ht="15" customHeight="1" outlineLevel="2">
      <c r="A89" s="17"/>
      <c r="B89" s="10"/>
      <c r="C89" s="39" t="s">
        <v>120</v>
      </c>
      <c r="D89" s="10" t="s">
        <v>231</v>
      </c>
      <c r="E89" s="20"/>
      <c r="F89" s="10" t="s">
        <v>39</v>
      </c>
      <c r="G89" s="20"/>
      <c r="H89" s="20"/>
      <c r="I89" s="31">
        <v>7.1683560026671529</v>
      </c>
      <c r="J89" s="31">
        <v>7.0855939026586299</v>
      </c>
      <c r="K89" s="31">
        <v>6.977678862355063</v>
      </c>
      <c r="L89" s="31">
        <v>6.8648055828371639</v>
      </c>
      <c r="M89" s="31">
        <v>6.7469740641049327</v>
      </c>
      <c r="N89" s="31">
        <v>6.6241843061583481</v>
      </c>
      <c r="O89" s="31">
        <v>6.4964363089974384</v>
      </c>
      <c r="P89" s="31">
        <v>6.3637300726221824</v>
      </c>
      <c r="Q89" s="31">
        <v>6.2260655970326013</v>
      </c>
      <c r="R89" s="10"/>
      <c r="S89" s="15"/>
      <c r="T89" s="15"/>
      <c r="V89" s="15"/>
      <c r="W89" s="15"/>
    </row>
    <row r="90" spans="1:24" s="4" customFormat="1" ht="15" customHeight="1" outlineLevel="2">
      <c r="A90" s="17"/>
      <c r="B90" s="10"/>
      <c r="C90" s="39" t="s">
        <v>121</v>
      </c>
      <c r="D90" s="10" t="s">
        <v>232</v>
      </c>
      <c r="E90" s="20"/>
      <c r="F90" s="10" t="s">
        <v>39</v>
      </c>
      <c r="G90" s="20"/>
      <c r="H90" s="20"/>
      <c r="I90" s="31">
        <v>8.9190113729480487</v>
      </c>
      <c r="J90" s="31">
        <v>8.8160371190256015</v>
      </c>
      <c r="K90" s="31">
        <v>8.6817670755984171</v>
      </c>
      <c r="L90" s="31">
        <v>8.5413278921444249</v>
      </c>
      <c r="M90" s="31">
        <v>8.3947195686636231</v>
      </c>
      <c r="N90" s="31">
        <v>8.2419421051560118</v>
      </c>
      <c r="O90" s="31">
        <v>8.0829955016215962</v>
      </c>
      <c r="P90" s="31">
        <v>7.917879758060371</v>
      </c>
      <c r="Q90" s="31">
        <v>7.7465948744723363</v>
      </c>
      <c r="R90" s="10"/>
      <c r="S90" s="15"/>
      <c r="T90" s="15"/>
      <c r="V90" s="15"/>
      <c r="W90" s="15"/>
    </row>
    <row r="91" spans="1:24" s="4" customFormat="1" ht="15" customHeight="1" outlineLevel="2">
      <c r="A91" s="17"/>
      <c r="B91" s="10"/>
      <c r="C91" s="39" t="s">
        <v>122</v>
      </c>
      <c r="D91" s="10" t="s">
        <v>233</v>
      </c>
      <c r="E91" s="20"/>
      <c r="F91" s="10" t="s">
        <v>39</v>
      </c>
      <c r="G91" s="20"/>
      <c r="H91" s="20"/>
      <c r="I91" s="31">
        <v>11.967321601700888</v>
      </c>
      <c r="J91" s="31">
        <v>11.829153147613823</v>
      </c>
      <c r="K91" s="31">
        <v>11.648992732521059</v>
      </c>
      <c r="L91" s="31">
        <v>11.460554709112785</v>
      </c>
      <c r="M91" s="31">
        <v>11.263839077389022</v>
      </c>
      <c r="N91" s="31">
        <v>11.05884583734975</v>
      </c>
      <c r="O91" s="31">
        <v>10.84557498899499</v>
      </c>
      <c r="P91" s="31">
        <v>10.624026532324727</v>
      </c>
      <c r="Q91" s="31">
        <v>10.394200467338969</v>
      </c>
      <c r="R91" s="10"/>
      <c r="S91" s="15"/>
      <c r="T91" s="15"/>
      <c r="V91" s="15"/>
      <c r="W91" s="15"/>
    </row>
    <row r="92" spans="1:24" s="4" customFormat="1" ht="15" customHeight="1" outlineLevel="2">
      <c r="A92" s="17"/>
      <c r="B92" s="10"/>
      <c r="C92" s="39" t="s">
        <v>123</v>
      </c>
      <c r="D92" s="10" t="s">
        <v>234</v>
      </c>
      <c r="E92" s="20"/>
      <c r="F92" s="10" t="s">
        <v>39</v>
      </c>
      <c r="G92" s="20"/>
      <c r="H92" s="20"/>
      <c r="I92" s="31">
        <v>5.4326469694895918</v>
      </c>
      <c r="J92" s="31">
        <v>5.3699244607815082</v>
      </c>
      <c r="K92" s="31">
        <v>5.2881394160028483</v>
      </c>
      <c r="L92" s="31">
        <v>5.202596694675794</v>
      </c>
      <c r="M92" s="31">
        <v>5.1132962968003435</v>
      </c>
      <c r="N92" s="31">
        <v>5.0202382223764976</v>
      </c>
      <c r="O92" s="31">
        <v>4.9234224714042583</v>
      </c>
      <c r="P92" s="31">
        <v>4.8228490438836227</v>
      </c>
      <c r="Q92" s="31">
        <v>4.7185179398145918</v>
      </c>
      <c r="R92" s="10"/>
      <c r="S92" s="15"/>
      <c r="T92" s="15"/>
      <c r="V92" s="15"/>
      <c r="W92" s="15"/>
    </row>
    <row r="93" spans="1:24" s="4" customFormat="1" ht="15" customHeight="1" outlineLevel="2">
      <c r="A93" s="17"/>
      <c r="B93" s="10"/>
      <c r="C93" s="39" t="s">
        <v>124</v>
      </c>
      <c r="D93" s="10" t="s">
        <v>235</v>
      </c>
      <c r="E93" s="20"/>
      <c r="F93" s="10" t="s">
        <v>39</v>
      </c>
      <c r="G93" s="20"/>
      <c r="H93" s="20"/>
      <c r="I93" s="31">
        <v>2.5365553629120043</v>
      </c>
      <c r="J93" s="31">
        <v>2.5072696175410454</v>
      </c>
      <c r="K93" s="31">
        <v>2.469083389887309</v>
      </c>
      <c r="L93" s="31">
        <v>2.4291426667446432</v>
      </c>
      <c r="M93" s="31">
        <v>2.387447448113047</v>
      </c>
      <c r="N93" s="31">
        <v>2.3439977339925195</v>
      </c>
      <c r="O93" s="31">
        <v>2.2987935243830631</v>
      </c>
      <c r="P93" s="31">
        <v>2.2518348192846758</v>
      </c>
      <c r="Q93" s="31">
        <v>2.2031216186973581</v>
      </c>
      <c r="R93" s="10"/>
      <c r="S93" s="15"/>
      <c r="T93" s="15"/>
      <c r="V93" s="15"/>
      <c r="W93" s="15"/>
    </row>
    <row r="94" spans="1:24" s="4" customFormat="1" ht="15" customHeight="1" outlineLevel="2">
      <c r="A94" s="17"/>
      <c r="B94" s="10"/>
      <c r="C94" s="32" t="s">
        <v>16</v>
      </c>
      <c r="D94" s="33"/>
      <c r="E94" s="34"/>
      <c r="F94" s="30"/>
      <c r="G94" s="34"/>
      <c r="H94" s="34"/>
      <c r="I94" s="38">
        <f>SUBTOTAL(109,G.30.assumptions.EnergyDemandAfterCCS[2011])</f>
        <v>142.97457688351503</v>
      </c>
      <c r="J94" s="38">
        <f>SUBTOTAL(109,G.30.assumptions.EnergyDemandAfterCCS[2015])</f>
        <v>143.22619639397101</v>
      </c>
      <c r="K94" s="38">
        <f>SUBTOTAL(109,G.30.assumptions.EnergyDemandAfterCCS[2020])</f>
        <v>143.5060346219627</v>
      </c>
      <c r="L94" s="38">
        <f>SUBTOTAL(109,G.30.assumptions.EnergyDemandAfterCCS[2025])</f>
        <v>143.74733267208956</v>
      </c>
      <c r="M94" s="38">
        <f>SUBTOTAL(109,G.30.assumptions.EnergyDemandAfterCCS[2030])</f>
        <v>143.95009054435167</v>
      </c>
      <c r="N94" s="38">
        <f>SUBTOTAL(109,G.30.assumptions.EnergyDemandAfterCCS[2035])</f>
        <v>144.11430823874898</v>
      </c>
      <c r="O94" s="38">
        <f>SUBTOTAL(109,G.30.assumptions.EnergyDemandAfterCCS[2040])</f>
        <v>144.23998575528148</v>
      </c>
      <c r="P94" s="38">
        <f>SUBTOTAL(109,G.30.assumptions.EnergyDemandAfterCCS[2045])</f>
        <v>144.32712309394924</v>
      </c>
      <c r="Q94" s="38">
        <f>SUBTOTAL(109,G.30.assumptions.EnergyDemandAfterCCS[2050])</f>
        <v>144.37572025475217</v>
      </c>
      <c r="R94" s="10"/>
      <c r="S94" s="15"/>
      <c r="T94" s="15"/>
      <c r="V94" s="15"/>
      <c r="W94" s="15"/>
    </row>
  </sheetData>
  <phoneticPr fontId="57" type="noConversion"/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A1:AH326"/>
  <sheetViews>
    <sheetView showGridLines="0" tabSelected="1" topLeftCell="B1" zoomScale="85" zoomScaleNormal="85" zoomScalePageLayoutView="85" workbookViewId="0">
      <selection activeCell="H1" sqref="D1:H1048576"/>
    </sheetView>
  </sheetViews>
  <sheetFormatPr baseColWidth="10" defaultColWidth="9.1640625" defaultRowHeight="14.5" customHeight="1" x14ac:dyDescent="0"/>
  <cols>
    <col min="1" max="1" width="4.1640625" style="9" customWidth="1"/>
    <col min="2" max="2" width="4.33203125" style="17" customWidth="1"/>
    <col min="3" max="3" width="65.33203125" style="17" customWidth="1"/>
    <col min="4" max="4" width="37.83203125" style="17" customWidth="1"/>
    <col min="5" max="5" width="17.1640625" style="17" customWidth="1"/>
    <col min="6" max="6" width="27.5" style="17" customWidth="1"/>
    <col min="7" max="7" width="17.33203125" style="17" customWidth="1"/>
    <col min="8" max="8" width="19.33203125" style="17" customWidth="1"/>
    <col min="9" max="17" width="13.83203125" style="17" customWidth="1"/>
    <col min="18" max="31" width="7.5" style="17" customWidth="1"/>
    <col min="32" max="16384" width="9.1640625" style="17"/>
  </cols>
  <sheetData>
    <row r="1" spans="1:34" ht="10.5" customHeight="1"/>
    <row r="2" spans="1:34" ht="20">
      <c r="B2" s="1" t="s">
        <v>14</v>
      </c>
      <c r="C2" s="1" t="e">
        <f>INDEX(#REF!,MATCH(B2,#REF!,0))</f>
        <v>#REF!</v>
      </c>
      <c r="E2" s="6" t="s">
        <v>13</v>
      </c>
    </row>
    <row r="3" spans="1:34" ht="20">
      <c r="B3" s="1">
        <v>30</v>
      </c>
      <c r="C3" s="1" t="e">
        <f>INDEX(#REF!,MATCH(B3,#REF!,0))</f>
        <v>#REF!</v>
      </c>
      <c r="D3" s="1"/>
      <c r="J3" s="3"/>
      <c r="AA3" s="17" t="s">
        <v>18</v>
      </c>
    </row>
    <row r="4" spans="1:34" ht="20">
      <c r="B4" s="1"/>
    </row>
    <row r="5" spans="1:34" ht="15">
      <c r="A5" s="8"/>
      <c r="B5" s="2" t="s">
        <v>30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1"/>
      <c r="S5" s="14" t="s">
        <v>29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34" ht="14">
      <c r="A7" s="26"/>
      <c r="I7" s="24"/>
    </row>
    <row r="8" spans="1:34" ht="14">
      <c r="B8" s="13"/>
    </row>
    <row r="9" spans="1:34" ht="14">
      <c r="C9" s="18" t="s">
        <v>12</v>
      </c>
      <c r="D9" s="18" t="s">
        <v>26</v>
      </c>
      <c r="E9" s="18" t="s">
        <v>11</v>
      </c>
      <c r="F9" s="18" t="s">
        <v>21</v>
      </c>
      <c r="G9" s="18" t="s">
        <v>27</v>
      </c>
      <c r="H9" s="18" t="s">
        <v>1</v>
      </c>
      <c r="I9" s="18" t="s">
        <v>31</v>
      </c>
      <c r="J9" s="18" t="s">
        <v>139</v>
      </c>
      <c r="K9" s="18" t="s">
        <v>140</v>
      </c>
      <c r="L9" s="18" t="s">
        <v>141</v>
      </c>
      <c r="M9" s="18" t="s">
        <v>2</v>
      </c>
      <c r="N9" s="18" t="s">
        <v>142</v>
      </c>
      <c r="O9" s="18" t="s">
        <v>143</v>
      </c>
      <c r="P9" s="18" t="s">
        <v>144</v>
      </c>
      <c r="Q9" s="18" t="s">
        <v>145</v>
      </c>
    </row>
    <row r="10" spans="1:34" ht="14">
      <c r="C10" s="16"/>
      <c r="D10" s="16"/>
      <c r="E10" s="16"/>
      <c r="F10" s="16"/>
      <c r="G10" s="16"/>
      <c r="H10" s="16" t="e">
        <f t="shared" ref="H10" si="0">Preferences.energy</f>
        <v>#REF!</v>
      </c>
      <c r="I10" s="44"/>
      <c r="J10" s="44"/>
      <c r="K10" s="44"/>
      <c r="L10" s="44"/>
      <c r="M10" s="44"/>
      <c r="N10" s="44"/>
      <c r="O10" s="44"/>
      <c r="P10" s="44"/>
      <c r="Q10" s="44"/>
    </row>
    <row r="11" spans="1:34" ht="14">
      <c r="C11" s="17" t="s">
        <v>34</v>
      </c>
      <c r="D11" s="17" t="e">
        <f>INDEX(#REF!,MATCH($B$2&amp;"."&amp;G.30.energy[[#This Row],[Code]],#REF!,0))</f>
        <v>#REF!</v>
      </c>
      <c r="E11" s="24"/>
      <c r="F11" s="17" t="s">
        <v>32</v>
      </c>
      <c r="G11" s="17" t="e">
        <f>INDEX(#REF!,MATCH(G.30.energy[[#This Row],[Energy vector]],#REF!,0))</f>
        <v>#REF!</v>
      </c>
      <c r="H11" s="17" t="e">
        <f t="shared" ref="H11" si="1">Preferences.energy</f>
        <v>#REF!</v>
      </c>
      <c r="I11" s="40">
        <f t="array" aca="1" ref="I11" ca="1">-SUM((G.30.energy[[#This Row],[Code]]=G.30.assumptions.EnergyDemandAfterCCS[Technology code])
        *INDIRECT("G.30.assumptions.EnergyDemandAfterCCS["&amp;I$9&amp;"]"))</f>
        <v>-2.3089557437005142</v>
      </c>
      <c r="J11" s="40"/>
      <c r="K11" s="40"/>
      <c r="L11" s="40"/>
      <c r="M11" s="40"/>
      <c r="N11" s="40"/>
      <c r="O11" s="40"/>
      <c r="P11" s="40"/>
      <c r="Q11" s="40"/>
    </row>
    <row r="12" spans="1:34" ht="14">
      <c r="C12" s="17" t="s">
        <v>54</v>
      </c>
      <c r="D12" s="17" t="e">
        <f>INDEX(#REF!,MATCH($B$2&amp;"."&amp;G.30.energy[[#This Row],[Code]],#REF!,0))</f>
        <v>#REF!</v>
      </c>
      <c r="F12" s="17" t="s">
        <v>23</v>
      </c>
      <c r="G12" s="17" t="e">
        <f>INDEX(#REF!,MATCH(G.30.energy[[#This Row],[Energy vector]],#REF!,0))</f>
        <v>#REF!</v>
      </c>
      <c r="H12" s="17" t="e">
        <f t="shared" ref="H12" si="2">Preferences.energy</f>
        <v>#REF!</v>
      </c>
      <c r="I12" s="40">
        <f t="array" aca="1" ref="I12" ca="1">-SUM((G.30.energy[[#This Row],[Code]]=G.30.assumptions.EnergyDemandAfterCCS[Technology code])
        *INDIRECT("G.30.assumptions.EnergyDemandAfterCCS["&amp;I$9&amp;"]"))</f>
        <v>-12.811296723305107</v>
      </c>
      <c r="J12" s="40"/>
      <c r="K12" s="40"/>
      <c r="L12" s="40"/>
      <c r="M12" s="40"/>
      <c r="N12" s="40"/>
      <c r="O12" s="40"/>
      <c r="P12" s="40"/>
      <c r="Q12" s="40"/>
    </row>
    <row r="13" spans="1:34" ht="14">
      <c r="C13" s="17" t="s">
        <v>55</v>
      </c>
      <c r="D13" s="17" t="e">
        <f>INDEX(#REF!,MATCH($B$2&amp;"."&amp;G.30.energy[[#This Row],[Code]],#REF!,0))</f>
        <v>#REF!</v>
      </c>
      <c r="F13" s="17" t="s">
        <v>24</v>
      </c>
      <c r="G13" s="17" t="e">
        <f>INDEX(#REF!,MATCH(G.30.energy[[#This Row],[Energy vector]],#REF!,0))</f>
        <v>#REF!</v>
      </c>
      <c r="H13" s="17" t="e">
        <f t="shared" ref="H13" si="3">Preferences.energy</f>
        <v>#REF!</v>
      </c>
      <c r="I13" s="40">
        <f t="array" aca="1" ref="I13" ca="1">-SUM((G.30.energy[[#This Row],[Code]]=G.30.assumptions.EnergyDemandAfterCCS[Technology code])
        *INDIRECT("G.30.assumptions.EnergyDemandAfterCCS["&amp;I$9&amp;"]"))</f>
        <v>-0.6053795859240001</v>
      </c>
      <c r="J13" s="40"/>
      <c r="K13" s="40"/>
      <c r="L13" s="40"/>
      <c r="M13" s="40"/>
      <c r="N13" s="40"/>
      <c r="O13" s="40"/>
      <c r="P13" s="40"/>
      <c r="Q13" s="40"/>
    </row>
    <row r="14" spans="1:34" ht="14">
      <c r="C14" s="17" t="s">
        <v>56</v>
      </c>
      <c r="D14" s="17" t="e">
        <f>INDEX(#REF!,MATCH($B$2&amp;"."&amp;G.30.energy[[#This Row],[Code]],#REF!,0))</f>
        <v>#REF!</v>
      </c>
      <c r="F14" s="17" t="s">
        <v>25</v>
      </c>
      <c r="G14" s="17" t="e">
        <f>INDEX(#REF!,MATCH(G.30.energy[[#This Row],[Energy vector]],#REF!,0))</f>
        <v>#REF!</v>
      </c>
      <c r="H14" s="17" t="e">
        <f t="shared" ref="H14" si="4">Preferences.energy</f>
        <v>#REF!</v>
      </c>
      <c r="I14" s="40">
        <f t="array" aca="1" ref="I14" ca="1">-SUM((G.30.energy[[#This Row],[Code]]=G.30.assumptions.EnergyDemandAfterCCS[Technology code])
        *INDIRECT("G.30.assumptions.EnergyDemandAfterCCS["&amp;I$9&amp;"]"))</f>
        <v>-1.0517591114635856</v>
      </c>
      <c r="J14" s="40"/>
      <c r="K14" s="40"/>
      <c r="L14" s="40"/>
      <c r="M14" s="40"/>
      <c r="N14" s="40"/>
      <c r="O14" s="40"/>
      <c r="P14" s="40"/>
      <c r="Q14" s="40"/>
    </row>
    <row r="15" spans="1:34" ht="14">
      <c r="C15" s="17" t="s">
        <v>57</v>
      </c>
      <c r="D15" s="17" t="e">
        <f>INDEX(#REF!,MATCH($B$2&amp;"."&amp;G.30.energy[[#This Row],[Code]],#REF!,0))</f>
        <v>#REF!</v>
      </c>
      <c r="F15" s="17" t="s">
        <v>15</v>
      </c>
      <c r="G15" s="17" t="e">
        <f>INDEX(#REF!,MATCH(G.30.energy[[#This Row],[Energy vector]],#REF!,0))</f>
        <v>#REF!</v>
      </c>
      <c r="H15" s="17" t="e">
        <f t="shared" ref="H15" si="5">Preferences.energy</f>
        <v>#REF!</v>
      </c>
      <c r="I15" s="40">
        <f t="array" aca="1" ref="I15" ca="1">-SUM((G.30.energy[[#This Row],[Code]]=G.30.assumptions.EnergyDemandAfterCCS[Technology code])
        *INDIRECT("G.30.assumptions.EnergyDemandAfterCCS["&amp;I$9&amp;"]"))</f>
        <v>-0.17590630860000006</v>
      </c>
      <c r="J15" s="40"/>
      <c r="K15" s="40"/>
      <c r="L15" s="40"/>
      <c r="M15" s="40"/>
      <c r="N15" s="40"/>
      <c r="O15" s="40"/>
      <c r="P15" s="40"/>
      <c r="Q15" s="40"/>
    </row>
    <row r="16" spans="1:34" ht="14">
      <c r="C16" s="17" t="s">
        <v>46</v>
      </c>
      <c r="D16" s="17" t="e">
        <f>INDEX(#REF!,MATCH($B$2&amp;"."&amp;G.30.energy[[#This Row],[Code]],#REF!,0))</f>
        <v>#REF!</v>
      </c>
      <c r="F16" s="17" t="s">
        <v>33</v>
      </c>
      <c r="G16" s="17" t="e">
        <f>INDEX(#REF!,MATCH(G.30.energy[[#This Row],[Energy vector]],#REF!,0))</f>
        <v>#REF!</v>
      </c>
      <c r="H16" s="17" t="e">
        <f t="shared" ref="H16" si="6">Preferences.energy</f>
        <v>#REF!</v>
      </c>
      <c r="I16" s="40">
        <f t="array" aca="1" ref="I16" ca="1">-SUM((G.30.energy[[#This Row],[Code]]=G.30.assumptions.EnergyDemandAfterCCS[Technology code])
        *INDIRECT("G.30.assumptions.EnergyDemandAfterCCS["&amp;I$9&amp;"]"))</f>
        <v>-0.80340865264799999</v>
      </c>
      <c r="J16" s="40"/>
      <c r="K16" s="40"/>
      <c r="L16" s="40"/>
      <c r="M16" s="40"/>
      <c r="N16" s="40"/>
      <c r="O16" s="40"/>
      <c r="P16" s="40"/>
      <c r="Q16" s="40"/>
    </row>
    <row r="17" spans="2:17" ht="14">
      <c r="C17" s="17" t="s">
        <v>132</v>
      </c>
      <c r="D17" s="17" t="e">
        <f>INDEX(#REF!,MATCH($B$2&amp;"."&amp;G.30.energy[[#This Row],[Code]],#REF!,0))</f>
        <v>#REF!</v>
      </c>
      <c r="F17" s="17" t="s">
        <v>32</v>
      </c>
      <c r="G17" s="17" t="e">
        <f>INDEX(#REF!,MATCH(G.30.energy[[#This Row],[Energy vector]],#REF!,0))</f>
        <v>#REF!</v>
      </c>
      <c r="H17" s="17" t="e">
        <f t="shared" ref="H17" si="7">Preferences.energy</f>
        <v>#REF!</v>
      </c>
      <c r="I17" s="40">
        <f t="array" aca="1" ref="I17" ca="1">-SUM((G.30.energy[[#This Row],[Code]]=G.30.assumptions.EnergyDemandAfterCCS[Technology code])
        *INDIRECT("G.30.assumptions.EnergyDemandAfterCCS["&amp;I$9&amp;"]"))</f>
        <v>0</v>
      </c>
      <c r="J17" s="40"/>
      <c r="K17" s="40"/>
      <c r="L17" s="40"/>
      <c r="M17" s="40"/>
      <c r="N17" s="40"/>
      <c r="O17" s="40"/>
      <c r="P17" s="40"/>
      <c r="Q17" s="40"/>
    </row>
    <row r="18" spans="2:17" ht="14">
      <c r="C18" s="17" t="s">
        <v>133</v>
      </c>
      <c r="D18" s="17" t="e">
        <f>INDEX(#REF!,MATCH($B$2&amp;"."&amp;G.30.energy[[#This Row],[Code]],#REF!,0))</f>
        <v>#REF!</v>
      </c>
      <c r="F18" s="17" t="s">
        <v>23</v>
      </c>
      <c r="G18" s="17" t="e">
        <f>INDEX(#REF!,MATCH(G.30.energy[[#This Row],[Energy vector]],#REF!,0))</f>
        <v>#REF!</v>
      </c>
      <c r="H18" s="17" t="e">
        <f t="shared" ref="H18" si="8">Preferences.energy</f>
        <v>#REF!</v>
      </c>
      <c r="I18" s="40">
        <f t="array" aca="1" ref="I18" ca="1">-SUM((G.30.energy[[#This Row],[Code]]=G.30.assumptions.EnergyDemandAfterCCS[Technology code])
        *INDIRECT("G.30.assumptions.EnergyDemandAfterCCS["&amp;I$9&amp;"]"))</f>
        <v>0</v>
      </c>
      <c r="J18" s="40"/>
      <c r="K18" s="40"/>
      <c r="L18" s="40"/>
      <c r="M18" s="40"/>
      <c r="N18" s="40"/>
      <c r="O18" s="40"/>
      <c r="P18" s="40"/>
      <c r="Q18" s="40"/>
    </row>
    <row r="19" spans="2:17" ht="14">
      <c r="C19" s="17" t="s">
        <v>134</v>
      </c>
      <c r="D19" s="17" t="e">
        <f>INDEX(#REF!,MATCH($B$2&amp;"."&amp;G.30.energy[[#This Row],[Code]],#REF!,0))</f>
        <v>#REF!</v>
      </c>
      <c r="F19" s="17" t="s">
        <v>24</v>
      </c>
      <c r="G19" s="17" t="e">
        <f>INDEX(#REF!,MATCH(G.30.energy[[#This Row],[Energy vector]],#REF!,0))</f>
        <v>#REF!</v>
      </c>
      <c r="H19" s="17" t="e">
        <f t="shared" ref="H19" si="9">Preferences.energy</f>
        <v>#REF!</v>
      </c>
      <c r="I19" s="40">
        <f t="array" aca="1" ref="I19" ca="1">-SUM((G.30.energy[[#This Row],[Code]]=G.30.assumptions.EnergyDemandAfterCCS[Technology code])
        *INDIRECT("G.30.assumptions.EnergyDemandAfterCCS["&amp;I$9&amp;"]"))</f>
        <v>0</v>
      </c>
      <c r="J19" s="40"/>
      <c r="K19" s="40"/>
      <c r="L19" s="40"/>
      <c r="M19" s="40"/>
      <c r="N19" s="40"/>
      <c r="O19" s="40"/>
      <c r="P19" s="40"/>
      <c r="Q19" s="40"/>
    </row>
    <row r="20" spans="2:17" ht="14">
      <c r="C20" s="17" t="s">
        <v>135</v>
      </c>
      <c r="D20" s="17" t="e">
        <f>INDEX(#REF!,MATCH($B$2&amp;"."&amp;G.30.energy[[#This Row],[Code]],#REF!,0))</f>
        <v>#REF!</v>
      </c>
      <c r="F20" s="17" t="s">
        <v>25</v>
      </c>
      <c r="G20" s="17" t="e">
        <f>INDEX(#REF!,MATCH(G.30.energy[[#This Row],[Energy vector]],#REF!,0))</f>
        <v>#REF!</v>
      </c>
      <c r="H20" s="17" t="e">
        <f t="shared" ref="H20" si="10">Preferences.energy</f>
        <v>#REF!</v>
      </c>
      <c r="I20" s="40">
        <f t="array" aca="1" ref="I20" ca="1">-SUM((G.30.energy[[#This Row],[Code]]=G.30.assumptions.EnergyDemandAfterCCS[Technology code])
        *INDIRECT("G.30.assumptions.EnergyDemandAfterCCS["&amp;I$9&amp;"]"))</f>
        <v>0</v>
      </c>
      <c r="J20" s="40"/>
      <c r="K20" s="40"/>
      <c r="L20" s="40"/>
      <c r="M20" s="40"/>
      <c r="N20" s="40"/>
      <c r="O20" s="40"/>
      <c r="P20" s="40"/>
      <c r="Q20" s="40"/>
    </row>
    <row r="21" spans="2:17" ht="14">
      <c r="C21" s="17" t="s">
        <v>136</v>
      </c>
      <c r="D21" s="17" t="e">
        <f>INDEX(#REF!,MATCH($B$2&amp;"."&amp;G.30.energy[[#This Row],[Code]],#REF!,0))</f>
        <v>#REF!</v>
      </c>
      <c r="F21" s="17" t="s">
        <v>15</v>
      </c>
      <c r="G21" s="17" t="e">
        <f>INDEX(#REF!,MATCH(G.30.energy[[#This Row],[Energy vector]],#REF!,0))</f>
        <v>#REF!</v>
      </c>
      <c r="H21" s="17" t="e">
        <f t="shared" ref="H21" si="11">Preferences.energy</f>
        <v>#REF!</v>
      </c>
      <c r="I21" s="40">
        <f t="array" aca="1" ref="I21" ca="1">-SUM((G.30.energy[[#This Row],[Code]]=G.30.assumptions.EnergyDemandAfterCCS[Technology code])
        *INDIRECT("G.30.assumptions.EnergyDemandAfterCCS["&amp;I$9&amp;"]"))</f>
        <v>0</v>
      </c>
      <c r="J21" s="40"/>
      <c r="K21" s="40"/>
      <c r="L21" s="40"/>
      <c r="M21" s="40"/>
      <c r="N21" s="40"/>
      <c r="O21" s="40"/>
      <c r="P21" s="40"/>
      <c r="Q21" s="40"/>
    </row>
    <row r="22" spans="2:17" ht="14">
      <c r="C22" s="17" t="s">
        <v>137</v>
      </c>
      <c r="D22" s="17" t="e">
        <f>INDEX(#REF!,MATCH($B$2&amp;"."&amp;G.30.energy[[#This Row],[Code]],#REF!,0))</f>
        <v>#REF!</v>
      </c>
      <c r="F22" s="17" t="s">
        <v>33</v>
      </c>
      <c r="G22" s="17" t="e">
        <f>INDEX(#REF!,MATCH(G.30.energy[[#This Row],[Energy vector]],#REF!,0))</f>
        <v>#REF!</v>
      </c>
      <c r="H22" s="17" t="e">
        <f t="shared" ref="H22" si="12">Preferences.energy</f>
        <v>#REF!</v>
      </c>
      <c r="I22" s="40">
        <f t="array" aca="1" ref="I22" ca="1">-SUM((G.30.energy[[#This Row],[Code]]=G.30.assumptions.EnergyDemandAfterCCS[Technology code])
        *INDIRECT("G.30.assumptions.EnergyDemandAfterCCS["&amp;I$9&amp;"]"))</f>
        <v>0</v>
      </c>
      <c r="J22" s="40"/>
      <c r="K22" s="40"/>
      <c r="L22" s="40"/>
      <c r="M22" s="40"/>
      <c r="N22" s="40"/>
      <c r="O22" s="40"/>
      <c r="P22" s="40"/>
      <c r="Q22" s="40"/>
    </row>
    <row r="23" spans="2:17" ht="14">
      <c r="B23" s="24"/>
      <c r="C23" s="17" t="s">
        <v>36</v>
      </c>
      <c r="D23" s="17" t="e">
        <f>INDEX(#REF!,MATCH($B$2&amp;"."&amp;G.30.energy[[#This Row],[Code]],#REF!,0))</f>
        <v>#REF!</v>
      </c>
      <c r="F23" s="17" t="s">
        <v>32</v>
      </c>
      <c r="G23" s="17" t="e">
        <f>INDEX(#REF!,MATCH(G.30.energy[[#This Row],[Energy vector]],#REF!,0))</f>
        <v>#REF!</v>
      </c>
      <c r="H23" s="17" t="e">
        <f t="shared" ref="H23" si="13">Preferences.energy</f>
        <v>#REF!</v>
      </c>
      <c r="I23" s="40">
        <f t="array" aca="1" ref="I23" ca="1">-SUM((G.30.energy[[#This Row],[Code]]=G.30.assumptions.EnergyDemandAfterCCS[Technology code])
        *INDIRECT("G.30.assumptions.EnergyDemandAfterCCS["&amp;I$9&amp;"]"))</f>
        <v>-1.6352704427314861</v>
      </c>
      <c r="J23" s="40"/>
      <c r="K23" s="40"/>
      <c r="L23" s="40"/>
      <c r="M23" s="40"/>
      <c r="N23" s="40"/>
      <c r="O23" s="40"/>
      <c r="P23" s="40"/>
      <c r="Q23" s="40"/>
    </row>
    <row r="24" spans="2:17" ht="14">
      <c r="B24" s="24"/>
      <c r="C24" s="17" t="s">
        <v>58</v>
      </c>
      <c r="D24" s="17" t="e">
        <f>INDEX(#REF!,MATCH($B$2&amp;"."&amp;G.30.energy[[#This Row],[Code]],#REF!,0))</f>
        <v>#REF!</v>
      </c>
      <c r="F24" s="17" t="s">
        <v>23</v>
      </c>
      <c r="G24" s="17" t="e">
        <f>INDEX(#REF!,MATCH(G.30.energy[[#This Row],[Energy vector]],#REF!,0))</f>
        <v>#REF!</v>
      </c>
      <c r="H24" s="17" t="e">
        <f t="shared" ref="H24" si="14">Preferences.energy</f>
        <v>#REF!</v>
      </c>
      <c r="I24" s="40">
        <f t="array" aca="1" ref="I24" ca="1">-SUM((G.30.energy[[#This Row],[Code]]=G.30.assumptions.EnergyDemandAfterCCS[Technology code])
        *INDIRECT("G.30.assumptions.EnergyDemandAfterCCS["&amp;I$9&amp;"]"))</f>
        <v>-10.424196405786889</v>
      </c>
      <c r="J24" s="40"/>
      <c r="K24" s="40"/>
      <c r="L24" s="40"/>
      <c r="M24" s="40"/>
      <c r="N24" s="40"/>
      <c r="O24" s="40"/>
      <c r="P24" s="40"/>
      <c r="Q24" s="40"/>
    </row>
    <row r="25" spans="2:17" ht="14">
      <c r="B25" s="24"/>
      <c r="C25" s="17" t="s">
        <v>59</v>
      </c>
      <c r="D25" s="17" t="e">
        <f>INDEX(#REF!,MATCH($B$2&amp;"."&amp;G.30.energy[[#This Row],[Code]],#REF!,0))</f>
        <v>#REF!</v>
      </c>
      <c r="F25" s="17" t="s">
        <v>24</v>
      </c>
      <c r="G25" s="17" t="e">
        <f>INDEX(#REF!,MATCH(G.30.energy[[#This Row],[Energy vector]],#REF!,0))</f>
        <v>#REF!</v>
      </c>
      <c r="H25" s="17" t="e">
        <f t="shared" ref="H25" si="15">Preferences.energy</f>
        <v>#REF!</v>
      </c>
      <c r="I25" s="40">
        <f t="array" aca="1" ref="I25" ca="1">-SUM((G.30.energy[[#This Row],[Code]]=G.30.assumptions.EnergyDemandAfterCCS[Technology code])
        *INDIRECT("G.30.assumptions.EnergyDemandAfterCCS["&amp;I$9&amp;"]"))</f>
        <v>0</v>
      </c>
      <c r="J25" s="40"/>
      <c r="K25" s="40"/>
      <c r="L25" s="40"/>
      <c r="M25" s="40"/>
      <c r="N25" s="40"/>
      <c r="O25" s="40"/>
      <c r="P25" s="40"/>
      <c r="Q25" s="40"/>
    </row>
    <row r="26" spans="2:17" ht="14">
      <c r="B26" s="24"/>
      <c r="C26" s="17" t="s">
        <v>60</v>
      </c>
      <c r="D26" s="17" t="e">
        <f>INDEX(#REF!,MATCH($B$2&amp;"."&amp;G.30.energy[[#This Row],[Code]],#REF!,0))</f>
        <v>#REF!</v>
      </c>
      <c r="F26" s="17" t="s">
        <v>25</v>
      </c>
      <c r="G26" s="17" t="e">
        <f>INDEX(#REF!,MATCH(G.30.energy[[#This Row],[Energy vector]],#REF!,0))</f>
        <v>#REF!</v>
      </c>
      <c r="H26" s="17" t="e">
        <f t="shared" ref="H26" si="16">Preferences.energy</f>
        <v>#REF!</v>
      </c>
      <c r="I26" s="40">
        <f t="array" aca="1" ref="I26" ca="1">-SUM((G.30.energy[[#This Row],[Code]]=G.30.assumptions.EnergyDemandAfterCCS[Technology code])
        *INDIRECT("G.30.assumptions.EnergyDemandAfterCCS["&amp;I$9&amp;"]"))</f>
        <v>-1.2528070032244134</v>
      </c>
      <c r="J26" s="40"/>
      <c r="K26" s="40"/>
      <c r="L26" s="40"/>
      <c r="M26" s="40"/>
      <c r="N26" s="40"/>
      <c r="O26" s="40"/>
      <c r="P26" s="40"/>
      <c r="Q26" s="40"/>
    </row>
    <row r="27" spans="2:17" ht="14">
      <c r="B27" s="24"/>
      <c r="C27" s="17" t="s">
        <v>61</v>
      </c>
      <c r="D27" s="17" t="e">
        <f>INDEX(#REF!,MATCH($B$2&amp;"."&amp;G.30.energy[[#This Row],[Code]],#REF!,0))</f>
        <v>#REF!</v>
      </c>
      <c r="F27" s="17" t="s">
        <v>15</v>
      </c>
      <c r="G27" s="17" t="e">
        <f>INDEX(#REF!,MATCH(G.30.energy[[#This Row],[Energy vector]],#REF!,0))</f>
        <v>#REF!</v>
      </c>
      <c r="H27" s="17" t="e">
        <f t="shared" ref="H27" si="17">Preferences.energy</f>
        <v>#REF!</v>
      </c>
      <c r="I27" s="40">
        <f t="array" aca="1" ref="I27" ca="1">-SUM((G.30.energy[[#This Row],[Code]]=G.30.assumptions.EnergyDemandAfterCCS[Technology code])
        *INDIRECT("G.30.assumptions.EnergyDemandAfterCCS["&amp;I$9&amp;"]"))</f>
        <v>0</v>
      </c>
      <c r="J27" s="40"/>
      <c r="K27" s="40"/>
      <c r="L27" s="40"/>
      <c r="M27" s="40"/>
      <c r="N27" s="40"/>
      <c r="O27" s="40"/>
      <c r="P27" s="40"/>
      <c r="Q27" s="40"/>
    </row>
    <row r="28" spans="2:17" ht="14">
      <c r="B28" s="24"/>
      <c r="C28" s="17" t="s">
        <v>47</v>
      </c>
      <c r="D28" s="17" t="e">
        <f>INDEX(#REF!,MATCH($B$2&amp;"."&amp;G.30.energy[[#This Row],[Code]],#REF!,0))</f>
        <v>#REF!</v>
      </c>
      <c r="F28" s="17" t="s">
        <v>33</v>
      </c>
      <c r="G28" s="17" t="e">
        <f>INDEX(#REF!,MATCH(G.30.energy[[#This Row],[Energy vector]],#REF!,0))</f>
        <v>#REF!</v>
      </c>
      <c r="H28" s="17" t="e">
        <f t="shared" ref="H28" si="18">Preferences.energy</f>
        <v>#REF!</v>
      </c>
      <c r="I28" s="40">
        <f t="array" aca="1" ref="I28" ca="1">-SUM((G.30.energy[[#This Row],[Code]]=G.30.assumptions.EnergyDemandAfterCCS[Technology code])
        *INDIRECT("G.30.assumptions.EnergyDemandAfterCCS["&amp;I$9&amp;"]"))</f>
        <v>0</v>
      </c>
      <c r="J28" s="40"/>
      <c r="K28" s="40"/>
      <c r="L28" s="40"/>
      <c r="M28" s="40"/>
      <c r="N28" s="40"/>
      <c r="O28" s="40"/>
      <c r="P28" s="40"/>
      <c r="Q28" s="40"/>
    </row>
    <row r="29" spans="2:17" ht="14">
      <c r="B29" s="24"/>
      <c r="I29" s="40"/>
      <c r="J29" s="40"/>
      <c r="K29" s="40"/>
      <c r="L29" s="40"/>
      <c r="M29" s="40"/>
      <c r="N29" s="40"/>
      <c r="O29" s="40"/>
      <c r="P29" s="40"/>
      <c r="Q29" s="40"/>
    </row>
    <row r="30" spans="2:17" ht="14">
      <c r="B30" s="24"/>
      <c r="I30" s="40"/>
      <c r="J30" s="40"/>
      <c r="K30" s="40"/>
      <c r="L30" s="40"/>
      <c r="M30" s="40"/>
      <c r="N30" s="40"/>
      <c r="O30" s="40"/>
      <c r="P30" s="40"/>
      <c r="Q30" s="40"/>
    </row>
    <row r="31" spans="2:17" ht="14">
      <c r="B31" s="24"/>
      <c r="I31" s="40"/>
      <c r="J31" s="40"/>
      <c r="K31" s="40"/>
      <c r="L31" s="40"/>
      <c r="M31" s="40"/>
      <c r="N31" s="40"/>
      <c r="O31" s="40"/>
      <c r="P31" s="40"/>
      <c r="Q31" s="40"/>
    </row>
    <row r="32" spans="2:17" ht="14">
      <c r="B32" s="24"/>
      <c r="I32" s="40"/>
      <c r="J32" s="40"/>
      <c r="K32" s="40"/>
      <c r="L32" s="40"/>
      <c r="M32" s="40"/>
      <c r="N32" s="40"/>
      <c r="O32" s="40"/>
      <c r="P32" s="40"/>
      <c r="Q32" s="40"/>
    </row>
    <row r="33" spans="2:17" ht="14">
      <c r="B33" s="24"/>
      <c r="I33" s="40"/>
      <c r="J33" s="40"/>
      <c r="K33" s="40"/>
      <c r="L33" s="40"/>
      <c r="M33" s="40"/>
      <c r="N33" s="40"/>
      <c r="O33" s="40"/>
      <c r="P33" s="40"/>
      <c r="Q33" s="40"/>
    </row>
    <row r="34" spans="2:17" ht="14">
      <c r="B34" s="24"/>
      <c r="I34" s="40"/>
      <c r="J34" s="40"/>
      <c r="K34" s="40"/>
      <c r="L34" s="40"/>
      <c r="M34" s="40"/>
      <c r="N34" s="40"/>
      <c r="O34" s="40"/>
      <c r="P34" s="40"/>
      <c r="Q34" s="40"/>
    </row>
    <row r="35" spans="2:17" ht="14">
      <c r="B35" s="24"/>
      <c r="I35" s="40"/>
      <c r="J35" s="40"/>
      <c r="K35" s="40"/>
      <c r="L35" s="40"/>
      <c r="M35" s="40"/>
      <c r="N35" s="40"/>
      <c r="O35" s="40"/>
      <c r="P35" s="40"/>
      <c r="Q35" s="40"/>
    </row>
    <row r="36" spans="2:17" ht="14">
      <c r="B36" s="24"/>
      <c r="I36" s="40"/>
      <c r="J36" s="40"/>
      <c r="K36" s="40"/>
      <c r="L36" s="40"/>
      <c r="M36" s="40"/>
      <c r="N36" s="40"/>
      <c r="O36" s="40"/>
      <c r="P36" s="40"/>
      <c r="Q36" s="40"/>
    </row>
    <row r="37" spans="2:17" ht="14">
      <c r="B37" s="24"/>
      <c r="I37" s="40"/>
      <c r="J37" s="40"/>
      <c r="K37" s="40"/>
      <c r="L37" s="40"/>
      <c r="M37" s="40"/>
      <c r="N37" s="40"/>
      <c r="O37" s="40"/>
      <c r="P37" s="40"/>
      <c r="Q37" s="40"/>
    </row>
    <row r="38" spans="2:17" ht="14">
      <c r="B38" s="24"/>
      <c r="I38" s="40"/>
      <c r="J38" s="40"/>
      <c r="K38" s="40"/>
      <c r="L38" s="40"/>
      <c r="M38" s="40"/>
      <c r="N38" s="40"/>
      <c r="O38" s="40"/>
      <c r="P38" s="40"/>
      <c r="Q38" s="40"/>
    </row>
    <row r="39" spans="2:17" ht="14">
      <c r="B39" s="24"/>
      <c r="I39" s="40"/>
      <c r="J39" s="40"/>
      <c r="K39" s="40"/>
      <c r="L39" s="40"/>
      <c r="M39" s="40"/>
      <c r="N39" s="40"/>
      <c r="O39" s="40"/>
      <c r="P39" s="40"/>
      <c r="Q39" s="40"/>
    </row>
    <row r="40" spans="2:17" ht="14">
      <c r="B40" s="24"/>
      <c r="I40" s="40"/>
      <c r="J40" s="40"/>
      <c r="K40" s="40"/>
      <c r="L40" s="40"/>
      <c r="M40" s="40"/>
      <c r="N40" s="40"/>
      <c r="O40" s="40"/>
      <c r="P40" s="40"/>
      <c r="Q40" s="40"/>
    </row>
    <row r="41" spans="2:17" ht="14">
      <c r="B41" s="24"/>
      <c r="I41" s="40"/>
      <c r="J41" s="40"/>
      <c r="K41" s="40"/>
      <c r="L41" s="40"/>
      <c r="M41" s="40"/>
      <c r="N41" s="40"/>
      <c r="O41" s="40"/>
      <c r="P41" s="40"/>
      <c r="Q41" s="40"/>
    </row>
    <row r="42" spans="2:17" ht="14">
      <c r="B42" s="24"/>
      <c r="I42" s="40"/>
      <c r="J42" s="40"/>
      <c r="K42" s="40"/>
      <c r="L42" s="40"/>
      <c r="M42" s="40"/>
      <c r="N42" s="40"/>
      <c r="O42" s="40"/>
      <c r="P42" s="40"/>
      <c r="Q42" s="40"/>
    </row>
    <row r="43" spans="2:17" ht="14">
      <c r="B43" s="24"/>
      <c r="I43" s="40"/>
      <c r="J43" s="40"/>
      <c r="K43" s="40"/>
      <c r="L43" s="40"/>
      <c r="M43" s="40"/>
      <c r="N43" s="40"/>
      <c r="O43" s="40"/>
      <c r="P43" s="40"/>
      <c r="Q43" s="40"/>
    </row>
    <row r="44" spans="2:17" ht="14">
      <c r="B44" s="24"/>
      <c r="I44" s="40"/>
      <c r="J44" s="40"/>
      <c r="K44" s="40"/>
      <c r="L44" s="40"/>
      <c r="M44" s="40"/>
      <c r="N44" s="40"/>
      <c r="O44" s="40"/>
      <c r="P44" s="40"/>
      <c r="Q44" s="40"/>
    </row>
    <row r="45" spans="2:17" ht="14">
      <c r="B45" s="24"/>
      <c r="I45" s="40"/>
      <c r="J45" s="40"/>
      <c r="K45" s="40"/>
      <c r="L45" s="40"/>
      <c r="M45" s="40"/>
      <c r="N45" s="40"/>
      <c r="O45" s="40"/>
      <c r="P45" s="40"/>
      <c r="Q45" s="40"/>
    </row>
    <row r="46" spans="2:17" ht="14">
      <c r="B46" s="24"/>
      <c r="I46" s="40"/>
      <c r="J46" s="40"/>
      <c r="K46" s="40"/>
      <c r="L46" s="40"/>
      <c r="M46" s="40"/>
      <c r="N46" s="40"/>
      <c r="O46" s="40"/>
      <c r="P46" s="40"/>
      <c r="Q46" s="40"/>
    </row>
    <row r="47" spans="2:17" ht="14">
      <c r="B47" s="24"/>
      <c r="I47" s="40"/>
      <c r="J47" s="40"/>
      <c r="K47" s="40"/>
      <c r="L47" s="40"/>
      <c r="M47" s="40"/>
      <c r="N47" s="40"/>
      <c r="O47" s="40"/>
      <c r="P47" s="40"/>
      <c r="Q47" s="40"/>
    </row>
    <row r="48" spans="2:17" ht="14">
      <c r="B48" s="24"/>
      <c r="I48" s="40"/>
      <c r="J48" s="40"/>
      <c r="K48" s="40"/>
      <c r="L48" s="40"/>
      <c r="M48" s="40"/>
      <c r="N48" s="40"/>
      <c r="O48" s="40"/>
      <c r="P48" s="40"/>
      <c r="Q48" s="40"/>
    </row>
    <row r="49" spans="2:17" ht="14">
      <c r="B49" s="24"/>
      <c r="I49" s="40"/>
      <c r="J49" s="40"/>
      <c r="K49" s="40"/>
      <c r="L49" s="40"/>
      <c r="M49" s="40"/>
      <c r="N49" s="40"/>
      <c r="O49" s="40"/>
      <c r="P49" s="40"/>
      <c r="Q49" s="40"/>
    </row>
    <row r="50" spans="2:17" ht="14">
      <c r="B50" s="24"/>
      <c r="I50" s="40"/>
      <c r="J50" s="40"/>
      <c r="K50" s="40"/>
      <c r="L50" s="40"/>
      <c r="M50" s="40"/>
      <c r="N50" s="40"/>
      <c r="O50" s="40"/>
      <c r="P50" s="40"/>
      <c r="Q50" s="40"/>
    </row>
    <row r="51" spans="2:17" ht="14">
      <c r="B51" s="24"/>
      <c r="I51" s="40"/>
      <c r="J51" s="40"/>
      <c r="K51" s="40"/>
      <c r="L51" s="40"/>
      <c r="M51" s="40"/>
      <c r="N51" s="40"/>
      <c r="O51" s="40"/>
      <c r="P51" s="40"/>
      <c r="Q51" s="40"/>
    </row>
    <row r="52" spans="2:17" ht="14">
      <c r="B52" s="24"/>
      <c r="I52" s="40"/>
      <c r="J52" s="40"/>
      <c r="K52" s="40"/>
      <c r="L52" s="40"/>
      <c r="M52" s="40"/>
      <c r="N52" s="40"/>
      <c r="O52" s="40"/>
      <c r="P52" s="40"/>
      <c r="Q52" s="40"/>
    </row>
    <row r="53" spans="2:17" ht="14">
      <c r="B53" s="24"/>
      <c r="I53" s="40"/>
      <c r="J53" s="40"/>
      <c r="K53" s="40"/>
      <c r="L53" s="40"/>
      <c r="M53" s="40"/>
      <c r="N53" s="40"/>
      <c r="O53" s="40"/>
      <c r="P53" s="40"/>
      <c r="Q53" s="40"/>
    </row>
    <row r="54" spans="2:17" ht="14">
      <c r="B54" s="24"/>
      <c r="I54" s="40"/>
      <c r="J54" s="40"/>
      <c r="K54" s="40"/>
      <c r="L54" s="40"/>
      <c r="M54" s="40"/>
      <c r="N54" s="40"/>
      <c r="O54" s="40"/>
      <c r="P54" s="40"/>
      <c r="Q54" s="40"/>
    </row>
    <row r="55" spans="2:17" ht="14">
      <c r="B55" s="24"/>
      <c r="I55" s="40"/>
      <c r="J55" s="40"/>
      <c r="K55" s="40"/>
      <c r="L55" s="40"/>
      <c r="M55" s="40"/>
      <c r="N55" s="40"/>
      <c r="O55" s="40"/>
      <c r="P55" s="40"/>
      <c r="Q55" s="40"/>
    </row>
    <row r="56" spans="2:17" ht="14">
      <c r="B56" s="24"/>
      <c r="I56" s="40"/>
      <c r="J56" s="40"/>
      <c r="K56" s="40"/>
      <c r="L56" s="40"/>
      <c r="M56" s="40"/>
      <c r="N56" s="40"/>
      <c r="O56" s="40"/>
      <c r="P56" s="40"/>
      <c r="Q56" s="40"/>
    </row>
    <row r="57" spans="2:17" ht="14">
      <c r="B57" s="24"/>
      <c r="I57" s="40"/>
      <c r="J57" s="40"/>
      <c r="K57" s="40"/>
      <c r="L57" s="40"/>
      <c r="M57" s="40"/>
      <c r="N57" s="40"/>
      <c r="O57" s="40"/>
      <c r="P57" s="40"/>
      <c r="Q57" s="40"/>
    </row>
    <row r="58" spans="2:17" ht="14">
      <c r="B58" s="24"/>
      <c r="I58" s="40"/>
      <c r="J58" s="40"/>
      <c r="K58" s="40"/>
      <c r="L58" s="40"/>
      <c r="M58" s="40"/>
      <c r="N58" s="40"/>
      <c r="O58" s="40"/>
      <c r="P58" s="40"/>
      <c r="Q58" s="40"/>
    </row>
    <row r="59" spans="2:17" ht="14">
      <c r="B59" s="24"/>
      <c r="I59" s="40"/>
      <c r="J59" s="40"/>
      <c r="K59" s="40"/>
      <c r="L59" s="40"/>
      <c r="M59" s="40"/>
      <c r="N59" s="40"/>
      <c r="O59" s="40"/>
      <c r="P59" s="40"/>
      <c r="Q59" s="40"/>
    </row>
    <row r="60" spans="2:17" ht="14">
      <c r="B60" s="24"/>
      <c r="I60" s="40"/>
      <c r="J60" s="40"/>
      <c r="K60" s="40"/>
      <c r="L60" s="40"/>
      <c r="M60" s="40"/>
      <c r="N60" s="40"/>
      <c r="O60" s="40"/>
      <c r="P60" s="40"/>
      <c r="Q60" s="40"/>
    </row>
    <row r="61" spans="2:17" ht="14">
      <c r="B61" s="24"/>
      <c r="I61" s="40"/>
      <c r="J61" s="40"/>
      <c r="K61" s="40"/>
      <c r="L61" s="40"/>
      <c r="M61" s="40"/>
      <c r="N61" s="40"/>
      <c r="O61" s="40"/>
      <c r="P61" s="40"/>
      <c r="Q61" s="40"/>
    </row>
    <row r="62" spans="2:17" ht="14">
      <c r="B62" s="24"/>
      <c r="I62" s="40"/>
      <c r="J62" s="40"/>
      <c r="K62" s="40"/>
      <c r="L62" s="40"/>
      <c r="M62" s="40"/>
      <c r="N62" s="40"/>
      <c r="O62" s="40"/>
      <c r="P62" s="40"/>
      <c r="Q62" s="40"/>
    </row>
    <row r="63" spans="2:17" ht="14">
      <c r="B63" s="24"/>
      <c r="I63" s="40"/>
      <c r="J63" s="40"/>
      <c r="K63" s="40"/>
      <c r="L63" s="40"/>
      <c r="M63" s="40"/>
      <c r="N63" s="40"/>
      <c r="O63" s="40"/>
      <c r="P63" s="40"/>
      <c r="Q63" s="40"/>
    </row>
    <row r="64" spans="2:17" ht="14">
      <c r="B64" s="24"/>
      <c r="I64" s="40"/>
      <c r="J64" s="40"/>
      <c r="K64" s="40"/>
      <c r="L64" s="40"/>
      <c r="M64" s="40"/>
      <c r="N64" s="40"/>
      <c r="O64" s="40"/>
      <c r="P64" s="40"/>
      <c r="Q64" s="40"/>
    </row>
    <row r="65" spans="2:17" ht="14">
      <c r="B65" s="24"/>
      <c r="I65" s="40"/>
      <c r="J65" s="40"/>
      <c r="K65" s="40"/>
      <c r="L65" s="40"/>
      <c r="M65" s="40"/>
      <c r="N65" s="40"/>
      <c r="O65" s="40"/>
      <c r="P65" s="40"/>
      <c r="Q65" s="40"/>
    </row>
    <row r="66" spans="2:17" ht="14">
      <c r="B66" s="24"/>
      <c r="I66" s="40"/>
      <c r="J66" s="40"/>
      <c r="K66" s="40"/>
      <c r="L66" s="40"/>
      <c r="M66" s="40"/>
      <c r="N66" s="40"/>
      <c r="O66" s="40"/>
      <c r="P66" s="40"/>
      <c r="Q66" s="40"/>
    </row>
    <row r="67" spans="2:17" ht="14">
      <c r="B67" s="24"/>
      <c r="I67" s="40"/>
      <c r="J67" s="40"/>
      <c r="K67" s="40"/>
      <c r="L67" s="40"/>
      <c r="M67" s="40"/>
      <c r="N67" s="40"/>
      <c r="O67" s="40"/>
      <c r="P67" s="40"/>
      <c r="Q67" s="40"/>
    </row>
    <row r="68" spans="2:17" ht="14">
      <c r="B68" s="24"/>
      <c r="I68" s="40"/>
      <c r="J68" s="40"/>
      <c r="K68" s="40"/>
      <c r="L68" s="40"/>
      <c r="M68" s="40"/>
      <c r="N68" s="40"/>
      <c r="O68" s="40"/>
      <c r="P68" s="40"/>
      <c r="Q68" s="40"/>
    </row>
    <row r="69" spans="2:17" ht="14">
      <c r="B69" s="24"/>
      <c r="I69" s="40"/>
      <c r="J69" s="40"/>
      <c r="K69" s="40"/>
      <c r="L69" s="40"/>
      <c r="M69" s="40"/>
      <c r="N69" s="40"/>
      <c r="O69" s="40"/>
      <c r="P69" s="40"/>
      <c r="Q69" s="40"/>
    </row>
    <row r="70" spans="2:17" ht="14">
      <c r="B70" s="24"/>
      <c r="I70" s="40"/>
      <c r="J70" s="40"/>
      <c r="K70" s="40"/>
      <c r="L70" s="40"/>
      <c r="M70" s="40"/>
      <c r="N70" s="40"/>
      <c r="O70" s="40"/>
      <c r="P70" s="40"/>
      <c r="Q70" s="40"/>
    </row>
    <row r="71" spans="2:17" ht="14">
      <c r="B71" s="24"/>
      <c r="I71" s="40"/>
      <c r="J71" s="40"/>
      <c r="K71" s="40"/>
      <c r="L71" s="40"/>
      <c r="M71" s="40"/>
      <c r="N71" s="40"/>
      <c r="O71" s="40"/>
      <c r="P71" s="40"/>
      <c r="Q71" s="40"/>
    </row>
    <row r="72" spans="2:17" ht="14">
      <c r="B72" s="24"/>
      <c r="I72" s="40"/>
      <c r="J72" s="40"/>
      <c r="K72" s="40"/>
      <c r="L72" s="40"/>
      <c r="M72" s="40"/>
      <c r="N72" s="40"/>
      <c r="O72" s="40"/>
      <c r="P72" s="40"/>
      <c r="Q72" s="40"/>
    </row>
    <row r="73" spans="2:17" ht="14">
      <c r="B73" s="24"/>
      <c r="I73" s="40"/>
      <c r="J73" s="40"/>
      <c r="K73" s="40"/>
      <c r="L73" s="40"/>
      <c r="M73" s="40"/>
      <c r="N73" s="40"/>
      <c r="O73" s="40"/>
      <c r="P73" s="40"/>
      <c r="Q73" s="40"/>
    </row>
    <row r="74" spans="2:17" ht="14">
      <c r="B74" s="24"/>
      <c r="I74" s="40"/>
      <c r="J74" s="40"/>
      <c r="K74" s="40"/>
      <c r="L74" s="40"/>
      <c r="M74" s="40"/>
      <c r="N74" s="40"/>
      <c r="O74" s="40"/>
      <c r="P74" s="40"/>
      <c r="Q74" s="40"/>
    </row>
    <row r="75" spans="2:17" ht="14">
      <c r="B75" s="24"/>
      <c r="I75" s="40"/>
      <c r="J75" s="40"/>
      <c r="K75" s="40"/>
      <c r="L75" s="40"/>
      <c r="M75" s="40"/>
      <c r="N75" s="40"/>
      <c r="O75" s="40"/>
      <c r="P75" s="40"/>
      <c r="Q75" s="40"/>
    </row>
    <row r="76" spans="2:17" ht="14">
      <c r="B76" s="24"/>
      <c r="I76" s="40"/>
      <c r="J76" s="40"/>
      <c r="K76" s="40"/>
      <c r="L76" s="40"/>
      <c r="M76" s="40"/>
      <c r="N76" s="40"/>
      <c r="O76" s="40"/>
      <c r="P76" s="40"/>
      <c r="Q76" s="40"/>
    </row>
    <row r="77" spans="2:17" ht="14">
      <c r="B77" s="24"/>
      <c r="I77" s="40"/>
      <c r="J77" s="40"/>
      <c r="K77" s="40"/>
      <c r="L77" s="40"/>
      <c r="M77" s="40"/>
      <c r="N77" s="40"/>
      <c r="O77" s="40"/>
      <c r="P77" s="40"/>
      <c r="Q77" s="40"/>
    </row>
    <row r="78" spans="2:17" ht="14">
      <c r="B78" s="24"/>
      <c r="I78" s="40"/>
      <c r="J78" s="40"/>
      <c r="K78" s="40"/>
      <c r="L78" s="40"/>
      <c r="M78" s="40"/>
      <c r="N78" s="40"/>
      <c r="O78" s="40"/>
      <c r="P78" s="40"/>
      <c r="Q78" s="40"/>
    </row>
    <row r="79" spans="2:17" ht="14">
      <c r="B79" s="24"/>
      <c r="I79" s="40"/>
      <c r="J79" s="40"/>
      <c r="K79" s="40"/>
      <c r="L79" s="40"/>
      <c r="M79" s="40"/>
      <c r="N79" s="40"/>
      <c r="O79" s="40"/>
      <c r="P79" s="40"/>
      <c r="Q79" s="40"/>
    </row>
    <row r="80" spans="2:17" ht="14">
      <c r="B80" s="24"/>
      <c r="I80" s="40"/>
      <c r="J80" s="40"/>
      <c r="K80" s="40"/>
      <c r="L80" s="40"/>
      <c r="M80" s="40"/>
      <c r="N80" s="40"/>
      <c r="O80" s="40"/>
      <c r="P80" s="40"/>
      <c r="Q80" s="40"/>
    </row>
    <row r="81" spans="2:17" ht="14">
      <c r="B81" s="24"/>
      <c r="I81" s="40"/>
      <c r="J81" s="40"/>
      <c r="K81" s="40"/>
      <c r="L81" s="40"/>
      <c r="M81" s="40"/>
      <c r="N81" s="40"/>
      <c r="O81" s="40"/>
      <c r="P81" s="40"/>
      <c r="Q81" s="40"/>
    </row>
    <row r="82" spans="2:17" ht="14">
      <c r="B82" s="24"/>
      <c r="I82" s="40"/>
      <c r="J82" s="40"/>
      <c r="K82" s="40"/>
      <c r="L82" s="40"/>
      <c r="M82" s="40"/>
      <c r="N82" s="40"/>
      <c r="O82" s="40"/>
      <c r="P82" s="40"/>
      <c r="Q82" s="40"/>
    </row>
    <row r="83" spans="2:17" ht="14">
      <c r="B83" s="24"/>
      <c r="I83" s="40"/>
      <c r="J83" s="40"/>
      <c r="K83" s="40"/>
      <c r="L83" s="40"/>
      <c r="M83" s="40"/>
      <c r="N83" s="40"/>
      <c r="O83" s="40"/>
      <c r="P83" s="40"/>
      <c r="Q83" s="40"/>
    </row>
    <row r="84" spans="2:17" ht="14">
      <c r="B84" s="24"/>
      <c r="I84" s="40"/>
      <c r="J84" s="40"/>
      <c r="K84" s="40"/>
      <c r="L84" s="40"/>
      <c r="M84" s="40"/>
      <c r="N84" s="40"/>
      <c r="O84" s="40"/>
      <c r="P84" s="40"/>
      <c r="Q84" s="40"/>
    </row>
    <row r="85" spans="2:17" ht="14">
      <c r="B85" s="24"/>
      <c r="I85" s="40"/>
      <c r="J85" s="40"/>
      <c r="K85" s="40"/>
      <c r="L85" s="40"/>
      <c r="M85" s="40"/>
      <c r="N85" s="40"/>
      <c r="O85" s="40"/>
      <c r="P85" s="40"/>
      <c r="Q85" s="40"/>
    </row>
    <row r="86" spans="2:17" ht="14">
      <c r="B86" s="24"/>
      <c r="I86" s="40"/>
      <c r="J86" s="40"/>
      <c r="K86" s="40"/>
      <c r="L86" s="40"/>
      <c r="M86" s="40"/>
      <c r="N86" s="40"/>
      <c r="O86" s="40"/>
      <c r="P86" s="40"/>
      <c r="Q86" s="40"/>
    </row>
    <row r="87" spans="2:17" ht="14">
      <c r="B87" s="24"/>
      <c r="I87" s="40"/>
      <c r="J87" s="40"/>
      <c r="K87" s="40"/>
      <c r="L87" s="40"/>
      <c r="M87" s="40"/>
      <c r="N87" s="40"/>
      <c r="O87" s="40"/>
      <c r="P87" s="40"/>
      <c r="Q87" s="40"/>
    </row>
    <row r="88" spans="2:17" ht="14">
      <c r="B88" s="24"/>
      <c r="I88" s="40"/>
      <c r="J88" s="40"/>
      <c r="K88" s="40"/>
      <c r="L88" s="40"/>
      <c r="M88" s="40"/>
      <c r="N88" s="40"/>
      <c r="O88" s="40"/>
      <c r="P88" s="40"/>
      <c r="Q88" s="40"/>
    </row>
    <row r="89" spans="2:17" ht="14">
      <c r="B89" s="24"/>
      <c r="I89" s="40"/>
      <c r="J89" s="40"/>
      <c r="K89" s="40"/>
      <c r="L89" s="40"/>
      <c r="M89" s="40"/>
      <c r="N89" s="40"/>
      <c r="O89" s="40"/>
      <c r="P89" s="40"/>
      <c r="Q89" s="40"/>
    </row>
    <row r="90" spans="2:17" ht="14">
      <c r="B90" s="24"/>
      <c r="I90" s="40"/>
      <c r="J90" s="40"/>
      <c r="K90" s="40"/>
      <c r="L90" s="40"/>
      <c r="M90" s="40"/>
      <c r="N90" s="40"/>
      <c r="O90" s="40"/>
      <c r="P90" s="40"/>
      <c r="Q90" s="40"/>
    </row>
    <row r="91" spans="2:17" ht="14">
      <c r="B91" s="24"/>
      <c r="I91" s="40"/>
      <c r="J91" s="40"/>
      <c r="K91" s="40"/>
      <c r="L91" s="40"/>
      <c r="M91" s="40"/>
      <c r="N91" s="40"/>
      <c r="O91" s="40"/>
      <c r="P91" s="40"/>
      <c r="Q91" s="40"/>
    </row>
    <row r="92" spans="2:17" ht="14">
      <c r="B92" s="24"/>
      <c r="I92" s="40"/>
      <c r="J92" s="40"/>
      <c r="K92" s="40"/>
      <c r="L92" s="40"/>
      <c r="M92" s="40"/>
      <c r="N92" s="40"/>
      <c r="O92" s="40"/>
      <c r="P92" s="40"/>
      <c r="Q92" s="40"/>
    </row>
    <row r="93" spans="2:17" ht="14">
      <c r="B93" s="24"/>
      <c r="I93" s="40"/>
      <c r="J93" s="40"/>
      <c r="K93" s="40"/>
      <c r="L93" s="40"/>
      <c r="M93" s="40"/>
      <c r="N93" s="40"/>
      <c r="O93" s="40"/>
      <c r="P93" s="40"/>
      <c r="Q93" s="40"/>
    </row>
    <row r="94" spans="2:17" ht="14">
      <c r="B94" s="24"/>
      <c r="I94" s="40"/>
      <c r="J94" s="40"/>
      <c r="K94" s="40"/>
      <c r="L94" s="40"/>
      <c r="M94" s="40"/>
      <c r="N94" s="40"/>
      <c r="O94" s="40"/>
      <c r="P94" s="40"/>
      <c r="Q94" s="40"/>
    </row>
    <row r="95" spans="2:17" ht="14">
      <c r="B95" s="24"/>
      <c r="I95" s="40"/>
      <c r="J95" s="40"/>
      <c r="K95" s="40"/>
      <c r="L95" s="40"/>
      <c r="M95" s="40"/>
      <c r="N95" s="40"/>
      <c r="O95" s="40"/>
      <c r="P95" s="40"/>
      <c r="Q95" s="40"/>
    </row>
    <row r="96" spans="2:17" ht="14">
      <c r="B96" s="24"/>
      <c r="I96" s="40"/>
      <c r="J96" s="40"/>
      <c r="K96" s="40"/>
      <c r="L96" s="40"/>
      <c r="M96" s="40"/>
      <c r="N96" s="40"/>
      <c r="O96" s="40"/>
      <c r="P96" s="40"/>
      <c r="Q96" s="40"/>
    </row>
    <row r="97" spans="1:34" ht="14">
      <c r="B97" s="24"/>
      <c r="I97" s="40"/>
      <c r="J97" s="40"/>
      <c r="K97" s="40"/>
      <c r="L97" s="40"/>
      <c r="M97" s="40"/>
      <c r="N97" s="40"/>
      <c r="O97" s="40"/>
      <c r="P97" s="40"/>
      <c r="Q97" s="40"/>
    </row>
    <row r="98" spans="1:34" ht="14">
      <c r="B98" s="24"/>
      <c r="I98" s="40"/>
      <c r="J98" s="40"/>
      <c r="K98" s="40"/>
      <c r="L98" s="40"/>
      <c r="M98" s="40"/>
      <c r="N98" s="40"/>
      <c r="O98" s="40"/>
      <c r="P98" s="40"/>
      <c r="Q98" s="40"/>
    </row>
    <row r="99" spans="1:34" ht="14">
      <c r="B99" s="24"/>
      <c r="I99" s="40"/>
      <c r="J99" s="40"/>
      <c r="K99" s="40"/>
      <c r="L99" s="40"/>
      <c r="M99" s="40"/>
      <c r="N99" s="40"/>
      <c r="O99" s="40"/>
      <c r="P99" s="40"/>
      <c r="Q99" s="40"/>
    </row>
    <row r="100" spans="1:34" ht="14">
      <c r="B100" s="24"/>
      <c r="I100" s="40"/>
      <c r="J100" s="40"/>
      <c r="K100" s="40"/>
      <c r="L100" s="40"/>
      <c r="M100" s="40"/>
      <c r="N100" s="40"/>
      <c r="O100" s="40"/>
      <c r="P100" s="40"/>
      <c r="Q100" s="40"/>
    </row>
    <row r="101" spans="1:34" ht="14">
      <c r="B101" s="24"/>
      <c r="C101" s="19"/>
      <c r="D101" s="19"/>
      <c r="E101" s="19"/>
      <c r="F101" s="19"/>
      <c r="G101" s="19"/>
      <c r="H101" s="19"/>
      <c r="I101" s="41"/>
      <c r="J101" s="41"/>
      <c r="K101" s="41"/>
      <c r="L101" s="41"/>
      <c r="M101" s="41"/>
      <c r="N101" s="41"/>
      <c r="O101" s="41"/>
      <c r="P101" s="41"/>
      <c r="Q101" s="41"/>
    </row>
    <row r="102" spans="1:34" ht="14">
      <c r="B102" s="24"/>
    </row>
    <row r="104" spans="1:34" ht="15">
      <c r="A104" s="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1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6" spans="1:34" ht="14">
      <c r="C106" s="5"/>
    </row>
    <row r="107" spans="1:34" ht="15" thickBot="1">
      <c r="B107" s="9"/>
    </row>
    <row r="108" spans="1:34" ht="14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34" ht="17" customHeight="1">
      <c r="C109" s="29"/>
      <c r="H109" s="12"/>
      <c r="I109" s="45"/>
      <c r="J109" s="45"/>
      <c r="K109" s="45"/>
      <c r="L109" s="45"/>
      <c r="M109" s="45"/>
      <c r="N109" s="45"/>
      <c r="O109" s="45"/>
      <c r="P109" s="45"/>
      <c r="Q109" s="45"/>
    </row>
    <row r="110" spans="1:34" ht="14">
      <c r="H110" s="12"/>
      <c r="I110" s="45"/>
      <c r="J110" s="45"/>
      <c r="K110" s="45"/>
      <c r="L110" s="45"/>
      <c r="M110" s="45"/>
      <c r="N110" s="45"/>
      <c r="O110" s="45"/>
      <c r="P110" s="45"/>
      <c r="Q110" s="45"/>
    </row>
    <row r="111" spans="1:34" ht="14">
      <c r="H111" s="12"/>
      <c r="I111" s="45"/>
      <c r="J111" s="45"/>
      <c r="K111" s="45"/>
      <c r="L111" s="45"/>
      <c r="M111" s="45"/>
      <c r="N111" s="45"/>
      <c r="O111" s="45"/>
      <c r="P111" s="45"/>
      <c r="Q111" s="45"/>
    </row>
    <row r="112" spans="1:34" ht="14">
      <c r="H112" s="12"/>
      <c r="I112" s="45"/>
      <c r="J112" s="45"/>
      <c r="K112" s="45"/>
      <c r="L112" s="45"/>
      <c r="M112" s="45"/>
      <c r="N112" s="45"/>
      <c r="O112" s="45"/>
      <c r="P112" s="45"/>
      <c r="Q112" s="45"/>
    </row>
    <row r="113" spans="8:17" ht="14">
      <c r="H113" s="12"/>
      <c r="I113" s="45"/>
      <c r="J113" s="45"/>
      <c r="K113" s="45"/>
      <c r="L113" s="45"/>
      <c r="M113" s="45"/>
      <c r="N113" s="45"/>
      <c r="O113" s="45"/>
      <c r="P113" s="45"/>
      <c r="Q113" s="45"/>
    </row>
    <row r="114" spans="8:17" ht="14">
      <c r="H114" s="12"/>
      <c r="I114" s="45"/>
      <c r="J114" s="45"/>
      <c r="K114" s="45"/>
      <c r="L114" s="45"/>
      <c r="M114" s="45"/>
      <c r="N114" s="45"/>
      <c r="O114" s="45"/>
      <c r="P114" s="45"/>
      <c r="Q114" s="45"/>
    </row>
    <row r="115" spans="8:17" ht="14">
      <c r="H115" s="12"/>
      <c r="I115" s="45"/>
      <c r="J115" s="45"/>
      <c r="K115" s="45"/>
      <c r="L115" s="45"/>
      <c r="M115" s="45"/>
      <c r="N115" s="45"/>
      <c r="O115" s="45"/>
      <c r="P115" s="45"/>
      <c r="Q115" s="45"/>
    </row>
    <row r="116" spans="8:17" ht="14">
      <c r="H116" s="12"/>
      <c r="I116" s="45"/>
      <c r="J116" s="45"/>
      <c r="K116" s="45"/>
      <c r="L116" s="45"/>
      <c r="M116" s="45"/>
      <c r="N116" s="45"/>
      <c r="O116" s="45"/>
      <c r="P116" s="45"/>
      <c r="Q116" s="45"/>
    </row>
    <row r="117" spans="8:17" ht="14">
      <c r="H117" s="12"/>
      <c r="I117" s="45"/>
      <c r="J117" s="45"/>
      <c r="K117" s="45"/>
      <c r="L117" s="45"/>
      <c r="M117" s="45"/>
      <c r="N117" s="45"/>
      <c r="O117" s="45"/>
      <c r="P117" s="45"/>
      <c r="Q117" s="45"/>
    </row>
    <row r="118" spans="8:17" ht="14">
      <c r="H118" s="12"/>
      <c r="I118" s="45"/>
      <c r="J118" s="45"/>
      <c r="K118" s="45"/>
      <c r="L118" s="45"/>
      <c r="M118" s="45"/>
      <c r="N118" s="45"/>
      <c r="O118" s="45"/>
      <c r="P118" s="45"/>
      <c r="Q118" s="45"/>
    </row>
    <row r="119" spans="8:17" ht="14">
      <c r="H119" s="12"/>
      <c r="I119" s="45"/>
      <c r="J119" s="45"/>
      <c r="K119" s="45"/>
      <c r="L119" s="45"/>
      <c r="M119" s="45"/>
      <c r="N119" s="45"/>
      <c r="O119" s="45"/>
      <c r="P119" s="45"/>
      <c r="Q119" s="45"/>
    </row>
    <row r="120" spans="8:17" ht="14">
      <c r="H120" s="12"/>
      <c r="I120" s="45"/>
      <c r="J120" s="45"/>
      <c r="K120" s="45"/>
      <c r="L120" s="45"/>
      <c r="M120" s="45"/>
      <c r="N120" s="45"/>
      <c r="O120" s="45"/>
      <c r="P120" s="45"/>
      <c r="Q120" s="45"/>
    </row>
    <row r="121" spans="8:17" ht="14">
      <c r="H121" s="12"/>
      <c r="I121" s="45"/>
      <c r="J121" s="45"/>
      <c r="K121" s="45"/>
      <c r="L121" s="45"/>
      <c r="M121" s="45"/>
      <c r="N121" s="45"/>
      <c r="O121" s="45"/>
      <c r="P121" s="45"/>
      <c r="Q121" s="45"/>
    </row>
    <row r="122" spans="8:17" ht="14">
      <c r="H122" s="12"/>
      <c r="I122" s="45"/>
      <c r="J122" s="45"/>
      <c r="K122" s="45"/>
      <c r="L122" s="45"/>
      <c r="M122" s="45"/>
      <c r="N122" s="45"/>
      <c r="O122" s="45"/>
      <c r="P122" s="45"/>
      <c r="Q122" s="45"/>
    </row>
    <row r="123" spans="8:17" ht="14">
      <c r="I123" s="45"/>
      <c r="J123" s="45"/>
      <c r="K123" s="45"/>
      <c r="L123" s="45"/>
      <c r="M123" s="45"/>
      <c r="N123" s="45"/>
      <c r="O123" s="45"/>
      <c r="P123" s="45"/>
      <c r="Q123" s="45"/>
    </row>
    <row r="124" spans="8:17" ht="14">
      <c r="I124" s="45"/>
      <c r="J124" s="45"/>
      <c r="K124" s="45"/>
      <c r="L124" s="45"/>
      <c r="M124" s="45"/>
      <c r="N124" s="45"/>
      <c r="O124" s="45"/>
      <c r="P124" s="45"/>
      <c r="Q124" s="45"/>
    </row>
    <row r="125" spans="8:17" ht="14">
      <c r="I125" s="45"/>
      <c r="J125" s="45"/>
      <c r="K125" s="45"/>
      <c r="L125" s="45"/>
      <c r="M125" s="45"/>
      <c r="N125" s="45"/>
      <c r="O125" s="45"/>
      <c r="P125" s="45"/>
      <c r="Q125" s="45"/>
    </row>
    <row r="126" spans="8:17" ht="14">
      <c r="I126" s="45"/>
      <c r="J126" s="45"/>
      <c r="K126" s="45"/>
      <c r="L126" s="45"/>
      <c r="M126" s="45"/>
      <c r="N126" s="45"/>
      <c r="O126" s="45"/>
      <c r="P126" s="45"/>
      <c r="Q126" s="45"/>
    </row>
    <row r="127" spans="8:17" ht="14">
      <c r="I127" s="45"/>
      <c r="J127" s="45"/>
      <c r="K127" s="45"/>
      <c r="L127" s="45"/>
      <c r="M127" s="45"/>
      <c r="N127" s="45"/>
      <c r="O127" s="45"/>
      <c r="P127" s="45"/>
      <c r="Q127" s="45"/>
    </row>
    <row r="128" spans="8:17" ht="14">
      <c r="I128" s="45"/>
      <c r="J128" s="45"/>
      <c r="K128" s="45"/>
      <c r="L128" s="45"/>
      <c r="M128" s="45"/>
      <c r="N128" s="45"/>
      <c r="O128" s="45"/>
      <c r="P128" s="45"/>
      <c r="Q128" s="45"/>
    </row>
    <row r="129" spans="9:17" ht="14">
      <c r="I129" s="45"/>
      <c r="J129" s="45"/>
      <c r="K129" s="45"/>
      <c r="L129" s="45"/>
      <c r="M129" s="45"/>
      <c r="N129" s="45"/>
      <c r="O129" s="45"/>
      <c r="P129" s="45"/>
      <c r="Q129" s="45"/>
    </row>
    <row r="130" spans="9:17" ht="14">
      <c r="I130" s="45"/>
      <c r="J130" s="45"/>
      <c r="K130" s="45"/>
      <c r="L130" s="45"/>
      <c r="M130" s="45"/>
      <c r="N130" s="45"/>
      <c r="O130" s="45"/>
      <c r="P130" s="45"/>
      <c r="Q130" s="45"/>
    </row>
    <row r="131" spans="9:17" ht="14">
      <c r="I131" s="45"/>
      <c r="J131" s="45"/>
      <c r="K131" s="45"/>
      <c r="L131" s="45"/>
      <c r="M131" s="45"/>
      <c r="N131" s="45"/>
      <c r="O131" s="45"/>
      <c r="P131" s="45"/>
      <c r="Q131" s="45"/>
    </row>
    <row r="132" spans="9:17" ht="14">
      <c r="I132" s="45"/>
      <c r="J132" s="45"/>
      <c r="K132" s="45"/>
      <c r="L132" s="45"/>
      <c r="M132" s="45"/>
      <c r="N132" s="45"/>
      <c r="O132" s="45"/>
      <c r="P132" s="45"/>
      <c r="Q132" s="45"/>
    </row>
    <row r="133" spans="9:17" ht="14">
      <c r="I133" s="45"/>
      <c r="J133" s="45"/>
      <c r="K133" s="45"/>
      <c r="L133" s="45"/>
      <c r="M133" s="45"/>
      <c r="N133" s="45"/>
      <c r="O133" s="45"/>
      <c r="P133" s="45"/>
      <c r="Q133" s="45"/>
    </row>
    <row r="134" spans="9:17" ht="14">
      <c r="I134" s="45"/>
      <c r="J134" s="45"/>
      <c r="K134" s="45"/>
      <c r="L134" s="45"/>
      <c r="M134" s="45"/>
      <c r="N134" s="45"/>
      <c r="O134" s="45"/>
      <c r="P134" s="45"/>
      <c r="Q134" s="45"/>
    </row>
    <row r="135" spans="9:17" ht="14">
      <c r="I135" s="45"/>
      <c r="J135" s="45"/>
      <c r="K135" s="45"/>
      <c r="L135" s="45"/>
      <c r="M135" s="45"/>
      <c r="N135" s="45"/>
      <c r="O135" s="45"/>
      <c r="P135" s="45"/>
      <c r="Q135" s="45"/>
    </row>
    <row r="136" spans="9:17" ht="14">
      <c r="I136" s="45"/>
      <c r="J136" s="45"/>
      <c r="K136" s="45"/>
      <c r="L136" s="45"/>
      <c r="M136" s="45"/>
      <c r="N136" s="45"/>
      <c r="O136" s="45"/>
      <c r="P136" s="45"/>
      <c r="Q136" s="45"/>
    </row>
    <row r="137" spans="9:17" ht="14">
      <c r="I137" s="45"/>
      <c r="J137" s="45"/>
      <c r="K137" s="45"/>
      <c r="L137" s="45"/>
      <c r="M137" s="45"/>
      <c r="N137" s="45"/>
      <c r="O137" s="45"/>
      <c r="P137" s="45"/>
      <c r="Q137" s="45"/>
    </row>
    <row r="138" spans="9:17" ht="14">
      <c r="I138" s="45"/>
      <c r="J138" s="45"/>
      <c r="K138" s="45"/>
      <c r="L138" s="45"/>
      <c r="M138" s="45"/>
      <c r="N138" s="45"/>
      <c r="O138" s="45"/>
      <c r="P138" s="45"/>
      <c r="Q138" s="45"/>
    </row>
    <row r="139" spans="9:17" ht="14">
      <c r="I139" s="45"/>
      <c r="J139" s="45"/>
      <c r="K139" s="45"/>
      <c r="L139" s="45"/>
      <c r="M139" s="45"/>
      <c r="N139" s="45"/>
      <c r="O139" s="45"/>
      <c r="P139" s="45"/>
      <c r="Q139" s="45"/>
    </row>
    <row r="140" spans="9:17" ht="14">
      <c r="I140" s="45"/>
      <c r="J140" s="45"/>
      <c r="K140" s="45"/>
      <c r="L140" s="45"/>
      <c r="M140" s="45"/>
      <c r="N140" s="45"/>
      <c r="O140" s="45"/>
      <c r="P140" s="45"/>
      <c r="Q140" s="45"/>
    </row>
    <row r="141" spans="9:17" ht="14">
      <c r="I141" s="45"/>
      <c r="J141" s="45"/>
      <c r="K141" s="45"/>
      <c r="L141" s="45"/>
      <c r="M141" s="45"/>
      <c r="N141" s="45"/>
      <c r="O141" s="45"/>
      <c r="P141" s="45"/>
      <c r="Q141" s="45"/>
    </row>
    <row r="142" spans="9:17" ht="14">
      <c r="I142" s="45"/>
      <c r="J142" s="45"/>
      <c r="K142" s="45"/>
      <c r="L142" s="45"/>
      <c r="M142" s="45"/>
      <c r="N142" s="45"/>
      <c r="O142" s="45"/>
      <c r="P142" s="45"/>
      <c r="Q142" s="45"/>
    </row>
    <row r="143" spans="9:17" ht="14">
      <c r="I143" s="45"/>
      <c r="J143" s="45"/>
      <c r="K143" s="45"/>
      <c r="L143" s="45"/>
      <c r="M143" s="45"/>
      <c r="N143" s="45"/>
      <c r="O143" s="45"/>
      <c r="P143" s="45"/>
      <c r="Q143" s="45"/>
    </row>
    <row r="144" spans="9:17" ht="14">
      <c r="I144" s="45"/>
      <c r="J144" s="45"/>
      <c r="K144" s="45"/>
      <c r="L144" s="45"/>
      <c r="M144" s="45"/>
      <c r="N144" s="45"/>
      <c r="O144" s="45"/>
      <c r="P144" s="45"/>
      <c r="Q144" s="45"/>
    </row>
    <row r="145" spans="9:17" ht="14">
      <c r="I145" s="45"/>
      <c r="J145" s="45"/>
      <c r="K145" s="45"/>
      <c r="L145" s="45"/>
      <c r="M145" s="45"/>
      <c r="N145" s="45"/>
      <c r="O145" s="45"/>
      <c r="P145" s="45"/>
      <c r="Q145" s="45"/>
    </row>
    <row r="146" spans="9:17" ht="14">
      <c r="I146" s="45"/>
      <c r="J146" s="45"/>
      <c r="K146" s="45"/>
      <c r="L146" s="45"/>
      <c r="M146" s="45"/>
      <c r="N146" s="45"/>
      <c r="O146" s="45"/>
      <c r="P146" s="45"/>
      <c r="Q146" s="45"/>
    </row>
    <row r="147" spans="9:17" ht="14">
      <c r="I147" s="45"/>
      <c r="J147" s="45"/>
      <c r="K147" s="45"/>
      <c r="L147" s="45"/>
      <c r="M147" s="45"/>
      <c r="N147" s="45"/>
      <c r="O147" s="45"/>
      <c r="P147" s="45"/>
      <c r="Q147" s="45"/>
    </row>
    <row r="148" spans="9:17" ht="14">
      <c r="I148" s="45"/>
      <c r="J148" s="45"/>
      <c r="K148" s="45"/>
      <c r="L148" s="45"/>
      <c r="M148" s="45"/>
      <c r="N148" s="45"/>
      <c r="O148" s="45"/>
      <c r="P148" s="45"/>
      <c r="Q148" s="45"/>
    </row>
    <row r="149" spans="9:17" ht="14">
      <c r="I149" s="45"/>
      <c r="J149" s="45"/>
      <c r="K149" s="45"/>
      <c r="L149" s="45"/>
      <c r="M149" s="45"/>
      <c r="N149" s="45"/>
      <c r="O149" s="45"/>
      <c r="P149" s="45"/>
      <c r="Q149" s="45"/>
    </row>
    <row r="150" spans="9:17" ht="14">
      <c r="I150" s="45"/>
      <c r="J150" s="45"/>
      <c r="K150" s="45"/>
      <c r="L150" s="45"/>
      <c r="M150" s="45"/>
      <c r="N150" s="45"/>
      <c r="O150" s="45"/>
      <c r="P150" s="45"/>
      <c r="Q150" s="45"/>
    </row>
    <row r="151" spans="9:17" ht="14">
      <c r="I151" s="45"/>
      <c r="J151" s="45"/>
      <c r="K151" s="45"/>
      <c r="L151" s="45"/>
      <c r="M151" s="45"/>
      <c r="N151" s="45"/>
      <c r="O151" s="45"/>
      <c r="P151" s="45"/>
      <c r="Q151" s="45"/>
    </row>
    <row r="152" spans="9:17" ht="14">
      <c r="I152" s="45"/>
      <c r="J152" s="45"/>
      <c r="K152" s="45"/>
      <c r="L152" s="45"/>
      <c r="M152" s="45"/>
      <c r="N152" s="45"/>
      <c r="O152" s="45"/>
      <c r="P152" s="45"/>
      <c r="Q152" s="45"/>
    </row>
    <row r="153" spans="9:17" ht="14">
      <c r="I153" s="45"/>
      <c r="J153" s="45"/>
      <c r="K153" s="45"/>
      <c r="L153" s="45"/>
      <c r="M153" s="45"/>
      <c r="N153" s="45"/>
      <c r="O153" s="45"/>
      <c r="P153" s="45"/>
      <c r="Q153" s="45"/>
    </row>
    <row r="154" spans="9:17" ht="14">
      <c r="I154" s="45"/>
      <c r="J154" s="45"/>
      <c r="K154" s="45"/>
      <c r="L154" s="45"/>
      <c r="M154" s="45"/>
      <c r="N154" s="45"/>
      <c r="O154" s="45"/>
      <c r="P154" s="45"/>
      <c r="Q154" s="45"/>
    </row>
    <row r="155" spans="9:17" ht="14">
      <c r="I155" s="45"/>
      <c r="J155" s="45"/>
      <c r="K155" s="45"/>
      <c r="L155" s="45"/>
      <c r="M155" s="45"/>
      <c r="N155" s="45"/>
      <c r="O155" s="45"/>
      <c r="P155" s="45"/>
      <c r="Q155" s="45"/>
    </row>
    <row r="156" spans="9:17" ht="14">
      <c r="I156" s="45"/>
      <c r="J156" s="45"/>
      <c r="K156" s="45"/>
      <c r="L156" s="45"/>
      <c r="M156" s="45"/>
      <c r="N156" s="45"/>
      <c r="O156" s="45"/>
      <c r="P156" s="45"/>
      <c r="Q156" s="45"/>
    </row>
    <row r="157" spans="9:17" ht="14">
      <c r="I157" s="45"/>
      <c r="J157" s="45"/>
      <c r="K157" s="45"/>
      <c r="L157" s="45"/>
      <c r="M157" s="45"/>
      <c r="N157" s="45"/>
      <c r="O157" s="45"/>
      <c r="P157" s="45"/>
      <c r="Q157" s="45"/>
    </row>
    <row r="158" spans="9:17" ht="14">
      <c r="I158" s="45"/>
      <c r="J158" s="45"/>
      <c r="K158" s="45"/>
      <c r="L158" s="45"/>
      <c r="M158" s="45"/>
      <c r="N158" s="45"/>
      <c r="O158" s="45"/>
      <c r="P158" s="45"/>
      <c r="Q158" s="45"/>
    </row>
    <row r="159" spans="9:17" ht="14">
      <c r="I159" s="45"/>
      <c r="J159" s="45"/>
      <c r="K159" s="45"/>
      <c r="L159" s="45"/>
      <c r="M159" s="45"/>
      <c r="N159" s="45"/>
      <c r="O159" s="45"/>
      <c r="P159" s="45"/>
      <c r="Q159" s="45"/>
    </row>
    <row r="160" spans="9:17" ht="14">
      <c r="I160" s="45"/>
      <c r="J160" s="45"/>
      <c r="K160" s="45"/>
      <c r="L160" s="45"/>
      <c r="M160" s="45"/>
      <c r="N160" s="45"/>
      <c r="O160" s="45"/>
      <c r="P160" s="45"/>
      <c r="Q160" s="45"/>
    </row>
    <row r="161" spans="3:17" ht="14">
      <c r="I161" s="45"/>
      <c r="J161" s="45"/>
      <c r="K161" s="45"/>
      <c r="L161" s="45"/>
      <c r="M161" s="45"/>
      <c r="N161" s="45"/>
      <c r="O161" s="45"/>
      <c r="P161" s="45"/>
      <c r="Q161" s="45"/>
    </row>
    <row r="162" spans="3:17" ht="14">
      <c r="I162" s="45"/>
      <c r="J162" s="45"/>
      <c r="K162" s="45"/>
      <c r="L162" s="45"/>
      <c r="M162" s="45"/>
      <c r="N162" s="45"/>
      <c r="O162" s="45"/>
      <c r="P162" s="45"/>
      <c r="Q162" s="45"/>
    </row>
    <row r="163" spans="3:17" ht="14">
      <c r="I163" s="45"/>
      <c r="J163" s="45"/>
      <c r="K163" s="45"/>
      <c r="L163" s="45"/>
      <c r="M163" s="45"/>
      <c r="N163" s="45"/>
      <c r="O163" s="45"/>
      <c r="P163" s="45"/>
      <c r="Q163" s="45"/>
    </row>
    <row r="164" spans="3:17" ht="14">
      <c r="I164" s="45"/>
      <c r="J164" s="45"/>
      <c r="K164" s="45"/>
      <c r="L164" s="45"/>
      <c r="M164" s="45"/>
      <c r="N164" s="45"/>
      <c r="O164" s="45"/>
      <c r="P164" s="45"/>
      <c r="Q164" s="45"/>
    </row>
    <row r="165" spans="3:17" ht="14">
      <c r="I165" s="45"/>
      <c r="J165" s="45"/>
      <c r="K165" s="45"/>
      <c r="L165" s="45"/>
      <c r="M165" s="45"/>
      <c r="N165" s="45"/>
      <c r="O165" s="45"/>
      <c r="P165" s="45"/>
      <c r="Q165" s="45"/>
    </row>
    <row r="166" spans="3:17" ht="14">
      <c r="I166" s="45"/>
      <c r="J166" s="45"/>
      <c r="K166" s="45"/>
      <c r="L166" s="45"/>
      <c r="M166" s="45"/>
      <c r="N166" s="45"/>
      <c r="O166" s="45"/>
      <c r="P166" s="45"/>
      <c r="Q166" s="45"/>
    </row>
    <row r="167" spans="3:17" ht="14">
      <c r="I167" s="45"/>
      <c r="J167" s="45"/>
      <c r="K167" s="45"/>
      <c r="L167" s="45"/>
      <c r="M167" s="45"/>
      <c r="N167" s="45"/>
      <c r="O167" s="45"/>
      <c r="P167" s="45"/>
      <c r="Q167" s="45"/>
    </row>
    <row r="168" spans="3:17" ht="14">
      <c r="I168" s="45"/>
      <c r="J168" s="45"/>
      <c r="K168" s="45"/>
      <c r="L168" s="45"/>
      <c r="M168" s="45"/>
      <c r="N168" s="45"/>
      <c r="O168" s="45"/>
      <c r="P168" s="45"/>
      <c r="Q168" s="45"/>
    </row>
    <row r="169" spans="3:17" ht="15" thickBot="1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</row>
    <row r="171" spans="3:17" ht="14">
      <c r="C171" s="5"/>
    </row>
    <row r="172" spans="3:17" ht="14.5" customHeight="1" thickBot="1"/>
    <row r="173" spans="3:17" ht="14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3:17" ht="14">
      <c r="H174" s="12"/>
      <c r="I174" s="45"/>
      <c r="J174" s="45"/>
      <c r="K174" s="45"/>
      <c r="L174" s="45"/>
      <c r="M174" s="45"/>
      <c r="N174" s="45"/>
      <c r="O174" s="45"/>
      <c r="P174" s="45"/>
      <c r="Q174" s="45"/>
    </row>
    <row r="175" spans="3:17" ht="14">
      <c r="H175" s="12"/>
      <c r="I175" s="45"/>
      <c r="J175" s="45"/>
      <c r="K175" s="45"/>
      <c r="L175" s="45"/>
      <c r="M175" s="45"/>
      <c r="N175" s="45"/>
      <c r="O175" s="45"/>
      <c r="P175" s="45"/>
      <c r="Q175" s="45"/>
    </row>
    <row r="176" spans="3:17" ht="14">
      <c r="H176" s="12"/>
      <c r="I176" s="45"/>
      <c r="J176" s="45"/>
      <c r="K176" s="45"/>
      <c r="L176" s="45"/>
      <c r="M176" s="45"/>
      <c r="N176" s="45"/>
      <c r="O176" s="45"/>
      <c r="P176" s="45"/>
      <c r="Q176" s="45"/>
    </row>
    <row r="177" spans="8:17" ht="14">
      <c r="H177" s="12"/>
      <c r="I177" s="45"/>
      <c r="J177" s="45"/>
      <c r="K177" s="45"/>
      <c r="L177" s="45"/>
      <c r="M177" s="45"/>
      <c r="N177" s="45"/>
      <c r="O177" s="45"/>
      <c r="P177" s="45"/>
      <c r="Q177" s="45"/>
    </row>
    <row r="178" spans="8:17" ht="14">
      <c r="H178" s="12"/>
      <c r="I178" s="45"/>
      <c r="J178" s="45"/>
      <c r="K178" s="45"/>
      <c r="L178" s="45"/>
      <c r="M178" s="45"/>
      <c r="N178" s="45"/>
      <c r="O178" s="45"/>
      <c r="P178" s="45"/>
      <c r="Q178" s="45"/>
    </row>
    <row r="179" spans="8:17" ht="14">
      <c r="H179" s="12"/>
      <c r="I179" s="45"/>
      <c r="J179" s="45"/>
      <c r="K179" s="45"/>
      <c r="L179" s="45"/>
      <c r="M179" s="45"/>
      <c r="N179" s="45"/>
      <c r="O179" s="45"/>
      <c r="P179" s="45"/>
      <c r="Q179" s="45"/>
    </row>
    <row r="180" spans="8:17" ht="14">
      <c r="H180" s="12"/>
      <c r="I180" s="45"/>
      <c r="J180" s="45"/>
      <c r="K180" s="45"/>
      <c r="L180" s="45"/>
      <c r="M180" s="45"/>
      <c r="N180" s="45"/>
      <c r="O180" s="45"/>
      <c r="P180" s="45"/>
      <c r="Q180" s="45"/>
    </row>
    <row r="181" spans="8:17" ht="14">
      <c r="H181" s="12"/>
      <c r="I181" s="45"/>
      <c r="J181" s="45"/>
      <c r="K181" s="45"/>
      <c r="L181" s="45"/>
      <c r="M181" s="45"/>
      <c r="N181" s="45"/>
      <c r="O181" s="45"/>
      <c r="P181" s="45"/>
      <c r="Q181" s="45"/>
    </row>
    <row r="182" spans="8:17" ht="14">
      <c r="H182" s="12"/>
      <c r="I182" s="45"/>
      <c r="J182" s="45"/>
      <c r="K182" s="45"/>
      <c r="L182" s="45"/>
      <c r="M182" s="45"/>
      <c r="N182" s="45"/>
      <c r="O182" s="45"/>
      <c r="P182" s="45"/>
      <c r="Q182" s="45"/>
    </row>
    <row r="183" spans="8:17" ht="14">
      <c r="H183" s="12"/>
      <c r="I183" s="45"/>
      <c r="J183" s="45"/>
      <c r="K183" s="45"/>
      <c r="L183" s="45"/>
      <c r="M183" s="45"/>
      <c r="N183" s="45"/>
      <c r="O183" s="45"/>
      <c r="P183" s="45"/>
      <c r="Q183" s="45"/>
    </row>
    <row r="184" spans="8:17" ht="14">
      <c r="H184" s="12"/>
      <c r="I184" s="45"/>
      <c r="J184" s="45"/>
      <c r="K184" s="45"/>
      <c r="L184" s="45"/>
      <c r="M184" s="45"/>
      <c r="N184" s="45"/>
      <c r="O184" s="45"/>
      <c r="P184" s="45"/>
      <c r="Q184" s="45"/>
    </row>
    <row r="185" spans="8:17" ht="14">
      <c r="H185" s="12"/>
      <c r="I185" s="45"/>
      <c r="J185" s="45"/>
      <c r="K185" s="45"/>
      <c r="L185" s="45"/>
      <c r="M185" s="45"/>
      <c r="N185" s="45"/>
      <c r="O185" s="45"/>
      <c r="P185" s="45"/>
      <c r="Q185" s="45"/>
    </row>
    <row r="186" spans="8:17" ht="14">
      <c r="H186" s="12"/>
      <c r="I186" s="45"/>
      <c r="J186" s="45"/>
      <c r="K186" s="45"/>
      <c r="L186" s="45"/>
      <c r="M186" s="45"/>
      <c r="N186" s="45"/>
      <c r="O186" s="45"/>
      <c r="P186" s="45"/>
      <c r="Q186" s="45"/>
    </row>
    <row r="187" spans="8:17" ht="14">
      <c r="H187" s="12"/>
      <c r="I187" s="45"/>
      <c r="J187" s="45"/>
      <c r="K187" s="45"/>
      <c r="L187" s="45"/>
      <c r="M187" s="45"/>
      <c r="N187" s="45"/>
      <c r="O187" s="45"/>
      <c r="P187" s="45"/>
      <c r="Q187" s="45"/>
    </row>
    <row r="188" spans="8:17" ht="14">
      <c r="I188" s="45"/>
      <c r="J188" s="45"/>
      <c r="K188" s="45"/>
      <c r="L188" s="45"/>
      <c r="M188" s="45"/>
      <c r="N188" s="45"/>
      <c r="O188" s="45"/>
      <c r="P188" s="45"/>
      <c r="Q188" s="45"/>
    </row>
    <row r="189" spans="8:17" ht="14">
      <c r="I189" s="45"/>
      <c r="J189" s="45"/>
      <c r="K189" s="45"/>
      <c r="L189" s="45"/>
      <c r="M189" s="45"/>
      <c r="N189" s="45"/>
      <c r="O189" s="45"/>
      <c r="P189" s="45"/>
      <c r="Q189" s="45"/>
    </row>
    <row r="190" spans="8:17" ht="14">
      <c r="I190" s="45"/>
      <c r="J190" s="45"/>
      <c r="K190" s="45"/>
      <c r="L190" s="45"/>
      <c r="M190" s="45"/>
      <c r="N190" s="45"/>
      <c r="O190" s="45"/>
      <c r="P190" s="45"/>
      <c r="Q190" s="45"/>
    </row>
    <row r="191" spans="8:17" ht="14">
      <c r="I191" s="45"/>
      <c r="J191" s="45"/>
      <c r="K191" s="45"/>
      <c r="L191" s="45"/>
      <c r="M191" s="45"/>
      <c r="N191" s="45"/>
      <c r="O191" s="45"/>
      <c r="P191" s="45"/>
      <c r="Q191" s="45"/>
    </row>
    <row r="192" spans="8:17" ht="14">
      <c r="I192" s="45"/>
      <c r="J192" s="45"/>
      <c r="K192" s="45"/>
      <c r="L192" s="45"/>
      <c r="M192" s="45"/>
      <c r="N192" s="45"/>
      <c r="O192" s="45"/>
      <c r="P192" s="45"/>
      <c r="Q192" s="45"/>
    </row>
    <row r="193" spans="9:17" ht="14">
      <c r="I193" s="45"/>
      <c r="J193" s="45"/>
      <c r="K193" s="45"/>
      <c r="L193" s="45"/>
      <c r="M193" s="45"/>
      <c r="N193" s="45"/>
      <c r="O193" s="45"/>
      <c r="P193" s="45"/>
      <c r="Q193" s="45"/>
    </row>
    <row r="194" spans="9:17" ht="14">
      <c r="I194" s="45"/>
      <c r="J194" s="45"/>
      <c r="K194" s="45"/>
      <c r="L194" s="45"/>
      <c r="M194" s="45"/>
      <c r="N194" s="45"/>
      <c r="O194" s="45"/>
      <c r="P194" s="45"/>
      <c r="Q194" s="45"/>
    </row>
    <row r="195" spans="9:17" ht="14">
      <c r="I195" s="45"/>
      <c r="J195" s="45"/>
      <c r="K195" s="45"/>
      <c r="L195" s="45"/>
      <c r="M195" s="45"/>
      <c r="N195" s="45"/>
      <c r="O195" s="45"/>
      <c r="P195" s="45"/>
      <c r="Q195" s="45"/>
    </row>
    <row r="196" spans="9:17" ht="14">
      <c r="I196" s="45"/>
      <c r="J196" s="45"/>
      <c r="K196" s="45"/>
      <c r="L196" s="45"/>
      <c r="M196" s="45"/>
      <c r="N196" s="45"/>
      <c r="O196" s="45"/>
      <c r="P196" s="45"/>
      <c r="Q196" s="45"/>
    </row>
    <row r="197" spans="9:17" ht="14">
      <c r="I197" s="45"/>
      <c r="J197" s="45"/>
      <c r="K197" s="45"/>
      <c r="L197" s="45"/>
      <c r="M197" s="45"/>
      <c r="N197" s="45"/>
      <c r="O197" s="45"/>
      <c r="P197" s="45"/>
      <c r="Q197" s="45"/>
    </row>
    <row r="198" spans="9:17" ht="14">
      <c r="I198" s="45"/>
      <c r="J198" s="45"/>
      <c r="K198" s="45"/>
      <c r="L198" s="45"/>
      <c r="M198" s="45"/>
      <c r="N198" s="45"/>
      <c r="O198" s="45"/>
      <c r="P198" s="45"/>
      <c r="Q198" s="45"/>
    </row>
    <row r="199" spans="9:17" ht="14">
      <c r="I199" s="45"/>
      <c r="J199" s="45"/>
      <c r="K199" s="45"/>
      <c r="L199" s="45"/>
      <c r="M199" s="45"/>
      <c r="N199" s="45"/>
      <c r="O199" s="45"/>
      <c r="P199" s="45"/>
      <c r="Q199" s="45"/>
    </row>
    <row r="200" spans="9:17" ht="14">
      <c r="I200" s="45"/>
      <c r="J200" s="45"/>
      <c r="K200" s="45"/>
      <c r="L200" s="45"/>
      <c r="M200" s="45"/>
      <c r="N200" s="45"/>
      <c r="O200" s="45"/>
      <c r="P200" s="45"/>
      <c r="Q200" s="45"/>
    </row>
    <row r="201" spans="9:17" ht="14">
      <c r="I201" s="45"/>
      <c r="J201" s="45"/>
      <c r="K201" s="45"/>
      <c r="L201" s="45"/>
      <c r="M201" s="45"/>
      <c r="N201" s="45"/>
      <c r="O201" s="45"/>
      <c r="P201" s="45"/>
      <c r="Q201" s="45"/>
    </row>
    <row r="202" spans="9:17" ht="14">
      <c r="I202" s="45"/>
      <c r="J202" s="45"/>
      <c r="K202" s="45"/>
      <c r="L202" s="45"/>
      <c r="M202" s="45"/>
      <c r="N202" s="45"/>
      <c r="O202" s="45"/>
      <c r="P202" s="45"/>
      <c r="Q202" s="45"/>
    </row>
    <row r="203" spans="9:17" ht="14">
      <c r="I203" s="45"/>
      <c r="J203" s="45"/>
      <c r="K203" s="45"/>
      <c r="L203" s="45"/>
      <c r="M203" s="45"/>
      <c r="N203" s="45"/>
      <c r="O203" s="45"/>
      <c r="P203" s="45"/>
      <c r="Q203" s="45"/>
    </row>
    <row r="204" spans="9:17" ht="14">
      <c r="I204" s="45"/>
      <c r="J204" s="45"/>
      <c r="K204" s="45"/>
      <c r="L204" s="45"/>
      <c r="M204" s="45"/>
      <c r="N204" s="45"/>
      <c r="O204" s="45"/>
      <c r="P204" s="45"/>
      <c r="Q204" s="45"/>
    </row>
    <row r="205" spans="9:17" ht="14">
      <c r="I205" s="45"/>
      <c r="J205" s="45"/>
      <c r="K205" s="45"/>
      <c r="L205" s="45"/>
      <c r="M205" s="45"/>
      <c r="N205" s="45"/>
      <c r="O205" s="45"/>
      <c r="P205" s="45"/>
      <c r="Q205" s="45"/>
    </row>
    <row r="206" spans="9:17" ht="14">
      <c r="I206" s="45"/>
      <c r="J206" s="45"/>
      <c r="K206" s="45"/>
      <c r="L206" s="45"/>
      <c r="M206" s="45"/>
      <c r="N206" s="45"/>
      <c r="O206" s="45"/>
      <c r="P206" s="45"/>
      <c r="Q206" s="45"/>
    </row>
    <row r="207" spans="9:17" ht="14">
      <c r="I207" s="45"/>
      <c r="J207" s="45"/>
      <c r="K207" s="45"/>
      <c r="L207" s="45"/>
      <c r="M207" s="45"/>
      <c r="N207" s="45"/>
      <c r="O207" s="45"/>
      <c r="P207" s="45"/>
      <c r="Q207" s="45"/>
    </row>
    <row r="208" spans="9:17" ht="14">
      <c r="I208" s="45"/>
      <c r="J208" s="45"/>
      <c r="K208" s="45"/>
      <c r="L208" s="45"/>
      <c r="M208" s="45"/>
      <c r="N208" s="45"/>
      <c r="O208" s="45"/>
      <c r="P208" s="45"/>
      <c r="Q208" s="45"/>
    </row>
    <row r="209" spans="9:17" ht="14">
      <c r="I209" s="45"/>
      <c r="J209" s="45"/>
      <c r="K209" s="45"/>
      <c r="L209" s="45"/>
      <c r="M209" s="45"/>
      <c r="N209" s="45"/>
      <c r="O209" s="45"/>
      <c r="P209" s="45"/>
      <c r="Q209" s="45"/>
    </row>
    <row r="210" spans="9:17" ht="14">
      <c r="I210" s="45"/>
      <c r="J210" s="45"/>
      <c r="K210" s="45"/>
      <c r="L210" s="45"/>
      <c r="M210" s="45"/>
      <c r="N210" s="45"/>
      <c r="O210" s="45"/>
      <c r="P210" s="45"/>
      <c r="Q210" s="45"/>
    </row>
    <row r="211" spans="9:17" ht="14">
      <c r="I211" s="45"/>
      <c r="J211" s="45"/>
      <c r="K211" s="45"/>
      <c r="L211" s="45"/>
      <c r="M211" s="45"/>
      <c r="N211" s="45"/>
      <c r="O211" s="45"/>
      <c r="P211" s="45"/>
      <c r="Q211" s="45"/>
    </row>
    <row r="212" spans="9:17" ht="14">
      <c r="I212" s="45"/>
      <c r="J212" s="45"/>
      <c r="K212" s="45"/>
      <c r="L212" s="45"/>
      <c r="M212" s="45"/>
      <c r="N212" s="45"/>
      <c r="O212" s="45"/>
      <c r="P212" s="45"/>
      <c r="Q212" s="45"/>
    </row>
    <row r="213" spans="9:17" ht="14">
      <c r="I213" s="45"/>
      <c r="J213" s="45"/>
      <c r="K213" s="45"/>
      <c r="L213" s="45"/>
      <c r="M213" s="45"/>
      <c r="N213" s="45"/>
      <c r="O213" s="45"/>
      <c r="P213" s="45"/>
      <c r="Q213" s="45"/>
    </row>
    <row r="214" spans="9:17" ht="14">
      <c r="I214" s="45"/>
      <c r="J214" s="45"/>
      <c r="K214" s="45"/>
      <c r="L214" s="45"/>
      <c r="M214" s="45"/>
      <c r="N214" s="45"/>
      <c r="O214" s="45"/>
      <c r="P214" s="45"/>
      <c r="Q214" s="45"/>
    </row>
    <row r="215" spans="9:17" ht="14">
      <c r="I215" s="45"/>
      <c r="J215" s="45"/>
      <c r="K215" s="45"/>
      <c r="L215" s="45"/>
      <c r="M215" s="45"/>
      <c r="N215" s="45"/>
      <c r="O215" s="45"/>
      <c r="P215" s="45"/>
      <c r="Q215" s="45"/>
    </row>
    <row r="216" spans="9:17" ht="14">
      <c r="I216" s="45"/>
      <c r="J216" s="45"/>
      <c r="K216" s="45"/>
      <c r="L216" s="45"/>
      <c r="M216" s="45"/>
      <c r="N216" s="45"/>
      <c r="O216" s="45"/>
      <c r="P216" s="45"/>
      <c r="Q216" s="45"/>
    </row>
    <row r="217" spans="9:17" ht="14">
      <c r="I217" s="45"/>
      <c r="J217" s="45"/>
      <c r="K217" s="45"/>
      <c r="L217" s="45"/>
      <c r="M217" s="45"/>
      <c r="N217" s="45"/>
      <c r="O217" s="45"/>
      <c r="P217" s="45"/>
      <c r="Q217" s="45"/>
    </row>
    <row r="218" spans="9:17" ht="14">
      <c r="I218" s="45"/>
      <c r="J218" s="45"/>
      <c r="K218" s="45"/>
      <c r="L218" s="45"/>
      <c r="M218" s="45"/>
      <c r="N218" s="45"/>
      <c r="O218" s="45"/>
      <c r="P218" s="45"/>
      <c r="Q218" s="45"/>
    </row>
    <row r="219" spans="9:17" ht="14">
      <c r="I219" s="45"/>
      <c r="J219" s="45"/>
      <c r="K219" s="45"/>
      <c r="L219" s="45"/>
      <c r="M219" s="45"/>
      <c r="N219" s="45"/>
      <c r="O219" s="45"/>
      <c r="P219" s="45"/>
      <c r="Q219" s="45"/>
    </row>
    <row r="220" spans="9:17" ht="14">
      <c r="I220" s="45"/>
      <c r="J220" s="45"/>
      <c r="K220" s="45"/>
      <c r="L220" s="45"/>
      <c r="M220" s="45"/>
      <c r="N220" s="45"/>
      <c r="O220" s="45"/>
      <c r="P220" s="45"/>
      <c r="Q220" s="45"/>
    </row>
    <row r="221" spans="9:17" ht="14">
      <c r="I221" s="45"/>
      <c r="J221" s="45"/>
      <c r="K221" s="45"/>
      <c r="L221" s="45"/>
      <c r="M221" s="45"/>
      <c r="N221" s="45"/>
      <c r="O221" s="45"/>
      <c r="P221" s="45"/>
      <c r="Q221" s="45"/>
    </row>
    <row r="222" spans="9:17" ht="14">
      <c r="I222" s="45"/>
      <c r="J222" s="45"/>
      <c r="K222" s="45"/>
      <c r="L222" s="45"/>
      <c r="M222" s="45"/>
      <c r="N222" s="45"/>
      <c r="O222" s="45"/>
      <c r="P222" s="45"/>
      <c r="Q222" s="45"/>
    </row>
    <row r="223" spans="9:17" ht="14">
      <c r="I223" s="45"/>
      <c r="J223" s="45"/>
      <c r="K223" s="45"/>
      <c r="L223" s="45"/>
      <c r="M223" s="45"/>
      <c r="N223" s="45"/>
      <c r="O223" s="45"/>
      <c r="P223" s="45"/>
      <c r="Q223" s="45"/>
    </row>
    <row r="224" spans="9:17" ht="14">
      <c r="I224" s="45"/>
      <c r="J224" s="45"/>
      <c r="K224" s="45"/>
      <c r="L224" s="45"/>
      <c r="M224" s="45"/>
      <c r="N224" s="45"/>
      <c r="O224" s="45"/>
      <c r="P224" s="45"/>
      <c r="Q224" s="45"/>
    </row>
    <row r="225" spans="3:17" ht="14">
      <c r="I225" s="45"/>
      <c r="J225" s="45"/>
      <c r="K225" s="45"/>
      <c r="L225" s="45"/>
      <c r="M225" s="45"/>
      <c r="N225" s="45"/>
      <c r="O225" s="45"/>
      <c r="P225" s="45"/>
      <c r="Q225" s="45"/>
    </row>
    <row r="226" spans="3:17" ht="14">
      <c r="I226" s="45"/>
      <c r="J226" s="45"/>
      <c r="K226" s="45"/>
      <c r="L226" s="45"/>
      <c r="M226" s="45"/>
      <c r="N226" s="45"/>
      <c r="O226" s="45"/>
      <c r="P226" s="45"/>
      <c r="Q226" s="45"/>
    </row>
    <row r="227" spans="3:17" ht="14">
      <c r="I227" s="45"/>
      <c r="J227" s="45"/>
      <c r="K227" s="45"/>
      <c r="L227" s="45"/>
      <c r="M227" s="45"/>
      <c r="N227" s="45"/>
      <c r="O227" s="45"/>
      <c r="P227" s="45"/>
      <c r="Q227" s="45"/>
    </row>
    <row r="228" spans="3:17" ht="14">
      <c r="I228" s="45"/>
      <c r="J228" s="45"/>
      <c r="K228" s="45"/>
      <c r="L228" s="45"/>
      <c r="M228" s="45"/>
      <c r="N228" s="45"/>
      <c r="O228" s="45"/>
      <c r="P228" s="45"/>
      <c r="Q228" s="45"/>
    </row>
    <row r="229" spans="3:17" ht="14">
      <c r="I229" s="45"/>
      <c r="J229" s="45"/>
      <c r="K229" s="45"/>
      <c r="L229" s="45"/>
      <c r="M229" s="45"/>
      <c r="N229" s="45"/>
      <c r="O229" s="45"/>
      <c r="P229" s="45"/>
      <c r="Q229" s="45"/>
    </row>
    <row r="230" spans="3:17" ht="14">
      <c r="I230" s="45"/>
      <c r="J230" s="45"/>
      <c r="K230" s="45"/>
      <c r="L230" s="45"/>
      <c r="M230" s="45"/>
      <c r="N230" s="45"/>
      <c r="O230" s="45"/>
      <c r="P230" s="45"/>
      <c r="Q230" s="45"/>
    </row>
    <row r="231" spans="3:17" ht="14">
      <c r="I231" s="45"/>
      <c r="J231" s="45"/>
      <c r="K231" s="45"/>
      <c r="L231" s="45"/>
      <c r="M231" s="45"/>
      <c r="N231" s="45"/>
      <c r="O231" s="45"/>
      <c r="P231" s="45"/>
      <c r="Q231" s="45"/>
    </row>
    <row r="232" spans="3:17" ht="14">
      <c r="I232" s="45"/>
      <c r="J232" s="45"/>
      <c r="K232" s="45"/>
      <c r="L232" s="45"/>
      <c r="M232" s="45"/>
      <c r="N232" s="45"/>
      <c r="O232" s="45"/>
      <c r="P232" s="45"/>
      <c r="Q232" s="45"/>
    </row>
    <row r="233" spans="3:17" ht="14">
      <c r="I233" s="45"/>
      <c r="J233" s="45"/>
      <c r="K233" s="45"/>
      <c r="L233" s="45"/>
      <c r="M233" s="45"/>
      <c r="N233" s="45"/>
      <c r="O233" s="45"/>
      <c r="P233" s="45"/>
      <c r="Q233" s="45"/>
    </row>
    <row r="234" spans="3:17" ht="15" thickBot="1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</row>
    <row r="236" spans="3:17" ht="14">
      <c r="C236" s="5"/>
    </row>
    <row r="237" spans="3:17" ht="14.5" customHeight="1" thickBot="1"/>
    <row r="238" spans="3:17" ht="14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3:17" ht="14">
      <c r="H239" s="12"/>
      <c r="I239" s="45"/>
      <c r="J239" s="45"/>
      <c r="K239" s="45"/>
      <c r="L239" s="45"/>
      <c r="M239" s="45"/>
      <c r="N239" s="45"/>
      <c r="O239" s="45"/>
      <c r="P239" s="45"/>
      <c r="Q239" s="45"/>
    </row>
    <row r="240" spans="3:17" ht="14">
      <c r="H240" s="12"/>
      <c r="I240" s="45"/>
      <c r="J240" s="45"/>
      <c r="K240" s="45"/>
      <c r="L240" s="45"/>
      <c r="M240" s="45"/>
      <c r="N240" s="45"/>
      <c r="O240" s="45"/>
      <c r="P240" s="45"/>
      <c r="Q240" s="45"/>
    </row>
    <row r="241" spans="8:17" ht="14">
      <c r="H241" s="12"/>
      <c r="I241" s="45"/>
      <c r="J241" s="45"/>
      <c r="K241" s="45"/>
      <c r="L241" s="45"/>
      <c r="M241" s="45"/>
      <c r="N241" s="45"/>
      <c r="O241" s="45"/>
      <c r="P241" s="45"/>
      <c r="Q241" s="45"/>
    </row>
    <row r="242" spans="8:17" ht="14">
      <c r="H242" s="12"/>
      <c r="I242" s="45"/>
      <c r="J242" s="45"/>
      <c r="K242" s="45"/>
      <c r="L242" s="45"/>
      <c r="M242" s="45"/>
      <c r="N242" s="45"/>
      <c r="O242" s="45"/>
      <c r="P242" s="45"/>
      <c r="Q242" s="45"/>
    </row>
    <row r="243" spans="8:17" ht="14">
      <c r="H243" s="12"/>
      <c r="I243" s="45"/>
      <c r="J243" s="45"/>
      <c r="K243" s="45"/>
      <c r="L243" s="45"/>
      <c r="M243" s="45"/>
      <c r="N243" s="45"/>
      <c r="O243" s="45"/>
      <c r="P243" s="45"/>
      <c r="Q243" s="45"/>
    </row>
    <row r="244" spans="8:17" ht="14">
      <c r="H244" s="12"/>
      <c r="I244" s="45"/>
      <c r="J244" s="45"/>
      <c r="K244" s="45"/>
      <c r="L244" s="45"/>
      <c r="M244" s="45"/>
      <c r="N244" s="45"/>
      <c r="O244" s="45"/>
      <c r="P244" s="45"/>
      <c r="Q244" s="45"/>
    </row>
    <row r="245" spans="8:17" ht="14">
      <c r="H245" s="12"/>
      <c r="I245" s="45"/>
      <c r="J245" s="45"/>
      <c r="K245" s="45"/>
      <c r="L245" s="45"/>
      <c r="M245" s="45"/>
      <c r="N245" s="45"/>
      <c r="O245" s="45"/>
      <c r="P245" s="45"/>
      <c r="Q245" s="45"/>
    </row>
    <row r="246" spans="8:17" ht="14">
      <c r="H246" s="12"/>
      <c r="I246" s="45"/>
      <c r="J246" s="45"/>
      <c r="K246" s="45"/>
      <c r="L246" s="45"/>
      <c r="M246" s="45"/>
      <c r="N246" s="45"/>
      <c r="O246" s="45"/>
      <c r="P246" s="45"/>
      <c r="Q246" s="45"/>
    </row>
    <row r="247" spans="8:17" ht="14">
      <c r="H247" s="12"/>
      <c r="I247" s="45"/>
      <c r="J247" s="45"/>
      <c r="K247" s="45"/>
      <c r="L247" s="45"/>
      <c r="M247" s="45"/>
      <c r="N247" s="45"/>
      <c r="O247" s="45"/>
      <c r="P247" s="45"/>
      <c r="Q247" s="45"/>
    </row>
    <row r="248" spans="8:17" ht="14">
      <c r="H248" s="12"/>
      <c r="I248" s="45"/>
      <c r="J248" s="45"/>
      <c r="K248" s="45"/>
      <c r="L248" s="45"/>
      <c r="M248" s="45"/>
      <c r="N248" s="45"/>
      <c r="O248" s="45"/>
      <c r="P248" s="45"/>
      <c r="Q248" s="45"/>
    </row>
    <row r="249" spans="8:17" ht="14">
      <c r="H249" s="12"/>
      <c r="I249" s="45"/>
      <c r="J249" s="45"/>
      <c r="K249" s="45"/>
      <c r="L249" s="45"/>
      <c r="M249" s="45"/>
      <c r="N249" s="45"/>
      <c r="O249" s="45"/>
      <c r="P249" s="45"/>
      <c r="Q249" s="45"/>
    </row>
    <row r="250" spans="8:17" ht="14">
      <c r="H250" s="12"/>
      <c r="I250" s="45"/>
      <c r="J250" s="45"/>
      <c r="K250" s="45"/>
      <c r="L250" s="45"/>
      <c r="M250" s="45"/>
      <c r="N250" s="45"/>
      <c r="O250" s="45"/>
      <c r="P250" s="45"/>
      <c r="Q250" s="45"/>
    </row>
    <row r="251" spans="8:17" ht="14">
      <c r="H251" s="12"/>
      <c r="I251" s="45"/>
      <c r="J251" s="45"/>
      <c r="K251" s="45"/>
      <c r="L251" s="45"/>
      <c r="M251" s="45"/>
      <c r="N251" s="45"/>
      <c r="O251" s="45"/>
      <c r="P251" s="45"/>
      <c r="Q251" s="45"/>
    </row>
    <row r="252" spans="8:17" ht="14">
      <c r="H252" s="12"/>
      <c r="I252" s="45"/>
      <c r="J252" s="45"/>
      <c r="K252" s="45"/>
      <c r="L252" s="45"/>
      <c r="M252" s="45"/>
      <c r="N252" s="45"/>
      <c r="O252" s="45"/>
      <c r="P252" s="45"/>
      <c r="Q252" s="45"/>
    </row>
    <row r="253" spans="8:17" ht="14">
      <c r="I253" s="45"/>
      <c r="J253" s="45"/>
      <c r="K253" s="45"/>
      <c r="L253" s="45"/>
      <c r="M253" s="45"/>
      <c r="N253" s="45"/>
      <c r="O253" s="45"/>
      <c r="P253" s="45"/>
      <c r="Q253" s="45"/>
    </row>
    <row r="254" spans="8:17" ht="14">
      <c r="I254" s="45"/>
      <c r="J254" s="45"/>
      <c r="K254" s="45"/>
      <c r="L254" s="45"/>
      <c r="M254" s="45"/>
      <c r="N254" s="45"/>
      <c r="O254" s="45"/>
      <c r="P254" s="45"/>
      <c r="Q254" s="45"/>
    </row>
    <row r="255" spans="8:17" ht="14">
      <c r="I255" s="45"/>
      <c r="J255" s="45"/>
      <c r="K255" s="45"/>
      <c r="L255" s="45"/>
      <c r="M255" s="45"/>
      <c r="N255" s="45"/>
      <c r="O255" s="45"/>
      <c r="P255" s="45"/>
      <c r="Q255" s="45"/>
    </row>
    <row r="256" spans="8:17" ht="14">
      <c r="I256" s="45"/>
      <c r="J256" s="45"/>
      <c r="K256" s="45"/>
      <c r="L256" s="45"/>
      <c r="M256" s="45"/>
      <c r="N256" s="45"/>
      <c r="O256" s="45"/>
      <c r="P256" s="45"/>
      <c r="Q256" s="45"/>
    </row>
    <row r="257" spans="9:17" ht="14">
      <c r="I257" s="45"/>
      <c r="J257" s="45"/>
      <c r="K257" s="45"/>
      <c r="L257" s="45"/>
      <c r="M257" s="45"/>
      <c r="N257" s="45"/>
      <c r="O257" s="45"/>
      <c r="P257" s="45"/>
      <c r="Q257" s="45"/>
    </row>
    <row r="258" spans="9:17" ht="14">
      <c r="I258" s="45"/>
      <c r="J258" s="45"/>
      <c r="K258" s="45"/>
      <c r="L258" s="45"/>
      <c r="M258" s="45"/>
      <c r="N258" s="45"/>
      <c r="O258" s="45"/>
      <c r="P258" s="45"/>
      <c r="Q258" s="45"/>
    </row>
    <row r="259" spans="9:17" ht="14">
      <c r="I259" s="45"/>
      <c r="J259" s="45"/>
      <c r="K259" s="45"/>
      <c r="L259" s="45"/>
      <c r="M259" s="45"/>
      <c r="N259" s="45"/>
      <c r="O259" s="45"/>
      <c r="P259" s="45"/>
      <c r="Q259" s="45"/>
    </row>
    <row r="260" spans="9:17" ht="14">
      <c r="I260" s="45"/>
      <c r="J260" s="45"/>
      <c r="K260" s="45"/>
      <c r="L260" s="45"/>
      <c r="M260" s="45"/>
      <c r="N260" s="45"/>
      <c r="O260" s="45"/>
      <c r="P260" s="45"/>
      <c r="Q260" s="45"/>
    </row>
    <row r="261" spans="9:17" ht="14">
      <c r="I261" s="45"/>
      <c r="J261" s="45"/>
      <c r="K261" s="45"/>
      <c r="L261" s="45"/>
      <c r="M261" s="45"/>
      <c r="N261" s="45"/>
      <c r="O261" s="45"/>
      <c r="P261" s="45"/>
      <c r="Q261" s="45"/>
    </row>
    <row r="262" spans="9:17" ht="14">
      <c r="I262" s="45"/>
      <c r="J262" s="45"/>
      <c r="K262" s="45"/>
      <c r="L262" s="45"/>
      <c r="M262" s="45"/>
      <c r="N262" s="45"/>
      <c r="O262" s="45"/>
      <c r="P262" s="45"/>
      <c r="Q262" s="45"/>
    </row>
    <row r="263" spans="9:17" ht="14">
      <c r="I263" s="45"/>
      <c r="J263" s="45"/>
      <c r="K263" s="45"/>
      <c r="L263" s="45"/>
      <c r="M263" s="45"/>
      <c r="N263" s="45"/>
      <c r="O263" s="45"/>
      <c r="P263" s="45"/>
      <c r="Q263" s="45"/>
    </row>
    <row r="264" spans="9:17" ht="14">
      <c r="I264" s="45"/>
      <c r="J264" s="45"/>
      <c r="K264" s="45"/>
      <c r="L264" s="45"/>
      <c r="M264" s="45"/>
      <c r="N264" s="45"/>
      <c r="O264" s="45"/>
      <c r="P264" s="45"/>
      <c r="Q264" s="45"/>
    </row>
    <row r="265" spans="9:17" ht="14">
      <c r="I265" s="45"/>
      <c r="J265" s="45"/>
      <c r="K265" s="45"/>
      <c r="L265" s="45"/>
      <c r="M265" s="45"/>
      <c r="N265" s="45"/>
      <c r="O265" s="45"/>
      <c r="P265" s="45"/>
      <c r="Q265" s="45"/>
    </row>
    <row r="266" spans="9:17" ht="14">
      <c r="I266" s="45"/>
      <c r="J266" s="45"/>
      <c r="K266" s="45"/>
      <c r="L266" s="45"/>
      <c r="M266" s="45"/>
      <c r="N266" s="45"/>
      <c r="O266" s="45"/>
      <c r="P266" s="45"/>
      <c r="Q266" s="45"/>
    </row>
    <row r="267" spans="9:17" ht="14">
      <c r="I267" s="45"/>
      <c r="J267" s="45"/>
      <c r="K267" s="45"/>
      <c r="L267" s="45"/>
      <c r="M267" s="45"/>
      <c r="N267" s="45"/>
      <c r="O267" s="45"/>
      <c r="P267" s="45"/>
      <c r="Q267" s="45"/>
    </row>
    <row r="268" spans="9:17" ht="14">
      <c r="I268" s="45"/>
      <c r="J268" s="45"/>
      <c r="K268" s="45"/>
      <c r="L268" s="45"/>
      <c r="M268" s="45"/>
      <c r="N268" s="45"/>
      <c r="O268" s="45"/>
      <c r="P268" s="45"/>
      <c r="Q268" s="45"/>
    </row>
    <row r="269" spans="9:17" ht="14">
      <c r="I269" s="45"/>
      <c r="J269" s="45"/>
      <c r="K269" s="45"/>
      <c r="L269" s="45"/>
      <c r="M269" s="45"/>
      <c r="N269" s="45"/>
      <c r="O269" s="45"/>
      <c r="P269" s="45"/>
      <c r="Q269" s="45"/>
    </row>
    <row r="270" spans="9:17" ht="14">
      <c r="I270" s="45"/>
      <c r="J270" s="45"/>
      <c r="K270" s="45"/>
      <c r="L270" s="45"/>
      <c r="M270" s="45"/>
      <c r="N270" s="45"/>
      <c r="O270" s="45"/>
      <c r="P270" s="45"/>
      <c r="Q270" s="45"/>
    </row>
    <row r="271" spans="9:17" ht="14">
      <c r="I271" s="45"/>
      <c r="J271" s="45"/>
      <c r="K271" s="45"/>
      <c r="L271" s="45"/>
      <c r="M271" s="45"/>
      <c r="N271" s="45"/>
      <c r="O271" s="45"/>
      <c r="P271" s="45"/>
      <c r="Q271" s="45"/>
    </row>
    <row r="272" spans="9:17" ht="14">
      <c r="I272" s="45"/>
      <c r="J272" s="45"/>
      <c r="K272" s="45"/>
      <c r="L272" s="45"/>
      <c r="M272" s="45"/>
      <c r="N272" s="45"/>
      <c r="O272" s="45"/>
      <c r="P272" s="45"/>
      <c r="Q272" s="45"/>
    </row>
    <row r="273" spans="9:17" ht="14">
      <c r="I273" s="45"/>
      <c r="J273" s="45"/>
      <c r="K273" s="45"/>
      <c r="L273" s="45"/>
      <c r="M273" s="45"/>
      <c r="N273" s="45"/>
      <c r="O273" s="45"/>
      <c r="P273" s="45"/>
      <c r="Q273" s="45"/>
    </row>
    <row r="274" spans="9:17" ht="14">
      <c r="I274" s="45"/>
      <c r="J274" s="45"/>
      <c r="K274" s="45"/>
      <c r="L274" s="45"/>
      <c r="M274" s="45"/>
      <c r="N274" s="45"/>
      <c r="O274" s="45"/>
      <c r="P274" s="45"/>
      <c r="Q274" s="45"/>
    </row>
    <row r="275" spans="9:17" ht="14">
      <c r="I275" s="45"/>
      <c r="J275" s="45"/>
      <c r="K275" s="45"/>
      <c r="L275" s="45"/>
      <c r="M275" s="45"/>
      <c r="N275" s="45"/>
      <c r="O275" s="45"/>
      <c r="P275" s="45"/>
      <c r="Q275" s="45"/>
    </row>
    <row r="276" spans="9:17" ht="14">
      <c r="I276" s="45"/>
      <c r="J276" s="45"/>
      <c r="K276" s="45"/>
      <c r="L276" s="45"/>
      <c r="M276" s="45"/>
      <c r="N276" s="45"/>
      <c r="O276" s="45"/>
      <c r="P276" s="45"/>
      <c r="Q276" s="45"/>
    </row>
    <row r="277" spans="9:17" ht="14">
      <c r="I277" s="45"/>
      <c r="J277" s="45"/>
      <c r="K277" s="45"/>
      <c r="L277" s="45"/>
      <c r="M277" s="45"/>
      <c r="N277" s="45"/>
      <c r="O277" s="45"/>
      <c r="P277" s="45"/>
      <c r="Q277" s="45"/>
    </row>
    <row r="278" spans="9:17" ht="14">
      <c r="I278" s="45"/>
      <c r="J278" s="45"/>
      <c r="K278" s="45"/>
      <c r="L278" s="45"/>
      <c r="M278" s="45"/>
      <c r="N278" s="45"/>
      <c r="O278" s="45"/>
      <c r="P278" s="45"/>
      <c r="Q278" s="45"/>
    </row>
    <row r="279" spans="9:17" ht="14">
      <c r="I279" s="45"/>
      <c r="J279" s="45"/>
      <c r="K279" s="45"/>
      <c r="L279" s="45"/>
      <c r="M279" s="45"/>
      <c r="N279" s="45"/>
      <c r="O279" s="45"/>
      <c r="P279" s="45"/>
      <c r="Q279" s="45"/>
    </row>
    <row r="280" spans="9:17" ht="14">
      <c r="I280" s="45"/>
      <c r="J280" s="45"/>
      <c r="K280" s="45"/>
      <c r="L280" s="45"/>
      <c r="M280" s="45"/>
      <c r="N280" s="45"/>
      <c r="O280" s="45"/>
      <c r="P280" s="45"/>
      <c r="Q280" s="45"/>
    </row>
    <row r="281" spans="9:17" ht="14">
      <c r="I281" s="45"/>
      <c r="J281" s="45"/>
      <c r="K281" s="45"/>
      <c r="L281" s="45"/>
      <c r="M281" s="45"/>
      <c r="N281" s="45"/>
      <c r="O281" s="45"/>
      <c r="P281" s="45"/>
      <c r="Q281" s="45"/>
    </row>
    <row r="282" spans="9:17" ht="14">
      <c r="I282" s="45"/>
      <c r="J282" s="45"/>
      <c r="K282" s="45"/>
      <c r="L282" s="45"/>
      <c r="M282" s="45"/>
      <c r="N282" s="45"/>
      <c r="O282" s="45"/>
      <c r="P282" s="45"/>
      <c r="Q282" s="45"/>
    </row>
    <row r="283" spans="9:17" ht="14">
      <c r="I283" s="45"/>
      <c r="J283" s="45"/>
      <c r="K283" s="45"/>
      <c r="L283" s="45"/>
      <c r="M283" s="45"/>
      <c r="N283" s="45"/>
      <c r="O283" s="45"/>
      <c r="P283" s="45"/>
      <c r="Q283" s="45"/>
    </row>
    <row r="284" spans="9:17" ht="14">
      <c r="I284" s="45"/>
      <c r="J284" s="45"/>
      <c r="K284" s="45"/>
      <c r="L284" s="45"/>
      <c r="M284" s="45"/>
      <c r="N284" s="45"/>
      <c r="O284" s="45"/>
      <c r="P284" s="45"/>
      <c r="Q284" s="45"/>
    </row>
    <row r="285" spans="9:17" ht="14">
      <c r="I285" s="45"/>
      <c r="J285" s="45"/>
      <c r="K285" s="45"/>
      <c r="L285" s="45"/>
      <c r="M285" s="45"/>
      <c r="N285" s="45"/>
      <c r="O285" s="45"/>
      <c r="P285" s="45"/>
      <c r="Q285" s="45"/>
    </row>
    <row r="286" spans="9:17" ht="14">
      <c r="I286" s="45"/>
      <c r="J286" s="45"/>
      <c r="K286" s="45"/>
      <c r="L286" s="45"/>
      <c r="M286" s="45"/>
      <c r="N286" s="45"/>
      <c r="O286" s="45"/>
      <c r="P286" s="45"/>
      <c r="Q286" s="45"/>
    </row>
    <row r="287" spans="9:17" ht="14">
      <c r="I287" s="45"/>
      <c r="J287" s="45"/>
      <c r="K287" s="45"/>
      <c r="L287" s="45"/>
      <c r="M287" s="45"/>
      <c r="N287" s="45"/>
      <c r="O287" s="45"/>
      <c r="P287" s="45"/>
      <c r="Q287" s="45"/>
    </row>
    <row r="288" spans="9:17" ht="14">
      <c r="I288" s="45"/>
      <c r="J288" s="45"/>
      <c r="K288" s="45"/>
      <c r="L288" s="45"/>
      <c r="M288" s="45"/>
      <c r="N288" s="45"/>
      <c r="O288" s="45"/>
      <c r="P288" s="45"/>
      <c r="Q288" s="45"/>
    </row>
    <row r="289" spans="3:17" ht="14">
      <c r="I289" s="45"/>
      <c r="J289" s="45"/>
      <c r="K289" s="45"/>
      <c r="L289" s="45"/>
      <c r="M289" s="45"/>
      <c r="N289" s="45"/>
      <c r="O289" s="45"/>
      <c r="P289" s="45"/>
      <c r="Q289" s="45"/>
    </row>
    <row r="290" spans="3:17" ht="14">
      <c r="I290" s="45"/>
      <c r="J290" s="45"/>
      <c r="K290" s="45"/>
      <c r="L290" s="45"/>
      <c r="M290" s="45"/>
      <c r="N290" s="45"/>
      <c r="O290" s="45"/>
      <c r="P290" s="45"/>
      <c r="Q290" s="45"/>
    </row>
    <row r="291" spans="3:17" ht="14">
      <c r="I291" s="45"/>
      <c r="J291" s="45"/>
      <c r="K291" s="45"/>
      <c r="L291" s="45"/>
      <c r="M291" s="45"/>
      <c r="N291" s="45"/>
      <c r="O291" s="45"/>
      <c r="P291" s="45"/>
      <c r="Q291" s="45"/>
    </row>
    <row r="292" spans="3:17" ht="14">
      <c r="I292" s="45"/>
      <c r="J292" s="45"/>
      <c r="K292" s="45"/>
      <c r="L292" s="45"/>
      <c r="M292" s="45"/>
      <c r="N292" s="45"/>
      <c r="O292" s="45"/>
      <c r="P292" s="45"/>
      <c r="Q292" s="45"/>
    </row>
    <row r="293" spans="3:17" ht="14">
      <c r="I293" s="45"/>
      <c r="J293" s="45"/>
      <c r="K293" s="45"/>
      <c r="L293" s="45"/>
      <c r="M293" s="45"/>
      <c r="N293" s="45"/>
      <c r="O293" s="45"/>
      <c r="P293" s="45"/>
      <c r="Q293" s="45"/>
    </row>
    <row r="294" spans="3:17" ht="14">
      <c r="I294" s="45"/>
      <c r="J294" s="45"/>
      <c r="K294" s="45"/>
      <c r="L294" s="45"/>
      <c r="M294" s="45"/>
      <c r="N294" s="45"/>
      <c r="O294" s="45"/>
      <c r="P294" s="45"/>
      <c r="Q294" s="45"/>
    </row>
    <row r="295" spans="3:17" ht="14">
      <c r="I295" s="45"/>
      <c r="J295" s="45"/>
      <c r="K295" s="45"/>
      <c r="L295" s="45"/>
      <c r="M295" s="45"/>
      <c r="N295" s="45"/>
      <c r="O295" s="45"/>
      <c r="P295" s="45"/>
      <c r="Q295" s="45"/>
    </row>
    <row r="296" spans="3:17" ht="14">
      <c r="C296" s="42"/>
      <c r="D296" s="42"/>
      <c r="E296" s="42"/>
      <c r="F296" s="42"/>
      <c r="G296" s="42"/>
      <c r="H296" s="42"/>
      <c r="I296" s="45"/>
      <c r="J296" s="45"/>
      <c r="K296" s="45"/>
      <c r="L296" s="45"/>
      <c r="M296" s="45"/>
      <c r="N296" s="45"/>
      <c r="O296" s="45"/>
      <c r="P296" s="45"/>
      <c r="Q296" s="45"/>
    </row>
    <row r="297" spans="3:17" ht="14">
      <c r="C297" s="42"/>
      <c r="D297" s="42"/>
      <c r="E297" s="42"/>
      <c r="F297" s="42"/>
      <c r="G297" s="42"/>
      <c r="H297" s="42"/>
      <c r="I297" s="45"/>
      <c r="J297" s="45"/>
      <c r="K297" s="45"/>
      <c r="L297" s="45"/>
      <c r="M297" s="45"/>
      <c r="N297" s="45"/>
      <c r="O297" s="45"/>
      <c r="P297" s="45"/>
      <c r="Q297" s="45"/>
    </row>
    <row r="298" spans="3:17" ht="14">
      <c r="C298" s="42"/>
      <c r="D298" s="42"/>
      <c r="E298" s="42"/>
      <c r="F298" s="42"/>
      <c r="G298" s="42"/>
      <c r="H298" s="42"/>
      <c r="I298" s="45"/>
      <c r="J298" s="45"/>
      <c r="K298" s="45"/>
      <c r="L298" s="45"/>
      <c r="M298" s="45"/>
      <c r="N298" s="45"/>
      <c r="O298" s="45"/>
      <c r="P298" s="45"/>
      <c r="Q298" s="45"/>
    </row>
    <row r="299" spans="3:17" ht="15" thickBot="1"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</row>
    <row r="300" spans="3:17" ht="14">
      <c r="C300" s="42"/>
      <c r="D300" s="42"/>
      <c r="E300" s="42"/>
      <c r="F300" s="42"/>
      <c r="G300" s="42"/>
      <c r="H300" s="42"/>
      <c r="I300" s="43"/>
      <c r="J300" s="43"/>
      <c r="K300" s="43"/>
      <c r="L300" s="43"/>
      <c r="M300" s="43"/>
      <c r="N300" s="43"/>
      <c r="O300" s="43"/>
      <c r="P300" s="43"/>
      <c r="Q300" s="43"/>
    </row>
    <row r="301" spans="3:17" ht="14">
      <c r="C301" s="42"/>
      <c r="D301" s="42"/>
      <c r="E301" s="42"/>
      <c r="F301" s="42"/>
      <c r="G301" s="42"/>
      <c r="H301" s="42"/>
      <c r="I301" s="43"/>
      <c r="J301" s="43"/>
      <c r="K301" s="43"/>
      <c r="L301" s="43"/>
      <c r="M301" s="43"/>
      <c r="N301" s="43"/>
      <c r="O301" s="43"/>
      <c r="P301" s="43"/>
      <c r="Q301" s="43"/>
    </row>
    <row r="302" spans="3:17" ht="14">
      <c r="C302" s="42"/>
      <c r="D302" s="42"/>
      <c r="E302" s="42"/>
      <c r="F302" s="42"/>
      <c r="G302" s="42"/>
      <c r="H302" s="42"/>
      <c r="I302" s="43"/>
      <c r="J302" s="43"/>
      <c r="K302" s="43"/>
      <c r="L302" s="43"/>
      <c r="M302" s="43"/>
      <c r="N302" s="43"/>
      <c r="O302" s="43"/>
      <c r="P302" s="43"/>
      <c r="Q302" s="43"/>
    </row>
    <row r="303" spans="3:17" ht="14">
      <c r="C303" s="42"/>
      <c r="D303" s="42"/>
      <c r="E303" s="42"/>
      <c r="F303" s="42"/>
      <c r="G303" s="42"/>
      <c r="H303" s="42"/>
      <c r="I303" s="43"/>
      <c r="J303" s="43"/>
      <c r="K303" s="43"/>
      <c r="L303" s="43"/>
      <c r="M303" s="43"/>
      <c r="N303" s="43"/>
      <c r="O303" s="43"/>
      <c r="P303" s="43"/>
      <c r="Q303" s="43"/>
    </row>
    <row r="304" spans="3:17" ht="14">
      <c r="C304" s="42"/>
      <c r="D304" s="42"/>
      <c r="E304" s="42"/>
      <c r="F304" s="42"/>
      <c r="G304" s="42"/>
      <c r="H304" s="42"/>
      <c r="I304" s="43"/>
      <c r="J304" s="43"/>
      <c r="K304" s="43"/>
      <c r="L304" s="43"/>
      <c r="M304" s="43"/>
      <c r="N304" s="43"/>
      <c r="O304" s="43"/>
      <c r="P304" s="43"/>
      <c r="Q304" s="43"/>
    </row>
    <row r="305" spans="1:34" ht="14">
      <c r="C305" s="42"/>
      <c r="D305" s="42"/>
      <c r="E305" s="42"/>
      <c r="F305" s="42"/>
      <c r="G305" s="42"/>
      <c r="H305" s="42"/>
      <c r="I305" s="43"/>
      <c r="J305" s="43"/>
      <c r="K305" s="43"/>
      <c r="L305" s="43"/>
      <c r="M305" s="43"/>
      <c r="N305" s="43"/>
      <c r="O305" s="43"/>
      <c r="P305" s="43"/>
      <c r="Q305" s="43"/>
    </row>
    <row r="306" spans="1:34" ht="14">
      <c r="C306" s="36"/>
      <c r="D306" s="36"/>
      <c r="E306" s="36"/>
      <c r="F306" s="36"/>
      <c r="G306" s="36"/>
      <c r="H306" s="36"/>
      <c r="I306" s="37"/>
      <c r="J306" s="37"/>
      <c r="K306" s="37"/>
      <c r="L306" s="37"/>
      <c r="M306" s="37"/>
      <c r="N306" s="37"/>
      <c r="O306" s="37"/>
      <c r="P306" s="37"/>
      <c r="Q306" s="37"/>
    </row>
    <row r="307" spans="1:34" ht="15">
      <c r="A307" s="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11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18" spans="1:34" ht="15">
      <c r="A318" s="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1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26" spans="1:34" ht="15">
      <c r="A326" s="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</sheetData>
  <phoneticPr fontId="57" type="noConversion"/>
  <hyperlinks>
    <hyperlink ref="E2" location="Contents!A1" display="Click here to go to the &quot;contents&quot; page"/>
  </hyperlinks>
  <pageMargins left="0.7" right="0.7" top="0.75" bottom="0.75" header="0.3" footer="0.3"/>
  <pageSetup paperSize="9" orientation="portrait"/>
  <drawing r:id="rId1"/>
  <legacy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G.30 (data)</vt:lpstr>
      <vt:lpstr>G.30</vt:lpstr>
    </vt:vector>
  </TitlesOfParts>
  <Company>DECC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Bain Tom (Strategy)</dc:creator>
  <cp:lastModifiedBy>Thomas Counsell</cp:lastModifiedBy>
  <cp:lastPrinted>2013-07-30T08:52:01Z</cp:lastPrinted>
  <dcterms:created xsi:type="dcterms:W3CDTF">2013-04-04T12:37:16Z</dcterms:created>
  <dcterms:modified xsi:type="dcterms:W3CDTF">2013-12-13T18:48:55Z</dcterms:modified>
</cp:coreProperties>
</file>