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veshpatidar/Desktop/"/>
    </mc:Choice>
  </mc:AlternateContent>
  <xr:revisionPtr revIDLastSave="0" documentId="13_ncr:1_{160BC934-D6F6-624C-BC0A-E22E1D7EF2CA}" xr6:coauthVersionLast="47" xr6:coauthVersionMax="47" xr10:uidLastSave="{00000000-0000-0000-0000-000000000000}"/>
  <bookViews>
    <workbookView xWindow="0" yWindow="0" windowWidth="28800" windowHeight="18000" xr2:uid="{7AEC5213-303D-0540-92AB-43C9CF7CF98F}"/>
  </bookViews>
  <sheets>
    <sheet name="Sheet1" sheetId="3" r:id="rId1"/>
    <sheet name="Sensitivity Report 1" sheetId="9" r:id="rId2"/>
    <sheet name="Sensitivity Report 2" sheetId="15" r:id="rId3"/>
    <sheet name="Part 2" sheetId="11" r:id="rId4"/>
    <sheet name="Sensitivity Report 3" sheetId="14" r:id="rId5"/>
  </sheets>
  <definedNames>
    <definedName name="solver_adj" localSheetId="3" hidden="1">'Part 2'!$E$46:$E$51</definedName>
    <definedName name="solver_adj" localSheetId="0" hidden="1">Sheet1!$F$57:$N$65</definedName>
    <definedName name="solver_cvg" localSheetId="3" hidden="1">0.0001</definedName>
    <definedName name="solver_cvg" localSheetId="0" hidden="1">0.0001</definedName>
    <definedName name="solver_drv" localSheetId="3" hidden="1">1</definedName>
    <definedName name="solver_drv" localSheetId="0" hidden="1">1</definedName>
    <definedName name="solver_eng" localSheetId="3" hidden="1">1</definedName>
    <definedName name="solver_eng" localSheetId="0" hidden="1">2</definedName>
    <definedName name="solver_itr" localSheetId="3" hidden="1">2147483647</definedName>
    <definedName name="solver_itr" localSheetId="0" hidden="1">2147483647</definedName>
    <definedName name="solver_lhs1" localSheetId="3" hidden="1">'Part 2'!$E$65</definedName>
    <definedName name="solver_lhs1" localSheetId="0" hidden="1">Sheet1!$F$66:$N$66</definedName>
    <definedName name="solver_lhs2" localSheetId="3" hidden="1">'Part 2'!$E$67</definedName>
    <definedName name="solver_lhs2" localSheetId="0" hidden="1">Sheet1!$O$57:$O$65</definedName>
    <definedName name="solver_lhs3" localSheetId="0" hidden="1">Sheet1!$O$63</definedName>
    <definedName name="solver_lhs4" localSheetId="0" hidden="1">Sheet1!$O$64</definedName>
    <definedName name="solver_lhs5" localSheetId="0" hidden="1">Sheet1!$O$65</definedName>
    <definedName name="solver_lin" localSheetId="3" hidden="1">2</definedName>
    <definedName name="solver_lin" localSheetId="0" hidden="1">1</definedName>
    <definedName name="solver_mip" localSheetId="3" hidden="1">2147483647</definedName>
    <definedName name="solver_mip" localSheetId="0" hidden="1">2147483647</definedName>
    <definedName name="solver_mni" localSheetId="3" hidden="1">30</definedName>
    <definedName name="solver_mni" localSheetId="0" hidden="1">30</definedName>
    <definedName name="solver_mrt" localSheetId="3" hidden="1">0.075</definedName>
    <definedName name="solver_mrt" localSheetId="0" hidden="1">0.075</definedName>
    <definedName name="solver_msl" localSheetId="3" hidden="1">2</definedName>
    <definedName name="solver_msl" localSheetId="0" hidden="1">2</definedName>
    <definedName name="solver_neg" localSheetId="3" hidden="1">1</definedName>
    <definedName name="solver_neg" localSheetId="0" hidden="1">1</definedName>
    <definedName name="solver_nod" localSheetId="3" hidden="1">2147483647</definedName>
    <definedName name="solver_nod" localSheetId="0" hidden="1">2147483647</definedName>
    <definedName name="solver_num" localSheetId="3" hidden="1">2</definedName>
    <definedName name="solver_num" localSheetId="0" hidden="1">2</definedName>
    <definedName name="solver_opt" localSheetId="3" hidden="1">'Part 2'!$E$71</definedName>
    <definedName name="solver_opt" localSheetId="0" hidden="1">Sheet1!$Q$45</definedName>
    <definedName name="solver_pre" localSheetId="3" hidden="1">0.000001</definedName>
    <definedName name="solver_pre" localSheetId="0" hidden="1">0.000001</definedName>
    <definedName name="solver_rbv" localSheetId="3" hidden="1">1</definedName>
    <definedName name="solver_rbv" localSheetId="0" hidden="1">1</definedName>
    <definedName name="solver_rel1" localSheetId="3" hidden="1">2</definedName>
    <definedName name="solver_rel1" localSheetId="0" hidden="1">3</definedName>
    <definedName name="solver_rel2" localSheetId="3" hidden="1">3</definedName>
    <definedName name="solver_rel2" localSheetId="0" hidden="1">1</definedName>
    <definedName name="solver_rel3" localSheetId="0" hidden="1">2</definedName>
    <definedName name="solver_rel4" localSheetId="0" hidden="1">2</definedName>
    <definedName name="solver_rel5" localSheetId="0" hidden="1">2</definedName>
    <definedName name="solver_rhs1" localSheetId="3" hidden="1">'Part 2'!$G$65</definedName>
    <definedName name="solver_rhs1" localSheetId="0" hidden="1">Sheet1!$F$68:$N$68</definedName>
    <definedName name="solver_rhs2" localSheetId="3" hidden="1">'Part 2'!$G$67</definedName>
    <definedName name="solver_rhs2" localSheetId="0" hidden="1">Sheet1!$Q$57:$Q$65</definedName>
    <definedName name="solver_rhs3" localSheetId="0" hidden="1">Sheet1!$F$66</definedName>
    <definedName name="solver_rhs4" localSheetId="0" hidden="1">Sheet1!$G$66</definedName>
    <definedName name="solver_rhs5" localSheetId="0" hidden="1">Sheet1!$H$66</definedName>
    <definedName name="solver_rlx" localSheetId="3" hidden="1">1</definedName>
    <definedName name="solver_rlx" localSheetId="0" hidden="1">2</definedName>
    <definedName name="solver_rsd" localSheetId="3" hidden="1">0</definedName>
    <definedName name="solver_rsd" localSheetId="0" hidden="1">0</definedName>
    <definedName name="solver_scl" localSheetId="3" hidden="1">2</definedName>
    <definedName name="solver_scl" localSheetId="0" hidden="1">1</definedName>
    <definedName name="solver_sho" localSheetId="3" hidden="1">2</definedName>
    <definedName name="solver_sho" localSheetId="0" hidden="1">2</definedName>
    <definedName name="solver_ssz" localSheetId="3" hidden="1">100</definedName>
    <definedName name="solver_ssz" localSheetId="0" hidden="1">100</definedName>
    <definedName name="solver_tim" localSheetId="3" hidden="1">2147483647</definedName>
    <definedName name="solver_tim" localSheetId="0" hidden="1">2147483647</definedName>
    <definedName name="solver_tol" localSheetId="3" hidden="1">0.01</definedName>
    <definedName name="solver_tol" localSheetId="0" hidden="1">0.01</definedName>
    <definedName name="solver_typ" localSheetId="3" hidden="1">2</definedName>
    <definedName name="solver_typ" localSheetId="0" hidden="1">2</definedName>
    <definedName name="solver_val" localSheetId="3" hidden="1">0</definedName>
    <definedName name="solver_val" localSheetId="0" hidden="1">0</definedName>
    <definedName name="solver_ver" localSheetId="3" hidden="1">2</definedName>
    <definedName name="solver_ver" localSheetId="0" hidden="1">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1" i="11" l="1"/>
  <c r="E64" i="11" s="1"/>
  <c r="H64" i="11" s="1"/>
  <c r="E50" i="11"/>
  <c r="E49" i="11"/>
  <c r="E48" i="11"/>
  <c r="E47" i="11"/>
  <c r="E46" i="11"/>
  <c r="E71" i="11" s="1" a="1"/>
  <c r="E71" i="11" s="1"/>
  <c r="E72" i="11" s="1"/>
  <c r="E60" i="11"/>
  <c r="H60" i="11" s="1"/>
  <c r="E61" i="11"/>
  <c r="F61" i="11" s="1"/>
  <c r="E62" i="11"/>
  <c r="F62" i="11" s="1"/>
  <c r="E63" i="11"/>
  <c r="F63" i="11" s="1"/>
  <c r="O57" i="3"/>
  <c r="E35" i="11"/>
  <c r="E33" i="11"/>
  <c r="E14" i="11"/>
  <c r="E34" i="11" a="1"/>
  <c r="E34" i="11" s="1"/>
  <c r="E22" i="11"/>
  <c r="H22" i="11" s="1"/>
  <c r="E23" i="11"/>
  <c r="H23" i="11" s="1"/>
  <c r="E24" i="11"/>
  <c r="F24" i="11" s="1"/>
  <c r="E25" i="11"/>
  <c r="F25" i="11" s="1"/>
  <c r="E26" i="11"/>
  <c r="F26" i="11" s="1"/>
  <c r="E21" i="11"/>
  <c r="H21" i="11" s="1"/>
  <c r="G66" i="3"/>
  <c r="H66" i="3"/>
  <c r="I66" i="3"/>
  <c r="J66" i="3"/>
  <c r="K66" i="3"/>
  <c r="L66" i="3"/>
  <c r="M66" i="3"/>
  <c r="N66" i="3"/>
  <c r="F66" i="3"/>
  <c r="O58" i="3"/>
  <c r="O59" i="3"/>
  <c r="O60" i="3"/>
  <c r="O61" i="3"/>
  <c r="O62" i="3"/>
  <c r="O63" i="3"/>
  <c r="O64" i="3"/>
  <c r="O65" i="3"/>
  <c r="Q45" i="3"/>
  <c r="G29" i="3"/>
  <c r="I21" i="3"/>
  <c r="I22" i="3"/>
  <c r="I23" i="3"/>
  <c r="I24" i="3"/>
  <c r="I25" i="3"/>
  <c r="I20" i="3"/>
  <c r="G26" i="3"/>
  <c r="H26" i="3"/>
  <c r="F26" i="3"/>
  <c r="O8" i="3"/>
  <c r="K27" i="3"/>
  <c r="E67" i="11" l="1"/>
  <c r="E70" i="11"/>
  <c r="E59" i="11"/>
  <c r="F59" i="11" s="1"/>
  <c r="E52" i="11"/>
  <c r="F64" i="11"/>
  <c r="H59" i="11"/>
  <c r="H63" i="11"/>
  <c r="F60" i="11"/>
  <c r="H61" i="11"/>
  <c r="E65" i="11"/>
  <c r="H62" i="11"/>
  <c r="F21" i="11"/>
  <c r="F22" i="11"/>
  <c r="H26" i="11"/>
  <c r="F23" i="11"/>
  <c r="H24" i="11"/>
  <c r="H25" i="11"/>
  <c r="E27" i="11"/>
  <c r="H65" i="11" l="1"/>
  <c r="H27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<sst xmlns="http://schemas.openxmlformats.org/spreadsheetml/2006/main" count="519" uniqueCount="315">
  <si>
    <t>Plant:</t>
  </si>
  <si>
    <t>Orangeburg</t>
  </si>
  <si>
    <t>Florence</t>
  </si>
  <si>
    <t>Macon</t>
  </si>
  <si>
    <t>Denver</t>
  </si>
  <si>
    <t>Morganton</t>
  </si>
  <si>
    <t>Morrisville</t>
  </si>
  <si>
    <t>Pineville</t>
  </si>
  <si>
    <t>Rockhill</t>
  </si>
  <si>
    <t>Statesville</t>
  </si>
  <si>
    <t>Expected Returns</t>
  </si>
  <si>
    <t>Bonds</t>
  </si>
  <si>
    <t>High tech stocks</t>
  </si>
  <si>
    <t>Foreign stocks</t>
  </si>
  <si>
    <t>Call options</t>
  </si>
  <si>
    <t>Put options</t>
  </si>
  <si>
    <t>Gold</t>
  </si>
  <si>
    <t xml:space="preserve">Total Cost = </t>
  </si>
  <si>
    <t>Plant :</t>
  </si>
  <si>
    <t>Sum</t>
  </si>
  <si>
    <t>Source</t>
  </si>
  <si>
    <t>&gt;=</t>
  </si>
  <si>
    <t>&lt;=</t>
  </si>
  <si>
    <t xml:space="preserve">Total = </t>
  </si>
  <si>
    <t>Microsoft Excel 16.80 Sensitivity Report</t>
  </si>
  <si>
    <t>Worksheet: [ALY6050_MOD6_Project_2023FallB.xlsx]Sheet1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</si>
  <si>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</si>
  <si>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</si>
  <si>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</si>
  <si>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</si>
  <si>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</si>
  <si>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</si>
  <si>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</si>
  <si>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</si>
  <si>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</si>
  <si>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</si>
  <si>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</si>
  <si>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</si>
  <si>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</si>
  <si>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</si>
  <si>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</si>
  <si>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Constraint</t>
  </si>
  <si>
    <t>R.H. Side</t>
  </si>
  <si>
    <t>Denver Orangeburg</t>
  </si>
  <si>
    <t>Denver Florence</t>
  </si>
  <si>
    <t>Denver Macon</t>
  </si>
  <si>
    <t>Morganton Orangeburg</t>
  </si>
  <si>
    <t>Morganton Florence</t>
  </si>
  <si>
    <t>Morganton Macon</t>
  </si>
  <si>
    <t>Morrisville Orangeburg</t>
  </si>
  <si>
    <t>Morrisville Florence</t>
  </si>
  <si>
    <t>Morrisville Macon</t>
  </si>
  <si>
    <t>Pineville Orangeburg</t>
  </si>
  <si>
    <t>Pineville Florence</t>
  </si>
  <si>
    <t>Pineville Macon</t>
  </si>
  <si>
    <t>Rockhill Orangeburg</t>
  </si>
  <si>
    <t>Rockhill Florence</t>
  </si>
  <si>
    <t>Rockhill Macon</t>
  </si>
  <si>
    <t>Statesville Orangeburg</t>
  </si>
  <si>
    <t>Statesville Florence</t>
  </si>
  <si>
    <t>Statesville Macon</t>
  </si>
  <si>
    <t>$D$26</t>
  </si>
  <si>
    <t>Sum Orangeburg</t>
  </si>
  <si>
    <t>$E$26</t>
  </si>
  <si>
    <t>Sum Florence</t>
  </si>
  <si>
    <t>$F$26</t>
  </si>
  <si>
    <t>Sum Macon</t>
  </si>
  <si>
    <t>$G$20</t>
  </si>
  <si>
    <t>Denver Sum</t>
  </si>
  <si>
    <t>$G$21</t>
  </si>
  <si>
    <t>Morganton Sum</t>
  </si>
  <si>
    <t>$G$22</t>
  </si>
  <si>
    <t>Morrisville Sum</t>
  </si>
  <si>
    <t>$G$23</t>
  </si>
  <si>
    <t>Pineville Sum</t>
  </si>
  <si>
    <t>$G$24</t>
  </si>
  <si>
    <t>Rockhill Sum</t>
  </si>
  <si>
    <t>$G$25</t>
  </si>
  <si>
    <t>Statesville Sum</t>
  </si>
  <si>
    <t>$D$20</t>
  </si>
  <si>
    <t>$E$20</t>
  </si>
  <si>
    <t>$F$20</t>
  </si>
  <si>
    <t>$D$21</t>
  </si>
  <si>
    <t>$E$21</t>
  </si>
  <si>
    <t>$F$21</t>
  </si>
  <si>
    <t>$D$22</t>
  </si>
  <si>
    <t>$E$22</t>
  </si>
  <si>
    <t>$F$22</t>
  </si>
  <si>
    <t>$D$23</t>
  </si>
  <si>
    <t>$E$23</t>
  </si>
  <si>
    <t>$F$23</t>
  </si>
  <si>
    <t>$D$24</t>
  </si>
  <si>
    <t>$E$24</t>
  </si>
  <si>
    <t>$F$24</t>
  </si>
  <si>
    <t>$D$25</t>
  </si>
  <si>
    <t>$E$25</t>
  </si>
  <si>
    <t>$F$25</t>
  </si>
  <si>
    <t>Report Created: 12/17/23 2:10:52 AM</t>
  </si>
  <si>
    <t>X</t>
  </si>
  <si>
    <t xml:space="preserve">Sum </t>
  </si>
  <si>
    <t>Total Cost =</t>
  </si>
  <si>
    <t>$D$57</t>
  </si>
  <si>
    <t>$E$57</t>
  </si>
  <si>
    <t>$F$57</t>
  </si>
  <si>
    <t>$G$57</t>
  </si>
  <si>
    <t>Denver Denver</t>
  </si>
  <si>
    <t>$H$57</t>
  </si>
  <si>
    <t>Denver Morganton</t>
  </si>
  <si>
    <t>$I$57</t>
  </si>
  <si>
    <t>Denver Morrisville</t>
  </si>
  <si>
    <t>$J$57</t>
  </si>
  <si>
    <t>Denver Pineville</t>
  </si>
  <si>
    <t>$K$57</t>
  </si>
  <si>
    <t>Denver Rockhill</t>
  </si>
  <si>
    <t>$L$57</t>
  </si>
  <si>
    <t>Denver Statesville</t>
  </si>
  <si>
    <t>$D$58</t>
  </si>
  <si>
    <t>$E$58</t>
  </si>
  <si>
    <t>$F$58</t>
  </si>
  <si>
    <t>$G$58</t>
  </si>
  <si>
    <t>Morganton Denver</t>
  </si>
  <si>
    <t>$H$58</t>
  </si>
  <si>
    <t>Morganton Morganton</t>
  </si>
  <si>
    <t>$I$58</t>
  </si>
  <si>
    <t>Morganton Morrisville</t>
  </si>
  <si>
    <t>$J$58</t>
  </si>
  <si>
    <t>Morganton Pineville</t>
  </si>
  <si>
    <t>$K$58</t>
  </si>
  <si>
    <t>Morganton Rockhill</t>
  </si>
  <si>
    <t>$L$58</t>
  </si>
  <si>
    <t>Morganton Statesville</t>
  </si>
  <si>
    <t>$D$59</t>
  </si>
  <si>
    <t>$E$59</t>
  </si>
  <si>
    <t>$F$59</t>
  </si>
  <si>
    <t>$G$59</t>
  </si>
  <si>
    <t>Morrisville Denver</t>
  </si>
  <si>
    <t>$H$59</t>
  </si>
  <si>
    <t>Morrisville Morganton</t>
  </si>
  <si>
    <t>$I$59</t>
  </si>
  <si>
    <t>Morrisville Morrisville</t>
  </si>
  <si>
    <t>$J$59</t>
  </si>
  <si>
    <t>Morrisville Pineville</t>
  </si>
  <si>
    <t>$K$59</t>
  </si>
  <si>
    <t>Morrisville Rockhill</t>
  </si>
  <si>
    <t>$L$59</t>
  </si>
  <si>
    <t>Morrisville Statesville</t>
  </si>
  <si>
    <t>$D$60</t>
  </si>
  <si>
    <t>$E$60</t>
  </si>
  <si>
    <t>$F$60</t>
  </si>
  <si>
    <t>$G$60</t>
  </si>
  <si>
    <t>Pineville Denver</t>
  </si>
  <si>
    <t>$H$60</t>
  </si>
  <si>
    <t>Pineville Morganton</t>
  </si>
  <si>
    <t>$I$60</t>
  </si>
  <si>
    <t>Pineville Morrisville</t>
  </si>
  <si>
    <t>$J$60</t>
  </si>
  <si>
    <t>Pineville Pineville</t>
  </si>
  <si>
    <t>$K$60</t>
  </si>
  <si>
    <t>Pineville Rockhill</t>
  </si>
  <si>
    <t>$L$60</t>
  </si>
  <si>
    <t>Pineville Statesville</t>
  </si>
  <si>
    <t>$D$61</t>
  </si>
  <si>
    <t>$E$61</t>
  </si>
  <si>
    <t>$F$61</t>
  </si>
  <si>
    <t>$G$61</t>
  </si>
  <si>
    <t>Rockhill Denver</t>
  </si>
  <si>
    <t>$H$61</t>
  </si>
  <si>
    <t>Rockhill Morganton</t>
  </si>
  <si>
    <t>$I$61</t>
  </si>
  <si>
    <t>Rockhill Morrisville</t>
  </si>
  <si>
    <t>$J$61</t>
  </si>
  <si>
    <t>Rockhill Pineville</t>
  </si>
  <si>
    <t>$K$61</t>
  </si>
  <si>
    <t>Rockhill Rockhill</t>
  </si>
  <si>
    <t>$L$61</t>
  </si>
  <si>
    <t>Rockhill Statesville</t>
  </si>
  <si>
    <t>$D$62</t>
  </si>
  <si>
    <t>$E$62</t>
  </si>
  <si>
    <t>$F$62</t>
  </si>
  <si>
    <t>$G$62</t>
  </si>
  <si>
    <t>Statesville Denver</t>
  </si>
  <si>
    <t>$H$62</t>
  </si>
  <si>
    <t>Statesville Morganton</t>
  </si>
  <si>
    <t>$I$62</t>
  </si>
  <si>
    <t>Statesville Morrisville</t>
  </si>
  <si>
    <t>$J$62</t>
  </si>
  <si>
    <t>Statesville Pineville</t>
  </si>
  <si>
    <t>$K$62</t>
  </si>
  <si>
    <t>Statesville Rockhill</t>
  </si>
  <si>
    <t>$L$62</t>
  </si>
  <si>
    <t>Statesville Statesville</t>
  </si>
  <si>
    <t>$D$63</t>
  </si>
  <si>
    <t>Orangeburg Orangeburg</t>
  </si>
  <si>
    <t>$E$63</t>
  </si>
  <si>
    <t>Orangeburg Florence</t>
  </si>
  <si>
    <t>$F$63</t>
  </si>
  <si>
    <t>Orangeburg Macon</t>
  </si>
  <si>
    <t>$G$63</t>
  </si>
  <si>
    <t>Orangeburg Denver</t>
  </si>
  <si>
    <t>$H$63</t>
  </si>
  <si>
    <t>Orangeburg Morganton</t>
  </si>
  <si>
    <t>$I$63</t>
  </si>
  <si>
    <t>Orangeburg Morrisville</t>
  </si>
  <si>
    <t>$J$63</t>
  </si>
  <si>
    <t>Orangeburg Pineville</t>
  </si>
  <si>
    <t>$K$63</t>
  </si>
  <si>
    <t>Orangeburg Rockhill</t>
  </si>
  <si>
    <t>$L$63</t>
  </si>
  <si>
    <t>Orangeburg Statesville</t>
  </si>
  <si>
    <t>$D$64</t>
  </si>
  <si>
    <t>Florence Orangeburg</t>
  </si>
  <si>
    <t>$E$64</t>
  </si>
  <si>
    <t>Florence Florence</t>
  </si>
  <si>
    <t>$F$64</t>
  </si>
  <si>
    <t>Florence Macon</t>
  </si>
  <si>
    <t>$G$64</t>
  </si>
  <si>
    <t>Florence Denver</t>
  </si>
  <si>
    <t>$H$64</t>
  </si>
  <si>
    <t>Florence Morganton</t>
  </si>
  <si>
    <t>$I$64</t>
  </si>
  <si>
    <t>Florence Morrisville</t>
  </si>
  <si>
    <t>$J$64</t>
  </si>
  <si>
    <t>Florence Pineville</t>
  </si>
  <si>
    <t>$K$64</t>
  </si>
  <si>
    <t>Florence Rockhill</t>
  </si>
  <si>
    <t>$L$64</t>
  </si>
  <si>
    <t>Florence Statesville</t>
  </si>
  <si>
    <t>$D$65</t>
  </si>
  <si>
    <t>Macon Orangeburg</t>
  </si>
  <si>
    <t>$E$65</t>
  </si>
  <si>
    <t>Macon Florence</t>
  </si>
  <si>
    <t>$F$65</t>
  </si>
  <si>
    <t>Macon Macon</t>
  </si>
  <si>
    <t>$G$65</t>
  </si>
  <si>
    <t>Macon Denver</t>
  </si>
  <si>
    <t>$H$65</t>
  </si>
  <si>
    <t>Macon Morganton</t>
  </si>
  <si>
    <t>$I$65</t>
  </si>
  <si>
    <t>Macon Morrisville</t>
  </si>
  <si>
    <t>$J$65</t>
  </si>
  <si>
    <t>Macon Pineville</t>
  </si>
  <si>
    <t>$K$65</t>
  </si>
  <si>
    <t>Macon Rockhill</t>
  </si>
  <si>
    <t>$L$65</t>
  </si>
  <si>
    <t>Macon Statesville</t>
  </si>
  <si>
    <t>$D$66</t>
  </si>
  <si>
    <t>Sum  Orangeburg</t>
  </si>
  <si>
    <t>$E$66</t>
  </si>
  <si>
    <t>Sum  Florence</t>
  </si>
  <si>
    <t>$F$66</t>
  </si>
  <si>
    <t>Sum  Macon</t>
  </si>
  <si>
    <t>$M$57</t>
  </si>
  <si>
    <t>$M$58</t>
  </si>
  <si>
    <t>$M$59</t>
  </si>
  <si>
    <t>$M$60</t>
  </si>
  <si>
    <t>$M$61</t>
  </si>
  <si>
    <t>$M$62</t>
  </si>
  <si>
    <t>$M$63</t>
  </si>
  <si>
    <t>Orangeburg Sum</t>
  </si>
  <si>
    <t>$M$64</t>
  </si>
  <si>
    <t>Florence Sum</t>
  </si>
  <si>
    <t>$M$65</t>
  </si>
  <si>
    <t>Macon Sum</t>
  </si>
  <si>
    <t>Total =</t>
  </si>
  <si>
    <t>Stocks</t>
  </si>
  <si>
    <t>Allocation</t>
  </si>
  <si>
    <t>Investment</t>
  </si>
  <si>
    <t>X1</t>
  </si>
  <si>
    <t>X2</t>
  </si>
  <si>
    <t>X3</t>
  </si>
  <si>
    <t>X4</t>
  </si>
  <si>
    <t>X5</t>
  </si>
  <si>
    <t>X6</t>
  </si>
  <si>
    <t xml:space="preserve"> =</t>
  </si>
  <si>
    <t>Return</t>
  </si>
  <si>
    <t>Protfolio</t>
  </si>
  <si>
    <t xml:space="preserve">Protfolio Mean = </t>
  </si>
  <si>
    <t>Protfolio Variance =</t>
  </si>
  <si>
    <t>Protfolio SD =</t>
  </si>
  <si>
    <t>Worksheet: [ALY6050_MOD6_Project_2023FallB.xlsx]Part 2</t>
  </si>
  <si>
    <t>Gradient</t>
  </si>
  <si>
    <t>Lagrange</t>
  </si>
  <si>
    <t>Multiplier</t>
  </si>
  <si>
    <t>$E$8</t>
  </si>
  <si>
    <t>$E$9</t>
  </si>
  <si>
    <t>$E$10</t>
  </si>
  <si>
    <t>$E$11</t>
  </si>
  <si>
    <t>$E$12</t>
  </si>
  <si>
    <t>$E$13</t>
  </si>
  <si>
    <t>$E$27</t>
  </si>
  <si>
    <t>$E$29</t>
  </si>
  <si>
    <t>Protfolio Return</t>
  </si>
  <si>
    <t>Report Created: 12/17/23 3:35:54 PM</t>
  </si>
  <si>
    <t xml:space="preserve">  =</t>
  </si>
  <si>
    <t xml:space="preserve">Portfolio </t>
  </si>
  <si>
    <t>Expected Portfolio "r"</t>
  </si>
  <si>
    <t>Minimized Risk "e"</t>
  </si>
  <si>
    <t>Demand</t>
  </si>
  <si>
    <t>Report Created: 12/17/23 4:30:58 PM</t>
  </si>
  <si>
    <t>Sum  Denver</t>
  </si>
  <si>
    <t>Sum  Morganton</t>
  </si>
  <si>
    <t>Sum  Morrisville</t>
  </si>
  <si>
    <t>$G$66</t>
  </si>
  <si>
    <t>Sum  Pineville</t>
  </si>
  <si>
    <t>$H$66</t>
  </si>
  <si>
    <t>Sum  Rockhill</t>
  </si>
  <si>
    <t>$I$66</t>
  </si>
  <si>
    <t>Sum  Statesville</t>
  </si>
  <si>
    <t>$J$66</t>
  </si>
  <si>
    <t>$K$66</t>
  </si>
  <si>
    <t>$L$66</t>
  </si>
  <si>
    <t>Section 1 (Waste Taken Directly to Site)</t>
  </si>
  <si>
    <t>Section - II ( Waste taken through intermediate sites and plants)</t>
  </si>
  <si>
    <t>Section 1</t>
  </si>
  <si>
    <t>Section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</si>
</sst>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4" formatCode="_(&quot;$&quot;* #,##0.00_);_(&quot;$&quot;* \(#,##0.00\);_(&quot;$&quot;* &quot;-&quot;??_);_(@_)"/>
    <numFmt numFmtId="168" formatCode="_(&quot;$&quot;* #,##0_);_(&quot;$&quot;* \(#,##0\);_(&quot;$&quot;* &quot;-&quot;??_);_(@_)"/>
    <numFmt numFmtId="169" formatCode="0.000"/>
    <numFmt numFmtId="170" formatCode="0.000000"/>
    <numFmt numFmtId="171" formatCode="0.0000"/>
    <numFmt numFmtId="173" formatCode="0.0%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Gill Sans MT"/>
      <family val="2"/>
    </font>
    <font>
      <b/>
      <sz val="12"/>
      <color theme="1"/>
      <name val="Palatino Linotype"/>
      <family val="1"/>
    </font>
    <font>
      <b/>
      <u/>
      <sz val="12"/>
      <color theme="1"/>
      <name val="Palatino Linotype"/>
      <family val="1"/>
    </font>
    <font>
      <b/>
      <i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000000"/>
      <name val="Calibri"/>
      <family val="2"/>
    </font>
    <font>
      <b/>
      <sz val="12"/>
      <color rgb="FF000000"/>
      <name val="Palatino Linotype"/>
      <family val="1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indexed="18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2"/>
      <color theme="0"/>
      <name val="Palatino Linotype"/>
      <family val="1"/>
    </font>
    <font>
      <sz val="20"/>
      <color theme="1"/>
      <name val="Calibri"/>
      <family val="2"/>
      <scheme val="minor"/>
    </font>
    <font>
      <b/>
      <sz val="20"/>
      <color rgb="FFFF0000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rgb="FF000000"/>
      </patternFill>
    </fill>
    <fill>
      <patternFill patternType="solid">
        <fgColor theme="9"/>
        <bgColor rgb="FF000000"/>
      </patternFill>
    </fill>
  </fills>
  <borders count="3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10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2" fillId="0" borderId="0" xfId="0" applyFont="1"/>
    <xf numFmtId="0" fontId="1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3" borderId="14" xfId="0" applyFont="1" applyFill="1" applyBorder="1" applyAlignment="1">
      <alignment horizontal="center"/>
    </xf>
    <xf numFmtId="0" fontId="12" fillId="3" borderId="15" xfId="0" applyFont="1" applyFill="1" applyBorder="1" applyAlignment="1">
      <alignment horizont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/>
    <xf numFmtId="0" fontId="10" fillId="0" borderId="0" xfId="0" applyFont="1"/>
    <xf numFmtId="0" fontId="0" fillId="0" borderId="20" xfId="0" applyFill="1" applyBorder="1" applyAlignment="1"/>
    <xf numFmtId="0" fontId="0" fillId="0" borderId="21" xfId="0" applyFill="1" applyBorder="1" applyAlignment="1"/>
    <xf numFmtId="0" fontId="13" fillId="0" borderId="18" xfId="0" applyFont="1" applyFill="1" applyBorder="1" applyAlignment="1">
      <alignment horizontal="center"/>
    </xf>
    <xf numFmtId="0" fontId="13" fillId="0" borderId="19" xfId="0" applyFont="1" applyFill="1" applyBorder="1" applyAlignment="1">
      <alignment horizontal="center"/>
    </xf>
    <xf numFmtId="0" fontId="10" fillId="0" borderId="7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0" fillId="0" borderId="22" xfId="0" applyBorder="1"/>
    <xf numFmtId="0" fontId="2" fillId="0" borderId="2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5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9" fontId="14" fillId="0" borderId="6" xfId="0" applyNumberFormat="1" applyFont="1" applyBorder="1" applyAlignment="1">
      <alignment horizontal="center" vertical="center"/>
    </xf>
    <xf numFmtId="2" fontId="14" fillId="0" borderId="6" xfId="0" applyNumberFormat="1" applyFont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44" fontId="0" fillId="0" borderId="6" xfId="1" applyFont="1" applyBorder="1" applyAlignment="1">
      <alignment horizontal="center" vertical="center"/>
    </xf>
    <xf numFmtId="2" fontId="10" fillId="0" borderId="6" xfId="0" applyNumberFormat="1" applyFont="1" applyBorder="1" applyAlignment="1">
      <alignment horizontal="center" vertical="center"/>
    </xf>
    <xf numFmtId="168" fontId="10" fillId="0" borderId="6" xfId="0" applyNumberFormat="1" applyFont="1" applyBorder="1" applyAlignment="1">
      <alignment horizontal="center" vertical="center"/>
    </xf>
    <xf numFmtId="9" fontId="10" fillId="0" borderId="6" xfId="2" applyFont="1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169" fontId="0" fillId="0" borderId="28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70" fontId="0" fillId="0" borderId="29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9" fontId="0" fillId="0" borderId="4" xfId="0" applyNumberFormat="1" applyBorder="1" applyAlignment="1">
      <alignment horizontal="center" vertical="center"/>
    </xf>
    <xf numFmtId="171" fontId="6" fillId="0" borderId="3" xfId="0" applyNumberFormat="1" applyFont="1" applyBorder="1" applyAlignment="1">
      <alignment horizontal="center" vertical="center"/>
    </xf>
    <xf numFmtId="171" fontId="6" fillId="0" borderId="4" xfId="0" applyNumberFormat="1" applyFont="1" applyBorder="1" applyAlignment="1">
      <alignment horizontal="center" vertical="center"/>
    </xf>
    <xf numFmtId="169" fontId="6" fillId="0" borderId="4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169" fontId="6" fillId="0" borderId="3" xfId="0" applyNumberFormat="1" applyFont="1" applyBorder="1" applyAlignment="1">
      <alignment horizontal="center" vertical="center"/>
    </xf>
    <xf numFmtId="0" fontId="14" fillId="0" borderId="6" xfId="0" applyFont="1" applyBorder="1" applyAlignment="1">
      <alignment vertical="center"/>
    </xf>
    <xf numFmtId="9" fontId="0" fillId="0" borderId="6" xfId="2" applyFont="1" applyBorder="1" applyAlignment="1">
      <alignment horizontal="center" vertical="center"/>
    </xf>
    <xf numFmtId="173" fontId="0" fillId="0" borderId="6" xfId="0" applyNumberFormat="1" applyBorder="1" applyAlignment="1">
      <alignment horizontal="center" vertical="center"/>
    </xf>
    <xf numFmtId="0" fontId="0" fillId="0" borderId="27" xfId="0" applyBorder="1"/>
    <xf numFmtId="0" fontId="0" fillId="0" borderId="26" xfId="0" applyBorder="1"/>
    <xf numFmtId="0" fontId="0" fillId="0" borderId="3" xfId="0" applyBorder="1"/>
    <xf numFmtId="171" fontId="15" fillId="0" borderId="29" xfId="0" applyNumberFormat="1" applyFont="1" applyBorder="1" applyAlignment="1">
      <alignment horizontal="center" vertical="center"/>
    </xf>
    <xf numFmtId="9" fontId="10" fillId="0" borderId="26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171" fontId="15" fillId="0" borderId="0" xfId="0" applyNumberFormat="1" applyFont="1" applyBorder="1" applyAlignment="1">
      <alignment horizontal="center" vertical="center"/>
    </xf>
    <xf numFmtId="9" fontId="10" fillId="0" borderId="3" xfId="0" applyNumberFormat="1" applyFont="1" applyBorder="1" applyAlignment="1">
      <alignment horizontal="center" vertical="center"/>
    </xf>
    <xf numFmtId="44" fontId="0" fillId="0" borderId="6" xfId="0" applyNumberForma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6" fillId="0" borderId="0" xfId="0" applyFont="1"/>
    <xf numFmtId="6" fontId="5" fillId="4" borderId="6" xfId="0" applyNumberFormat="1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9" fillId="5" borderId="0" xfId="0" applyFont="1" applyFill="1"/>
    <xf numFmtId="0" fontId="12" fillId="6" borderId="11" xfId="0" applyFont="1" applyFill="1" applyBorder="1" applyAlignment="1">
      <alignment horizontal="center"/>
    </xf>
    <xf numFmtId="0" fontId="17" fillId="7" borderId="8" xfId="0" applyFont="1" applyFill="1" applyBorder="1" applyAlignment="1">
      <alignment horizontal="center" vertical="center" wrapText="1"/>
    </xf>
    <xf numFmtId="0" fontId="11" fillId="7" borderId="11" xfId="0" applyFont="1" applyFill="1" applyBorder="1" applyAlignment="1">
      <alignment horizontal="center" vertical="center"/>
    </xf>
    <xf numFmtId="0" fontId="17" fillId="7" borderId="3" xfId="0" applyFont="1" applyFill="1" applyBorder="1" applyAlignment="1">
      <alignment horizontal="center" vertical="center" wrapText="1"/>
    </xf>
    <xf numFmtId="0" fontId="11" fillId="7" borderId="11" xfId="0" applyFont="1" applyFill="1" applyBorder="1"/>
    <xf numFmtId="0" fontId="18" fillId="0" borderId="0" xfId="0" applyFont="1"/>
    <xf numFmtId="0" fontId="17" fillId="5" borderId="22" xfId="0" applyFont="1" applyFill="1" applyBorder="1" applyAlignment="1">
      <alignment horizontal="center" vertical="center" wrapText="1"/>
    </xf>
    <xf numFmtId="0" fontId="11" fillId="5" borderId="12" xfId="0" applyFont="1" applyFill="1" applyBorder="1" applyAlignment="1">
      <alignment horizontal="center" vertical="center"/>
    </xf>
    <xf numFmtId="0" fontId="17" fillId="5" borderId="3" xfId="0" applyFont="1" applyFill="1" applyBorder="1" applyAlignment="1">
      <alignment horizontal="center" vertical="center" wrapText="1"/>
    </xf>
    <xf numFmtId="0" fontId="11" fillId="5" borderId="17" xfId="0" applyFont="1" applyFill="1" applyBorder="1" applyAlignment="1">
      <alignment horizontal="center"/>
    </xf>
    <xf numFmtId="0" fontId="19" fillId="0" borderId="0" xfId="0" applyFont="1"/>
    <xf numFmtId="0" fontId="9" fillId="5" borderId="7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'Part 2'!$M$45</c:f>
              <c:strCache>
                <c:ptCount val="1"/>
                <c:pt idx="0">
                  <c:v>Minimized Risk "e"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'Part 2'!$L$46:$L$52</c:f>
              <c:numCache>
                <c:formatCode>0%</c:formatCode>
                <c:ptCount val="7"/>
                <c:pt idx="0">
                  <c:v>0.09</c:v>
                </c:pt>
                <c:pt idx="1">
                  <c:v>0.12</c:v>
                </c:pt>
                <c:pt idx="2">
                  <c:v>0.15</c:v>
                </c:pt>
                <c:pt idx="3">
                  <c:v>0.18</c:v>
                </c:pt>
                <c:pt idx="4">
                  <c:v>0.21</c:v>
                </c:pt>
                <c:pt idx="5">
                  <c:v>0.24</c:v>
                </c:pt>
                <c:pt idx="6">
                  <c:v>0.27</c:v>
                </c:pt>
              </c:numCache>
            </c:numRef>
          </c:cat>
          <c:val>
            <c:numRef>
              <c:f>'Part 2'!$M$46:$M$52</c:f>
              <c:numCache>
                <c:formatCode>0.0000</c:formatCode>
                <c:ptCount val="7"/>
                <c:pt idx="0">
                  <c:v>8.0199999999999998E-4</c:v>
                </c:pt>
                <c:pt idx="1">
                  <c:v>8.4999999999999995E-4</c:v>
                </c:pt>
                <c:pt idx="2">
                  <c:v>8.8999999999999999E-3</c:v>
                </c:pt>
                <c:pt idx="3">
                  <c:v>1.0499999999999999E-3</c:v>
                </c:pt>
                <c:pt idx="4">
                  <c:v>2.3E-3</c:v>
                </c:pt>
                <c:pt idx="5">
                  <c:v>4.81E-3</c:v>
                </c:pt>
                <c:pt idx="6">
                  <c:v>2.069E-2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57-E840-9C0A-591A62B2F1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7946848"/>
        <c:axId val="2047948576"/>
      </c:lineChart>
      <c:catAx>
        <c:axId val="2047946848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948576"/>
        <c:crosses val="autoZero"/>
        <c:auto val="1"/>
        <c:lblAlgn val="ctr"/>
        <c:lblOffset val="100"/>
        <c:noMultiLvlLbl val="0"/>
      </c:catAx>
      <c:valAx>
        <c:axId val="204794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946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781050</xdr:colOff>
      <xdr:row>52</xdr:row>
      <xdr:rowOff>177800</xdr:rowOff>
    </xdr:from>
    <xdr:to>
      <xdr:col>17</xdr:col>
      <xdr:colOff>12700</xdr:colOff>
      <xdr:row>69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5AFC27-E604-573B-8621-7FB54C4FCB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CAEA9-E840-4446-B320-A2C4A8AB30D3}">
  <dimension ref="E4:R69"/>
  <sheetViews>
    <sheetView tabSelected="1" workbookViewId="0">
      <selection activeCell="C17" sqref="C17"/>
    </sheetView>
  </sheetViews>
  <sheetFormatPr baseColWidth="10" defaultRowHeight="16" x14ac:dyDescent="0.2"/>
  <cols>
    <col min="5" max="5" width="14.1640625" customWidth="1"/>
    <col min="6" max="6" width="13.33203125" customWidth="1"/>
    <col min="7" max="7" width="14.5" customWidth="1"/>
    <col min="8" max="8" width="16" customWidth="1"/>
    <col min="10" max="10" width="12.6640625" customWidth="1"/>
    <col min="11" max="11" width="13.6640625" customWidth="1"/>
    <col min="12" max="12" width="13.83203125" customWidth="1"/>
    <col min="14" max="14" width="11.33203125" bestFit="1" customWidth="1"/>
  </cols>
  <sheetData>
    <row r="4" spans="7:15" ht="26" x14ac:dyDescent="0.3">
      <c r="G4" s="86" t="s">
        <v>311</v>
      </c>
      <c r="H4" s="86"/>
      <c r="I4" s="86"/>
      <c r="J4" s="28"/>
      <c r="K4" s="28"/>
    </row>
    <row r="7" spans="7:15" ht="21" thickBot="1" x14ac:dyDescent="0.25">
      <c r="G7" s="1" t="s">
        <v>0</v>
      </c>
      <c r="H7" s="2" t="s">
        <v>1</v>
      </c>
      <c r="I7" s="2" t="s">
        <v>2</v>
      </c>
      <c r="J7" s="2" t="s">
        <v>3</v>
      </c>
    </row>
    <row r="8" spans="7:15" ht="21" thickBot="1" x14ac:dyDescent="0.25">
      <c r="G8" s="3" t="s">
        <v>4</v>
      </c>
      <c r="H8" s="87">
        <v>10</v>
      </c>
      <c r="I8" s="87">
        <v>11</v>
      </c>
      <c r="J8" s="87">
        <v>10</v>
      </c>
      <c r="N8" s="89" t="s">
        <v>17</v>
      </c>
      <c r="O8" s="89">
        <f>SUMPRODUCT(H8:J13,F20:H25)</f>
        <v>3425</v>
      </c>
    </row>
    <row r="9" spans="7:15" ht="21" thickBot="1" x14ac:dyDescent="0.25">
      <c r="G9" s="3" t="s">
        <v>5</v>
      </c>
      <c r="H9" s="88">
        <v>10</v>
      </c>
      <c r="I9" s="88">
        <v>9</v>
      </c>
      <c r="J9" s="88">
        <v>11</v>
      </c>
    </row>
    <row r="10" spans="7:15" ht="21" thickBot="1" x14ac:dyDescent="0.25">
      <c r="G10" s="3" t="s">
        <v>6</v>
      </c>
      <c r="H10" s="88">
        <v>13</v>
      </c>
      <c r="I10" s="88">
        <v>14</v>
      </c>
      <c r="J10" s="88">
        <v>13</v>
      </c>
    </row>
    <row r="11" spans="7:15" ht="21" thickBot="1" x14ac:dyDescent="0.25">
      <c r="G11" s="3" t="s">
        <v>7</v>
      </c>
      <c r="H11" s="88">
        <v>12</v>
      </c>
      <c r="I11" s="88">
        <v>11</v>
      </c>
      <c r="J11" s="88">
        <v>11</v>
      </c>
    </row>
    <row r="12" spans="7:15" ht="21" thickBot="1" x14ac:dyDescent="0.25">
      <c r="G12" s="3" t="s">
        <v>8</v>
      </c>
      <c r="H12" s="88">
        <v>11</v>
      </c>
      <c r="I12" s="88">
        <v>15</v>
      </c>
      <c r="J12" s="88">
        <v>11</v>
      </c>
    </row>
    <row r="13" spans="7:15" ht="21" thickBot="1" x14ac:dyDescent="0.25">
      <c r="G13" s="3" t="s">
        <v>9</v>
      </c>
      <c r="H13" s="88">
        <v>16</v>
      </c>
      <c r="I13" s="88">
        <v>14</v>
      </c>
      <c r="J13" s="88">
        <v>15</v>
      </c>
    </row>
    <row r="17" spans="5:11" ht="26" x14ac:dyDescent="0.3">
      <c r="F17" s="86" t="s">
        <v>312</v>
      </c>
      <c r="G17" s="86"/>
      <c r="H17" s="86"/>
      <c r="I17" s="86"/>
      <c r="J17" s="95"/>
      <c r="K17" s="95"/>
    </row>
    <row r="18" spans="5:11" ht="17" thickBot="1" x14ac:dyDescent="0.25"/>
    <row r="19" spans="5:11" ht="21" thickBot="1" x14ac:dyDescent="0.25">
      <c r="E19" s="11" t="s">
        <v>18</v>
      </c>
      <c r="F19" s="12" t="s">
        <v>1</v>
      </c>
      <c r="G19" s="12" t="s">
        <v>2</v>
      </c>
      <c r="H19" s="12" t="s">
        <v>3</v>
      </c>
      <c r="I19" s="91" t="s">
        <v>19</v>
      </c>
      <c r="J19" s="14"/>
      <c r="K19" s="16" t="s">
        <v>20</v>
      </c>
    </row>
    <row r="20" spans="5:11" ht="20" x14ac:dyDescent="0.2">
      <c r="E20" s="17" t="s">
        <v>4</v>
      </c>
      <c r="F20" s="90">
        <v>35</v>
      </c>
      <c r="G20" s="90">
        <v>0</v>
      </c>
      <c r="H20" s="90">
        <v>25</v>
      </c>
      <c r="I20" s="92">
        <f>SUM(F20:H20)</f>
        <v>60</v>
      </c>
      <c r="J20" s="18" t="s">
        <v>21</v>
      </c>
      <c r="K20" s="19">
        <v>60</v>
      </c>
    </row>
    <row r="21" spans="5:11" ht="20" x14ac:dyDescent="0.2">
      <c r="E21" s="17" t="s">
        <v>5</v>
      </c>
      <c r="F21" s="90">
        <v>15</v>
      </c>
      <c r="G21" s="90">
        <v>30</v>
      </c>
      <c r="H21" s="90">
        <v>0</v>
      </c>
      <c r="I21" s="92">
        <f t="shared" ref="I21:I25" si="0">SUM(F21:H21)</f>
        <v>45</v>
      </c>
      <c r="J21" s="18" t="s">
        <v>21</v>
      </c>
      <c r="K21" s="19">
        <v>45</v>
      </c>
    </row>
    <row r="22" spans="5:11" ht="20" x14ac:dyDescent="0.2">
      <c r="E22" s="17" t="s">
        <v>6</v>
      </c>
      <c r="F22" s="90">
        <v>0</v>
      </c>
      <c r="G22" s="90">
        <v>0</v>
      </c>
      <c r="H22" s="90">
        <v>40</v>
      </c>
      <c r="I22" s="92">
        <f t="shared" si="0"/>
        <v>40</v>
      </c>
      <c r="J22" s="18" t="s">
        <v>21</v>
      </c>
      <c r="K22" s="19">
        <v>40</v>
      </c>
    </row>
    <row r="23" spans="5:11" ht="20" x14ac:dyDescent="0.2">
      <c r="E23" s="17" t="s">
        <v>7</v>
      </c>
      <c r="F23" s="90">
        <v>0</v>
      </c>
      <c r="G23" s="90">
        <v>0</v>
      </c>
      <c r="H23" s="90">
        <v>55</v>
      </c>
      <c r="I23" s="92">
        <f t="shared" si="0"/>
        <v>55</v>
      </c>
      <c r="J23" s="18" t="s">
        <v>21</v>
      </c>
      <c r="K23" s="19">
        <v>55</v>
      </c>
    </row>
    <row r="24" spans="5:11" ht="20" x14ac:dyDescent="0.2">
      <c r="E24" s="17" t="s">
        <v>8</v>
      </c>
      <c r="F24" s="90">
        <v>40</v>
      </c>
      <c r="G24" s="90">
        <v>0</v>
      </c>
      <c r="H24" s="90">
        <v>0</v>
      </c>
      <c r="I24" s="92">
        <f t="shared" si="0"/>
        <v>40</v>
      </c>
      <c r="J24" s="18" t="s">
        <v>21</v>
      </c>
      <c r="K24" s="19">
        <v>40</v>
      </c>
    </row>
    <row r="25" spans="5:11" ht="20" x14ac:dyDescent="0.2">
      <c r="E25" s="17" t="s">
        <v>9</v>
      </c>
      <c r="F25" s="90">
        <v>0</v>
      </c>
      <c r="G25" s="90">
        <v>60</v>
      </c>
      <c r="H25" s="90">
        <v>0</v>
      </c>
      <c r="I25" s="92">
        <f t="shared" si="0"/>
        <v>60</v>
      </c>
      <c r="J25" s="18" t="s">
        <v>21</v>
      </c>
      <c r="K25" s="19">
        <v>60</v>
      </c>
    </row>
    <row r="26" spans="5:11" ht="21" thickBot="1" x14ac:dyDescent="0.25">
      <c r="E26" s="93" t="s">
        <v>19</v>
      </c>
      <c r="F26" s="94">
        <f>SUM(F20:F25)</f>
        <v>90</v>
      </c>
      <c r="G26" s="94">
        <f t="shared" ref="G26:H26" si="1">SUM(G20:G25)</f>
        <v>90</v>
      </c>
      <c r="H26" s="94">
        <f t="shared" si="1"/>
        <v>120</v>
      </c>
      <c r="I26" s="13"/>
      <c r="J26" s="13"/>
      <c r="K26" s="13"/>
    </row>
    <row r="27" spans="5:11" ht="17" thickBot="1" x14ac:dyDescent="0.25">
      <c r="E27" s="13"/>
      <c r="F27" s="21" t="s">
        <v>22</v>
      </c>
      <c r="G27" s="21" t="s">
        <v>22</v>
      </c>
      <c r="H27" s="21" t="s">
        <v>22</v>
      </c>
      <c r="I27" s="13"/>
      <c r="J27" s="23" t="s">
        <v>23</v>
      </c>
      <c r="K27" s="16">
        <f>SUM(K20:K25)</f>
        <v>300</v>
      </c>
    </row>
    <row r="28" spans="5:11" ht="17" thickBot="1" x14ac:dyDescent="0.25">
      <c r="E28" s="13"/>
      <c r="F28" s="24">
        <v>110</v>
      </c>
      <c r="G28" s="25">
        <v>90</v>
      </c>
      <c r="H28" s="25">
        <v>120</v>
      </c>
      <c r="I28" s="13"/>
      <c r="J28" s="13"/>
      <c r="K28" s="13"/>
    </row>
    <row r="29" spans="5:11" ht="17" thickBot="1" x14ac:dyDescent="0.25">
      <c r="E29" s="13"/>
      <c r="F29" s="26" t="s">
        <v>23</v>
      </c>
      <c r="G29" s="16">
        <f>SUM(F28:H28)</f>
        <v>320</v>
      </c>
      <c r="H29" s="27"/>
      <c r="I29" s="13"/>
      <c r="J29" s="13"/>
      <c r="K29" s="13"/>
    </row>
    <row r="40" spans="5:17" ht="17" thickBot="1" x14ac:dyDescent="0.25"/>
    <row r="41" spans="5:17" ht="21" thickBot="1" x14ac:dyDescent="0.25">
      <c r="E41" s="33" t="s">
        <v>98</v>
      </c>
      <c r="F41" s="34" t="s">
        <v>1</v>
      </c>
      <c r="G41" s="34" t="s">
        <v>2</v>
      </c>
      <c r="H41" s="35" t="s">
        <v>3</v>
      </c>
      <c r="I41" s="34" t="s">
        <v>4</v>
      </c>
      <c r="J41" s="34" t="s">
        <v>5</v>
      </c>
      <c r="K41" s="34" t="s">
        <v>6</v>
      </c>
      <c r="L41" s="34" t="s">
        <v>7</v>
      </c>
      <c r="M41" s="34" t="s">
        <v>8</v>
      </c>
      <c r="N41" s="34" t="s">
        <v>9</v>
      </c>
    </row>
    <row r="42" spans="5:17" ht="20" x14ac:dyDescent="0.2">
      <c r="E42" s="36" t="s">
        <v>4</v>
      </c>
      <c r="F42" s="37">
        <v>10</v>
      </c>
      <c r="G42" s="37">
        <v>11</v>
      </c>
      <c r="H42" s="37">
        <v>10</v>
      </c>
      <c r="I42" s="37">
        <v>0</v>
      </c>
      <c r="J42" s="37">
        <v>2</v>
      </c>
      <c r="K42" s="37">
        <v>4</v>
      </c>
      <c r="L42" s="37">
        <v>3</v>
      </c>
      <c r="M42" s="37">
        <v>3</v>
      </c>
      <c r="N42" s="37">
        <v>4</v>
      </c>
    </row>
    <row r="43" spans="5:17" ht="20" x14ac:dyDescent="0.2">
      <c r="E43" s="38" t="s">
        <v>5</v>
      </c>
      <c r="F43" s="37">
        <v>10</v>
      </c>
      <c r="G43" s="37">
        <v>9</v>
      </c>
      <c r="H43" s="37">
        <v>11</v>
      </c>
      <c r="I43" s="37">
        <v>2</v>
      </c>
      <c r="J43" s="37">
        <v>0</v>
      </c>
      <c r="K43" s="37">
        <v>4</v>
      </c>
      <c r="L43" s="37">
        <v>5</v>
      </c>
      <c r="M43" s="37">
        <v>4</v>
      </c>
      <c r="N43" s="37">
        <v>3</v>
      </c>
    </row>
    <row r="44" spans="5:17" ht="20" x14ac:dyDescent="0.2">
      <c r="E44" s="38" t="s">
        <v>6</v>
      </c>
      <c r="F44" s="37">
        <v>13</v>
      </c>
      <c r="G44" s="37">
        <v>14</v>
      </c>
      <c r="H44" s="37">
        <v>13</v>
      </c>
      <c r="I44" s="37">
        <v>4</v>
      </c>
      <c r="J44" s="37">
        <v>4</v>
      </c>
      <c r="K44" s="37">
        <v>0</v>
      </c>
      <c r="L44" s="37">
        <v>3</v>
      </c>
      <c r="M44" s="37">
        <v>4</v>
      </c>
      <c r="N44" s="37">
        <v>5</v>
      </c>
    </row>
    <row r="45" spans="5:17" ht="20" x14ac:dyDescent="0.2">
      <c r="E45" s="38" t="s">
        <v>7</v>
      </c>
      <c r="F45" s="37">
        <v>12</v>
      </c>
      <c r="G45" s="37">
        <v>11</v>
      </c>
      <c r="H45" s="37">
        <v>11</v>
      </c>
      <c r="I45" s="37">
        <v>3</v>
      </c>
      <c r="J45" s="37">
        <v>5</v>
      </c>
      <c r="K45" s="37">
        <v>3</v>
      </c>
      <c r="L45" s="37">
        <v>0</v>
      </c>
      <c r="M45" s="37">
        <v>4</v>
      </c>
      <c r="N45" s="37">
        <v>3</v>
      </c>
      <c r="P45" s="89" t="s">
        <v>100</v>
      </c>
      <c r="Q45" s="89">
        <f>SUMPRODUCT(F42:N50,F57:N65)</f>
        <v>2050</v>
      </c>
    </row>
    <row r="46" spans="5:17" ht="20" x14ac:dyDescent="0.2">
      <c r="E46" s="38" t="s">
        <v>8</v>
      </c>
      <c r="F46" s="37">
        <v>11</v>
      </c>
      <c r="G46" s="37">
        <v>15</v>
      </c>
      <c r="H46" s="37">
        <v>11</v>
      </c>
      <c r="I46" s="37">
        <v>3</v>
      </c>
      <c r="J46" s="37">
        <v>4</v>
      </c>
      <c r="K46" s="37">
        <v>4</v>
      </c>
      <c r="L46" s="37">
        <v>4</v>
      </c>
      <c r="M46" s="37">
        <v>0</v>
      </c>
      <c r="N46" s="37">
        <v>3</v>
      </c>
    </row>
    <row r="47" spans="5:17" ht="20" x14ac:dyDescent="0.2">
      <c r="E47" s="38" t="s">
        <v>9</v>
      </c>
      <c r="F47" s="37">
        <v>16</v>
      </c>
      <c r="G47" s="37">
        <v>14</v>
      </c>
      <c r="H47" s="37">
        <v>15</v>
      </c>
      <c r="I47" s="37">
        <v>4</v>
      </c>
      <c r="J47" s="37">
        <v>3</v>
      </c>
      <c r="K47" s="37">
        <v>5</v>
      </c>
      <c r="L47" s="37">
        <v>5</v>
      </c>
      <c r="M47" s="37">
        <v>3</v>
      </c>
      <c r="N47" s="37">
        <v>0</v>
      </c>
    </row>
    <row r="48" spans="5:17" ht="20" x14ac:dyDescent="0.2">
      <c r="E48" s="38" t="s">
        <v>1</v>
      </c>
      <c r="F48" s="37">
        <v>0</v>
      </c>
      <c r="G48" s="37">
        <v>3</v>
      </c>
      <c r="H48" s="37">
        <v>4</v>
      </c>
      <c r="I48" s="37">
        <v>10</v>
      </c>
      <c r="J48" s="37">
        <v>10</v>
      </c>
      <c r="K48" s="37">
        <v>12</v>
      </c>
      <c r="L48" s="37">
        <v>14</v>
      </c>
      <c r="M48" s="37">
        <v>11</v>
      </c>
      <c r="N48" s="37">
        <v>16</v>
      </c>
    </row>
    <row r="49" spans="5:18" ht="20" x14ac:dyDescent="0.2">
      <c r="E49" s="38" t="s">
        <v>2</v>
      </c>
      <c r="F49" s="37">
        <v>3</v>
      </c>
      <c r="G49" s="37">
        <v>0</v>
      </c>
      <c r="H49" s="37">
        <v>5</v>
      </c>
      <c r="I49" s="37">
        <v>11</v>
      </c>
      <c r="J49" s="37">
        <v>9</v>
      </c>
      <c r="K49" s="37">
        <v>14</v>
      </c>
      <c r="L49" s="37">
        <v>11</v>
      </c>
      <c r="M49" s="37">
        <v>15</v>
      </c>
      <c r="N49" s="37">
        <v>14</v>
      </c>
    </row>
    <row r="50" spans="5:18" ht="21" thickBot="1" x14ac:dyDescent="0.25">
      <c r="E50" s="39" t="s">
        <v>3</v>
      </c>
      <c r="F50" s="37">
        <v>4</v>
      </c>
      <c r="G50" s="37">
        <v>5</v>
      </c>
      <c r="H50" s="37">
        <v>0</v>
      </c>
      <c r="I50" s="37">
        <v>10</v>
      </c>
      <c r="J50" s="37">
        <v>11</v>
      </c>
      <c r="K50" s="37">
        <v>13</v>
      </c>
      <c r="L50" s="37">
        <v>11</v>
      </c>
      <c r="M50" s="37">
        <v>11</v>
      </c>
      <c r="N50" s="37">
        <v>15</v>
      </c>
    </row>
    <row r="55" spans="5:18" ht="17" thickBot="1" x14ac:dyDescent="0.25"/>
    <row r="56" spans="5:18" ht="21" thickBot="1" x14ac:dyDescent="0.25">
      <c r="E56" s="33" t="s">
        <v>98</v>
      </c>
      <c r="F56" s="34" t="s">
        <v>4</v>
      </c>
      <c r="G56" s="34" t="s">
        <v>5</v>
      </c>
      <c r="H56" s="34" t="s">
        <v>6</v>
      </c>
      <c r="I56" s="34" t="s">
        <v>7</v>
      </c>
      <c r="J56" s="34" t="s">
        <v>8</v>
      </c>
      <c r="K56" s="34" t="s">
        <v>9</v>
      </c>
      <c r="L56" s="41" t="s">
        <v>1</v>
      </c>
      <c r="M56" s="41" t="s">
        <v>2</v>
      </c>
      <c r="N56" s="41" t="s">
        <v>3</v>
      </c>
      <c r="O56" s="96" t="s">
        <v>19</v>
      </c>
      <c r="P56" s="40"/>
      <c r="Q56" s="35" t="s">
        <v>20</v>
      </c>
    </row>
    <row r="57" spans="5:18" ht="20" x14ac:dyDescent="0.2">
      <c r="E57" s="41" t="s">
        <v>4</v>
      </c>
      <c r="F57" s="88">
        <v>0</v>
      </c>
      <c r="G57" s="88">
        <v>0</v>
      </c>
      <c r="H57" s="88">
        <v>0</v>
      </c>
      <c r="I57" s="88">
        <v>45</v>
      </c>
      <c r="J57" s="88">
        <v>0</v>
      </c>
      <c r="K57" s="88">
        <v>0</v>
      </c>
      <c r="L57" s="88">
        <v>0</v>
      </c>
      <c r="M57" s="88">
        <v>0</v>
      </c>
      <c r="N57" s="88">
        <v>15</v>
      </c>
      <c r="O57" s="97">
        <f>SUM(F57:N57)</f>
        <v>60</v>
      </c>
      <c r="P57" s="20" t="s">
        <v>22</v>
      </c>
      <c r="Q57" s="81">
        <v>60</v>
      </c>
      <c r="R57" s="83"/>
    </row>
    <row r="58" spans="5:18" ht="20" x14ac:dyDescent="0.2">
      <c r="E58" s="41" t="s">
        <v>5</v>
      </c>
      <c r="F58" s="88">
        <v>0</v>
      </c>
      <c r="G58" s="88">
        <v>0</v>
      </c>
      <c r="H58" s="88">
        <v>0</v>
      </c>
      <c r="I58" s="88">
        <v>0</v>
      </c>
      <c r="J58" s="88">
        <v>0</v>
      </c>
      <c r="K58" s="88">
        <v>0</v>
      </c>
      <c r="L58" s="88">
        <v>0</v>
      </c>
      <c r="M58" s="88">
        <v>0</v>
      </c>
      <c r="N58" s="88">
        <v>45</v>
      </c>
      <c r="O58" s="97">
        <f t="shared" ref="O58:O65" si="2">SUM(F58:N58)</f>
        <v>45</v>
      </c>
      <c r="P58" s="20" t="s">
        <v>22</v>
      </c>
      <c r="Q58" s="82">
        <v>45</v>
      </c>
      <c r="R58" s="83"/>
    </row>
    <row r="59" spans="5:18" ht="20" x14ac:dyDescent="0.2">
      <c r="E59" s="41" t="s">
        <v>6</v>
      </c>
      <c r="F59" s="88">
        <v>0</v>
      </c>
      <c r="G59" s="88">
        <v>0</v>
      </c>
      <c r="H59" s="88">
        <v>0</v>
      </c>
      <c r="I59" s="88">
        <v>0</v>
      </c>
      <c r="J59" s="88">
        <v>0</v>
      </c>
      <c r="K59" s="88">
        <v>40</v>
      </c>
      <c r="L59" s="88">
        <v>0</v>
      </c>
      <c r="M59" s="88">
        <v>0</v>
      </c>
      <c r="N59" s="88">
        <v>0</v>
      </c>
      <c r="O59" s="97">
        <f t="shared" si="2"/>
        <v>40</v>
      </c>
      <c r="P59" s="20" t="s">
        <v>22</v>
      </c>
      <c r="Q59" s="82">
        <v>40</v>
      </c>
      <c r="R59" s="83"/>
    </row>
    <row r="60" spans="5:18" ht="20" x14ac:dyDescent="0.2">
      <c r="E60" s="41" t="s">
        <v>7</v>
      </c>
      <c r="F60" s="88">
        <v>0</v>
      </c>
      <c r="G60" s="88">
        <v>0</v>
      </c>
      <c r="H60" s="88">
        <v>0</v>
      </c>
      <c r="I60" s="88">
        <v>0</v>
      </c>
      <c r="J60" s="88">
        <v>0</v>
      </c>
      <c r="K60" s="88">
        <v>0</v>
      </c>
      <c r="L60" s="88">
        <v>55</v>
      </c>
      <c r="M60" s="88">
        <v>0</v>
      </c>
      <c r="N60" s="88">
        <v>0</v>
      </c>
      <c r="O60" s="97">
        <f t="shared" si="2"/>
        <v>55</v>
      </c>
      <c r="P60" s="20" t="s">
        <v>22</v>
      </c>
      <c r="Q60" s="82">
        <v>55</v>
      </c>
      <c r="R60" s="83"/>
    </row>
    <row r="61" spans="5:18" ht="20" x14ac:dyDescent="0.2">
      <c r="E61" s="41" t="s">
        <v>8</v>
      </c>
      <c r="F61" s="88">
        <v>0</v>
      </c>
      <c r="G61" s="88">
        <v>0</v>
      </c>
      <c r="H61" s="88">
        <v>0</v>
      </c>
      <c r="I61" s="88">
        <v>0</v>
      </c>
      <c r="J61" s="88">
        <v>0</v>
      </c>
      <c r="K61" s="88">
        <v>0</v>
      </c>
      <c r="L61" s="88">
        <v>0</v>
      </c>
      <c r="M61" s="88">
        <v>40</v>
      </c>
      <c r="N61" s="88">
        <v>0</v>
      </c>
      <c r="O61" s="97">
        <f t="shared" si="2"/>
        <v>40</v>
      </c>
      <c r="P61" s="20" t="s">
        <v>22</v>
      </c>
      <c r="Q61" s="82">
        <v>40</v>
      </c>
      <c r="R61" s="83"/>
    </row>
    <row r="62" spans="5:18" ht="20" x14ac:dyDescent="0.2">
      <c r="E62" s="41" t="s">
        <v>9</v>
      </c>
      <c r="F62" s="88">
        <v>0</v>
      </c>
      <c r="G62" s="88">
        <v>0</v>
      </c>
      <c r="H62" s="88">
        <v>0</v>
      </c>
      <c r="I62" s="88">
        <v>0</v>
      </c>
      <c r="J62" s="88">
        <v>0</v>
      </c>
      <c r="K62" s="88">
        <v>0</v>
      </c>
      <c r="L62" s="88">
        <v>0</v>
      </c>
      <c r="M62" s="88">
        <v>0</v>
      </c>
      <c r="N62" s="88">
        <v>60</v>
      </c>
      <c r="O62" s="97">
        <f t="shared" si="2"/>
        <v>60</v>
      </c>
      <c r="P62" s="20" t="s">
        <v>22</v>
      </c>
      <c r="Q62" s="82">
        <v>60</v>
      </c>
      <c r="R62" s="83"/>
    </row>
    <row r="63" spans="5:18" ht="20" x14ac:dyDescent="0.2">
      <c r="E63" s="41" t="s">
        <v>1</v>
      </c>
      <c r="F63" s="88">
        <v>60</v>
      </c>
      <c r="G63" s="88">
        <v>0</v>
      </c>
      <c r="H63" s="88">
        <v>0</v>
      </c>
      <c r="I63" s="88">
        <v>10</v>
      </c>
      <c r="J63" s="88">
        <v>0</v>
      </c>
      <c r="K63" s="88">
        <v>20</v>
      </c>
      <c r="L63" s="88">
        <v>0</v>
      </c>
      <c r="M63" s="88">
        <v>20</v>
      </c>
      <c r="N63" s="88">
        <v>0</v>
      </c>
      <c r="O63" s="97">
        <f t="shared" si="2"/>
        <v>110</v>
      </c>
      <c r="P63" s="20" t="s">
        <v>22</v>
      </c>
      <c r="Q63" s="43">
        <v>110</v>
      </c>
    </row>
    <row r="64" spans="5:18" ht="20" x14ac:dyDescent="0.2">
      <c r="E64" s="41" t="s">
        <v>2</v>
      </c>
      <c r="F64" s="88">
        <v>0</v>
      </c>
      <c r="G64" s="88">
        <v>45</v>
      </c>
      <c r="H64" s="88">
        <v>0</v>
      </c>
      <c r="I64" s="88">
        <v>0</v>
      </c>
      <c r="J64" s="88">
        <v>40</v>
      </c>
      <c r="K64" s="88">
        <v>0</v>
      </c>
      <c r="L64" s="88">
        <v>5</v>
      </c>
      <c r="M64" s="88">
        <v>0</v>
      </c>
      <c r="N64" s="88">
        <v>0</v>
      </c>
      <c r="O64" s="97">
        <f t="shared" si="2"/>
        <v>90</v>
      </c>
      <c r="P64" s="20" t="s">
        <v>22</v>
      </c>
      <c r="Q64" s="43">
        <v>90</v>
      </c>
    </row>
    <row r="65" spans="5:18" ht="20" x14ac:dyDescent="0.2">
      <c r="E65" s="41" t="s">
        <v>3</v>
      </c>
      <c r="F65" s="88">
        <v>0</v>
      </c>
      <c r="G65" s="88">
        <v>0</v>
      </c>
      <c r="H65" s="88">
        <v>40</v>
      </c>
      <c r="I65" s="88">
        <v>0</v>
      </c>
      <c r="J65" s="88">
        <v>0</v>
      </c>
      <c r="K65" s="88">
        <v>0</v>
      </c>
      <c r="L65" s="88">
        <v>50</v>
      </c>
      <c r="M65" s="88">
        <v>30</v>
      </c>
      <c r="N65" s="88">
        <v>0</v>
      </c>
      <c r="O65" s="97">
        <f t="shared" si="2"/>
        <v>120</v>
      </c>
      <c r="P65" s="20" t="s">
        <v>22</v>
      </c>
      <c r="Q65" s="43">
        <v>120</v>
      </c>
    </row>
    <row r="66" spans="5:18" ht="21" thickBot="1" x14ac:dyDescent="0.25">
      <c r="E66" s="98" t="s">
        <v>99</v>
      </c>
      <c r="F66" s="99">
        <f>SUM(F57:F65)</f>
        <v>60</v>
      </c>
      <c r="G66" s="99">
        <f t="shared" ref="G66:N66" si="3">SUM(G57:G65)</f>
        <v>45</v>
      </c>
      <c r="H66" s="99">
        <f t="shared" si="3"/>
        <v>40</v>
      </c>
      <c r="I66" s="99">
        <f t="shared" si="3"/>
        <v>55</v>
      </c>
      <c r="J66" s="99">
        <f t="shared" si="3"/>
        <v>40</v>
      </c>
      <c r="K66" s="99">
        <f t="shared" si="3"/>
        <v>60</v>
      </c>
      <c r="L66" s="99">
        <f t="shared" si="3"/>
        <v>110</v>
      </c>
      <c r="M66" s="99">
        <f t="shared" si="3"/>
        <v>90</v>
      </c>
      <c r="N66" s="99">
        <f t="shared" si="3"/>
        <v>120</v>
      </c>
    </row>
    <row r="67" spans="5:18" ht="17" thickBot="1" x14ac:dyDescent="0.25">
      <c r="F67" s="43" t="s">
        <v>21</v>
      </c>
      <c r="G67" s="43" t="s">
        <v>21</v>
      </c>
      <c r="H67" s="43" t="s">
        <v>21</v>
      </c>
      <c r="I67" s="43" t="s">
        <v>21</v>
      </c>
      <c r="J67" s="43" t="s">
        <v>21</v>
      </c>
      <c r="K67" s="43" t="s">
        <v>21</v>
      </c>
      <c r="L67" s="43" t="s">
        <v>21</v>
      </c>
      <c r="M67" s="43" t="s">
        <v>21</v>
      </c>
      <c r="N67" s="43" t="s">
        <v>21</v>
      </c>
      <c r="P67" s="103"/>
      <c r="Q67" s="22"/>
      <c r="R67" s="15"/>
    </row>
    <row r="68" spans="5:18" ht="21" thickBot="1" x14ac:dyDescent="0.25">
      <c r="E68" s="84" t="s">
        <v>297</v>
      </c>
      <c r="F68" s="45">
        <v>60</v>
      </c>
      <c r="G68" s="45">
        <v>45</v>
      </c>
      <c r="H68" s="45">
        <v>40</v>
      </c>
      <c r="I68" s="22">
        <v>55</v>
      </c>
      <c r="J68" s="15">
        <v>40</v>
      </c>
      <c r="K68" s="85">
        <v>60</v>
      </c>
      <c r="L68" s="45">
        <v>110</v>
      </c>
      <c r="M68" s="45">
        <v>90</v>
      </c>
      <c r="N68" s="45">
        <v>120</v>
      </c>
    </row>
    <row r="69" spans="5:18" x14ac:dyDescent="0.2">
      <c r="F69" s="42"/>
      <c r="G69" s="42"/>
      <c r="H69" s="42"/>
      <c r="L69" s="46"/>
      <c r="M69" s="46"/>
      <c r="N69" s="4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8EE59-B8A6-0D41-80F1-22AF998CF4C6}">
  <dimension ref="A1:H39"/>
  <sheetViews>
    <sheetView showGridLines="0" topLeftCell="A29" workbookViewId="0">
      <selection sqref="A1:A3"/>
    </sheetView>
  </sheetViews>
  <sheetFormatPr baseColWidth="10" defaultRowHeight="16" x14ac:dyDescent="0.2"/>
  <cols>
    <col min="1" max="1" width="2.33203125" customWidth="1"/>
    <col min="2" max="2" width="6.5" bestFit="1" customWidth="1"/>
    <col min="3" max="3" width="20.5" bestFit="1" customWidth="1"/>
    <col min="4" max="4" width="5.83203125" bestFit="1" customWidth="1"/>
    <col min="5" max="5" width="8.1640625" bestFit="1" customWidth="1"/>
    <col min="6" max="6" width="10" bestFit="1" customWidth="1"/>
    <col min="7" max="8" width="9.33203125" bestFit="1" customWidth="1"/>
  </cols>
  <sheetData>
    <row r="1" spans="1:8" x14ac:dyDescent="0.2">
      <c r="A1" s="28" t="s">
        <v>24</v>
      </c>
    </row>
    <row r="2" spans="1:8" x14ac:dyDescent="0.2">
      <c r="A2" s="28" t="s">
        <v>25</v>
      </c>
    </row>
    <row r="3" spans="1:8" x14ac:dyDescent="0.2">
      <c r="A3" s="28" t="s">
        <v>97</v>
      </c>
    </row>
    <row r="6" spans="1:8" ht="17" thickBot="1" x14ac:dyDescent="0.25">
      <c r="A6" t="s">
        <v>26</v>
      </c>
    </row>
    <row r="7" spans="1:8" x14ac:dyDescent="0.2">
      <c r="B7" s="31"/>
      <c r="C7" s="31"/>
      <c r="D7" s="31" t="s">
        <v>29</v>
      </c>
      <c r="E7" s="31" t="s">
        <v>31</v>
      </c>
      <c r="F7" s="31" t="s">
        <v>33</v>
      </c>
      <c r="G7" s="31" t="s">
        <v>35</v>
      </c>
      <c r="H7" s="31" t="s">
        <v>35</v>
      </c>
    </row>
    <row r="8" spans="1:8" ht="17" thickBot="1" x14ac:dyDescent="0.25">
      <c r="B8" s="32" t="s">
        <v>27</v>
      </c>
      <c r="C8" s="32" t="s">
        <v>28</v>
      </c>
      <c r="D8" s="32" t="s">
        <v>30</v>
      </c>
      <c r="E8" s="32" t="s">
        <v>32</v>
      </c>
      <c r="F8" s="32" t="s">
        <v>34</v>
      </c>
      <c r="G8" s="32" t="s">
        <v>36</v>
      </c>
      <c r="H8" s="32" t="s">
        <v>37</v>
      </c>
    </row>
    <row r="9" spans="1:8" x14ac:dyDescent="0.2">
      <c r="B9" s="29" t="s">
        <v>79</v>
      </c>
      <c r="C9" s="29" t="s">
        <v>43</v>
      </c>
      <c r="D9" s="29">
        <v>35</v>
      </c>
      <c r="E9" s="29">
        <v>0</v>
      </c>
      <c r="F9" s="29">
        <v>10</v>
      </c>
      <c r="G9" s="29">
        <v>0</v>
      </c>
      <c r="H9" s="29">
        <v>0</v>
      </c>
    </row>
    <row r="10" spans="1:8" x14ac:dyDescent="0.2">
      <c r="B10" s="29" t="s">
        <v>80</v>
      </c>
      <c r="C10" s="29" t="s">
        <v>44</v>
      </c>
      <c r="D10" s="29">
        <v>0</v>
      </c>
      <c r="E10" s="29">
        <v>2</v>
      </c>
      <c r="F10" s="29">
        <v>11</v>
      </c>
      <c r="G10" s="29">
        <v>1E+30</v>
      </c>
      <c r="H10" s="29">
        <v>2</v>
      </c>
    </row>
    <row r="11" spans="1:8" x14ac:dyDescent="0.2">
      <c r="B11" s="29" t="s">
        <v>81</v>
      </c>
      <c r="C11" s="29" t="s">
        <v>45</v>
      </c>
      <c r="D11" s="29">
        <v>25</v>
      </c>
      <c r="E11" s="29">
        <v>0</v>
      </c>
      <c r="F11" s="29">
        <v>10</v>
      </c>
      <c r="G11" s="29">
        <v>0</v>
      </c>
      <c r="H11" s="29">
        <v>0</v>
      </c>
    </row>
    <row r="12" spans="1:8" x14ac:dyDescent="0.2">
      <c r="B12" s="29" t="s">
        <v>82</v>
      </c>
      <c r="C12" s="29" t="s">
        <v>46</v>
      </c>
      <c r="D12" s="29">
        <v>15</v>
      </c>
      <c r="E12" s="29">
        <v>0</v>
      </c>
      <c r="F12" s="29">
        <v>10</v>
      </c>
      <c r="G12" s="29">
        <v>0</v>
      </c>
      <c r="H12" s="29">
        <v>1</v>
      </c>
    </row>
    <row r="13" spans="1:8" x14ac:dyDescent="0.2">
      <c r="B13" s="29" t="s">
        <v>83</v>
      </c>
      <c r="C13" s="29" t="s">
        <v>47</v>
      </c>
      <c r="D13" s="29">
        <v>30</v>
      </c>
      <c r="E13" s="29">
        <v>0</v>
      </c>
      <c r="F13" s="29">
        <v>9</v>
      </c>
      <c r="G13" s="29">
        <v>1</v>
      </c>
      <c r="H13" s="29">
        <v>0</v>
      </c>
    </row>
    <row r="14" spans="1:8" x14ac:dyDescent="0.2">
      <c r="B14" s="29" t="s">
        <v>84</v>
      </c>
      <c r="C14" s="29" t="s">
        <v>48</v>
      </c>
      <c r="D14" s="29">
        <v>0</v>
      </c>
      <c r="E14" s="29">
        <v>1</v>
      </c>
      <c r="F14" s="29">
        <v>11</v>
      </c>
      <c r="G14" s="29">
        <v>1E+30</v>
      </c>
      <c r="H14" s="29">
        <v>1</v>
      </c>
    </row>
    <row r="15" spans="1:8" x14ac:dyDescent="0.2">
      <c r="B15" s="29" t="s">
        <v>85</v>
      </c>
      <c r="C15" s="29" t="s">
        <v>49</v>
      </c>
      <c r="D15" s="29">
        <v>0</v>
      </c>
      <c r="E15" s="29">
        <v>0</v>
      </c>
      <c r="F15" s="29">
        <v>13</v>
      </c>
      <c r="G15" s="29">
        <v>1E+30</v>
      </c>
      <c r="H15" s="29">
        <v>0</v>
      </c>
    </row>
    <row r="16" spans="1:8" x14ac:dyDescent="0.2">
      <c r="B16" s="29" t="s">
        <v>86</v>
      </c>
      <c r="C16" s="29" t="s">
        <v>50</v>
      </c>
      <c r="D16" s="29">
        <v>0</v>
      </c>
      <c r="E16" s="29">
        <v>2</v>
      </c>
      <c r="F16" s="29">
        <v>14</v>
      </c>
      <c r="G16" s="29">
        <v>1E+30</v>
      </c>
      <c r="H16" s="29">
        <v>2</v>
      </c>
    </row>
    <row r="17" spans="1:8" x14ac:dyDescent="0.2">
      <c r="B17" s="29" t="s">
        <v>87</v>
      </c>
      <c r="C17" s="29" t="s">
        <v>51</v>
      </c>
      <c r="D17" s="29">
        <v>40</v>
      </c>
      <c r="E17" s="29">
        <v>0</v>
      </c>
      <c r="F17" s="29">
        <v>13</v>
      </c>
      <c r="G17" s="29">
        <v>0</v>
      </c>
      <c r="H17" s="29">
        <v>13</v>
      </c>
    </row>
    <row r="18" spans="1:8" x14ac:dyDescent="0.2">
      <c r="B18" s="29" t="s">
        <v>88</v>
      </c>
      <c r="C18" s="29" t="s">
        <v>52</v>
      </c>
      <c r="D18" s="29">
        <v>0</v>
      </c>
      <c r="E18" s="29">
        <v>1</v>
      </c>
      <c r="F18" s="29">
        <v>12</v>
      </c>
      <c r="G18" s="29">
        <v>1E+30</v>
      </c>
      <c r="H18" s="29">
        <v>1</v>
      </c>
    </row>
    <row r="19" spans="1:8" x14ac:dyDescent="0.2">
      <c r="B19" s="29" t="s">
        <v>89</v>
      </c>
      <c r="C19" s="29" t="s">
        <v>53</v>
      </c>
      <c r="D19" s="29">
        <v>0</v>
      </c>
      <c r="E19" s="29">
        <v>1</v>
      </c>
      <c r="F19" s="29">
        <v>11</v>
      </c>
      <c r="G19" s="29">
        <v>1E+30</v>
      </c>
      <c r="H19" s="29">
        <v>1</v>
      </c>
    </row>
    <row r="20" spans="1:8" x14ac:dyDescent="0.2">
      <c r="B20" s="29" t="s">
        <v>90</v>
      </c>
      <c r="C20" s="29" t="s">
        <v>54</v>
      </c>
      <c r="D20" s="29">
        <v>55</v>
      </c>
      <c r="E20" s="29">
        <v>0</v>
      </c>
      <c r="F20" s="29">
        <v>11</v>
      </c>
      <c r="G20" s="29">
        <v>1</v>
      </c>
      <c r="H20" s="29">
        <v>11</v>
      </c>
    </row>
    <row r="21" spans="1:8" x14ac:dyDescent="0.2">
      <c r="B21" s="29" t="s">
        <v>91</v>
      </c>
      <c r="C21" s="29" t="s">
        <v>55</v>
      </c>
      <c r="D21" s="29">
        <v>40</v>
      </c>
      <c r="E21" s="29">
        <v>0</v>
      </c>
      <c r="F21" s="29">
        <v>11</v>
      </c>
      <c r="G21" s="29">
        <v>0</v>
      </c>
      <c r="H21" s="29">
        <v>11</v>
      </c>
    </row>
    <row r="22" spans="1:8" x14ac:dyDescent="0.2">
      <c r="B22" s="29" t="s">
        <v>92</v>
      </c>
      <c r="C22" s="29" t="s">
        <v>56</v>
      </c>
      <c r="D22" s="29">
        <v>0</v>
      </c>
      <c r="E22" s="29">
        <v>5</v>
      </c>
      <c r="F22" s="29">
        <v>15</v>
      </c>
      <c r="G22" s="29">
        <v>1E+30</v>
      </c>
      <c r="H22" s="29">
        <v>5</v>
      </c>
    </row>
    <row r="23" spans="1:8" x14ac:dyDescent="0.2">
      <c r="B23" s="29" t="s">
        <v>93</v>
      </c>
      <c r="C23" s="29" t="s">
        <v>57</v>
      </c>
      <c r="D23" s="29">
        <v>0</v>
      </c>
      <c r="E23" s="29">
        <v>0</v>
      </c>
      <c r="F23" s="29">
        <v>11</v>
      </c>
      <c r="G23" s="29">
        <v>1E+30</v>
      </c>
      <c r="H23" s="29">
        <v>0</v>
      </c>
    </row>
    <row r="24" spans="1:8" x14ac:dyDescent="0.2">
      <c r="B24" s="29" t="s">
        <v>94</v>
      </c>
      <c r="C24" s="29" t="s">
        <v>58</v>
      </c>
      <c r="D24" s="29">
        <v>0</v>
      </c>
      <c r="E24" s="29">
        <v>1</v>
      </c>
      <c r="F24" s="29">
        <v>16</v>
      </c>
      <c r="G24" s="29">
        <v>1E+30</v>
      </c>
      <c r="H24" s="29">
        <v>1</v>
      </c>
    </row>
    <row r="25" spans="1:8" x14ac:dyDescent="0.2">
      <c r="B25" s="29" t="s">
        <v>95</v>
      </c>
      <c r="C25" s="29" t="s">
        <v>59</v>
      </c>
      <c r="D25" s="29">
        <v>60</v>
      </c>
      <c r="E25" s="29">
        <v>0</v>
      </c>
      <c r="F25" s="29">
        <v>14</v>
      </c>
      <c r="G25" s="29">
        <v>0</v>
      </c>
      <c r="H25" s="29">
        <v>15</v>
      </c>
    </row>
    <row r="26" spans="1:8" ht="17" thickBot="1" x14ac:dyDescent="0.25">
      <c r="B26" s="30" t="s">
        <v>96</v>
      </c>
      <c r="C26" s="30" t="s">
        <v>60</v>
      </c>
      <c r="D26" s="30">
        <v>0</v>
      </c>
      <c r="E26" s="30">
        <v>0</v>
      </c>
      <c r="F26" s="30">
        <v>15</v>
      </c>
      <c r="G26" s="30">
        <v>1E+30</v>
      </c>
      <c r="H26" s="30">
        <v>0</v>
      </c>
    </row>
    <row r="28" spans="1:8" ht="17" thickBot="1" x14ac:dyDescent="0.25">
      <c r="A28" t="s">
        <v>38</v>
      </c>
    </row>
    <row r="29" spans="1:8" x14ac:dyDescent="0.2">
      <c r="B29" s="31"/>
      <c r="C29" s="31"/>
      <c r="D29" s="31" t="s">
        <v>29</v>
      </c>
      <c r="E29" s="31" t="s">
        <v>39</v>
      </c>
      <c r="F29" s="31" t="s">
        <v>41</v>
      </c>
      <c r="G29" s="31" t="s">
        <v>35</v>
      </c>
      <c r="H29" s="31" t="s">
        <v>35</v>
      </c>
    </row>
    <row r="30" spans="1:8" ht="17" thickBot="1" x14ac:dyDescent="0.25">
      <c r="B30" s="32" t="s">
        <v>27</v>
      </c>
      <c r="C30" s="32" t="s">
        <v>28</v>
      </c>
      <c r="D30" s="32" t="s">
        <v>30</v>
      </c>
      <c r="E30" s="32" t="s">
        <v>40</v>
      </c>
      <c r="F30" s="32" t="s">
        <v>42</v>
      </c>
      <c r="G30" s="32" t="s">
        <v>36</v>
      </c>
      <c r="H30" s="32" t="s">
        <v>37</v>
      </c>
    </row>
    <row r="31" spans="1:8" x14ac:dyDescent="0.2">
      <c r="B31" s="29" t="s">
        <v>61</v>
      </c>
      <c r="C31" s="29" t="s">
        <v>62</v>
      </c>
      <c r="D31" s="29">
        <v>90</v>
      </c>
      <c r="E31" s="29">
        <v>0</v>
      </c>
      <c r="F31" s="29">
        <v>110</v>
      </c>
      <c r="G31" s="29">
        <v>1E+30</v>
      </c>
      <c r="H31" s="29">
        <v>20</v>
      </c>
    </row>
    <row r="32" spans="1:8" x14ac:dyDescent="0.2">
      <c r="B32" s="29" t="s">
        <v>63</v>
      </c>
      <c r="C32" s="29" t="s">
        <v>64</v>
      </c>
      <c r="D32" s="29">
        <v>90</v>
      </c>
      <c r="E32" s="29">
        <v>-1</v>
      </c>
      <c r="F32" s="29">
        <v>90</v>
      </c>
      <c r="G32" s="29">
        <v>15</v>
      </c>
      <c r="H32" s="29">
        <v>20</v>
      </c>
    </row>
    <row r="33" spans="2:8" x14ac:dyDescent="0.2">
      <c r="B33" s="29" t="s">
        <v>65</v>
      </c>
      <c r="C33" s="29" t="s">
        <v>66</v>
      </c>
      <c r="D33" s="29">
        <v>120</v>
      </c>
      <c r="E33" s="29">
        <v>0</v>
      </c>
      <c r="F33" s="29">
        <v>120</v>
      </c>
      <c r="G33" s="29">
        <v>35</v>
      </c>
      <c r="H33" s="29">
        <v>20</v>
      </c>
    </row>
    <row r="34" spans="2:8" x14ac:dyDescent="0.2">
      <c r="B34" s="29" t="s">
        <v>67</v>
      </c>
      <c r="C34" s="29" t="s">
        <v>68</v>
      </c>
      <c r="D34" s="29">
        <v>60</v>
      </c>
      <c r="E34" s="29">
        <v>10</v>
      </c>
      <c r="F34" s="29">
        <v>60</v>
      </c>
      <c r="G34" s="29">
        <v>20</v>
      </c>
      <c r="H34" s="29">
        <v>35</v>
      </c>
    </row>
    <row r="35" spans="2:8" x14ac:dyDescent="0.2">
      <c r="B35" s="29" t="s">
        <v>69</v>
      </c>
      <c r="C35" s="29" t="s">
        <v>70</v>
      </c>
      <c r="D35" s="29">
        <v>45</v>
      </c>
      <c r="E35" s="29">
        <v>10</v>
      </c>
      <c r="F35" s="29">
        <v>45</v>
      </c>
      <c r="G35" s="29">
        <v>20</v>
      </c>
      <c r="H35" s="29">
        <v>15</v>
      </c>
    </row>
    <row r="36" spans="2:8" x14ac:dyDescent="0.2">
      <c r="B36" s="29" t="s">
        <v>71</v>
      </c>
      <c r="C36" s="29" t="s">
        <v>72</v>
      </c>
      <c r="D36" s="29">
        <v>40</v>
      </c>
      <c r="E36" s="29">
        <v>13</v>
      </c>
      <c r="F36" s="29">
        <v>40</v>
      </c>
      <c r="G36" s="29">
        <v>20</v>
      </c>
      <c r="H36" s="29">
        <v>35</v>
      </c>
    </row>
    <row r="37" spans="2:8" x14ac:dyDescent="0.2">
      <c r="B37" s="29" t="s">
        <v>73</v>
      </c>
      <c r="C37" s="29" t="s">
        <v>74</v>
      </c>
      <c r="D37" s="29">
        <v>55</v>
      </c>
      <c r="E37" s="29">
        <v>11</v>
      </c>
      <c r="F37" s="29">
        <v>55</v>
      </c>
      <c r="G37" s="29">
        <v>20</v>
      </c>
      <c r="H37" s="29">
        <v>35</v>
      </c>
    </row>
    <row r="38" spans="2:8" x14ac:dyDescent="0.2">
      <c r="B38" s="29" t="s">
        <v>75</v>
      </c>
      <c r="C38" s="29" t="s">
        <v>76</v>
      </c>
      <c r="D38" s="29">
        <v>40</v>
      </c>
      <c r="E38" s="29">
        <v>11</v>
      </c>
      <c r="F38" s="29">
        <v>40</v>
      </c>
      <c r="G38" s="29">
        <v>20</v>
      </c>
      <c r="H38" s="29">
        <v>40</v>
      </c>
    </row>
    <row r="39" spans="2:8" ht="17" thickBot="1" x14ac:dyDescent="0.25">
      <c r="B39" s="30" t="s">
        <v>77</v>
      </c>
      <c r="C39" s="30" t="s">
        <v>78</v>
      </c>
      <c r="D39" s="30">
        <v>60</v>
      </c>
      <c r="E39" s="30">
        <v>15</v>
      </c>
      <c r="F39" s="30">
        <v>60</v>
      </c>
      <c r="G39" s="30">
        <v>20</v>
      </c>
      <c r="H39" s="30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69E3-08A4-A842-A0B6-0B57D604BA03}">
  <dimension ref="A1:H111"/>
  <sheetViews>
    <sheetView showGridLines="0" topLeftCell="A58" workbookViewId="0">
      <selection sqref="A1:A3"/>
    </sheetView>
  </sheetViews>
  <sheetFormatPr baseColWidth="10" defaultRowHeight="16" x14ac:dyDescent="0.2"/>
  <cols>
    <col min="1" max="1" width="2.33203125" customWidth="1"/>
    <col min="2" max="2" width="6.83203125" bestFit="1" customWidth="1"/>
    <col min="3" max="3" width="21.1640625" bestFit="1" customWidth="1"/>
    <col min="4" max="4" width="5.83203125" bestFit="1" customWidth="1"/>
    <col min="5" max="5" width="8.1640625" bestFit="1" customWidth="1"/>
    <col min="6" max="6" width="10" bestFit="1" customWidth="1"/>
    <col min="7" max="8" width="9.33203125" bestFit="1" customWidth="1"/>
  </cols>
  <sheetData>
    <row r="1" spans="1:8" x14ac:dyDescent="0.2">
      <c r="A1" s="28" t="s">
        <v>24</v>
      </c>
    </row>
    <row r="2" spans="1:8" x14ac:dyDescent="0.2">
      <c r="A2" s="28" t="s">
        <v>25</v>
      </c>
    </row>
    <row r="3" spans="1:8" x14ac:dyDescent="0.2">
      <c r="A3" s="28" t="s">
        <v>298</v>
      </c>
    </row>
    <row r="6" spans="1:8" ht="17" thickBot="1" x14ac:dyDescent="0.25">
      <c r="A6" t="s">
        <v>26</v>
      </c>
    </row>
    <row r="7" spans="1:8" x14ac:dyDescent="0.2">
      <c r="B7" s="31"/>
      <c r="C7" s="31"/>
      <c r="D7" s="31" t="s">
        <v>29</v>
      </c>
      <c r="E7" s="31" t="s">
        <v>31</v>
      </c>
      <c r="F7" s="31" t="s">
        <v>33</v>
      </c>
      <c r="G7" s="31" t="s">
        <v>35</v>
      </c>
      <c r="H7" s="31" t="s">
        <v>35</v>
      </c>
    </row>
    <row r="8" spans="1:8" ht="17" thickBot="1" x14ac:dyDescent="0.25">
      <c r="B8" s="32" t="s">
        <v>27</v>
      </c>
      <c r="C8" s="32" t="s">
        <v>28</v>
      </c>
      <c r="D8" s="32" t="s">
        <v>30</v>
      </c>
      <c r="E8" s="32" t="s">
        <v>32</v>
      </c>
      <c r="F8" s="32" t="s">
        <v>34</v>
      </c>
      <c r="G8" s="32" t="s">
        <v>36</v>
      </c>
      <c r="H8" s="32" t="s">
        <v>37</v>
      </c>
    </row>
    <row r="9" spans="1:8" x14ac:dyDescent="0.2">
      <c r="B9" s="29" t="s">
        <v>101</v>
      </c>
      <c r="C9" s="29" t="s">
        <v>105</v>
      </c>
      <c r="D9" s="29">
        <v>0</v>
      </c>
      <c r="E9" s="29">
        <v>20</v>
      </c>
      <c r="F9" s="29">
        <v>10</v>
      </c>
      <c r="G9" s="29">
        <v>1E+30</v>
      </c>
      <c r="H9" s="29">
        <v>20</v>
      </c>
    </row>
    <row r="10" spans="1:8" x14ac:dyDescent="0.2">
      <c r="B10" s="29" t="s">
        <v>102</v>
      </c>
      <c r="C10" s="29" t="s">
        <v>107</v>
      </c>
      <c r="D10" s="29">
        <v>0</v>
      </c>
      <c r="E10" s="29">
        <v>21</v>
      </c>
      <c r="F10" s="29">
        <v>11</v>
      </c>
      <c r="G10" s="29">
        <v>1E+30</v>
      </c>
      <c r="H10" s="29">
        <v>21</v>
      </c>
    </row>
    <row r="11" spans="1:8" x14ac:dyDescent="0.2">
      <c r="B11" s="29" t="s">
        <v>103</v>
      </c>
      <c r="C11" s="29" t="s">
        <v>109</v>
      </c>
      <c r="D11" s="29">
        <v>0</v>
      </c>
      <c r="E11" s="29">
        <v>20</v>
      </c>
      <c r="F11" s="29">
        <v>10</v>
      </c>
      <c r="G11" s="29">
        <v>1E+30</v>
      </c>
      <c r="H11" s="29">
        <v>20</v>
      </c>
    </row>
    <row r="12" spans="1:8" x14ac:dyDescent="0.2">
      <c r="B12" s="29" t="s">
        <v>104</v>
      </c>
      <c r="C12" s="29" t="s">
        <v>111</v>
      </c>
      <c r="D12" s="29">
        <v>45</v>
      </c>
      <c r="E12" s="29">
        <v>0</v>
      </c>
      <c r="F12" s="29">
        <v>0</v>
      </c>
      <c r="G12" s="29">
        <v>2</v>
      </c>
      <c r="H12" s="29">
        <v>0</v>
      </c>
    </row>
    <row r="13" spans="1:8" x14ac:dyDescent="0.2">
      <c r="B13" s="29" t="s">
        <v>106</v>
      </c>
      <c r="C13" s="29" t="s">
        <v>113</v>
      </c>
      <c r="D13" s="29">
        <v>0</v>
      </c>
      <c r="E13" s="29">
        <v>3</v>
      </c>
      <c r="F13" s="29">
        <v>2</v>
      </c>
      <c r="G13" s="29">
        <v>1E+30</v>
      </c>
      <c r="H13" s="29">
        <v>3</v>
      </c>
    </row>
    <row r="14" spans="1:8" x14ac:dyDescent="0.2">
      <c r="B14" s="29" t="s">
        <v>108</v>
      </c>
      <c r="C14" s="29" t="s">
        <v>115</v>
      </c>
      <c r="D14" s="29">
        <v>0</v>
      </c>
      <c r="E14" s="29">
        <v>2</v>
      </c>
      <c r="F14" s="29">
        <v>4</v>
      </c>
      <c r="G14" s="29">
        <v>1E+30</v>
      </c>
      <c r="H14" s="29">
        <v>2</v>
      </c>
    </row>
    <row r="15" spans="1:8" x14ac:dyDescent="0.2">
      <c r="B15" s="29" t="s">
        <v>110</v>
      </c>
      <c r="C15" s="29" t="s">
        <v>43</v>
      </c>
      <c r="D15" s="29">
        <v>0</v>
      </c>
      <c r="E15" s="29">
        <v>2</v>
      </c>
      <c r="F15" s="29">
        <v>3</v>
      </c>
      <c r="G15" s="29">
        <v>1E+30</v>
      </c>
      <c r="H15" s="29">
        <v>2</v>
      </c>
    </row>
    <row r="16" spans="1:8" x14ac:dyDescent="0.2">
      <c r="B16" s="29" t="s">
        <v>112</v>
      </c>
      <c r="C16" s="29" t="s">
        <v>44</v>
      </c>
      <c r="D16" s="29">
        <v>0</v>
      </c>
      <c r="E16" s="29">
        <v>2</v>
      </c>
      <c r="F16" s="29">
        <v>3</v>
      </c>
      <c r="G16" s="29">
        <v>1E+30</v>
      </c>
      <c r="H16" s="29">
        <v>2</v>
      </c>
    </row>
    <row r="17" spans="2:8" x14ac:dyDescent="0.2">
      <c r="B17" s="29" t="s">
        <v>114</v>
      </c>
      <c r="C17" s="29" t="s">
        <v>45</v>
      </c>
      <c r="D17" s="29">
        <v>15</v>
      </c>
      <c r="E17" s="29">
        <v>0</v>
      </c>
      <c r="F17" s="29">
        <v>4</v>
      </c>
      <c r="G17" s="29">
        <v>0</v>
      </c>
      <c r="H17" s="29">
        <v>2</v>
      </c>
    </row>
    <row r="18" spans="2:8" x14ac:dyDescent="0.2">
      <c r="B18" s="29" t="s">
        <v>116</v>
      </c>
      <c r="C18" s="29" t="s">
        <v>120</v>
      </c>
      <c r="D18" s="29">
        <v>0</v>
      </c>
      <c r="E18" s="29">
        <v>21</v>
      </c>
      <c r="F18" s="29">
        <v>10</v>
      </c>
      <c r="G18" s="29">
        <v>1E+30</v>
      </c>
      <c r="H18" s="29">
        <v>21</v>
      </c>
    </row>
    <row r="19" spans="2:8" x14ac:dyDescent="0.2">
      <c r="B19" s="29" t="s">
        <v>117</v>
      </c>
      <c r="C19" s="29" t="s">
        <v>122</v>
      </c>
      <c r="D19" s="29">
        <v>0</v>
      </c>
      <c r="E19" s="29">
        <v>20</v>
      </c>
      <c r="F19" s="29">
        <v>9</v>
      </c>
      <c r="G19" s="29">
        <v>1E+30</v>
      </c>
      <c r="H19" s="29">
        <v>20</v>
      </c>
    </row>
    <row r="20" spans="2:8" x14ac:dyDescent="0.2">
      <c r="B20" s="29" t="s">
        <v>118</v>
      </c>
      <c r="C20" s="29" t="s">
        <v>124</v>
      </c>
      <c r="D20" s="29">
        <v>0</v>
      </c>
      <c r="E20" s="29">
        <v>22</v>
      </c>
      <c r="F20" s="29">
        <v>11</v>
      </c>
      <c r="G20" s="29">
        <v>1E+30</v>
      </c>
      <c r="H20" s="29">
        <v>22</v>
      </c>
    </row>
    <row r="21" spans="2:8" x14ac:dyDescent="0.2">
      <c r="B21" s="29" t="s">
        <v>119</v>
      </c>
      <c r="C21" s="29" t="s">
        <v>126</v>
      </c>
      <c r="D21" s="29">
        <v>0</v>
      </c>
      <c r="E21" s="29">
        <v>3</v>
      </c>
      <c r="F21" s="29">
        <v>2</v>
      </c>
      <c r="G21" s="29">
        <v>1E+30</v>
      </c>
      <c r="H21" s="29">
        <v>3</v>
      </c>
    </row>
    <row r="22" spans="2:8" x14ac:dyDescent="0.2">
      <c r="B22" s="29" t="s">
        <v>121</v>
      </c>
      <c r="C22" s="29" t="s">
        <v>128</v>
      </c>
      <c r="D22" s="29">
        <v>0</v>
      </c>
      <c r="E22" s="29">
        <v>2</v>
      </c>
      <c r="F22" s="29">
        <v>0</v>
      </c>
      <c r="G22" s="29">
        <v>1E+30</v>
      </c>
      <c r="H22" s="29">
        <v>2</v>
      </c>
    </row>
    <row r="23" spans="2:8" x14ac:dyDescent="0.2">
      <c r="B23" s="29" t="s">
        <v>123</v>
      </c>
      <c r="C23" s="29" t="s">
        <v>130</v>
      </c>
      <c r="D23" s="29">
        <v>0</v>
      </c>
      <c r="E23" s="29">
        <v>3</v>
      </c>
      <c r="F23" s="29">
        <v>4</v>
      </c>
      <c r="G23" s="29">
        <v>1E+30</v>
      </c>
      <c r="H23" s="29">
        <v>3</v>
      </c>
    </row>
    <row r="24" spans="2:8" x14ac:dyDescent="0.2">
      <c r="B24" s="29" t="s">
        <v>125</v>
      </c>
      <c r="C24" s="29" t="s">
        <v>46</v>
      </c>
      <c r="D24" s="29">
        <v>0</v>
      </c>
      <c r="E24" s="29">
        <v>5</v>
      </c>
      <c r="F24" s="29">
        <v>5</v>
      </c>
      <c r="G24" s="29">
        <v>1E+30</v>
      </c>
      <c r="H24" s="29">
        <v>5</v>
      </c>
    </row>
    <row r="25" spans="2:8" x14ac:dyDescent="0.2">
      <c r="B25" s="29" t="s">
        <v>127</v>
      </c>
      <c r="C25" s="29" t="s">
        <v>47</v>
      </c>
      <c r="D25" s="29">
        <v>0</v>
      </c>
      <c r="E25" s="29">
        <v>4</v>
      </c>
      <c r="F25" s="29">
        <v>4</v>
      </c>
      <c r="G25" s="29">
        <v>1E+30</v>
      </c>
      <c r="H25" s="29">
        <v>4</v>
      </c>
    </row>
    <row r="26" spans="2:8" x14ac:dyDescent="0.2">
      <c r="B26" s="29" t="s">
        <v>129</v>
      </c>
      <c r="C26" s="29" t="s">
        <v>48</v>
      </c>
      <c r="D26" s="29">
        <v>45</v>
      </c>
      <c r="E26" s="29">
        <v>0</v>
      </c>
      <c r="F26" s="29">
        <v>3</v>
      </c>
      <c r="G26" s="29">
        <v>2</v>
      </c>
      <c r="H26" s="29">
        <v>1E+30</v>
      </c>
    </row>
    <row r="27" spans="2:8" x14ac:dyDescent="0.2">
      <c r="B27" s="29" t="s">
        <v>131</v>
      </c>
      <c r="C27" s="29" t="s">
        <v>135</v>
      </c>
      <c r="D27" s="29">
        <v>0</v>
      </c>
      <c r="E27" s="29">
        <v>25</v>
      </c>
      <c r="F27" s="29">
        <v>13</v>
      </c>
      <c r="G27" s="29">
        <v>1E+30</v>
      </c>
      <c r="H27" s="29">
        <v>25</v>
      </c>
    </row>
    <row r="28" spans="2:8" x14ac:dyDescent="0.2">
      <c r="B28" s="29" t="s">
        <v>132</v>
      </c>
      <c r="C28" s="29" t="s">
        <v>137</v>
      </c>
      <c r="D28" s="29">
        <v>0</v>
      </c>
      <c r="E28" s="29">
        <v>26</v>
      </c>
      <c r="F28" s="29">
        <v>14</v>
      </c>
      <c r="G28" s="29">
        <v>1E+30</v>
      </c>
      <c r="H28" s="29">
        <v>26</v>
      </c>
    </row>
    <row r="29" spans="2:8" x14ac:dyDescent="0.2">
      <c r="B29" s="29" t="s">
        <v>133</v>
      </c>
      <c r="C29" s="29" t="s">
        <v>139</v>
      </c>
      <c r="D29" s="29">
        <v>0</v>
      </c>
      <c r="E29" s="29">
        <v>25</v>
      </c>
      <c r="F29" s="29">
        <v>13</v>
      </c>
      <c r="G29" s="29">
        <v>1E+30</v>
      </c>
      <c r="H29" s="29">
        <v>25</v>
      </c>
    </row>
    <row r="30" spans="2:8" x14ac:dyDescent="0.2">
      <c r="B30" s="29" t="s">
        <v>134</v>
      </c>
      <c r="C30" s="29" t="s">
        <v>141</v>
      </c>
      <c r="D30" s="29">
        <v>0</v>
      </c>
      <c r="E30" s="29">
        <v>6</v>
      </c>
      <c r="F30" s="29">
        <v>4</v>
      </c>
      <c r="G30" s="29">
        <v>1E+30</v>
      </c>
      <c r="H30" s="29">
        <v>6</v>
      </c>
    </row>
    <row r="31" spans="2:8" x14ac:dyDescent="0.2">
      <c r="B31" s="29" t="s">
        <v>136</v>
      </c>
      <c r="C31" s="29" t="s">
        <v>143</v>
      </c>
      <c r="D31" s="29">
        <v>0</v>
      </c>
      <c r="E31" s="29">
        <v>7</v>
      </c>
      <c r="F31" s="29">
        <v>4</v>
      </c>
      <c r="G31" s="29">
        <v>1E+30</v>
      </c>
      <c r="H31" s="29">
        <v>7</v>
      </c>
    </row>
    <row r="32" spans="2:8" x14ac:dyDescent="0.2">
      <c r="B32" s="29" t="s">
        <v>138</v>
      </c>
      <c r="C32" s="29" t="s">
        <v>145</v>
      </c>
      <c r="D32" s="29">
        <v>40</v>
      </c>
      <c r="E32" s="29">
        <v>0</v>
      </c>
      <c r="F32" s="29">
        <v>0</v>
      </c>
      <c r="G32" s="29">
        <v>3</v>
      </c>
      <c r="H32" s="29">
        <v>1E+30</v>
      </c>
    </row>
    <row r="33" spans="2:8" x14ac:dyDescent="0.2">
      <c r="B33" s="29" t="s">
        <v>140</v>
      </c>
      <c r="C33" s="29" t="s">
        <v>49</v>
      </c>
      <c r="D33" s="29">
        <v>0</v>
      </c>
      <c r="E33" s="29">
        <v>4</v>
      </c>
      <c r="F33" s="29">
        <v>3</v>
      </c>
      <c r="G33" s="29">
        <v>1E+30</v>
      </c>
      <c r="H33" s="29">
        <v>4</v>
      </c>
    </row>
    <row r="34" spans="2:8" x14ac:dyDescent="0.2">
      <c r="B34" s="29" t="s">
        <v>142</v>
      </c>
      <c r="C34" s="29" t="s">
        <v>50</v>
      </c>
      <c r="D34" s="29">
        <v>0</v>
      </c>
      <c r="E34" s="29">
        <v>5</v>
      </c>
      <c r="F34" s="29">
        <v>4</v>
      </c>
      <c r="G34" s="29">
        <v>1E+30</v>
      </c>
      <c r="H34" s="29">
        <v>5</v>
      </c>
    </row>
    <row r="35" spans="2:8" x14ac:dyDescent="0.2">
      <c r="B35" s="29" t="s">
        <v>144</v>
      </c>
      <c r="C35" s="29" t="s">
        <v>51</v>
      </c>
      <c r="D35" s="29">
        <v>0</v>
      </c>
      <c r="E35" s="29">
        <v>3</v>
      </c>
      <c r="F35" s="29">
        <v>5</v>
      </c>
      <c r="G35" s="29">
        <v>1E+30</v>
      </c>
      <c r="H35" s="29">
        <v>3</v>
      </c>
    </row>
    <row r="36" spans="2:8" x14ac:dyDescent="0.2">
      <c r="B36" s="29" t="s">
        <v>146</v>
      </c>
      <c r="C36" s="29" t="s">
        <v>150</v>
      </c>
      <c r="D36" s="29">
        <v>0</v>
      </c>
      <c r="E36" s="29">
        <v>23</v>
      </c>
      <c r="F36" s="29">
        <v>12</v>
      </c>
      <c r="G36" s="29">
        <v>1E+30</v>
      </c>
      <c r="H36" s="29">
        <v>23</v>
      </c>
    </row>
    <row r="37" spans="2:8" x14ac:dyDescent="0.2">
      <c r="B37" s="29" t="s">
        <v>147</v>
      </c>
      <c r="C37" s="29" t="s">
        <v>152</v>
      </c>
      <c r="D37" s="29">
        <v>0</v>
      </c>
      <c r="E37" s="29">
        <v>22</v>
      </c>
      <c r="F37" s="29">
        <v>11</v>
      </c>
      <c r="G37" s="29">
        <v>1E+30</v>
      </c>
      <c r="H37" s="29">
        <v>22</v>
      </c>
    </row>
    <row r="38" spans="2:8" x14ac:dyDescent="0.2">
      <c r="B38" s="29" t="s">
        <v>148</v>
      </c>
      <c r="C38" s="29" t="s">
        <v>154</v>
      </c>
      <c r="D38" s="29">
        <v>0</v>
      </c>
      <c r="E38" s="29">
        <v>22</v>
      </c>
      <c r="F38" s="29">
        <v>11</v>
      </c>
      <c r="G38" s="29">
        <v>1E+30</v>
      </c>
      <c r="H38" s="29">
        <v>22</v>
      </c>
    </row>
    <row r="39" spans="2:8" x14ac:dyDescent="0.2">
      <c r="B39" s="29" t="s">
        <v>149</v>
      </c>
      <c r="C39" s="29" t="s">
        <v>156</v>
      </c>
      <c r="D39" s="29">
        <v>0</v>
      </c>
      <c r="E39" s="29">
        <v>4</v>
      </c>
      <c r="F39" s="29">
        <v>3</v>
      </c>
      <c r="G39" s="29">
        <v>1E+30</v>
      </c>
      <c r="H39" s="29">
        <v>4</v>
      </c>
    </row>
    <row r="40" spans="2:8" x14ac:dyDescent="0.2">
      <c r="B40" s="29" t="s">
        <v>151</v>
      </c>
      <c r="C40" s="29" t="s">
        <v>158</v>
      </c>
      <c r="D40" s="29">
        <v>0</v>
      </c>
      <c r="E40" s="29">
        <v>7</v>
      </c>
      <c r="F40" s="29">
        <v>5</v>
      </c>
      <c r="G40" s="29">
        <v>1E+30</v>
      </c>
      <c r="H40" s="29">
        <v>7</v>
      </c>
    </row>
    <row r="41" spans="2:8" x14ac:dyDescent="0.2">
      <c r="B41" s="29" t="s">
        <v>153</v>
      </c>
      <c r="C41" s="29" t="s">
        <v>160</v>
      </c>
      <c r="D41" s="29">
        <v>0</v>
      </c>
      <c r="E41" s="29">
        <v>2</v>
      </c>
      <c r="F41" s="29">
        <v>3</v>
      </c>
      <c r="G41" s="29">
        <v>1E+30</v>
      </c>
      <c r="H41" s="29">
        <v>2</v>
      </c>
    </row>
    <row r="42" spans="2:8" x14ac:dyDescent="0.2">
      <c r="B42" s="29" t="s">
        <v>155</v>
      </c>
      <c r="C42" s="29" t="s">
        <v>52</v>
      </c>
      <c r="D42" s="29">
        <v>55</v>
      </c>
      <c r="E42" s="29">
        <v>0</v>
      </c>
      <c r="F42" s="29">
        <v>0</v>
      </c>
      <c r="G42" s="29">
        <v>0</v>
      </c>
      <c r="H42" s="29">
        <v>1E+30</v>
      </c>
    </row>
    <row r="43" spans="2:8" x14ac:dyDescent="0.2">
      <c r="B43" s="29" t="s">
        <v>157</v>
      </c>
      <c r="C43" s="29" t="s">
        <v>53</v>
      </c>
      <c r="D43" s="29">
        <v>0</v>
      </c>
      <c r="E43" s="29">
        <v>4</v>
      </c>
      <c r="F43" s="29">
        <v>4</v>
      </c>
      <c r="G43" s="29">
        <v>1E+30</v>
      </c>
      <c r="H43" s="29">
        <v>4</v>
      </c>
    </row>
    <row r="44" spans="2:8" x14ac:dyDescent="0.2">
      <c r="B44" s="29" t="s">
        <v>159</v>
      </c>
      <c r="C44" s="29" t="s">
        <v>54</v>
      </c>
      <c r="D44" s="29">
        <v>0</v>
      </c>
      <c r="E44" s="29">
        <v>0</v>
      </c>
      <c r="F44" s="29">
        <v>3</v>
      </c>
      <c r="G44" s="29">
        <v>1E+30</v>
      </c>
      <c r="H44" s="29">
        <v>0</v>
      </c>
    </row>
    <row r="45" spans="2:8" x14ac:dyDescent="0.2">
      <c r="B45" s="29" t="s">
        <v>161</v>
      </c>
      <c r="C45" s="29" t="s">
        <v>165</v>
      </c>
      <c r="D45" s="29">
        <v>0</v>
      </c>
      <c r="E45" s="29">
        <v>22</v>
      </c>
      <c r="F45" s="29">
        <v>11</v>
      </c>
      <c r="G45" s="29">
        <v>1E+30</v>
      </c>
      <c r="H45" s="29">
        <v>22</v>
      </c>
    </row>
    <row r="46" spans="2:8" x14ac:dyDescent="0.2">
      <c r="B46" s="29" t="s">
        <v>162</v>
      </c>
      <c r="C46" s="29" t="s">
        <v>167</v>
      </c>
      <c r="D46" s="29">
        <v>0</v>
      </c>
      <c r="E46" s="29">
        <v>26</v>
      </c>
      <c r="F46" s="29">
        <v>15</v>
      </c>
      <c r="G46" s="29">
        <v>1E+30</v>
      </c>
      <c r="H46" s="29">
        <v>26</v>
      </c>
    </row>
    <row r="47" spans="2:8" x14ac:dyDescent="0.2">
      <c r="B47" s="29" t="s">
        <v>163</v>
      </c>
      <c r="C47" s="29" t="s">
        <v>169</v>
      </c>
      <c r="D47" s="29">
        <v>0</v>
      </c>
      <c r="E47" s="29">
        <v>22</v>
      </c>
      <c r="F47" s="29">
        <v>11</v>
      </c>
      <c r="G47" s="29">
        <v>1E+30</v>
      </c>
      <c r="H47" s="29">
        <v>22</v>
      </c>
    </row>
    <row r="48" spans="2:8" x14ac:dyDescent="0.2">
      <c r="B48" s="29" t="s">
        <v>164</v>
      </c>
      <c r="C48" s="29" t="s">
        <v>171</v>
      </c>
      <c r="D48" s="29">
        <v>0</v>
      </c>
      <c r="E48" s="29">
        <v>4</v>
      </c>
      <c r="F48" s="29">
        <v>3</v>
      </c>
      <c r="G48" s="29">
        <v>1E+30</v>
      </c>
      <c r="H48" s="29">
        <v>4</v>
      </c>
    </row>
    <row r="49" spans="2:8" x14ac:dyDescent="0.2">
      <c r="B49" s="29" t="s">
        <v>166</v>
      </c>
      <c r="C49" s="29" t="s">
        <v>173</v>
      </c>
      <c r="D49" s="29">
        <v>0</v>
      </c>
      <c r="E49" s="29">
        <v>6</v>
      </c>
      <c r="F49" s="29">
        <v>4</v>
      </c>
      <c r="G49" s="29">
        <v>1E+30</v>
      </c>
      <c r="H49" s="29">
        <v>6</v>
      </c>
    </row>
    <row r="50" spans="2:8" x14ac:dyDescent="0.2">
      <c r="B50" s="29" t="s">
        <v>168</v>
      </c>
      <c r="C50" s="29" t="s">
        <v>175</v>
      </c>
      <c r="D50" s="29">
        <v>0</v>
      </c>
      <c r="E50" s="29">
        <v>3</v>
      </c>
      <c r="F50" s="29">
        <v>4</v>
      </c>
      <c r="G50" s="29">
        <v>1E+30</v>
      </c>
      <c r="H50" s="29">
        <v>3</v>
      </c>
    </row>
    <row r="51" spans="2:8" x14ac:dyDescent="0.2">
      <c r="B51" s="29" t="s">
        <v>170</v>
      </c>
      <c r="C51" s="29" t="s">
        <v>55</v>
      </c>
      <c r="D51" s="29">
        <v>0</v>
      </c>
      <c r="E51" s="29">
        <v>4</v>
      </c>
      <c r="F51" s="29">
        <v>4</v>
      </c>
      <c r="G51" s="29">
        <v>1E+30</v>
      </c>
      <c r="H51" s="29">
        <v>4</v>
      </c>
    </row>
    <row r="52" spans="2:8" x14ac:dyDescent="0.2">
      <c r="B52" s="29" t="s">
        <v>172</v>
      </c>
      <c r="C52" s="29" t="s">
        <v>56</v>
      </c>
      <c r="D52" s="29">
        <v>40</v>
      </c>
      <c r="E52" s="29">
        <v>0</v>
      </c>
      <c r="F52" s="29">
        <v>0</v>
      </c>
      <c r="G52" s="29">
        <v>0</v>
      </c>
      <c r="H52" s="29">
        <v>1E+30</v>
      </c>
    </row>
    <row r="53" spans="2:8" x14ac:dyDescent="0.2">
      <c r="B53" s="29" t="s">
        <v>174</v>
      </c>
      <c r="C53" s="29" t="s">
        <v>57</v>
      </c>
      <c r="D53" s="29">
        <v>0</v>
      </c>
      <c r="E53" s="29">
        <v>0</v>
      </c>
      <c r="F53" s="29">
        <v>3</v>
      </c>
      <c r="G53" s="29">
        <v>1E+30</v>
      </c>
      <c r="H53" s="29">
        <v>0</v>
      </c>
    </row>
    <row r="54" spans="2:8" x14ac:dyDescent="0.2">
      <c r="B54" s="29" t="s">
        <v>176</v>
      </c>
      <c r="C54" s="29" t="s">
        <v>180</v>
      </c>
      <c r="D54" s="29">
        <v>0</v>
      </c>
      <c r="E54" s="29">
        <v>30</v>
      </c>
      <c r="F54" s="29">
        <v>16</v>
      </c>
      <c r="G54" s="29">
        <v>1E+30</v>
      </c>
      <c r="H54" s="29">
        <v>30</v>
      </c>
    </row>
    <row r="55" spans="2:8" x14ac:dyDescent="0.2">
      <c r="B55" s="29" t="s">
        <v>177</v>
      </c>
      <c r="C55" s="29" t="s">
        <v>182</v>
      </c>
      <c r="D55" s="29">
        <v>0</v>
      </c>
      <c r="E55" s="29">
        <v>28</v>
      </c>
      <c r="F55" s="29">
        <v>14</v>
      </c>
      <c r="G55" s="29">
        <v>1E+30</v>
      </c>
      <c r="H55" s="29">
        <v>28</v>
      </c>
    </row>
    <row r="56" spans="2:8" x14ac:dyDescent="0.2">
      <c r="B56" s="29" t="s">
        <v>178</v>
      </c>
      <c r="C56" s="29" t="s">
        <v>184</v>
      </c>
      <c r="D56" s="29">
        <v>0</v>
      </c>
      <c r="E56" s="29">
        <v>29</v>
      </c>
      <c r="F56" s="29">
        <v>15</v>
      </c>
      <c r="G56" s="29">
        <v>1E+30</v>
      </c>
      <c r="H56" s="29">
        <v>29</v>
      </c>
    </row>
    <row r="57" spans="2:8" x14ac:dyDescent="0.2">
      <c r="B57" s="29" t="s">
        <v>179</v>
      </c>
      <c r="C57" s="29" t="s">
        <v>186</v>
      </c>
      <c r="D57" s="29">
        <v>0</v>
      </c>
      <c r="E57" s="29">
        <v>8</v>
      </c>
      <c r="F57" s="29">
        <v>4</v>
      </c>
      <c r="G57" s="29">
        <v>1E+30</v>
      </c>
      <c r="H57" s="29">
        <v>8</v>
      </c>
    </row>
    <row r="58" spans="2:8" x14ac:dyDescent="0.2">
      <c r="B58" s="29" t="s">
        <v>181</v>
      </c>
      <c r="C58" s="29" t="s">
        <v>188</v>
      </c>
      <c r="D58" s="29">
        <v>0</v>
      </c>
      <c r="E58" s="29">
        <v>8</v>
      </c>
      <c r="F58" s="29">
        <v>3</v>
      </c>
      <c r="G58" s="29">
        <v>1E+30</v>
      </c>
      <c r="H58" s="29">
        <v>8</v>
      </c>
    </row>
    <row r="59" spans="2:8" x14ac:dyDescent="0.2">
      <c r="B59" s="29" t="s">
        <v>183</v>
      </c>
      <c r="C59" s="29" t="s">
        <v>190</v>
      </c>
      <c r="D59" s="29">
        <v>0</v>
      </c>
      <c r="E59" s="29">
        <v>7</v>
      </c>
      <c r="F59" s="29">
        <v>5</v>
      </c>
      <c r="G59" s="29">
        <v>1E+30</v>
      </c>
      <c r="H59" s="29">
        <v>7</v>
      </c>
    </row>
    <row r="60" spans="2:8" x14ac:dyDescent="0.2">
      <c r="B60" s="29" t="s">
        <v>185</v>
      </c>
      <c r="C60" s="29" t="s">
        <v>58</v>
      </c>
      <c r="D60" s="29">
        <v>0</v>
      </c>
      <c r="E60" s="29">
        <v>8</v>
      </c>
      <c r="F60" s="29">
        <v>5</v>
      </c>
      <c r="G60" s="29">
        <v>1E+30</v>
      </c>
      <c r="H60" s="29">
        <v>8</v>
      </c>
    </row>
    <row r="61" spans="2:8" x14ac:dyDescent="0.2">
      <c r="B61" s="29" t="s">
        <v>187</v>
      </c>
      <c r="C61" s="29" t="s">
        <v>59</v>
      </c>
      <c r="D61" s="29">
        <v>0</v>
      </c>
      <c r="E61" s="29">
        <v>6</v>
      </c>
      <c r="F61" s="29">
        <v>3</v>
      </c>
      <c r="G61" s="29">
        <v>1E+30</v>
      </c>
      <c r="H61" s="29">
        <v>6</v>
      </c>
    </row>
    <row r="62" spans="2:8" x14ac:dyDescent="0.2">
      <c r="B62" s="29" t="s">
        <v>189</v>
      </c>
      <c r="C62" s="29" t="s">
        <v>60</v>
      </c>
      <c r="D62" s="29">
        <v>60</v>
      </c>
      <c r="E62" s="29">
        <v>0</v>
      </c>
      <c r="F62" s="29">
        <v>0</v>
      </c>
      <c r="G62" s="29">
        <v>6</v>
      </c>
      <c r="H62" s="29">
        <v>1E+30</v>
      </c>
    </row>
    <row r="63" spans="2:8" x14ac:dyDescent="0.2">
      <c r="B63" s="29" t="s">
        <v>191</v>
      </c>
      <c r="C63" s="29" t="s">
        <v>198</v>
      </c>
      <c r="D63" s="29">
        <v>60</v>
      </c>
      <c r="E63" s="29">
        <v>0</v>
      </c>
      <c r="F63" s="29">
        <v>0</v>
      </c>
      <c r="G63" s="29">
        <v>3</v>
      </c>
      <c r="H63" s="29">
        <v>0</v>
      </c>
    </row>
    <row r="64" spans="2:8" x14ac:dyDescent="0.2">
      <c r="B64" s="29" t="s">
        <v>193</v>
      </c>
      <c r="C64" s="29" t="s">
        <v>200</v>
      </c>
      <c r="D64" s="29">
        <v>0</v>
      </c>
      <c r="E64" s="29">
        <v>3</v>
      </c>
      <c r="F64" s="29">
        <v>3</v>
      </c>
      <c r="G64" s="29">
        <v>1E+30</v>
      </c>
      <c r="H64" s="29">
        <v>3</v>
      </c>
    </row>
    <row r="65" spans="2:8" x14ac:dyDescent="0.2">
      <c r="B65" s="29" t="s">
        <v>195</v>
      </c>
      <c r="C65" s="29" t="s">
        <v>202</v>
      </c>
      <c r="D65" s="29">
        <v>0</v>
      </c>
      <c r="E65" s="29">
        <v>4</v>
      </c>
      <c r="F65" s="29">
        <v>4</v>
      </c>
      <c r="G65" s="29">
        <v>1E+30</v>
      </c>
      <c r="H65" s="29">
        <v>4</v>
      </c>
    </row>
    <row r="66" spans="2:8" x14ac:dyDescent="0.2">
      <c r="B66" s="29" t="s">
        <v>197</v>
      </c>
      <c r="C66" s="29" t="s">
        <v>204</v>
      </c>
      <c r="D66" s="29">
        <v>10</v>
      </c>
      <c r="E66" s="29">
        <v>0</v>
      </c>
      <c r="F66" s="29">
        <v>10</v>
      </c>
      <c r="G66" s="29">
        <v>0</v>
      </c>
      <c r="H66" s="29">
        <v>2</v>
      </c>
    </row>
    <row r="67" spans="2:8" x14ac:dyDescent="0.2">
      <c r="B67" s="29" t="s">
        <v>199</v>
      </c>
      <c r="C67" s="29" t="s">
        <v>206</v>
      </c>
      <c r="D67" s="29">
        <v>0</v>
      </c>
      <c r="E67" s="29">
        <v>1</v>
      </c>
      <c r="F67" s="29">
        <v>10</v>
      </c>
      <c r="G67" s="29">
        <v>1E+30</v>
      </c>
      <c r="H67" s="29">
        <v>1</v>
      </c>
    </row>
    <row r="68" spans="2:8" x14ac:dyDescent="0.2">
      <c r="B68" s="29" t="s">
        <v>201</v>
      </c>
      <c r="C68" s="29" t="s">
        <v>208</v>
      </c>
      <c r="D68" s="29">
        <v>20</v>
      </c>
      <c r="E68" s="29">
        <v>0</v>
      </c>
      <c r="F68" s="29">
        <v>12</v>
      </c>
      <c r="G68" s="29">
        <v>1</v>
      </c>
      <c r="H68" s="29">
        <v>3</v>
      </c>
    </row>
    <row r="69" spans="2:8" x14ac:dyDescent="0.2">
      <c r="B69" s="29" t="s">
        <v>203</v>
      </c>
      <c r="C69" s="29" t="s">
        <v>192</v>
      </c>
      <c r="D69" s="29">
        <v>0</v>
      </c>
      <c r="E69" s="29">
        <v>3</v>
      </c>
      <c r="F69" s="29">
        <v>14</v>
      </c>
      <c r="G69" s="29">
        <v>1E+30</v>
      </c>
      <c r="H69" s="29">
        <v>3</v>
      </c>
    </row>
    <row r="70" spans="2:8" x14ac:dyDescent="0.2">
      <c r="B70" s="29" t="s">
        <v>205</v>
      </c>
      <c r="C70" s="29" t="s">
        <v>194</v>
      </c>
      <c r="D70" s="29">
        <v>20</v>
      </c>
      <c r="E70" s="29">
        <v>0</v>
      </c>
      <c r="F70" s="29">
        <v>11</v>
      </c>
      <c r="G70" s="29">
        <v>1</v>
      </c>
      <c r="H70" s="29">
        <v>0</v>
      </c>
    </row>
    <row r="71" spans="2:8" x14ac:dyDescent="0.2">
      <c r="B71" s="29" t="s">
        <v>207</v>
      </c>
      <c r="C71" s="29" t="s">
        <v>196</v>
      </c>
      <c r="D71" s="29">
        <v>0</v>
      </c>
      <c r="E71" s="29">
        <v>2</v>
      </c>
      <c r="F71" s="29">
        <v>16</v>
      </c>
      <c r="G71" s="29">
        <v>1E+30</v>
      </c>
      <c r="H71" s="29">
        <v>2</v>
      </c>
    </row>
    <row r="72" spans="2:8" x14ac:dyDescent="0.2">
      <c r="B72" s="29" t="s">
        <v>209</v>
      </c>
      <c r="C72" s="29" t="s">
        <v>216</v>
      </c>
      <c r="D72" s="29">
        <v>0</v>
      </c>
      <c r="E72" s="29">
        <v>3</v>
      </c>
      <c r="F72" s="29">
        <v>3</v>
      </c>
      <c r="G72" s="29">
        <v>1E+30</v>
      </c>
      <c r="H72" s="29">
        <v>3</v>
      </c>
    </row>
    <row r="73" spans="2:8" x14ac:dyDescent="0.2">
      <c r="B73" s="29" t="s">
        <v>211</v>
      </c>
      <c r="C73" s="29" t="s">
        <v>218</v>
      </c>
      <c r="D73" s="29">
        <v>45</v>
      </c>
      <c r="E73" s="29">
        <v>0</v>
      </c>
      <c r="F73" s="29">
        <v>0</v>
      </c>
      <c r="G73" s="29">
        <v>3</v>
      </c>
      <c r="H73" s="29">
        <v>0</v>
      </c>
    </row>
    <row r="74" spans="2:8" x14ac:dyDescent="0.2">
      <c r="B74" s="29" t="s">
        <v>213</v>
      </c>
      <c r="C74" s="29" t="s">
        <v>220</v>
      </c>
      <c r="D74" s="29">
        <v>0</v>
      </c>
      <c r="E74" s="29">
        <v>5</v>
      </c>
      <c r="F74" s="29">
        <v>5</v>
      </c>
      <c r="G74" s="29">
        <v>1E+30</v>
      </c>
      <c r="H74" s="29">
        <v>5</v>
      </c>
    </row>
    <row r="75" spans="2:8" x14ac:dyDescent="0.2">
      <c r="B75" s="29" t="s">
        <v>215</v>
      </c>
      <c r="C75" s="29" t="s">
        <v>222</v>
      </c>
      <c r="D75" s="29">
        <v>0</v>
      </c>
      <c r="E75" s="29">
        <v>1</v>
      </c>
      <c r="F75" s="29">
        <v>11</v>
      </c>
      <c r="G75" s="29">
        <v>1E+30</v>
      </c>
      <c r="H75" s="29">
        <v>1</v>
      </c>
    </row>
    <row r="76" spans="2:8" x14ac:dyDescent="0.2">
      <c r="B76" s="29" t="s">
        <v>217</v>
      </c>
      <c r="C76" s="29" t="s">
        <v>224</v>
      </c>
      <c r="D76" s="29">
        <v>40</v>
      </c>
      <c r="E76" s="29">
        <v>0</v>
      </c>
      <c r="F76" s="29">
        <v>9</v>
      </c>
      <c r="G76" s="29">
        <v>1</v>
      </c>
      <c r="H76" s="29">
        <v>9</v>
      </c>
    </row>
    <row r="77" spans="2:8" x14ac:dyDescent="0.2">
      <c r="B77" s="29" t="s">
        <v>219</v>
      </c>
      <c r="C77" s="29" t="s">
        <v>226</v>
      </c>
      <c r="D77" s="29">
        <v>0</v>
      </c>
      <c r="E77" s="29">
        <v>2</v>
      </c>
      <c r="F77" s="29">
        <v>14</v>
      </c>
      <c r="G77" s="29">
        <v>1E+30</v>
      </c>
      <c r="H77" s="29">
        <v>2</v>
      </c>
    </row>
    <row r="78" spans="2:8" x14ac:dyDescent="0.2">
      <c r="B78" s="29" t="s">
        <v>221</v>
      </c>
      <c r="C78" s="29" t="s">
        <v>210</v>
      </c>
      <c r="D78" s="29">
        <v>5</v>
      </c>
      <c r="E78" s="29">
        <v>0</v>
      </c>
      <c r="F78" s="29">
        <v>11</v>
      </c>
      <c r="G78" s="29">
        <v>0</v>
      </c>
      <c r="H78" s="29">
        <v>1</v>
      </c>
    </row>
    <row r="79" spans="2:8" x14ac:dyDescent="0.2">
      <c r="B79" s="29" t="s">
        <v>223</v>
      </c>
      <c r="C79" s="29" t="s">
        <v>212</v>
      </c>
      <c r="D79" s="29">
        <v>0</v>
      </c>
      <c r="E79" s="29">
        <v>4</v>
      </c>
      <c r="F79" s="29">
        <v>15</v>
      </c>
      <c r="G79" s="29">
        <v>1E+30</v>
      </c>
      <c r="H79" s="29">
        <v>4</v>
      </c>
    </row>
    <row r="80" spans="2:8" x14ac:dyDescent="0.2">
      <c r="B80" s="29" t="s">
        <v>225</v>
      </c>
      <c r="C80" s="29" t="s">
        <v>214</v>
      </c>
      <c r="D80" s="29">
        <v>0</v>
      </c>
      <c r="E80" s="29">
        <v>0</v>
      </c>
      <c r="F80" s="29">
        <v>14</v>
      </c>
      <c r="G80" s="29">
        <v>1E+30</v>
      </c>
      <c r="H80" s="29">
        <v>0</v>
      </c>
    </row>
    <row r="81" spans="1:8" x14ac:dyDescent="0.2">
      <c r="B81" s="29" t="s">
        <v>227</v>
      </c>
      <c r="C81" s="29" t="s">
        <v>234</v>
      </c>
      <c r="D81" s="29">
        <v>0</v>
      </c>
      <c r="E81" s="29">
        <v>4</v>
      </c>
      <c r="F81" s="29">
        <v>4</v>
      </c>
      <c r="G81" s="29">
        <v>1E+30</v>
      </c>
      <c r="H81" s="29">
        <v>4</v>
      </c>
    </row>
    <row r="82" spans="1:8" x14ac:dyDescent="0.2">
      <c r="B82" s="29" t="s">
        <v>229</v>
      </c>
      <c r="C82" s="29" t="s">
        <v>236</v>
      </c>
      <c r="D82" s="29">
        <v>0</v>
      </c>
      <c r="E82" s="29">
        <v>5</v>
      </c>
      <c r="F82" s="29">
        <v>5</v>
      </c>
      <c r="G82" s="29">
        <v>1E+30</v>
      </c>
      <c r="H82" s="29">
        <v>5</v>
      </c>
    </row>
    <row r="83" spans="1:8" x14ac:dyDescent="0.2">
      <c r="B83" s="29" t="s">
        <v>231</v>
      </c>
      <c r="C83" s="29" t="s">
        <v>238</v>
      </c>
      <c r="D83" s="29">
        <v>40</v>
      </c>
      <c r="E83" s="29">
        <v>0</v>
      </c>
      <c r="F83" s="29">
        <v>0</v>
      </c>
      <c r="G83" s="29">
        <v>4</v>
      </c>
      <c r="H83" s="29">
        <v>0</v>
      </c>
    </row>
    <row r="84" spans="1:8" x14ac:dyDescent="0.2">
      <c r="B84" s="29" t="s">
        <v>233</v>
      </c>
      <c r="C84" s="29" t="s">
        <v>240</v>
      </c>
      <c r="D84" s="29">
        <v>0</v>
      </c>
      <c r="E84" s="29">
        <v>0</v>
      </c>
      <c r="F84" s="29">
        <v>10</v>
      </c>
      <c r="G84" s="29">
        <v>1E+30</v>
      </c>
      <c r="H84" s="29">
        <v>0</v>
      </c>
    </row>
    <row r="85" spans="1:8" x14ac:dyDescent="0.2">
      <c r="B85" s="29" t="s">
        <v>235</v>
      </c>
      <c r="C85" s="29" t="s">
        <v>242</v>
      </c>
      <c r="D85" s="29">
        <v>0</v>
      </c>
      <c r="E85" s="29">
        <v>2</v>
      </c>
      <c r="F85" s="29">
        <v>11</v>
      </c>
      <c r="G85" s="29">
        <v>1E+30</v>
      </c>
      <c r="H85" s="29">
        <v>2</v>
      </c>
    </row>
    <row r="86" spans="1:8" x14ac:dyDescent="0.2">
      <c r="B86" s="29" t="s">
        <v>237</v>
      </c>
      <c r="C86" s="29" t="s">
        <v>244</v>
      </c>
      <c r="D86" s="29">
        <v>0</v>
      </c>
      <c r="E86" s="29">
        <v>1</v>
      </c>
      <c r="F86" s="29">
        <v>13</v>
      </c>
      <c r="G86" s="29">
        <v>1E+30</v>
      </c>
      <c r="H86" s="29">
        <v>1</v>
      </c>
    </row>
    <row r="87" spans="1:8" x14ac:dyDescent="0.2">
      <c r="B87" s="29" t="s">
        <v>239</v>
      </c>
      <c r="C87" s="29" t="s">
        <v>228</v>
      </c>
      <c r="D87" s="29">
        <v>50</v>
      </c>
      <c r="E87" s="29">
        <v>0</v>
      </c>
      <c r="F87" s="29">
        <v>11</v>
      </c>
      <c r="G87" s="29">
        <v>1</v>
      </c>
      <c r="H87" s="29">
        <v>0</v>
      </c>
    </row>
    <row r="88" spans="1:8" x14ac:dyDescent="0.2">
      <c r="B88" s="29" t="s">
        <v>241</v>
      </c>
      <c r="C88" s="29" t="s">
        <v>230</v>
      </c>
      <c r="D88" s="29">
        <v>30</v>
      </c>
      <c r="E88" s="29">
        <v>0</v>
      </c>
      <c r="F88" s="29">
        <v>11</v>
      </c>
      <c r="G88" s="29">
        <v>0</v>
      </c>
      <c r="H88" s="29">
        <v>1</v>
      </c>
    </row>
    <row r="89" spans="1:8" ht="17" thickBot="1" x14ac:dyDescent="0.25">
      <c r="B89" s="30" t="s">
        <v>243</v>
      </c>
      <c r="C89" s="30" t="s">
        <v>232</v>
      </c>
      <c r="D89" s="30">
        <v>0</v>
      </c>
      <c r="E89" s="30">
        <v>1</v>
      </c>
      <c r="F89" s="30">
        <v>15</v>
      </c>
      <c r="G89" s="30">
        <v>1E+30</v>
      </c>
      <c r="H89" s="30">
        <v>1</v>
      </c>
    </row>
    <row r="91" spans="1:8" ht="17" thickBot="1" x14ac:dyDescent="0.25">
      <c r="A91" t="s">
        <v>38</v>
      </c>
    </row>
    <row r="92" spans="1:8" x14ac:dyDescent="0.2">
      <c r="B92" s="31"/>
      <c r="C92" s="31"/>
      <c r="D92" s="31" t="s">
        <v>29</v>
      </c>
      <c r="E92" s="31" t="s">
        <v>39</v>
      </c>
      <c r="F92" s="31" t="s">
        <v>41</v>
      </c>
      <c r="G92" s="31" t="s">
        <v>35</v>
      </c>
      <c r="H92" s="31" t="s">
        <v>35</v>
      </c>
    </row>
    <row r="93" spans="1:8" ht="17" thickBot="1" x14ac:dyDescent="0.25">
      <c r="B93" s="32" t="s">
        <v>27</v>
      </c>
      <c r="C93" s="32" t="s">
        <v>28</v>
      </c>
      <c r="D93" s="32" t="s">
        <v>30</v>
      </c>
      <c r="E93" s="32" t="s">
        <v>40</v>
      </c>
      <c r="F93" s="32" t="s">
        <v>42</v>
      </c>
      <c r="G93" s="32" t="s">
        <v>36</v>
      </c>
      <c r="H93" s="32" t="s">
        <v>37</v>
      </c>
    </row>
    <row r="94" spans="1:8" x14ac:dyDescent="0.2">
      <c r="B94" s="29" t="s">
        <v>245</v>
      </c>
      <c r="C94" s="29" t="s">
        <v>299</v>
      </c>
      <c r="D94" s="29">
        <v>60</v>
      </c>
      <c r="E94" s="29">
        <v>0</v>
      </c>
      <c r="F94" s="29">
        <v>60</v>
      </c>
      <c r="G94" s="29">
        <v>0</v>
      </c>
      <c r="H94" s="29">
        <v>60</v>
      </c>
    </row>
    <row r="95" spans="1:8" x14ac:dyDescent="0.2">
      <c r="B95" s="29" t="s">
        <v>247</v>
      </c>
      <c r="C95" s="29" t="s">
        <v>300</v>
      </c>
      <c r="D95" s="29">
        <v>45</v>
      </c>
      <c r="E95" s="29">
        <v>0</v>
      </c>
      <c r="F95" s="29">
        <v>45</v>
      </c>
      <c r="G95" s="29">
        <v>0</v>
      </c>
      <c r="H95" s="29">
        <v>20</v>
      </c>
    </row>
    <row r="96" spans="1:8" x14ac:dyDescent="0.2">
      <c r="B96" s="29" t="s">
        <v>249</v>
      </c>
      <c r="C96" s="29" t="s">
        <v>301</v>
      </c>
      <c r="D96" s="29">
        <v>40</v>
      </c>
      <c r="E96" s="29">
        <v>0</v>
      </c>
      <c r="F96" s="29">
        <v>40</v>
      </c>
      <c r="G96" s="29">
        <v>0</v>
      </c>
      <c r="H96" s="29">
        <v>20</v>
      </c>
    </row>
    <row r="97" spans="2:8" x14ac:dyDescent="0.2">
      <c r="B97" s="29" t="s">
        <v>302</v>
      </c>
      <c r="C97" s="29" t="s">
        <v>303</v>
      </c>
      <c r="D97" s="29">
        <v>55</v>
      </c>
      <c r="E97" s="29">
        <v>10</v>
      </c>
      <c r="F97" s="29">
        <v>55</v>
      </c>
      <c r="G97" s="29">
        <v>0</v>
      </c>
      <c r="H97" s="29">
        <v>10</v>
      </c>
    </row>
    <row r="98" spans="2:8" x14ac:dyDescent="0.2">
      <c r="B98" s="29" t="s">
        <v>304</v>
      </c>
      <c r="C98" s="29" t="s">
        <v>305</v>
      </c>
      <c r="D98" s="29">
        <v>40</v>
      </c>
      <c r="E98" s="29">
        <v>9</v>
      </c>
      <c r="F98" s="29">
        <v>40</v>
      </c>
      <c r="G98" s="29">
        <v>0</v>
      </c>
      <c r="H98" s="29">
        <v>20</v>
      </c>
    </row>
    <row r="99" spans="2:8" x14ac:dyDescent="0.2">
      <c r="B99" s="29" t="s">
        <v>306</v>
      </c>
      <c r="C99" s="29" t="s">
        <v>307</v>
      </c>
      <c r="D99" s="29">
        <v>60</v>
      </c>
      <c r="E99" s="29">
        <v>12</v>
      </c>
      <c r="F99" s="29">
        <v>60</v>
      </c>
      <c r="G99" s="29">
        <v>0</v>
      </c>
      <c r="H99" s="29">
        <v>20</v>
      </c>
    </row>
    <row r="100" spans="2:8" x14ac:dyDescent="0.2">
      <c r="B100" s="29" t="s">
        <v>308</v>
      </c>
      <c r="C100" s="29" t="s">
        <v>246</v>
      </c>
      <c r="D100" s="29">
        <v>110</v>
      </c>
      <c r="E100" s="29">
        <v>11</v>
      </c>
      <c r="F100" s="29">
        <v>110</v>
      </c>
      <c r="G100" s="29">
        <v>0</v>
      </c>
      <c r="H100" s="29">
        <v>20</v>
      </c>
    </row>
    <row r="101" spans="2:8" x14ac:dyDescent="0.2">
      <c r="B101" s="29" t="s">
        <v>309</v>
      </c>
      <c r="C101" s="29" t="s">
        <v>248</v>
      </c>
      <c r="D101" s="29">
        <v>90</v>
      </c>
      <c r="E101" s="29">
        <v>11</v>
      </c>
      <c r="F101" s="29">
        <v>90</v>
      </c>
      <c r="G101" s="29">
        <v>0</v>
      </c>
      <c r="H101" s="29">
        <v>20</v>
      </c>
    </row>
    <row r="102" spans="2:8" x14ac:dyDescent="0.2">
      <c r="B102" s="29" t="s">
        <v>310</v>
      </c>
      <c r="C102" s="29" t="s">
        <v>250</v>
      </c>
      <c r="D102" s="29">
        <v>120</v>
      </c>
      <c r="E102" s="29">
        <v>14</v>
      </c>
      <c r="F102" s="29">
        <v>120</v>
      </c>
      <c r="G102" s="29">
        <v>0</v>
      </c>
      <c r="H102" s="29">
        <v>10</v>
      </c>
    </row>
    <row r="103" spans="2:8" x14ac:dyDescent="0.2">
      <c r="B103" s="29" t="s">
        <v>251</v>
      </c>
      <c r="C103" s="29" t="s">
        <v>68</v>
      </c>
      <c r="D103" s="29">
        <v>60</v>
      </c>
      <c r="E103" s="29">
        <v>-10</v>
      </c>
      <c r="F103" s="29">
        <v>60</v>
      </c>
      <c r="G103" s="29">
        <v>10</v>
      </c>
      <c r="H103" s="29">
        <v>0</v>
      </c>
    </row>
    <row r="104" spans="2:8" x14ac:dyDescent="0.2">
      <c r="B104" s="29" t="s">
        <v>252</v>
      </c>
      <c r="C104" s="29" t="s">
        <v>70</v>
      </c>
      <c r="D104" s="29">
        <v>45</v>
      </c>
      <c r="E104" s="29">
        <v>-11</v>
      </c>
      <c r="F104" s="29">
        <v>45</v>
      </c>
      <c r="G104" s="29">
        <v>10</v>
      </c>
      <c r="H104" s="29">
        <v>0</v>
      </c>
    </row>
    <row r="105" spans="2:8" x14ac:dyDescent="0.2">
      <c r="B105" s="29" t="s">
        <v>253</v>
      </c>
      <c r="C105" s="29" t="s">
        <v>72</v>
      </c>
      <c r="D105" s="29">
        <v>40</v>
      </c>
      <c r="E105" s="29">
        <v>-12</v>
      </c>
      <c r="F105" s="29">
        <v>40</v>
      </c>
      <c r="G105" s="29">
        <v>20</v>
      </c>
      <c r="H105" s="29">
        <v>0</v>
      </c>
    </row>
    <row r="106" spans="2:8" x14ac:dyDescent="0.2">
      <c r="B106" s="29" t="s">
        <v>254</v>
      </c>
      <c r="C106" s="29" t="s">
        <v>74</v>
      </c>
      <c r="D106" s="29">
        <v>55</v>
      </c>
      <c r="E106" s="29">
        <v>-11</v>
      </c>
      <c r="F106" s="29">
        <v>55</v>
      </c>
      <c r="G106" s="29">
        <v>20</v>
      </c>
      <c r="H106" s="29">
        <v>0</v>
      </c>
    </row>
    <row r="107" spans="2:8" x14ac:dyDescent="0.2">
      <c r="B107" s="29" t="s">
        <v>255</v>
      </c>
      <c r="C107" s="29" t="s">
        <v>76</v>
      </c>
      <c r="D107" s="29">
        <v>40</v>
      </c>
      <c r="E107" s="29">
        <v>-11</v>
      </c>
      <c r="F107" s="29">
        <v>40</v>
      </c>
      <c r="G107" s="29">
        <v>20</v>
      </c>
      <c r="H107" s="29">
        <v>0</v>
      </c>
    </row>
    <row r="108" spans="2:8" x14ac:dyDescent="0.2">
      <c r="B108" s="29" t="s">
        <v>256</v>
      </c>
      <c r="C108" s="29" t="s">
        <v>78</v>
      </c>
      <c r="D108" s="29">
        <v>60</v>
      </c>
      <c r="E108" s="29">
        <v>-14</v>
      </c>
      <c r="F108" s="29">
        <v>60</v>
      </c>
      <c r="G108" s="29">
        <v>10</v>
      </c>
      <c r="H108" s="29">
        <v>0</v>
      </c>
    </row>
    <row r="109" spans="2:8" x14ac:dyDescent="0.2">
      <c r="B109" s="29" t="s">
        <v>257</v>
      </c>
      <c r="C109" s="29" t="s">
        <v>258</v>
      </c>
      <c r="D109" s="29">
        <v>110</v>
      </c>
      <c r="E109" s="29">
        <v>0</v>
      </c>
      <c r="F109" s="29">
        <v>110</v>
      </c>
      <c r="G109" s="29">
        <v>1E+30</v>
      </c>
      <c r="H109" s="29">
        <v>0</v>
      </c>
    </row>
    <row r="110" spans="2:8" x14ac:dyDescent="0.2">
      <c r="B110" s="29" t="s">
        <v>259</v>
      </c>
      <c r="C110" s="29" t="s">
        <v>260</v>
      </c>
      <c r="D110" s="29">
        <v>90</v>
      </c>
      <c r="E110" s="29">
        <v>0</v>
      </c>
      <c r="F110" s="29">
        <v>90</v>
      </c>
      <c r="G110" s="29">
        <v>20</v>
      </c>
      <c r="H110" s="29">
        <v>0</v>
      </c>
    </row>
    <row r="111" spans="2:8" ht="17" thickBot="1" x14ac:dyDescent="0.25">
      <c r="B111" s="30" t="s">
        <v>261</v>
      </c>
      <c r="C111" s="30" t="s">
        <v>262</v>
      </c>
      <c r="D111" s="30">
        <v>120</v>
      </c>
      <c r="E111" s="30">
        <v>0</v>
      </c>
      <c r="F111" s="30">
        <v>120</v>
      </c>
      <c r="G111" s="30">
        <v>20</v>
      </c>
      <c r="H111" s="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D97CA-97E5-FA4D-86A3-CF8FA397DA7E}">
  <dimension ref="C3:R72"/>
  <sheetViews>
    <sheetView workbookViewId="0">
      <selection activeCell="H44" sqref="H44"/>
    </sheetView>
  </sheetViews>
  <sheetFormatPr baseColWidth="10" defaultRowHeight="16" x14ac:dyDescent="0.2"/>
  <cols>
    <col min="3" max="3" width="14.33203125" bestFit="1" customWidth="1"/>
    <col min="4" max="4" width="17.5" bestFit="1" customWidth="1"/>
    <col min="5" max="5" width="12.83203125" customWidth="1"/>
    <col min="8" max="8" width="14" bestFit="1" customWidth="1"/>
    <col min="12" max="12" width="19.1640625" bestFit="1" customWidth="1"/>
    <col min="13" max="13" width="17.1640625" bestFit="1" customWidth="1"/>
  </cols>
  <sheetData>
    <row r="3" spans="3:18" ht="26" x14ac:dyDescent="0.3">
      <c r="D3" s="100" t="s">
        <v>313</v>
      </c>
    </row>
    <row r="7" spans="3:18" x14ac:dyDescent="0.2">
      <c r="C7" s="47"/>
      <c r="D7" s="47" t="s">
        <v>10</v>
      </c>
      <c r="E7" s="43"/>
      <c r="L7" s="4"/>
      <c r="M7" s="7" t="s">
        <v>11</v>
      </c>
      <c r="N7" s="9" t="s">
        <v>12</v>
      </c>
      <c r="O7" s="9" t="s">
        <v>13</v>
      </c>
      <c r="P7" s="9" t="s">
        <v>14</v>
      </c>
      <c r="Q7" s="9" t="s">
        <v>15</v>
      </c>
      <c r="R7" s="9" t="s">
        <v>16</v>
      </c>
    </row>
    <row r="8" spans="3:18" ht="17" thickBot="1" x14ac:dyDescent="0.25">
      <c r="C8" s="47" t="s">
        <v>11</v>
      </c>
      <c r="D8" s="48">
        <v>7.0000000000000007E-2</v>
      </c>
      <c r="E8" s="49">
        <v>0.82480113107375908</v>
      </c>
      <c r="L8" s="5"/>
      <c r="M8" s="8"/>
      <c r="N8" s="10"/>
      <c r="O8" s="10"/>
      <c r="P8" s="10"/>
      <c r="Q8" s="10"/>
      <c r="R8" s="10"/>
    </row>
    <row r="9" spans="3:18" ht="17" thickBot="1" x14ac:dyDescent="0.25">
      <c r="C9" s="47" t="s">
        <v>12</v>
      </c>
      <c r="D9" s="48">
        <v>0.28999999999999998</v>
      </c>
      <c r="E9" s="49">
        <v>2.1615667407424394E-2</v>
      </c>
      <c r="L9" s="6" t="s">
        <v>11</v>
      </c>
      <c r="M9" s="64">
        <v>1E-3</v>
      </c>
      <c r="N9" s="65">
        <v>-8.0000000000000004E-4</v>
      </c>
      <c r="O9" s="65">
        <v>8.0000000000000004E-4</v>
      </c>
      <c r="P9" s="65">
        <v>6.9999999999999999E-4</v>
      </c>
      <c r="Q9" s="65">
        <v>-5.9999999999999995E-4</v>
      </c>
      <c r="R9" s="66">
        <v>2E-3</v>
      </c>
    </row>
    <row r="10" spans="3:18" ht="17" thickBot="1" x14ac:dyDescent="0.25">
      <c r="C10" s="47" t="s">
        <v>13</v>
      </c>
      <c r="D10" s="48">
        <v>0.28000000000000003</v>
      </c>
      <c r="E10" s="49">
        <v>5.8761191816849516E-2</v>
      </c>
      <c r="L10" s="6" t="s">
        <v>12</v>
      </c>
      <c r="M10" s="64">
        <v>-8.0000000000000004E-4</v>
      </c>
      <c r="N10" s="67">
        <v>0.08</v>
      </c>
      <c r="O10" s="65">
        <v>4.4999999999999997E-3</v>
      </c>
      <c r="P10" s="65">
        <v>3.5000000000000001E-3</v>
      </c>
      <c r="Q10" s="66">
        <v>-6.0000000000000001E-3</v>
      </c>
      <c r="R10" s="66">
        <v>4.0000000000000001E-3</v>
      </c>
    </row>
    <row r="11" spans="3:18" ht="17" thickBot="1" x14ac:dyDescent="0.25">
      <c r="C11" s="47" t="s">
        <v>14</v>
      </c>
      <c r="D11" s="48">
        <v>0.19</v>
      </c>
      <c r="E11" s="49">
        <v>3.9872067078872281E-3</v>
      </c>
      <c r="L11" s="6" t="s">
        <v>13</v>
      </c>
      <c r="M11" s="64">
        <v>8.0000000000000004E-4</v>
      </c>
      <c r="N11" s="65">
        <v>4.4999999999999997E-3</v>
      </c>
      <c r="O11" s="67">
        <v>7.0000000000000007E-2</v>
      </c>
      <c r="P11" s="66">
        <v>5.0000000000000001E-3</v>
      </c>
      <c r="Q11" s="66">
        <v>-4.4999999999999998E-2</v>
      </c>
      <c r="R11" s="66">
        <v>-5.0000000000000001E-3</v>
      </c>
    </row>
    <row r="12" spans="3:18" ht="17" thickBot="1" x14ac:dyDescent="0.25">
      <c r="C12" s="47" t="s">
        <v>15</v>
      </c>
      <c r="D12" s="48">
        <v>0.2</v>
      </c>
      <c r="E12" s="49">
        <v>9.0834802994079672E-2</v>
      </c>
      <c r="L12" s="6" t="s">
        <v>14</v>
      </c>
      <c r="M12" s="64">
        <v>6.9999999999999999E-4</v>
      </c>
      <c r="N12" s="65">
        <v>3.5000000000000001E-3</v>
      </c>
      <c r="O12" s="66">
        <v>5.0000000000000001E-3</v>
      </c>
      <c r="P12" s="66">
        <v>5.5E-2</v>
      </c>
      <c r="Q12" s="66">
        <v>-4.0000000000000001E-3</v>
      </c>
      <c r="R12" s="66">
        <v>-5.0000000000000001E-3</v>
      </c>
    </row>
    <row r="13" spans="3:18" ht="17" thickBot="1" x14ac:dyDescent="0.25">
      <c r="C13" s="47" t="s">
        <v>16</v>
      </c>
      <c r="D13" s="48">
        <v>0.08</v>
      </c>
      <c r="E13" s="49">
        <v>0</v>
      </c>
      <c r="L13" s="6" t="s">
        <v>15</v>
      </c>
      <c r="M13" s="64">
        <v>-5.9999999999999995E-4</v>
      </c>
      <c r="N13" s="66">
        <v>-6.0000000000000001E-3</v>
      </c>
      <c r="O13" s="66">
        <v>-4.4999999999999998E-2</v>
      </c>
      <c r="P13" s="66">
        <v>-4.0000000000000001E-3</v>
      </c>
      <c r="Q13" s="66">
        <v>4.4999999999999998E-2</v>
      </c>
      <c r="R13" s="66">
        <v>-4.0000000000000001E-3</v>
      </c>
    </row>
    <row r="14" spans="3:18" ht="17" thickBot="1" x14ac:dyDescent="0.25">
      <c r="C14" s="44"/>
      <c r="D14" s="43" t="s">
        <v>263</v>
      </c>
      <c r="E14" s="50">
        <f>SUM(E8:E13)</f>
        <v>0.99999999999999978</v>
      </c>
      <c r="L14" s="6" t="s">
        <v>16</v>
      </c>
      <c r="M14" s="68">
        <v>2E-3</v>
      </c>
      <c r="N14" s="66">
        <v>4.0000000000000001E-3</v>
      </c>
      <c r="O14" s="66">
        <v>-5.0000000000000001E-3</v>
      </c>
      <c r="P14" s="66">
        <v>-5.0000000000000001E-3</v>
      </c>
      <c r="Q14" s="66">
        <v>-4.0000000000000001E-3</v>
      </c>
      <c r="R14" s="66">
        <v>8.0000000000000002E-3</v>
      </c>
    </row>
    <row r="20" spans="3:8" x14ac:dyDescent="0.2">
      <c r="C20" s="51" t="s">
        <v>264</v>
      </c>
      <c r="D20" s="51"/>
      <c r="E20" s="42"/>
      <c r="F20" s="42" t="s">
        <v>265</v>
      </c>
      <c r="G20" s="42"/>
      <c r="H20" s="42" t="s">
        <v>266</v>
      </c>
    </row>
    <row r="21" spans="3:8" x14ac:dyDescent="0.2">
      <c r="C21" s="47" t="s">
        <v>11</v>
      </c>
      <c r="D21" s="42" t="s">
        <v>267</v>
      </c>
      <c r="E21" s="49">
        <f>E8</f>
        <v>0.82480113107375908</v>
      </c>
      <c r="F21" s="52">
        <f>E21*100</f>
        <v>82.480113107375914</v>
      </c>
      <c r="G21" s="42"/>
      <c r="H21" s="53">
        <f>E21*1000000</f>
        <v>824801.13107375905</v>
      </c>
    </row>
    <row r="22" spans="3:8" x14ac:dyDescent="0.2">
      <c r="C22" s="47" t="s">
        <v>12</v>
      </c>
      <c r="D22" s="42" t="s">
        <v>268</v>
      </c>
      <c r="E22" s="49">
        <f>E9</f>
        <v>2.1615667407424394E-2</v>
      </c>
      <c r="F22" s="52">
        <f t="shared" ref="F22:F26" si="0">E22*100</f>
        <v>2.1615667407424395</v>
      </c>
      <c r="G22" s="42"/>
      <c r="H22" s="53">
        <f t="shared" ref="H22:H26" si="1">E22*1000000</f>
        <v>21615.667407424393</v>
      </c>
    </row>
    <row r="23" spans="3:8" x14ac:dyDescent="0.2">
      <c r="C23" s="47" t="s">
        <v>13</v>
      </c>
      <c r="D23" s="42" t="s">
        <v>269</v>
      </c>
      <c r="E23" s="49">
        <f t="shared" ref="E22:E26" si="2">E10</f>
        <v>5.8761191816849516E-2</v>
      </c>
      <c r="F23" s="52">
        <f t="shared" si="0"/>
        <v>5.8761191816849516</v>
      </c>
      <c r="G23" s="42"/>
      <c r="H23" s="53">
        <f t="shared" si="1"/>
        <v>58761.191816849518</v>
      </c>
    </row>
    <row r="24" spans="3:8" x14ac:dyDescent="0.2">
      <c r="C24" s="47" t="s">
        <v>14</v>
      </c>
      <c r="D24" s="42" t="s">
        <v>270</v>
      </c>
      <c r="E24" s="49">
        <f t="shared" si="2"/>
        <v>3.9872067078872281E-3</v>
      </c>
      <c r="F24" s="52">
        <f t="shared" si="0"/>
        <v>0.39872067078872281</v>
      </c>
      <c r="G24" s="42"/>
      <c r="H24" s="53">
        <f t="shared" si="1"/>
        <v>3987.2067078872283</v>
      </c>
    </row>
    <row r="25" spans="3:8" x14ac:dyDescent="0.2">
      <c r="C25" s="47" t="s">
        <v>15</v>
      </c>
      <c r="D25" s="42" t="s">
        <v>271</v>
      </c>
      <c r="E25" s="49">
        <f t="shared" si="2"/>
        <v>9.0834802994079672E-2</v>
      </c>
      <c r="F25" s="52">
        <f t="shared" si="0"/>
        <v>9.0834802994079666</v>
      </c>
      <c r="G25" s="42"/>
      <c r="H25" s="53">
        <f t="shared" si="1"/>
        <v>90834.80299407967</v>
      </c>
    </row>
    <row r="26" spans="3:8" x14ac:dyDescent="0.2">
      <c r="C26" s="47" t="s">
        <v>16</v>
      </c>
      <c r="D26" s="42" t="s">
        <v>272</v>
      </c>
      <c r="E26" s="49">
        <f t="shared" si="2"/>
        <v>0</v>
      </c>
      <c r="F26" s="52">
        <f t="shared" si="0"/>
        <v>0</v>
      </c>
      <c r="G26" s="42"/>
      <c r="H26" s="53">
        <f t="shared" si="1"/>
        <v>0</v>
      </c>
    </row>
    <row r="27" spans="3:8" x14ac:dyDescent="0.2">
      <c r="C27" s="42"/>
      <c r="D27" s="42" t="s">
        <v>263</v>
      </c>
      <c r="E27" s="54">
        <f>SUM(E21:E26)</f>
        <v>0.99999999999999978</v>
      </c>
      <c r="F27" s="42" t="s">
        <v>273</v>
      </c>
      <c r="G27" s="42">
        <v>1</v>
      </c>
      <c r="H27" s="55">
        <f>SUM(H21:H26)</f>
        <v>999999.99999999988</v>
      </c>
    </row>
    <row r="28" spans="3:8" x14ac:dyDescent="0.2">
      <c r="C28" s="42"/>
      <c r="D28" s="42"/>
      <c r="E28" s="42" t="s">
        <v>274</v>
      </c>
      <c r="F28" s="42"/>
      <c r="G28" s="42"/>
      <c r="H28" s="42"/>
    </row>
    <row r="29" spans="3:8" x14ac:dyDescent="0.2">
      <c r="C29" s="47" t="s">
        <v>275</v>
      </c>
      <c r="D29" s="42"/>
      <c r="E29" s="56">
        <v>0.25</v>
      </c>
      <c r="F29" s="42" t="s">
        <v>21</v>
      </c>
      <c r="G29" s="57">
        <v>0.25</v>
      </c>
      <c r="H29" s="42"/>
    </row>
    <row r="32" spans="3:8" ht="17" thickBot="1" x14ac:dyDescent="0.25"/>
    <row r="33" spans="3:13" x14ac:dyDescent="0.2">
      <c r="D33" s="58" t="s">
        <v>276</v>
      </c>
      <c r="E33" s="59">
        <f>SUMPRODUCT(E8:E13,D8:D13)</f>
        <v>9.9382286305348608E-2</v>
      </c>
    </row>
    <row r="34" spans="3:13" x14ac:dyDescent="0.2">
      <c r="D34" s="60" t="s">
        <v>277</v>
      </c>
      <c r="E34" s="61" cm="1">
        <f t="array" ref="E34">MMULT(TRANSPOSE(E8:E13),MMULT(M9:R14,E8:E13))</f>
        <v>8.0280286496731514E-4</v>
      </c>
    </row>
    <row r="35" spans="3:13" ht="17" thickBot="1" x14ac:dyDescent="0.25">
      <c r="D35" s="62" t="s">
        <v>278</v>
      </c>
      <c r="E35" s="63">
        <f>SQRT(E34)</f>
        <v>2.8333776044984105E-2</v>
      </c>
    </row>
    <row r="42" spans="3:13" ht="26" x14ac:dyDescent="0.3">
      <c r="D42" s="100" t="s">
        <v>314</v>
      </c>
    </row>
    <row r="44" spans="3:13" ht="17" thickBot="1" x14ac:dyDescent="0.25"/>
    <row r="45" spans="3:13" ht="17" thickBot="1" x14ac:dyDescent="0.25">
      <c r="C45" s="69"/>
      <c r="D45" s="47" t="s">
        <v>10</v>
      </c>
      <c r="E45" s="69"/>
      <c r="L45" s="101" t="s">
        <v>295</v>
      </c>
      <c r="M45" s="102" t="s">
        <v>296</v>
      </c>
    </row>
    <row r="46" spans="3:13" x14ac:dyDescent="0.2">
      <c r="C46" s="69" t="s">
        <v>11</v>
      </c>
      <c r="D46" s="48">
        <v>7.0000000000000007E-2</v>
      </c>
      <c r="E46" s="52">
        <f>E33</f>
        <v>9.9382286305348608E-2</v>
      </c>
      <c r="L46" s="76">
        <v>0.09</v>
      </c>
      <c r="M46" s="75">
        <v>8.0199999999999998E-4</v>
      </c>
    </row>
    <row r="47" spans="3:13" x14ac:dyDescent="0.2">
      <c r="C47" s="69" t="s">
        <v>12</v>
      </c>
      <c r="D47" s="48">
        <v>0.28999999999999998</v>
      </c>
      <c r="E47" s="52">
        <f t="shared" ref="E47:E51" si="3">E34</f>
        <v>8.0280286496731514E-4</v>
      </c>
      <c r="L47" s="76">
        <v>0.12</v>
      </c>
      <c r="M47" s="75">
        <v>8.4999999999999995E-4</v>
      </c>
    </row>
    <row r="48" spans="3:13" x14ac:dyDescent="0.2">
      <c r="C48" s="69" t="s">
        <v>13</v>
      </c>
      <c r="D48" s="48">
        <v>0.28000000000000003</v>
      </c>
      <c r="E48" s="52">
        <f t="shared" si="3"/>
        <v>2.8333776044984105E-2</v>
      </c>
      <c r="L48" s="76">
        <v>0.15</v>
      </c>
      <c r="M48" s="75">
        <v>8.8999999999999999E-3</v>
      </c>
    </row>
    <row r="49" spans="3:13" x14ac:dyDescent="0.2">
      <c r="C49" s="69" t="s">
        <v>14</v>
      </c>
      <c r="D49" s="48">
        <v>0.19</v>
      </c>
      <c r="E49" s="52">
        <f t="shared" si="3"/>
        <v>0</v>
      </c>
      <c r="L49" s="76">
        <v>0.18</v>
      </c>
      <c r="M49" s="75">
        <v>1.0499999999999999E-3</v>
      </c>
    </row>
    <row r="50" spans="3:13" x14ac:dyDescent="0.2">
      <c r="C50" s="69" t="s">
        <v>15</v>
      </c>
      <c r="D50" s="48">
        <v>0.2</v>
      </c>
      <c r="E50" s="52">
        <f t="shared" si="3"/>
        <v>0</v>
      </c>
      <c r="L50" s="76">
        <v>0.21</v>
      </c>
      <c r="M50" s="75">
        <v>2.3E-3</v>
      </c>
    </row>
    <row r="51" spans="3:13" x14ac:dyDescent="0.2">
      <c r="C51" s="69" t="s">
        <v>16</v>
      </c>
      <c r="D51" s="48">
        <v>0.08</v>
      </c>
      <c r="E51" s="52">
        <f t="shared" si="3"/>
        <v>0</v>
      </c>
      <c r="L51" s="76">
        <v>0.24</v>
      </c>
      <c r="M51" s="75">
        <v>4.81E-3</v>
      </c>
    </row>
    <row r="52" spans="3:13" ht="17" thickBot="1" x14ac:dyDescent="0.25">
      <c r="D52" s="42" t="s">
        <v>23</v>
      </c>
      <c r="E52" s="42">
        <f>SUM(E46:E51)</f>
        <v>0.12851886521530004</v>
      </c>
      <c r="L52" s="79">
        <v>0.27</v>
      </c>
      <c r="M52" s="75">
        <v>2.069E-2</v>
      </c>
    </row>
    <row r="53" spans="3:13" x14ac:dyDescent="0.2">
      <c r="L53" s="77"/>
      <c r="M53" s="78"/>
    </row>
    <row r="54" spans="3:13" x14ac:dyDescent="0.2">
      <c r="L54" s="77"/>
      <c r="M54" s="78"/>
    </row>
    <row r="58" spans="3:13" x14ac:dyDescent="0.2">
      <c r="C58" s="51" t="s">
        <v>264</v>
      </c>
      <c r="D58" s="51"/>
      <c r="E58" s="42"/>
      <c r="F58" s="42" t="s">
        <v>265</v>
      </c>
      <c r="G58" s="42"/>
      <c r="H58" s="42" t="s">
        <v>266</v>
      </c>
    </row>
    <row r="59" spans="3:13" x14ac:dyDescent="0.2">
      <c r="C59" s="47" t="s">
        <v>11</v>
      </c>
      <c r="D59" s="42" t="s">
        <v>267</v>
      </c>
      <c r="E59" s="52">
        <f>E46</f>
        <v>9.9382286305348608E-2</v>
      </c>
      <c r="F59" s="42">
        <f>E59*100</f>
        <v>9.9382286305348604</v>
      </c>
      <c r="G59" s="42"/>
      <c r="H59" s="53">
        <f>E59*1000000</f>
        <v>99382.286305348607</v>
      </c>
    </row>
    <row r="60" spans="3:13" x14ac:dyDescent="0.2">
      <c r="C60" s="47" t="s">
        <v>12</v>
      </c>
      <c r="D60" s="42" t="s">
        <v>268</v>
      </c>
      <c r="E60" s="52">
        <f t="shared" ref="E60:E64" si="4">E47</f>
        <v>8.0280286496731514E-4</v>
      </c>
      <c r="F60" s="42">
        <f t="shared" ref="F60:F64" si="5">E60*100</f>
        <v>8.0280286496731509E-2</v>
      </c>
      <c r="G60" s="42"/>
      <c r="H60" s="53">
        <f t="shared" ref="H60:H64" si="6">E60*1000000</f>
        <v>802.80286496731514</v>
      </c>
    </row>
    <row r="61" spans="3:13" x14ac:dyDescent="0.2">
      <c r="C61" s="47" t="s">
        <v>13</v>
      </c>
      <c r="D61" s="42" t="s">
        <v>269</v>
      </c>
      <c r="E61" s="52">
        <f t="shared" si="4"/>
        <v>2.8333776044984105E-2</v>
      </c>
      <c r="F61" s="42">
        <f t="shared" si="5"/>
        <v>2.8333776044984105</v>
      </c>
      <c r="G61" s="42"/>
      <c r="H61" s="53">
        <f t="shared" si="6"/>
        <v>28333.776044984104</v>
      </c>
    </row>
    <row r="62" spans="3:13" x14ac:dyDescent="0.2">
      <c r="C62" s="47" t="s">
        <v>14</v>
      </c>
      <c r="D62" s="42" t="s">
        <v>270</v>
      </c>
      <c r="E62" s="52">
        <f t="shared" si="4"/>
        <v>0</v>
      </c>
      <c r="F62" s="42">
        <f t="shared" si="5"/>
        <v>0</v>
      </c>
      <c r="G62" s="42"/>
      <c r="H62" s="53">
        <f t="shared" si="6"/>
        <v>0</v>
      </c>
    </row>
    <row r="63" spans="3:13" x14ac:dyDescent="0.2">
      <c r="C63" s="47" t="s">
        <v>15</v>
      </c>
      <c r="D63" s="42" t="s">
        <v>271</v>
      </c>
      <c r="E63" s="52">
        <f t="shared" si="4"/>
        <v>0</v>
      </c>
      <c r="F63" s="42">
        <f t="shared" si="5"/>
        <v>0</v>
      </c>
      <c r="G63" s="42"/>
      <c r="H63" s="53">
        <f t="shared" si="6"/>
        <v>0</v>
      </c>
    </row>
    <row r="64" spans="3:13" x14ac:dyDescent="0.2">
      <c r="C64" s="47" t="s">
        <v>16</v>
      </c>
      <c r="D64" s="42" t="s">
        <v>272</v>
      </c>
      <c r="E64" s="52">
        <f t="shared" si="4"/>
        <v>0</v>
      </c>
      <c r="F64" s="42">
        <f t="shared" si="5"/>
        <v>0</v>
      </c>
      <c r="G64" s="42"/>
      <c r="H64" s="53">
        <f t="shared" si="6"/>
        <v>0</v>
      </c>
    </row>
    <row r="65" spans="3:8" x14ac:dyDescent="0.2">
      <c r="C65" s="42"/>
      <c r="D65" s="42" t="s">
        <v>263</v>
      </c>
      <c r="E65" s="42">
        <f>SUM(E59:E64)</f>
        <v>0.12851886521530004</v>
      </c>
      <c r="F65" s="42" t="s">
        <v>293</v>
      </c>
      <c r="G65" s="42">
        <v>1</v>
      </c>
      <c r="H65" s="53">
        <f>SUM(H59:H64)</f>
        <v>128518.86521530003</v>
      </c>
    </row>
    <row r="66" spans="3:8" x14ac:dyDescent="0.2">
      <c r="C66" s="42"/>
      <c r="D66" s="42"/>
      <c r="E66" s="42" t="s">
        <v>274</v>
      </c>
      <c r="F66" s="42"/>
      <c r="G66" s="42"/>
      <c r="H66" s="80"/>
    </row>
    <row r="67" spans="3:8" x14ac:dyDescent="0.2">
      <c r="C67" s="47" t="s">
        <v>294</v>
      </c>
      <c r="D67" s="42"/>
      <c r="E67" s="70">
        <f>SUMPRODUCT(E46:E51,D46:D51)</f>
        <v>1.5123030164810473E-2</v>
      </c>
      <c r="F67" s="42" t="s">
        <v>21</v>
      </c>
      <c r="G67" s="71">
        <v>0.15</v>
      </c>
      <c r="H67" s="42"/>
    </row>
    <row r="69" spans="3:8" ht="17" thickBot="1" x14ac:dyDescent="0.25"/>
    <row r="70" spans="3:8" x14ac:dyDescent="0.2">
      <c r="D70" s="58" t="s">
        <v>276</v>
      </c>
      <c r="E70" s="72">
        <f>SUMPRODUCT(E46:E51,D46:D51)</f>
        <v>1.5123030164810473E-2</v>
      </c>
    </row>
    <row r="71" spans="3:8" x14ac:dyDescent="0.2">
      <c r="D71" s="60" t="s">
        <v>277</v>
      </c>
      <c r="E71" s="73" cm="1">
        <f t="array" ref="E71">MMULT(TRANSPOSE(E46:E51),MMULT(M9:R14,E46:E51))</f>
        <v>7.0707062397594699E-5</v>
      </c>
    </row>
    <row r="72" spans="3:8" ht="17" thickBot="1" x14ac:dyDescent="0.25">
      <c r="D72" s="62" t="s">
        <v>278</v>
      </c>
      <c r="E72" s="74">
        <f>SQRT(E71)</f>
        <v>8.4087491577281986E-3</v>
      </c>
    </row>
  </sheetData>
  <mergeCells count="8">
    <mergeCell ref="R7:R8"/>
    <mergeCell ref="C58:D58"/>
    <mergeCell ref="C20:D20"/>
    <mergeCell ref="M7:M8"/>
    <mergeCell ref="N7:N8"/>
    <mergeCell ref="O7:O8"/>
    <mergeCell ref="P7:P8"/>
    <mergeCell ref="Q7:Q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B53F-8F2D-8641-992F-0D7BB929CE51}">
  <dimension ref="A1:E20"/>
  <sheetViews>
    <sheetView showGridLines="0" workbookViewId="0">
      <selection sqref="A1:A3"/>
    </sheetView>
  </sheetViews>
  <sheetFormatPr baseColWidth="10" defaultRowHeight="16" x14ac:dyDescent="0.2"/>
  <cols>
    <col min="1" max="1" width="2.33203125" customWidth="1"/>
    <col min="2" max="2" width="6.1640625" bestFit="1" customWidth="1"/>
    <col min="3" max="3" width="14.33203125" bestFit="1" customWidth="1"/>
    <col min="4" max="5" width="12.1640625" bestFit="1" customWidth="1"/>
  </cols>
  <sheetData>
    <row r="1" spans="1:5" x14ac:dyDescent="0.2">
      <c r="A1" s="28" t="s">
        <v>24</v>
      </c>
    </row>
    <row r="2" spans="1:5" x14ac:dyDescent="0.2">
      <c r="A2" s="28" t="s">
        <v>279</v>
      </c>
    </row>
    <row r="3" spans="1:5" x14ac:dyDescent="0.2">
      <c r="A3" s="28" t="s">
        <v>292</v>
      </c>
    </row>
    <row r="6" spans="1:5" ht="17" thickBot="1" x14ac:dyDescent="0.25">
      <c r="A6" t="s">
        <v>26</v>
      </c>
    </row>
    <row r="7" spans="1:5" x14ac:dyDescent="0.2">
      <c r="B7" s="31"/>
      <c r="C7" s="31"/>
      <c r="D7" s="31" t="s">
        <v>29</v>
      </c>
      <c r="E7" s="31" t="s">
        <v>31</v>
      </c>
    </row>
    <row r="8" spans="1:5" ht="17" thickBot="1" x14ac:dyDescent="0.25">
      <c r="B8" s="32" t="s">
        <v>27</v>
      </c>
      <c r="C8" s="32" t="s">
        <v>28</v>
      </c>
      <c r="D8" s="32" t="s">
        <v>30</v>
      </c>
      <c r="E8" s="32" t="s">
        <v>280</v>
      </c>
    </row>
    <row r="9" spans="1:5" x14ac:dyDescent="0.2">
      <c r="B9" s="29" t="s">
        <v>283</v>
      </c>
      <c r="C9" s="29" t="s">
        <v>11</v>
      </c>
      <c r="D9" s="29">
        <v>0.82480113107375908</v>
      </c>
      <c r="E9" s="29">
        <v>0</v>
      </c>
    </row>
    <row r="10" spans="1:5" x14ac:dyDescent="0.2">
      <c r="B10" s="29" t="s">
        <v>284</v>
      </c>
      <c r="C10" s="29" t="s">
        <v>12</v>
      </c>
      <c r="D10" s="29">
        <v>2.1615667407424394E-2</v>
      </c>
      <c r="E10" s="29">
        <v>0</v>
      </c>
    </row>
    <row r="11" spans="1:5" x14ac:dyDescent="0.2">
      <c r="B11" s="29" t="s">
        <v>285</v>
      </c>
      <c r="C11" s="29" t="s">
        <v>13</v>
      </c>
      <c r="D11" s="29">
        <v>5.8761191816849516E-2</v>
      </c>
      <c r="E11" s="29">
        <v>0</v>
      </c>
    </row>
    <row r="12" spans="1:5" x14ac:dyDescent="0.2">
      <c r="B12" s="29" t="s">
        <v>286</v>
      </c>
      <c r="C12" s="29" t="s">
        <v>14</v>
      </c>
      <c r="D12" s="29">
        <v>3.9872067078872281E-3</v>
      </c>
      <c r="E12" s="29">
        <v>0</v>
      </c>
    </row>
    <row r="13" spans="1:5" x14ac:dyDescent="0.2">
      <c r="B13" s="29" t="s">
        <v>287</v>
      </c>
      <c r="C13" s="29" t="s">
        <v>15</v>
      </c>
      <c r="D13" s="29">
        <v>9.0834802994079672E-2</v>
      </c>
      <c r="E13" s="29">
        <v>0</v>
      </c>
    </row>
    <row r="14" spans="1:5" ht="17" thickBot="1" x14ac:dyDescent="0.25">
      <c r="B14" s="30" t="s">
        <v>288</v>
      </c>
      <c r="C14" s="30" t="s">
        <v>16</v>
      </c>
      <c r="D14" s="30">
        <v>0</v>
      </c>
      <c r="E14" s="30">
        <v>5.1235815044492483E-4</v>
      </c>
    </row>
    <row r="16" spans="1:5" ht="17" thickBot="1" x14ac:dyDescent="0.25">
      <c r="A16" t="s">
        <v>38</v>
      </c>
    </row>
    <row r="17" spans="2:5" x14ac:dyDescent="0.2">
      <c r="B17" s="31"/>
      <c r="C17" s="31"/>
      <c r="D17" s="31" t="s">
        <v>29</v>
      </c>
      <c r="E17" s="31" t="s">
        <v>281</v>
      </c>
    </row>
    <row r="18" spans="2:5" ht="17" thickBot="1" x14ac:dyDescent="0.25">
      <c r="B18" s="32" t="s">
        <v>27</v>
      </c>
      <c r="C18" s="32" t="s">
        <v>28</v>
      </c>
      <c r="D18" s="32" t="s">
        <v>30</v>
      </c>
      <c r="E18" s="32" t="s">
        <v>282</v>
      </c>
    </row>
    <row r="19" spans="2:5" x14ac:dyDescent="0.2">
      <c r="B19" s="29" t="s">
        <v>289</v>
      </c>
      <c r="C19" s="29" t="s">
        <v>263</v>
      </c>
      <c r="D19" s="29">
        <v>0.99999999999999978</v>
      </c>
      <c r="E19" s="29">
        <v>1.6056172316893935E-3</v>
      </c>
    </row>
    <row r="20" spans="2:5" ht="17" thickBot="1" x14ac:dyDescent="0.25">
      <c r="B20" s="30" t="s">
        <v>290</v>
      </c>
      <c r="C20" s="30" t="s">
        <v>291</v>
      </c>
      <c r="D20" s="30">
        <v>0.25</v>
      </c>
      <c r="E20" s="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Sensitivity Report 1</vt:lpstr>
      <vt:lpstr>Sensitivity Report 2</vt:lpstr>
      <vt:lpstr>Part 2</vt:lpstr>
      <vt:lpstr>Sensitivity Report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</dc:creator>
  <cp:lastModifiedBy>16174598595</cp:lastModifiedBy>
  <dcterms:created xsi:type="dcterms:W3CDTF">2020-12-01T18:44:30Z</dcterms:created>
  <dcterms:modified xsi:type="dcterms:W3CDTF">2023-12-18T00:53:41Z</dcterms:modified>
</cp:coreProperties>
</file>