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tience\xampp\htdocs\EO\apps\care\clients\sovu\main\care_v2.0.16\cs\uploads\"/>
    </mc:Choice>
  </mc:AlternateContent>
  <bookViews>
    <workbookView xWindow="240" yWindow="45" windowWidth="12120" windowHeight="7995" firstSheet="1" activeTab="8"/>
  </bookViews>
  <sheets>
    <sheet name="01-01" sheetId="4" r:id="rId1"/>
    <sheet name="28-04" sheetId="5" r:id="rId2"/>
    <sheet name="18-05" sheetId="3" r:id="rId3"/>
    <sheet name="17-6" sheetId="1" r:id="rId4"/>
    <sheet name="14-7 " sheetId="6" r:id="rId5"/>
    <sheet name="12-8" sheetId="7" r:id="rId6"/>
    <sheet name="8-9" sheetId="8" r:id="rId7"/>
    <sheet name="16-10" sheetId="9" r:id="rId8"/>
    <sheet name="10-11" sheetId="10" r:id="rId9"/>
  </sheets>
  <definedNames>
    <definedName name="_xlnm.Print_Area" localSheetId="8">'10-11'!$A$1:$E$64</definedName>
    <definedName name="_xlnm.Print_Area" localSheetId="5">'12-8'!$A$1:$N$62</definedName>
    <definedName name="_xlnm.Print_Area" localSheetId="4">'14-7 '!$A$1:$N$62</definedName>
    <definedName name="_xlnm.Print_Area" localSheetId="7">'16-10'!$A$1:$N$62</definedName>
    <definedName name="_xlnm.Print_Area" localSheetId="3">'17-6'!$A$1:$N$62</definedName>
    <definedName name="_xlnm.Print_Area" localSheetId="2">'18-05'!$A$1:$N$61</definedName>
    <definedName name="_xlnm.Print_Area" localSheetId="1">'28-04'!$A$1:$N$61</definedName>
    <definedName name="_xlnm.Print_Area" localSheetId="6">'8-9'!$A$1:$N$62</definedName>
  </definedNames>
  <calcPr calcId="162913"/>
</workbook>
</file>

<file path=xl/calcChain.xml><?xml version="1.0" encoding="utf-8"?>
<calcChain xmlns="http://schemas.openxmlformats.org/spreadsheetml/2006/main">
  <c r="D74" i="10" l="1"/>
  <c r="E74" i="10" s="1"/>
  <c r="D136" i="10"/>
  <c r="E136" i="10" s="1"/>
  <c r="D135" i="10"/>
  <c r="E135" i="10" s="1"/>
  <c r="D111" i="10"/>
  <c r="E111" i="10" s="1"/>
  <c r="D137" i="10"/>
  <c r="E137" i="10" s="1"/>
  <c r="D112" i="10"/>
  <c r="E112" i="10" s="1"/>
  <c r="D134" i="10"/>
  <c r="E134" i="10" s="1"/>
  <c r="D110" i="10"/>
  <c r="E110" i="10" s="1"/>
  <c r="D133" i="10"/>
  <c r="E133" i="10" s="1"/>
  <c r="D109" i="10"/>
  <c r="E109" i="10" s="1"/>
  <c r="D132" i="10"/>
  <c r="E132" i="10" s="1"/>
  <c r="D108" i="10"/>
  <c r="E108" i="10" s="1"/>
  <c r="D157" i="10"/>
  <c r="E157" i="10" s="1"/>
  <c r="D131" i="10"/>
  <c r="E131" i="10" s="1"/>
  <c r="D107" i="10"/>
  <c r="E107" i="10" s="1"/>
  <c r="D156" i="10"/>
  <c r="E156" i="10" s="1"/>
  <c r="D130" i="10"/>
  <c r="E130" i="10" s="1"/>
  <c r="D106" i="10"/>
  <c r="E106" i="10" s="1"/>
  <c r="D155" i="10"/>
  <c r="E155" i="10" s="1"/>
  <c r="C129" i="10"/>
  <c r="D129" i="10" s="1"/>
  <c r="D105" i="10"/>
  <c r="E105" i="10" s="1"/>
  <c r="D154" i="10"/>
  <c r="E154" i="10" s="1"/>
  <c r="D128" i="10"/>
  <c r="E128" i="10" s="1"/>
  <c r="D104" i="10"/>
  <c r="E104" i="10" s="1"/>
  <c r="D153" i="10"/>
  <c r="E153" i="10" s="1"/>
  <c r="D127" i="10"/>
  <c r="E127" i="10" s="1"/>
  <c r="D103" i="10"/>
  <c r="E103" i="10" s="1"/>
  <c r="D152" i="10"/>
  <c r="E152" i="10" s="1"/>
  <c r="D126" i="10"/>
  <c r="E126" i="10" s="1"/>
  <c r="D102" i="10"/>
  <c r="E102" i="10" s="1"/>
  <c r="D151" i="10"/>
  <c r="E151" i="10" s="1"/>
  <c r="D125" i="10"/>
  <c r="E125" i="10" s="1"/>
  <c r="D101" i="10"/>
  <c r="E101" i="10" s="1"/>
  <c r="D150" i="10"/>
  <c r="E150" i="10" s="1"/>
  <c r="D124" i="10"/>
  <c r="E124" i="10" s="1"/>
  <c r="D100" i="10"/>
  <c r="E100" i="10" s="1"/>
  <c r="D149" i="10"/>
  <c r="E149" i="10" s="1"/>
  <c r="D123" i="10"/>
  <c r="E123" i="10" s="1"/>
  <c r="D99" i="10"/>
  <c r="E99" i="10" s="1"/>
  <c r="D148" i="10"/>
  <c r="E148" i="10" s="1"/>
  <c r="D122" i="10"/>
  <c r="E122" i="10" s="1"/>
  <c r="D98" i="10"/>
  <c r="E98" i="10" s="1"/>
  <c r="D147" i="10"/>
  <c r="E147" i="10" s="1"/>
  <c r="D121" i="10"/>
  <c r="E121" i="10" s="1"/>
  <c r="D97" i="10"/>
  <c r="E97" i="10" s="1"/>
  <c r="D146" i="10"/>
  <c r="E146" i="10" s="1"/>
  <c r="D120" i="10"/>
  <c r="E120" i="10" s="1"/>
  <c r="D96" i="10"/>
  <c r="E96" i="10" s="1"/>
  <c r="D145" i="10"/>
  <c r="E145" i="10" s="1"/>
  <c r="D119" i="10"/>
  <c r="E119" i="10" s="1"/>
  <c r="D95" i="10"/>
  <c r="E95" i="10" s="1"/>
  <c r="D144" i="10"/>
  <c r="E144" i="10" s="1"/>
  <c r="D118" i="10"/>
  <c r="E118" i="10" s="1"/>
  <c r="D94" i="10"/>
  <c r="E94" i="10" s="1"/>
  <c r="D117" i="10"/>
  <c r="E117" i="10" s="1"/>
  <c r="D93" i="10"/>
  <c r="E93" i="10" s="1"/>
  <c r="D142" i="10"/>
  <c r="E142" i="10" s="1"/>
  <c r="D116" i="10"/>
  <c r="E116" i="10" s="1"/>
  <c r="D92" i="10"/>
  <c r="E92" i="10" s="1"/>
  <c r="D141" i="10"/>
  <c r="E141" i="10" s="1"/>
  <c r="D115" i="10"/>
  <c r="E115" i="10" s="1"/>
  <c r="D91" i="10"/>
  <c r="E91" i="10" s="1"/>
  <c r="D140" i="10"/>
  <c r="E140" i="10" s="1"/>
  <c r="D114" i="10"/>
  <c r="E114" i="10" s="1"/>
  <c r="D90" i="10"/>
  <c r="E90" i="10" s="1"/>
  <c r="D139" i="10"/>
  <c r="E139" i="10" s="1"/>
  <c r="D89" i="10"/>
  <c r="E89" i="10" s="1"/>
  <c r="D138" i="10"/>
  <c r="E138" i="10" s="1"/>
  <c r="D62" i="10"/>
  <c r="E62" i="10" s="1"/>
  <c r="D87" i="10"/>
  <c r="E87" i="10" s="1"/>
  <c r="D61" i="10"/>
  <c r="E61" i="10" s="1"/>
  <c r="D32" i="10"/>
  <c r="E32" i="10" s="1"/>
  <c r="D86" i="10"/>
  <c r="E86" i="10" s="1"/>
  <c r="D60" i="10"/>
  <c r="E60" i="10" s="1"/>
  <c r="D31" i="10"/>
  <c r="E31" i="10" s="1"/>
  <c r="D85" i="10"/>
  <c r="E85" i="10" s="1"/>
  <c r="D59" i="10"/>
  <c r="E59" i="10" s="1"/>
  <c r="D30" i="10"/>
  <c r="E30" i="10" s="1"/>
  <c r="D84" i="10"/>
  <c r="E84" i="10" s="1"/>
  <c r="D58" i="10"/>
  <c r="E58" i="10" s="1"/>
  <c r="D29" i="10"/>
  <c r="E29" i="10" s="1"/>
  <c r="D83" i="10"/>
  <c r="E83" i="10" s="1"/>
  <c r="D57" i="10"/>
  <c r="E57" i="10" s="1"/>
  <c r="D28" i="10"/>
  <c r="E28" i="10" s="1"/>
  <c r="D82" i="10"/>
  <c r="E82" i="10" s="1"/>
  <c r="D56" i="10"/>
  <c r="E56" i="10" s="1"/>
  <c r="D27" i="10"/>
  <c r="E27" i="10" s="1"/>
  <c r="D81" i="10"/>
  <c r="E81" i="10" s="1"/>
  <c r="D55" i="10"/>
  <c r="E55" i="10" s="1"/>
  <c r="D26" i="10"/>
  <c r="E26" i="10" s="1"/>
  <c r="D80" i="10"/>
  <c r="E80" i="10" s="1"/>
  <c r="D54" i="10"/>
  <c r="E54" i="10" s="1"/>
  <c r="D25" i="10"/>
  <c r="E25" i="10" s="1"/>
  <c r="D79" i="10"/>
  <c r="E79" i="10" s="1"/>
  <c r="D53" i="10"/>
  <c r="E53" i="10" s="1"/>
  <c r="D24" i="10"/>
  <c r="E24" i="10" s="1"/>
  <c r="D78" i="10"/>
  <c r="E78" i="10" s="1"/>
  <c r="D52" i="10"/>
  <c r="E52" i="10" s="1"/>
  <c r="D23" i="10"/>
  <c r="E23" i="10" s="1"/>
  <c r="D77" i="10"/>
  <c r="E77" i="10" s="1"/>
  <c r="D51" i="10"/>
  <c r="E51" i="10" s="1"/>
  <c r="D22" i="10"/>
  <c r="E22" i="10" s="1"/>
  <c r="D50" i="10"/>
  <c r="E50" i="10" s="1"/>
  <c r="D21" i="10"/>
  <c r="E21" i="10" s="1"/>
  <c r="D49" i="10"/>
  <c r="E49" i="10" s="1"/>
  <c r="D20" i="10"/>
  <c r="E20" i="10" s="1"/>
  <c r="D48" i="10"/>
  <c r="E48" i="10" s="1"/>
  <c r="D19" i="10"/>
  <c r="E19" i="10" s="1"/>
  <c r="D47" i="10"/>
  <c r="E47" i="10" s="1"/>
  <c r="D18" i="10"/>
  <c r="E18" i="10" s="1"/>
  <c r="D46" i="10"/>
  <c r="E46" i="10" s="1"/>
  <c r="D17" i="10"/>
  <c r="E17" i="10" s="1"/>
  <c r="D73" i="10"/>
  <c r="E73" i="10" s="1"/>
  <c r="D45" i="10"/>
  <c r="E45" i="10" s="1"/>
  <c r="D16" i="10"/>
  <c r="E16" i="10" s="1"/>
  <c r="D72" i="10"/>
  <c r="E72" i="10" s="1"/>
  <c r="D44" i="10"/>
  <c r="E44" i="10" s="1"/>
  <c r="D15" i="10"/>
  <c r="E15" i="10" s="1"/>
  <c r="D71" i="10"/>
  <c r="E71" i="10" s="1"/>
  <c r="D43" i="10"/>
  <c r="E43" i="10" s="1"/>
  <c r="D14" i="10"/>
  <c r="E14" i="10" s="1"/>
  <c r="D70" i="10"/>
  <c r="E70" i="10" s="1"/>
  <c r="D42" i="10"/>
  <c r="E42" i="10" s="1"/>
  <c r="D13" i="10"/>
  <c r="E13" i="10" s="1"/>
  <c r="D41" i="10"/>
  <c r="E41" i="10" s="1"/>
  <c r="D12" i="10"/>
  <c r="E12" i="10" s="1"/>
  <c r="D40" i="10"/>
  <c r="E40" i="10" s="1"/>
  <c r="D11" i="10"/>
  <c r="E11" i="10" s="1"/>
  <c r="D39" i="10"/>
  <c r="E39" i="10" s="1"/>
  <c r="D10" i="10"/>
  <c r="E10" i="10" s="1"/>
  <c r="D68" i="10"/>
  <c r="E68" i="10" s="1"/>
  <c r="D38" i="10"/>
  <c r="E38" i="10" s="1"/>
  <c r="D9" i="10"/>
  <c r="E9" i="10" s="1"/>
  <c r="D67" i="10"/>
  <c r="E67" i="10" s="1"/>
  <c r="D37" i="10"/>
  <c r="E37" i="10" s="1"/>
  <c r="D8" i="10"/>
  <c r="E8" i="10" s="1"/>
  <c r="D66" i="10"/>
  <c r="E66" i="10" s="1"/>
  <c r="D36" i="10"/>
  <c r="E36" i="10" s="1"/>
  <c r="D7" i="10"/>
  <c r="E7" i="10" s="1"/>
  <c r="D65" i="10"/>
  <c r="E65" i="10" s="1"/>
  <c r="D35" i="10"/>
  <c r="E35" i="10" s="1"/>
  <c r="D6" i="10"/>
  <c r="E6" i="10" s="1"/>
  <c r="D64" i="10"/>
  <c r="E64" i="10" s="1"/>
  <c r="D34" i="10"/>
  <c r="E34" i="10" s="1"/>
  <c r="D5" i="10"/>
  <c r="E5" i="10" s="1"/>
  <c r="D33" i="10"/>
  <c r="E33" i="10" s="1"/>
  <c r="G3" i="7"/>
  <c r="A34" i="9"/>
  <c r="H62" i="9"/>
  <c r="I62" i="9" s="1"/>
  <c r="C62" i="9"/>
  <c r="D62" i="9" s="1"/>
  <c r="H61" i="9"/>
  <c r="I61" i="9" s="1"/>
  <c r="D61" i="9"/>
  <c r="C61" i="9"/>
  <c r="H60" i="9"/>
  <c r="I60" i="9" s="1"/>
  <c r="C60" i="9"/>
  <c r="D60" i="9" s="1"/>
  <c r="I59" i="9"/>
  <c r="H59" i="9"/>
  <c r="C59" i="9"/>
  <c r="D59" i="9" s="1"/>
  <c r="N58" i="9"/>
  <c r="M58" i="9"/>
  <c r="H58" i="9"/>
  <c r="I58" i="9" s="1"/>
  <c r="D58" i="9"/>
  <c r="C58" i="9"/>
  <c r="M57" i="9"/>
  <c r="N57" i="9" s="1"/>
  <c r="H57" i="9"/>
  <c r="C57" i="9"/>
  <c r="D57" i="9" s="1"/>
  <c r="M56" i="9"/>
  <c r="N56" i="9" s="1"/>
  <c r="G56" i="9"/>
  <c r="D56" i="9"/>
  <c r="C56" i="9"/>
  <c r="M55" i="9"/>
  <c r="N55" i="9" s="1"/>
  <c r="I55" i="9"/>
  <c r="H55" i="9"/>
  <c r="C55" i="9"/>
  <c r="D55" i="9" s="1"/>
  <c r="N54" i="9"/>
  <c r="M54" i="9"/>
  <c r="H54" i="9"/>
  <c r="I54" i="9" s="1"/>
  <c r="D54" i="9"/>
  <c r="C54" i="9"/>
  <c r="M53" i="9"/>
  <c r="N53" i="9" s="1"/>
  <c r="I53" i="9"/>
  <c r="H53" i="9"/>
  <c r="C53" i="9"/>
  <c r="D53" i="9" s="1"/>
  <c r="M52" i="9"/>
  <c r="N52" i="9" s="1"/>
  <c r="H52" i="9"/>
  <c r="I52" i="9" s="1"/>
  <c r="D52" i="9"/>
  <c r="C52" i="9"/>
  <c r="M51" i="9"/>
  <c r="N51" i="9" s="1"/>
  <c r="I51" i="9"/>
  <c r="H51" i="9"/>
  <c r="C51" i="9"/>
  <c r="D51" i="9" s="1"/>
  <c r="N50" i="9"/>
  <c r="M50" i="9"/>
  <c r="H50" i="9"/>
  <c r="I50" i="9" s="1"/>
  <c r="D50" i="9"/>
  <c r="C50" i="9"/>
  <c r="M49" i="9"/>
  <c r="N49" i="9" s="1"/>
  <c r="I49" i="9"/>
  <c r="H49" i="9"/>
  <c r="C49" i="9"/>
  <c r="D49" i="9" s="1"/>
  <c r="N48" i="9"/>
  <c r="M48" i="9"/>
  <c r="H48" i="9"/>
  <c r="I48" i="9" s="1"/>
  <c r="D48" i="9"/>
  <c r="C48" i="9"/>
  <c r="M47" i="9"/>
  <c r="N47" i="9" s="1"/>
  <c r="I47" i="9"/>
  <c r="H47" i="9"/>
  <c r="C47" i="9"/>
  <c r="D47" i="9" s="1"/>
  <c r="N46" i="9"/>
  <c r="M46" i="9"/>
  <c r="H46" i="9"/>
  <c r="I46" i="9" s="1"/>
  <c r="D46" i="9"/>
  <c r="C46" i="9"/>
  <c r="M45" i="9"/>
  <c r="N45" i="9" s="1"/>
  <c r="I45" i="9"/>
  <c r="H45" i="9"/>
  <c r="C45" i="9"/>
  <c r="D45" i="9" s="1"/>
  <c r="I44" i="9"/>
  <c r="H44" i="9"/>
  <c r="C44" i="9"/>
  <c r="D44" i="9" s="1"/>
  <c r="N43" i="9"/>
  <c r="M43" i="9"/>
  <c r="H43" i="9"/>
  <c r="I43" i="9" s="1"/>
  <c r="D43" i="9"/>
  <c r="C43" i="9"/>
  <c r="M42" i="9"/>
  <c r="N42" i="9" s="1"/>
  <c r="I42" i="9"/>
  <c r="H42" i="9"/>
  <c r="C42" i="9"/>
  <c r="D42" i="9" s="1"/>
  <c r="N41" i="9"/>
  <c r="M41" i="9"/>
  <c r="H41" i="9"/>
  <c r="I41" i="9" s="1"/>
  <c r="D41" i="9"/>
  <c r="C41" i="9"/>
  <c r="M40" i="9"/>
  <c r="N40" i="9" s="1"/>
  <c r="D40" i="9"/>
  <c r="C40" i="9"/>
  <c r="M39" i="9"/>
  <c r="N39" i="9" s="1"/>
  <c r="H33" i="9"/>
  <c r="I33" i="9" s="1"/>
  <c r="M32" i="9"/>
  <c r="N32" i="9" s="1"/>
  <c r="H32" i="9"/>
  <c r="I32" i="9" s="1"/>
  <c r="C32" i="9"/>
  <c r="D32" i="9" s="1"/>
  <c r="M31" i="9"/>
  <c r="N31" i="9" s="1"/>
  <c r="H31" i="9"/>
  <c r="I31" i="9" s="1"/>
  <c r="C31" i="9"/>
  <c r="D31" i="9" s="1"/>
  <c r="M30" i="9"/>
  <c r="N30" i="9" s="1"/>
  <c r="H30" i="9"/>
  <c r="I30" i="9" s="1"/>
  <c r="C30" i="9"/>
  <c r="D30" i="9" s="1"/>
  <c r="M29" i="9"/>
  <c r="N29" i="9" s="1"/>
  <c r="H29" i="9"/>
  <c r="I29" i="9" s="1"/>
  <c r="C29" i="9"/>
  <c r="D29" i="9" s="1"/>
  <c r="M28" i="9"/>
  <c r="N28" i="9" s="1"/>
  <c r="H28" i="9"/>
  <c r="I28" i="9" s="1"/>
  <c r="C28" i="9"/>
  <c r="D28" i="9" s="1"/>
  <c r="M27" i="9"/>
  <c r="N27" i="9" s="1"/>
  <c r="H27" i="9"/>
  <c r="I27" i="9" s="1"/>
  <c r="C27" i="9"/>
  <c r="D27" i="9" s="1"/>
  <c r="M26" i="9"/>
  <c r="N26" i="9" s="1"/>
  <c r="H26" i="9"/>
  <c r="I26" i="9" s="1"/>
  <c r="C26" i="9"/>
  <c r="D26" i="9" s="1"/>
  <c r="M25" i="9"/>
  <c r="N25" i="9" s="1"/>
  <c r="H25" i="9"/>
  <c r="I25" i="9" s="1"/>
  <c r="C25" i="9"/>
  <c r="D25" i="9" s="1"/>
  <c r="M24" i="9"/>
  <c r="N24" i="9" s="1"/>
  <c r="H24" i="9"/>
  <c r="I24" i="9" s="1"/>
  <c r="C24" i="9"/>
  <c r="D24" i="9" s="1"/>
  <c r="M23" i="9"/>
  <c r="N23" i="9" s="1"/>
  <c r="H23" i="9"/>
  <c r="I23" i="9" s="1"/>
  <c r="C23" i="9"/>
  <c r="D23" i="9" s="1"/>
  <c r="M22" i="9"/>
  <c r="N22" i="9" s="1"/>
  <c r="H22" i="9"/>
  <c r="I22" i="9" s="1"/>
  <c r="C22" i="9"/>
  <c r="D22" i="9" s="1"/>
  <c r="H21" i="9"/>
  <c r="I21" i="9" s="1"/>
  <c r="C21" i="9"/>
  <c r="D21" i="9" s="1"/>
  <c r="H20" i="9"/>
  <c r="I20" i="9" s="1"/>
  <c r="C20" i="9"/>
  <c r="D20" i="9" s="1"/>
  <c r="H19" i="9"/>
  <c r="I19" i="9" s="1"/>
  <c r="C19" i="9"/>
  <c r="D19" i="9" s="1"/>
  <c r="H18" i="9"/>
  <c r="I18" i="9" s="1"/>
  <c r="C18" i="9"/>
  <c r="D18" i="9" s="1"/>
  <c r="H17" i="9"/>
  <c r="I17" i="9" s="1"/>
  <c r="C17" i="9"/>
  <c r="D17" i="9" s="1"/>
  <c r="M16" i="9"/>
  <c r="N16" i="9" s="1"/>
  <c r="H16" i="9"/>
  <c r="I16" i="9" s="1"/>
  <c r="C16" i="9"/>
  <c r="D16" i="9" s="1"/>
  <c r="M15" i="9"/>
  <c r="N15" i="9" s="1"/>
  <c r="H15" i="9"/>
  <c r="I15" i="9" s="1"/>
  <c r="C15" i="9"/>
  <c r="D15" i="9" s="1"/>
  <c r="M14" i="9"/>
  <c r="N14" i="9" s="1"/>
  <c r="H14" i="9"/>
  <c r="I14" i="9" s="1"/>
  <c r="C14" i="9"/>
  <c r="D14" i="9" s="1"/>
  <c r="M13" i="9"/>
  <c r="N13" i="9" s="1"/>
  <c r="H13" i="9"/>
  <c r="I13" i="9" s="1"/>
  <c r="C13" i="9"/>
  <c r="D13" i="9" s="1"/>
  <c r="H12" i="9"/>
  <c r="I12" i="9" s="1"/>
  <c r="C12" i="9"/>
  <c r="D12" i="9" s="1"/>
  <c r="H11" i="9"/>
  <c r="I11" i="9" s="1"/>
  <c r="C11" i="9"/>
  <c r="D11" i="9" s="1"/>
  <c r="H10" i="9"/>
  <c r="I10" i="9" s="1"/>
  <c r="C10" i="9"/>
  <c r="D10" i="9" s="1"/>
  <c r="M9" i="9"/>
  <c r="N9" i="9" s="1"/>
  <c r="H9" i="9"/>
  <c r="I9" i="9" s="1"/>
  <c r="C9" i="9"/>
  <c r="D9" i="9" s="1"/>
  <c r="M8" i="9"/>
  <c r="N8" i="9" s="1"/>
  <c r="H8" i="9"/>
  <c r="I8" i="9" s="1"/>
  <c r="C8" i="9"/>
  <c r="D8" i="9" s="1"/>
  <c r="M7" i="9"/>
  <c r="N7" i="9" s="1"/>
  <c r="H7" i="9"/>
  <c r="I7" i="9" s="1"/>
  <c r="C7" i="9"/>
  <c r="D7" i="9" s="1"/>
  <c r="M6" i="9"/>
  <c r="N6" i="9" s="1"/>
  <c r="H6" i="9"/>
  <c r="I6" i="9" s="1"/>
  <c r="C6" i="9"/>
  <c r="D6" i="9" s="1"/>
  <c r="M5" i="9"/>
  <c r="N5" i="9" s="1"/>
  <c r="H5" i="9"/>
  <c r="I5" i="9" s="1"/>
  <c r="C5" i="9"/>
  <c r="D5" i="9" s="1"/>
  <c r="H4" i="9"/>
  <c r="I4" i="9" s="1"/>
  <c r="C62" i="8"/>
  <c r="D62" i="8" s="1"/>
  <c r="H62" i="8"/>
  <c r="I62" i="8" s="1"/>
  <c r="H61" i="8"/>
  <c r="I61" i="8" s="1"/>
  <c r="C61" i="8"/>
  <c r="D61" i="8" s="1"/>
  <c r="H60" i="8"/>
  <c r="I60" i="8" s="1"/>
  <c r="C60" i="8"/>
  <c r="D60" i="8" s="1"/>
  <c r="H59" i="8"/>
  <c r="I59" i="8" s="1"/>
  <c r="C59" i="8"/>
  <c r="D59" i="8" s="1"/>
  <c r="M58" i="8"/>
  <c r="N58" i="8" s="1"/>
  <c r="H58" i="8"/>
  <c r="I58" i="8" s="1"/>
  <c r="C58" i="8"/>
  <c r="D58" i="8" s="1"/>
  <c r="M57" i="8"/>
  <c r="N57" i="8" s="1"/>
  <c r="G57" i="8"/>
  <c r="H57" i="8" s="1"/>
  <c r="C57" i="8"/>
  <c r="D57" i="8" s="1"/>
  <c r="M56" i="8"/>
  <c r="N56" i="8" s="1"/>
  <c r="G56" i="8"/>
  <c r="C56" i="8"/>
  <c r="D56" i="8" s="1"/>
  <c r="M55" i="8"/>
  <c r="N55" i="8" s="1"/>
  <c r="H55" i="8"/>
  <c r="I55" i="8" s="1"/>
  <c r="C55" i="8"/>
  <c r="D55" i="8" s="1"/>
  <c r="M54" i="8"/>
  <c r="N54" i="8" s="1"/>
  <c r="H54" i="8"/>
  <c r="I54" i="8" s="1"/>
  <c r="C54" i="8"/>
  <c r="D54" i="8" s="1"/>
  <c r="M53" i="8"/>
  <c r="N53" i="8" s="1"/>
  <c r="H53" i="8"/>
  <c r="I53" i="8" s="1"/>
  <c r="C53" i="8"/>
  <c r="D53" i="8" s="1"/>
  <c r="M52" i="8"/>
  <c r="N52" i="8" s="1"/>
  <c r="H52" i="8"/>
  <c r="I52" i="8" s="1"/>
  <c r="C52" i="8"/>
  <c r="D52" i="8" s="1"/>
  <c r="M51" i="8"/>
  <c r="N51" i="8" s="1"/>
  <c r="H51" i="8"/>
  <c r="I51" i="8" s="1"/>
  <c r="C51" i="8"/>
  <c r="D51" i="8" s="1"/>
  <c r="M50" i="8"/>
  <c r="N50" i="8" s="1"/>
  <c r="H50" i="8"/>
  <c r="I50" i="8" s="1"/>
  <c r="C50" i="8"/>
  <c r="D50" i="8" s="1"/>
  <c r="M49" i="8"/>
  <c r="N49" i="8" s="1"/>
  <c r="H49" i="8"/>
  <c r="I49" i="8" s="1"/>
  <c r="C49" i="8"/>
  <c r="D49" i="8" s="1"/>
  <c r="M48" i="8"/>
  <c r="N48" i="8" s="1"/>
  <c r="H48" i="8"/>
  <c r="I48" i="8" s="1"/>
  <c r="C48" i="8"/>
  <c r="D48" i="8" s="1"/>
  <c r="M47" i="8"/>
  <c r="N47" i="8" s="1"/>
  <c r="H47" i="8"/>
  <c r="I47" i="8" s="1"/>
  <c r="C47" i="8"/>
  <c r="D47" i="8" s="1"/>
  <c r="M46" i="8"/>
  <c r="N46" i="8" s="1"/>
  <c r="H46" i="8"/>
  <c r="I46" i="8" s="1"/>
  <c r="C46" i="8"/>
  <c r="D46" i="8" s="1"/>
  <c r="M45" i="8"/>
  <c r="N45" i="8" s="1"/>
  <c r="H45" i="8"/>
  <c r="I45" i="8" s="1"/>
  <c r="C45" i="8"/>
  <c r="D45" i="8" s="1"/>
  <c r="H44" i="8"/>
  <c r="I44" i="8" s="1"/>
  <c r="C44" i="8"/>
  <c r="D44" i="8" s="1"/>
  <c r="M43" i="8"/>
  <c r="N43" i="8" s="1"/>
  <c r="H43" i="8"/>
  <c r="I43" i="8" s="1"/>
  <c r="C43" i="8"/>
  <c r="D43" i="8" s="1"/>
  <c r="M42" i="8"/>
  <c r="N42" i="8" s="1"/>
  <c r="H42" i="8"/>
  <c r="I42" i="8" s="1"/>
  <c r="C42" i="8"/>
  <c r="D42" i="8" s="1"/>
  <c r="M41" i="8"/>
  <c r="N41" i="8" s="1"/>
  <c r="H41" i="8"/>
  <c r="I41" i="8" s="1"/>
  <c r="C41" i="8"/>
  <c r="D41" i="8" s="1"/>
  <c r="M40" i="8"/>
  <c r="N40" i="8" s="1"/>
  <c r="C40" i="8"/>
  <c r="D40" i="8" s="1"/>
  <c r="M39" i="8"/>
  <c r="N39" i="8" s="1"/>
  <c r="A34" i="8"/>
  <c r="H33" i="8"/>
  <c r="I33" i="8" s="1"/>
  <c r="M32" i="8"/>
  <c r="N32" i="8" s="1"/>
  <c r="H32" i="8"/>
  <c r="I32" i="8" s="1"/>
  <c r="C32" i="8"/>
  <c r="D32" i="8" s="1"/>
  <c r="M31" i="8"/>
  <c r="N31" i="8" s="1"/>
  <c r="H31" i="8"/>
  <c r="I31" i="8" s="1"/>
  <c r="C31" i="8"/>
  <c r="D31" i="8" s="1"/>
  <c r="M30" i="8"/>
  <c r="N30" i="8" s="1"/>
  <c r="H30" i="8"/>
  <c r="I30" i="8" s="1"/>
  <c r="C30" i="8"/>
  <c r="D30" i="8" s="1"/>
  <c r="M29" i="8"/>
  <c r="N29" i="8" s="1"/>
  <c r="H29" i="8"/>
  <c r="I29" i="8" s="1"/>
  <c r="C29" i="8"/>
  <c r="D29" i="8" s="1"/>
  <c r="M28" i="8"/>
  <c r="N28" i="8" s="1"/>
  <c r="H28" i="8"/>
  <c r="I28" i="8" s="1"/>
  <c r="C28" i="8"/>
  <c r="D28" i="8" s="1"/>
  <c r="M27" i="8"/>
  <c r="N27" i="8" s="1"/>
  <c r="H27" i="8"/>
  <c r="I27" i="8" s="1"/>
  <c r="C27" i="8"/>
  <c r="D27" i="8" s="1"/>
  <c r="M26" i="8"/>
  <c r="N26" i="8" s="1"/>
  <c r="H26" i="8"/>
  <c r="I26" i="8" s="1"/>
  <c r="C26" i="8"/>
  <c r="D26" i="8" s="1"/>
  <c r="M25" i="8"/>
  <c r="N25" i="8" s="1"/>
  <c r="H25" i="8"/>
  <c r="I25" i="8" s="1"/>
  <c r="C25" i="8"/>
  <c r="D25" i="8" s="1"/>
  <c r="M24" i="8"/>
  <c r="N24" i="8" s="1"/>
  <c r="H24" i="8"/>
  <c r="I24" i="8" s="1"/>
  <c r="C24" i="8"/>
  <c r="D24" i="8" s="1"/>
  <c r="M23" i="8"/>
  <c r="N23" i="8" s="1"/>
  <c r="H23" i="8"/>
  <c r="I23" i="8" s="1"/>
  <c r="C23" i="8"/>
  <c r="D23" i="8" s="1"/>
  <c r="M22" i="8"/>
  <c r="N22" i="8" s="1"/>
  <c r="H22" i="8"/>
  <c r="I22" i="8" s="1"/>
  <c r="C22" i="8"/>
  <c r="D22" i="8" s="1"/>
  <c r="H21" i="8"/>
  <c r="I21" i="8" s="1"/>
  <c r="C21" i="8"/>
  <c r="D21" i="8" s="1"/>
  <c r="H20" i="8"/>
  <c r="I20" i="8" s="1"/>
  <c r="C20" i="8"/>
  <c r="D20" i="8" s="1"/>
  <c r="H19" i="8"/>
  <c r="I19" i="8" s="1"/>
  <c r="C19" i="8"/>
  <c r="D19" i="8" s="1"/>
  <c r="H18" i="8"/>
  <c r="I18" i="8" s="1"/>
  <c r="C18" i="8"/>
  <c r="D18" i="8" s="1"/>
  <c r="H17" i="8"/>
  <c r="I17" i="8" s="1"/>
  <c r="C17" i="8"/>
  <c r="D17" i="8" s="1"/>
  <c r="M16" i="8"/>
  <c r="N16" i="8" s="1"/>
  <c r="H16" i="8"/>
  <c r="I16" i="8" s="1"/>
  <c r="C16" i="8"/>
  <c r="D16" i="8" s="1"/>
  <c r="M15" i="8"/>
  <c r="N15" i="8" s="1"/>
  <c r="H15" i="8"/>
  <c r="I15" i="8" s="1"/>
  <c r="C15" i="8"/>
  <c r="D15" i="8" s="1"/>
  <c r="M14" i="8"/>
  <c r="N14" i="8" s="1"/>
  <c r="H14" i="8"/>
  <c r="I14" i="8" s="1"/>
  <c r="C14" i="8"/>
  <c r="D14" i="8" s="1"/>
  <c r="M13" i="8"/>
  <c r="N13" i="8" s="1"/>
  <c r="H13" i="8"/>
  <c r="I13" i="8" s="1"/>
  <c r="C13" i="8"/>
  <c r="D13" i="8" s="1"/>
  <c r="H12" i="8"/>
  <c r="I12" i="8" s="1"/>
  <c r="C12" i="8"/>
  <c r="D12" i="8" s="1"/>
  <c r="H11" i="8"/>
  <c r="I11" i="8" s="1"/>
  <c r="C11" i="8"/>
  <c r="D11" i="8" s="1"/>
  <c r="H10" i="8"/>
  <c r="I10" i="8" s="1"/>
  <c r="C10" i="8"/>
  <c r="D10" i="8" s="1"/>
  <c r="M9" i="8"/>
  <c r="N9" i="8" s="1"/>
  <c r="H9" i="8"/>
  <c r="I9" i="8" s="1"/>
  <c r="C9" i="8"/>
  <c r="D9" i="8" s="1"/>
  <c r="M8" i="8"/>
  <c r="N8" i="8" s="1"/>
  <c r="H8" i="8"/>
  <c r="I8" i="8" s="1"/>
  <c r="C8" i="8"/>
  <c r="D8" i="8" s="1"/>
  <c r="M7" i="8"/>
  <c r="N7" i="8" s="1"/>
  <c r="H7" i="8"/>
  <c r="I7" i="8" s="1"/>
  <c r="C7" i="8"/>
  <c r="D7" i="8" s="1"/>
  <c r="M6" i="8"/>
  <c r="N6" i="8" s="1"/>
  <c r="H6" i="8"/>
  <c r="I6" i="8" s="1"/>
  <c r="C6" i="8"/>
  <c r="D6" i="8" s="1"/>
  <c r="M5" i="8"/>
  <c r="N5" i="8" s="1"/>
  <c r="H5" i="8"/>
  <c r="I5" i="8" s="1"/>
  <c r="C5" i="8"/>
  <c r="D5" i="8" s="1"/>
  <c r="H4" i="8"/>
  <c r="I4" i="8" s="1"/>
  <c r="C62" i="7"/>
  <c r="D62" i="7" s="1"/>
  <c r="H62" i="7"/>
  <c r="I62" i="7" s="1"/>
  <c r="H61" i="7"/>
  <c r="I61" i="7" s="1"/>
  <c r="C61" i="7"/>
  <c r="D61" i="7" s="1"/>
  <c r="I60" i="7"/>
  <c r="H60" i="7"/>
  <c r="C60" i="7"/>
  <c r="D60" i="7" s="1"/>
  <c r="H59" i="7"/>
  <c r="I59" i="7" s="1"/>
  <c r="C59" i="7"/>
  <c r="D59" i="7" s="1"/>
  <c r="N58" i="7"/>
  <c r="M58" i="7"/>
  <c r="H58" i="7"/>
  <c r="I58" i="7" s="1"/>
  <c r="C58" i="7"/>
  <c r="D58" i="7" s="1"/>
  <c r="M57" i="7"/>
  <c r="N57" i="7" s="1"/>
  <c r="G57" i="7"/>
  <c r="H57" i="7" s="1"/>
  <c r="C57" i="7"/>
  <c r="D57" i="7" s="1"/>
  <c r="M56" i="7"/>
  <c r="N56" i="7" s="1"/>
  <c r="G56" i="7"/>
  <c r="H56" i="7" s="1"/>
  <c r="C56" i="7"/>
  <c r="D56" i="7" s="1"/>
  <c r="N55" i="7"/>
  <c r="M55" i="7"/>
  <c r="H55" i="7"/>
  <c r="I55" i="7" s="1"/>
  <c r="D55" i="7"/>
  <c r="C55" i="7"/>
  <c r="M54" i="7"/>
  <c r="N54" i="7" s="1"/>
  <c r="I54" i="7"/>
  <c r="H54" i="7"/>
  <c r="C54" i="7"/>
  <c r="D54" i="7" s="1"/>
  <c r="N53" i="7"/>
  <c r="M53" i="7"/>
  <c r="H53" i="7"/>
  <c r="I53" i="7" s="1"/>
  <c r="D53" i="7"/>
  <c r="C53" i="7"/>
  <c r="M52" i="7"/>
  <c r="N52" i="7" s="1"/>
  <c r="I52" i="7"/>
  <c r="H52" i="7"/>
  <c r="C52" i="7"/>
  <c r="D52" i="7" s="1"/>
  <c r="N51" i="7"/>
  <c r="M51" i="7"/>
  <c r="H51" i="7"/>
  <c r="I51" i="7" s="1"/>
  <c r="D51" i="7"/>
  <c r="C51" i="7"/>
  <c r="M50" i="7"/>
  <c r="N50" i="7" s="1"/>
  <c r="I50" i="7"/>
  <c r="H50" i="7"/>
  <c r="C50" i="7"/>
  <c r="D50" i="7" s="1"/>
  <c r="N49" i="7"/>
  <c r="M49" i="7"/>
  <c r="H49" i="7"/>
  <c r="I49" i="7" s="1"/>
  <c r="D49" i="7"/>
  <c r="C49" i="7"/>
  <c r="M48" i="7"/>
  <c r="N48" i="7" s="1"/>
  <c r="H48" i="7"/>
  <c r="I48" i="7" s="1"/>
  <c r="C48" i="7"/>
  <c r="D48" i="7" s="1"/>
  <c r="M47" i="7"/>
  <c r="N47" i="7" s="1"/>
  <c r="H47" i="7"/>
  <c r="I47" i="7" s="1"/>
  <c r="C47" i="7"/>
  <c r="D47" i="7" s="1"/>
  <c r="N46" i="7"/>
  <c r="M46" i="7"/>
  <c r="H46" i="7"/>
  <c r="I46" i="7" s="1"/>
  <c r="D46" i="7"/>
  <c r="C46" i="7"/>
  <c r="M45" i="7"/>
  <c r="N45" i="7" s="1"/>
  <c r="I45" i="7"/>
  <c r="H45" i="7"/>
  <c r="C45" i="7"/>
  <c r="D45" i="7" s="1"/>
  <c r="I44" i="7"/>
  <c r="H44" i="7"/>
  <c r="C44" i="7"/>
  <c r="D44" i="7" s="1"/>
  <c r="N43" i="7"/>
  <c r="M43" i="7"/>
  <c r="H43" i="7"/>
  <c r="I43" i="7" s="1"/>
  <c r="D43" i="7"/>
  <c r="C43" i="7"/>
  <c r="M42" i="7"/>
  <c r="N42" i="7" s="1"/>
  <c r="I42" i="7"/>
  <c r="H42" i="7"/>
  <c r="C42" i="7"/>
  <c r="D42" i="7" s="1"/>
  <c r="N41" i="7"/>
  <c r="M41" i="7"/>
  <c r="H41" i="7"/>
  <c r="I41" i="7" s="1"/>
  <c r="D41" i="7"/>
  <c r="C41" i="7"/>
  <c r="M40" i="7"/>
  <c r="N40" i="7" s="1"/>
  <c r="D40" i="7"/>
  <c r="C40" i="7"/>
  <c r="M39" i="7"/>
  <c r="N39" i="7" s="1"/>
  <c r="A34" i="7"/>
  <c r="H33" i="7"/>
  <c r="I33" i="7" s="1"/>
  <c r="M32" i="7"/>
  <c r="N32" i="7" s="1"/>
  <c r="H32" i="7"/>
  <c r="I32" i="7" s="1"/>
  <c r="C32" i="7"/>
  <c r="D32" i="7" s="1"/>
  <c r="M31" i="7"/>
  <c r="N31" i="7" s="1"/>
  <c r="H31" i="7"/>
  <c r="I31" i="7" s="1"/>
  <c r="C31" i="7"/>
  <c r="D31" i="7" s="1"/>
  <c r="M30" i="7"/>
  <c r="N30" i="7" s="1"/>
  <c r="H30" i="7"/>
  <c r="I30" i="7" s="1"/>
  <c r="C30" i="7"/>
  <c r="D30" i="7" s="1"/>
  <c r="M29" i="7"/>
  <c r="N29" i="7" s="1"/>
  <c r="H29" i="7"/>
  <c r="I29" i="7" s="1"/>
  <c r="C29" i="7"/>
  <c r="D29" i="7" s="1"/>
  <c r="M28" i="7"/>
  <c r="N28" i="7" s="1"/>
  <c r="H28" i="7"/>
  <c r="I28" i="7" s="1"/>
  <c r="C28" i="7"/>
  <c r="D28" i="7" s="1"/>
  <c r="M27" i="7"/>
  <c r="N27" i="7" s="1"/>
  <c r="H27" i="7"/>
  <c r="I27" i="7" s="1"/>
  <c r="C27" i="7"/>
  <c r="D27" i="7" s="1"/>
  <c r="M26" i="7"/>
  <c r="N26" i="7" s="1"/>
  <c r="H26" i="7"/>
  <c r="I26" i="7" s="1"/>
  <c r="C26" i="7"/>
  <c r="D26" i="7" s="1"/>
  <c r="M25" i="7"/>
  <c r="N25" i="7" s="1"/>
  <c r="H25" i="7"/>
  <c r="I25" i="7" s="1"/>
  <c r="C25" i="7"/>
  <c r="D25" i="7" s="1"/>
  <c r="M24" i="7"/>
  <c r="N24" i="7" s="1"/>
  <c r="H24" i="7"/>
  <c r="I24" i="7" s="1"/>
  <c r="C24" i="7"/>
  <c r="D24" i="7" s="1"/>
  <c r="M23" i="7"/>
  <c r="N23" i="7" s="1"/>
  <c r="H23" i="7"/>
  <c r="I23" i="7" s="1"/>
  <c r="C23" i="7"/>
  <c r="D23" i="7" s="1"/>
  <c r="M22" i="7"/>
  <c r="N22" i="7" s="1"/>
  <c r="H22" i="7"/>
  <c r="I22" i="7" s="1"/>
  <c r="C22" i="7"/>
  <c r="D22" i="7" s="1"/>
  <c r="H21" i="7"/>
  <c r="I21" i="7" s="1"/>
  <c r="C21" i="7"/>
  <c r="D21" i="7" s="1"/>
  <c r="H20" i="7"/>
  <c r="I20" i="7" s="1"/>
  <c r="C20" i="7"/>
  <c r="D20" i="7" s="1"/>
  <c r="H19" i="7"/>
  <c r="I19" i="7" s="1"/>
  <c r="C19" i="7"/>
  <c r="D19" i="7" s="1"/>
  <c r="H18" i="7"/>
  <c r="I18" i="7" s="1"/>
  <c r="C18" i="7"/>
  <c r="D18" i="7" s="1"/>
  <c r="H17" i="7"/>
  <c r="I17" i="7" s="1"/>
  <c r="C17" i="7"/>
  <c r="D17" i="7" s="1"/>
  <c r="M16" i="7"/>
  <c r="N16" i="7" s="1"/>
  <c r="H16" i="7"/>
  <c r="I16" i="7" s="1"/>
  <c r="C16" i="7"/>
  <c r="D16" i="7" s="1"/>
  <c r="M15" i="7"/>
  <c r="N15" i="7" s="1"/>
  <c r="H15" i="7"/>
  <c r="I15" i="7" s="1"/>
  <c r="C15" i="7"/>
  <c r="D15" i="7" s="1"/>
  <c r="M14" i="7"/>
  <c r="N14" i="7" s="1"/>
  <c r="H14" i="7"/>
  <c r="I14" i="7" s="1"/>
  <c r="C14" i="7"/>
  <c r="D14" i="7" s="1"/>
  <c r="M13" i="7"/>
  <c r="N13" i="7" s="1"/>
  <c r="H13" i="7"/>
  <c r="I13" i="7" s="1"/>
  <c r="C13" i="7"/>
  <c r="D13" i="7" s="1"/>
  <c r="H12" i="7"/>
  <c r="I12" i="7" s="1"/>
  <c r="C12" i="7"/>
  <c r="D12" i="7" s="1"/>
  <c r="H11" i="7"/>
  <c r="I11" i="7" s="1"/>
  <c r="C11" i="7"/>
  <c r="D11" i="7" s="1"/>
  <c r="H10" i="7"/>
  <c r="I10" i="7" s="1"/>
  <c r="C10" i="7"/>
  <c r="D10" i="7" s="1"/>
  <c r="M9" i="7"/>
  <c r="N9" i="7" s="1"/>
  <c r="H9" i="7"/>
  <c r="I9" i="7" s="1"/>
  <c r="C9" i="7"/>
  <c r="D9" i="7" s="1"/>
  <c r="M8" i="7"/>
  <c r="N8" i="7" s="1"/>
  <c r="H8" i="7"/>
  <c r="I8" i="7" s="1"/>
  <c r="C8" i="7"/>
  <c r="D8" i="7" s="1"/>
  <c r="M7" i="7"/>
  <c r="N7" i="7" s="1"/>
  <c r="H7" i="7"/>
  <c r="I7" i="7" s="1"/>
  <c r="C7" i="7"/>
  <c r="D7" i="7" s="1"/>
  <c r="M6" i="7"/>
  <c r="N6" i="7" s="1"/>
  <c r="H6" i="7"/>
  <c r="I6" i="7" s="1"/>
  <c r="C6" i="7"/>
  <c r="D6" i="7" s="1"/>
  <c r="M5" i="7"/>
  <c r="N5" i="7" s="1"/>
  <c r="H5" i="7"/>
  <c r="I5" i="7" s="1"/>
  <c r="C5" i="7"/>
  <c r="D5" i="7" s="1"/>
  <c r="H4" i="7"/>
  <c r="I4" i="7" s="1"/>
  <c r="M58" i="6"/>
  <c r="N58" i="6" s="1"/>
  <c r="C62" i="6"/>
  <c r="D62" i="6" s="1"/>
  <c r="H62" i="6"/>
  <c r="I62" i="6" s="1"/>
  <c r="H61" i="6"/>
  <c r="I61" i="6" s="1"/>
  <c r="C61" i="6"/>
  <c r="D61" i="6" s="1"/>
  <c r="H60" i="6"/>
  <c r="I60" i="6" s="1"/>
  <c r="C60" i="6"/>
  <c r="D60" i="6" s="1"/>
  <c r="H59" i="6"/>
  <c r="I59" i="6" s="1"/>
  <c r="C59" i="6"/>
  <c r="D59" i="6" s="1"/>
  <c r="H58" i="6"/>
  <c r="I58" i="6" s="1"/>
  <c r="C58" i="6"/>
  <c r="D58" i="6" s="1"/>
  <c r="M57" i="6"/>
  <c r="N57" i="6" s="1"/>
  <c r="G57" i="6"/>
  <c r="H57" i="6" s="1"/>
  <c r="C57" i="6"/>
  <c r="D57" i="6" s="1"/>
  <c r="M56" i="6"/>
  <c r="N56" i="6" s="1"/>
  <c r="G56" i="6"/>
  <c r="H56" i="6" s="1"/>
  <c r="C56" i="6"/>
  <c r="D56" i="6" s="1"/>
  <c r="M55" i="6"/>
  <c r="N55" i="6" s="1"/>
  <c r="H55" i="6"/>
  <c r="I55" i="6" s="1"/>
  <c r="C55" i="6"/>
  <c r="D55" i="6" s="1"/>
  <c r="M54" i="6"/>
  <c r="N54" i="6" s="1"/>
  <c r="H54" i="6"/>
  <c r="I54" i="6" s="1"/>
  <c r="C54" i="6"/>
  <c r="D54" i="6" s="1"/>
  <c r="M53" i="6"/>
  <c r="N53" i="6" s="1"/>
  <c r="H53" i="6"/>
  <c r="I53" i="6" s="1"/>
  <c r="C53" i="6"/>
  <c r="D53" i="6" s="1"/>
  <c r="M52" i="6"/>
  <c r="N52" i="6" s="1"/>
  <c r="H52" i="6"/>
  <c r="I52" i="6" s="1"/>
  <c r="C52" i="6"/>
  <c r="D52" i="6" s="1"/>
  <c r="M51" i="6"/>
  <c r="N51" i="6" s="1"/>
  <c r="H51" i="6"/>
  <c r="I51" i="6" s="1"/>
  <c r="C51" i="6"/>
  <c r="D51" i="6" s="1"/>
  <c r="M50" i="6"/>
  <c r="N50" i="6" s="1"/>
  <c r="H50" i="6"/>
  <c r="I50" i="6" s="1"/>
  <c r="C50" i="6"/>
  <c r="D50" i="6" s="1"/>
  <c r="M49" i="6"/>
  <c r="N49" i="6" s="1"/>
  <c r="H49" i="6"/>
  <c r="I49" i="6" s="1"/>
  <c r="C49" i="6"/>
  <c r="D49" i="6" s="1"/>
  <c r="M48" i="6"/>
  <c r="N48" i="6" s="1"/>
  <c r="H48" i="6"/>
  <c r="I48" i="6" s="1"/>
  <c r="C48" i="6"/>
  <c r="D48" i="6" s="1"/>
  <c r="M47" i="6"/>
  <c r="N47" i="6" s="1"/>
  <c r="H47" i="6"/>
  <c r="I47" i="6" s="1"/>
  <c r="C47" i="6"/>
  <c r="D47" i="6" s="1"/>
  <c r="M46" i="6"/>
  <c r="N46" i="6" s="1"/>
  <c r="H46" i="6"/>
  <c r="I46" i="6" s="1"/>
  <c r="C46" i="6"/>
  <c r="D46" i="6" s="1"/>
  <c r="M45" i="6"/>
  <c r="N45" i="6" s="1"/>
  <c r="H45" i="6"/>
  <c r="I45" i="6" s="1"/>
  <c r="C45" i="6"/>
  <c r="D45" i="6" s="1"/>
  <c r="H44" i="6"/>
  <c r="I44" i="6" s="1"/>
  <c r="C44" i="6"/>
  <c r="D44" i="6" s="1"/>
  <c r="M43" i="6"/>
  <c r="N43" i="6" s="1"/>
  <c r="H43" i="6"/>
  <c r="I43" i="6" s="1"/>
  <c r="C43" i="6"/>
  <c r="D43" i="6" s="1"/>
  <c r="M42" i="6"/>
  <c r="N42" i="6" s="1"/>
  <c r="H42" i="6"/>
  <c r="I42" i="6" s="1"/>
  <c r="C42" i="6"/>
  <c r="D42" i="6" s="1"/>
  <c r="M41" i="6"/>
  <c r="N41" i="6" s="1"/>
  <c r="H41" i="6"/>
  <c r="I41" i="6" s="1"/>
  <c r="C41" i="6"/>
  <c r="D41" i="6" s="1"/>
  <c r="M40" i="6"/>
  <c r="N40" i="6" s="1"/>
  <c r="C40" i="6"/>
  <c r="D40" i="6" s="1"/>
  <c r="N39" i="6"/>
  <c r="M39" i="6"/>
  <c r="A34" i="6"/>
  <c r="H33" i="6"/>
  <c r="I33" i="6" s="1"/>
  <c r="M32" i="6"/>
  <c r="N32" i="6" s="1"/>
  <c r="H32" i="6"/>
  <c r="I32" i="6" s="1"/>
  <c r="C32" i="6"/>
  <c r="D32" i="6" s="1"/>
  <c r="M31" i="6"/>
  <c r="N31" i="6" s="1"/>
  <c r="H31" i="6"/>
  <c r="I31" i="6" s="1"/>
  <c r="C31" i="6"/>
  <c r="D31" i="6" s="1"/>
  <c r="M30" i="6"/>
  <c r="N30" i="6" s="1"/>
  <c r="H30" i="6"/>
  <c r="I30" i="6" s="1"/>
  <c r="C30" i="6"/>
  <c r="D30" i="6" s="1"/>
  <c r="M29" i="6"/>
  <c r="N29" i="6" s="1"/>
  <c r="H29" i="6"/>
  <c r="I29" i="6" s="1"/>
  <c r="C29" i="6"/>
  <c r="D29" i="6" s="1"/>
  <c r="M28" i="6"/>
  <c r="N28" i="6" s="1"/>
  <c r="H28" i="6"/>
  <c r="I28" i="6" s="1"/>
  <c r="C28" i="6"/>
  <c r="D28" i="6" s="1"/>
  <c r="M27" i="6"/>
  <c r="N27" i="6" s="1"/>
  <c r="H27" i="6"/>
  <c r="I27" i="6" s="1"/>
  <c r="C27" i="6"/>
  <c r="D27" i="6" s="1"/>
  <c r="M26" i="6"/>
  <c r="N26" i="6" s="1"/>
  <c r="H26" i="6"/>
  <c r="I26" i="6" s="1"/>
  <c r="C26" i="6"/>
  <c r="D26" i="6" s="1"/>
  <c r="M25" i="6"/>
  <c r="N25" i="6" s="1"/>
  <c r="H25" i="6"/>
  <c r="I25" i="6" s="1"/>
  <c r="C25" i="6"/>
  <c r="D25" i="6" s="1"/>
  <c r="M24" i="6"/>
  <c r="N24" i="6" s="1"/>
  <c r="H24" i="6"/>
  <c r="I24" i="6" s="1"/>
  <c r="C24" i="6"/>
  <c r="D24" i="6" s="1"/>
  <c r="M23" i="6"/>
  <c r="N23" i="6" s="1"/>
  <c r="H23" i="6"/>
  <c r="I23" i="6" s="1"/>
  <c r="C23" i="6"/>
  <c r="D23" i="6" s="1"/>
  <c r="M22" i="6"/>
  <c r="N22" i="6" s="1"/>
  <c r="H22" i="6"/>
  <c r="I22" i="6" s="1"/>
  <c r="C22" i="6"/>
  <c r="D22" i="6" s="1"/>
  <c r="H21" i="6"/>
  <c r="I21" i="6" s="1"/>
  <c r="C21" i="6"/>
  <c r="D21" i="6" s="1"/>
  <c r="H20" i="6"/>
  <c r="I20" i="6" s="1"/>
  <c r="C20" i="6"/>
  <c r="D20" i="6" s="1"/>
  <c r="H19" i="6"/>
  <c r="I19" i="6" s="1"/>
  <c r="C19" i="6"/>
  <c r="D19" i="6" s="1"/>
  <c r="H18" i="6"/>
  <c r="I18" i="6" s="1"/>
  <c r="C18" i="6"/>
  <c r="D18" i="6" s="1"/>
  <c r="H17" i="6"/>
  <c r="I17" i="6" s="1"/>
  <c r="C17" i="6"/>
  <c r="D17" i="6" s="1"/>
  <c r="M16" i="6"/>
  <c r="N16" i="6" s="1"/>
  <c r="H16" i="6"/>
  <c r="I16" i="6" s="1"/>
  <c r="C16" i="6"/>
  <c r="D16" i="6" s="1"/>
  <c r="M15" i="6"/>
  <c r="N15" i="6" s="1"/>
  <c r="H15" i="6"/>
  <c r="I15" i="6" s="1"/>
  <c r="C15" i="6"/>
  <c r="D15" i="6" s="1"/>
  <c r="M14" i="6"/>
  <c r="N14" i="6" s="1"/>
  <c r="H14" i="6"/>
  <c r="I14" i="6" s="1"/>
  <c r="C14" i="6"/>
  <c r="D14" i="6" s="1"/>
  <c r="M13" i="6"/>
  <c r="N13" i="6" s="1"/>
  <c r="H13" i="6"/>
  <c r="I13" i="6" s="1"/>
  <c r="C13" i="6"/>
  <c r="D13" i="6" s="1"/>
  <c r="H12" i="6"/>
  <c r="I12" i="6" s="1"/>
  <c r="C12" i="6"/>
  <c r="D12" i="6" s="1"/>
  <c r="H11" i="6"/>
  <c r="I11" i="6" s="1"/>
  <c r="C11" i="6"/>
  <c r="D11" i="6" s="1"/>
  <c r="H10" i="6"/>
  <c r="I10" i="6" s="1"/>
  <c r="C10" i="6"/>
  <c r="D10" i="6" s="1"/>
  <c r="M9" i="6"/>
  <c r="N9" i="6" s="1"/>
  <c r="H9" i="6"/>
  <c r="I9" i="6" s="1"/>
  <c r="C9" i="6"/>
  <c r="D9" i="6" s="1"/>
  <c r="M8" i="6"/>
  <c r="N8" i="6" s="1"/>
  <c r="H8" i="6"/>
  <c r="I8" i="6" s="1"/>
  <c r="C8" i="6"/>
  <c r="D8" i="6" s="1"/>
  <c r="M7" i="6"/>
  <c r="N7" i="6" s="1"/>
  <c r="H7" i="6"/>
  <c r="I7" i="6" s="1"/>
  <c r="C7" i="6"/>
  <c r="D7" i="6" s="1"/>
  <c r="M6" i="6"/>
  <c r="N6" i="6" s="1"/>
  <c r="H6" i="6"/>
  <c r="I6" i="6" s="1"/>
  <c r="C6" i="6"/>
  <c r="D6" i="6" s="1"/>
  <c r="M5" i="6"/>
  <c r="N5" i="6" s="1"/>
  <c r="H5" i="6"/>
  <c r="I5" i="6" s="1"/>
  <c r="C5" i="6"/>
  <c r="D5" i="6" s="1"/>
  <c r="H4" i="6"/>
  <c r="I4" i="6" s="1"/>
  <c r="I22" i="1"/>
  <c r="H22" i="1"/>
  <c r="C61" i="1"/>
  <c r="D61" i="1" s="1"/>
  <c r="H4" i="5"/>
  <c r="I4" i="5" s="1"/>
  <c r="C5" i="5"/>
  <c r="D5" i="5" s="1"/>
  <c r="H5" i="5"/>
  <c r="I5" i="5" s="1"/>
  <c r="M5" i="5"/>
  <c r="N5" i="5" s="1"/>
  <c r="C6" i="5"/>
  <c r="D6" i="5" s="1"/>
  <c r="H6" i="5"/>
  <c r="I6" i="5" s="1"/>
  <c r="M6" i="5"/>
  <c r="N6" i="5" s="1"/>
  <c r="C7" i="5"/>
  <c r="D7" i="5" s="1"/>
  <c r="H7" i="5"/>
  <c r="I7" i="5" s="1"/>
  <c r="M7" i="5"/>
  <c r="N7" i="5" s="1"/>
  <c r="C8" i="5"/>
  <c r="D8" i="5" s="1"/>
  <c r="H8" i="5"/>
  <c r="I8" i="5" s="1"/>
  <c r="M8" i="5"/>
  <c r="N8" i="5" s="1"/>
  <c r="C9" i="5"/>
  <c r="D9" i="5" s="1"/>
  <c r="H9" i="5"/>
  <c r="I9" i="5" s="1"/>
  <c r="M9" i="5"/>
  <c r="N9" i="5" s="1"/>
  <c r="C10" i="5"/>
  <c r="D10" i="5" s="1"/>
  <c r="H10" i="5"/>
  <c r="I10" i="5" s="1"/>
  <c r="C11" i="5"/>
  <c r="D11" i="5" s="1"/>
  <c r="H11" i="5"/>
  <c r="I11" i="5" s="1"/>
  <c r="C12" i="5"/>
  <c r="D12" i="5" s="1"/>
  <c r="H12" i="5"/>
  <c r="I12" i="5" s="1"/>
  <c r="C13" i="5"/>
  <c r="D13" i="5" s="1"/>
  <c r="H13" i="5"/>
  <c r="I13" i="5" s="1"/>
  <c r="M13" i="5"/>
  <c r="N13" i="5" s="1"/>
  <c r="C14" i="5"/>
  <c r="D14" i="5" s="1"/>
  <c r="H14" i="5"/>
  <c r="I14" i="5" s="1"/>
  <c r="M14" i="5"/>
  <c r="N14" i="5" s="1"/>
  <c r="C15" i="5"/>
  <c r="D15" i="5" s="1"/>
  <c r="H15" i="5"/>
  <c r="I15" i="5" s="1"/>
  <c r="M15" i="5"/>
  <c r="N15" i="5" s="1"/>
  <c r="C16" i="5"/>
  <c r="D16" i="5" s="1"/>
  <c r="H16" i="5"/>
  <c r="I16" i="5" s="1"/>
  <c r="M16" i="5"/>
  <c r="N16" i="5" s="1"/>
  <c r="C17" i="5"/>
  <c r="D17" i="5" s="1"/>
  <c r="H17" i="5"/>
  <c r="I17" i="5" s="1"/>
  <c r="C18" i="5"/>
  <c r="D18" i="5" s="1"/>
  <c r="H18" i="5"/>
  <c r="I18" i="5" s="1"/>
  <c r="C19" i="5"/>
  <c r="D19" i="5" s="1"/>
  <c r="H19" i="5"/>
  <c r="I19" i="5" s="1"/>
  <c r="C20" i="5"/>
  <c r="D20" i="5" s="1"/>
  <c r="H20" i="5"/>
  <c r="I20" i="5" s="1"/>
  <c r="C21" i="5"/>
  <c r="D21" i="5" s="1"/>
  <c r="H21" i="5"/>
  <c r="I21" i="5" s="1"/>
  <c r="C22" i="5"/>
  <c r="D22" i="5" s="1"/>
  <c r="H22" i="5"/>
  <c r="I22" i="5" s="1"/>
  <c r="M22" i="5"/>
  <c r="N22" i="5" s="1"/>
  <c r="C23" i="5"/>
  <c r="D23" i="5" s="1"/>
  <c r="H23" i="5"/>
  <c r="I23" i="5" s="1"/>
  <c r="M23" i="5"/>
  <c r="N23" i="5" s="1"/>
  <c r="C24" i="5"/>
  <c r="D24" i="5" s="1"/>
  <c r="H24" i="5"/>
  <c r="I24" i="5" s="1"/>
  <c r="M24" i="5"/>
  <c r="N24" i="5" s="1"/>
  <c r="C25" i="5"/>
  <c r="D25" i="5" s="1"/>
  <c r="H25" i="5"/>
  <c r="I25" i="5" s="1"/>
  <c r="M25" i="5"/>
  <c r="N25" i="5" s="1"/>
  <c r="C26" i="5"/>
  <c r="D26" i="5" s="1"/>
  <c r="H26" i="5"/>
  <c r="I26" i="5" s="1"/>
  <c r="M26" i="5"/>
  <c r="N26" i="5" s="1"/>
  <c r="C27" i="5"/>
  <c r="D27" i="5" s="1"/>
  <c r="H27" i="5"/>
  <c r="I27" i="5" s="1"/>
  <c r="M27" i="5"/>
  <c r="N27" i="5" s="1"/>
  <c r="C28" i="5"/>
  <c r="D28" i="5" s="1"/>
  <c r="H28" i="5"/>
  <c r="I28" i="5" s="1"/>
  <c r="M28" i="5"/>
  <c r="N28" i="5" s="1"/>
  <c r="C29" i="5"/>
  <c r="D29" i="5" s="1"/>
  <c r="H29" i="5"/>
  <c r="I29" i="5" s="1"/>
  <c r="M29" i="5"/>
  <c r="N29" i="5" s="1"/>
  <c r="C30" i="5"/>
  <c r="D30" i="5" s="1"/>
  <c r="H30" i="5"/>
  <c r="I30" i="5" s="1"/>
  <c r="M30" i="5"/>
  <c r="N30" i="5" s="1"/>
  <c r="C31" i="5"/>
  <c r="D31" i="5" s="1"/>
  <c r="H31" i="5"/>
  <c r="I31" i="5" s="1"/>
  <c r="M31" i="5"/>
  <c r="N31" i="5" s="1"/>
  <c r="C32" i="5"/>
  <c r="D32" i="5" s="1"/>
  <c r="H32" i="5"/>
  <c r="I32" i="5" s="1"/>
  <c r="M32" i="5"/>
  <c r="N32" i="5" s="1"/>
  <c r="A34" i="5"/>
  <c r="M39" i="5"/>
  <c r="N39" i="5"/>
  <c r="C40" i="5"/>
  <c r="D40" i="5" s="1"/>
  <c r="H40" i="5"/>
  <c r="I40" i="5"/>
  <c r="M40" i="5"/>
  <c r="N40" i="5" s="1"/>
  <c r="C41" i="5"/>
  <c r="D41" i="5"/>
  <c r="H41" i="5"/>
  <c r="I41" i="5" s="1"/>
  <c r="M41" i="5"/>
  <c r="N41" i="5"/>
  <c r="C42" i="5"/>
  <c r="D42" i="5" s="1"/>
  <c r="H42" i="5"/>
  <c r="I42" i="5"/>
  <c r="M42" i="5"/>
  <c r="N42" i="5" s="1"/>
  <c r="C43" i="5"/>
  <c r="D43" i="5"/>
  <c r="H43" i="5"/>
  <c r="I43" i="5" s="1"/>
  <c r="M43" i="5"/>
  <c r="N43" i="5"/>
  <c r="C44" i="5"/>
  <c r="D44" i="5" s="1"/>
  <c r="H44" i="5"/>
  <c r="I44" i="5"/>
  <c r="C45" i="5"/>
  <c r="D45" i="5" s="1"/>
  <c r="H45" i="5"/>
  <c r="I45" i="5"/>
  <c r="M45" i="5"/>
  <c r="N45" i="5" s="1"/>
  <c r="C46" i="5"/>
  <c r="D46" i="5"/>
  <c r="H46" i="5"/>
  <c r="I46" i="5" s="1"/>
  <c r="M46" i="5"/>
  <c r="N46" i="5"/>
  <c r="C47" i="5"/>
  <c r="D47" i="5" s="1"/>
  <c r="H47" i="5"/>
  <c r="I47" i="5"/>
  <c r="M47" i="5"/>
  <c r="N47" i="5" s="1"/>
  <c r="C48" i="5"/>
  <c r="D48" i="5"/>
  <c r="H48" i="5"/>
  <c r="I48" i="5" s="1"/>
  <c r="M48" i="5"/>
  <c r="N48" i="5"/>
  <c r="C49" i="5"/>
  <c r="D49" i="5" s="1"/>
  <c r="H49" i="5"/>
  <c r="I49" i="5"/>
  <c r="M49" i="5"/>
  <c r="N49" i="5" s="1"/>
  <c r="C50" i="5"/>
  <c r="D50" i="5"/>
  <c r="H50" i="5"/>
  <c r="I50" i="5" s="1"/>
  <c r="M50" i="5"/>
  <c r="N50" i="5"/>
  <c r="C51" i="5"/>
  <c r="D51" i="5" s="1"/>
  <c r="H51" i="5"/>
  <c r="I51" i="5"/>
  <c r="M51" i="5"/>
  <c r="N51" i="5" s="1"/>
  <c r="C52" i="5"/>
  <c r="D52" i="5"/>
  <c r="H52" i="5"/>
  <c r="I52" i="5" s="1"/>
  <c r="M52" i="5"/>
  <c r="N52" i="5"/>
  <c r="C53" i="5"/>
  <c r="D53" i="5" s="1"/>
  <c r="H53" i="5"/>
  <c r="I53" i="5"/>
  <c r="M53" i="5"/>
  <c r="N53" i="5" s="1"/>
  <c r="C54" i="5"/>
  <c r="D54" i="5"/>
  <c r="H54" i="5"/>
  <c r="I54" i="5" s="1"/>
  <c r="M54" i="5"/>
  <c r="N54" i="5"/>
  <c r="C55" i="5"/>
  <c r="D55" i="5" s="1"/>
  <c r="H55" i="5"/>
  <c r="I55" i="5"/>
  <c r="M55" i="5"/>
  <c r="N55" i="5" s="1"/>
  <c r="C56" i="5"/>
  <c r="D56" i="5"/>
  <c r="G56" i="5"/>
  <c r="H56" i="5" s="1"/>
  <c r="I56" i="5" s="1"/>
  <c r="M56" i="5"/>
  <c r="N56" i="5" s="1"/>
  <c r="C57" i="5"/>
  <c r="D57" i="5" s="1"/>
  <c r="H57" i="5"/>
  <c r="I57" i="5" s="1"/>
  <c r="M57" i="5"/>
  <c r="N57" i="5" s="1"/>
  <c r="C58" i="5"/>
  <c r="D58" i="5" s="1"/>
  <c r="H58" i="5"/>
  <c r="I58" i="5" s="1"/>
  <c r="C59" i="5"/>
  <c r="D59" i="5" s="1"/>
  <c r="H59" i="5"/>
  <c r="I59" i="5" s="1"/>
  <c r="C60" i="5"/>
  <c r="D60" i="5" s="1"/>
  <c r="H60" i="5"/>
  <c r="I60" i="5" s="1"/>
  <c r="C61" i="5"/>
  <c r="D61" i="5" s="1"/>
  <c r="H61" i="5"/>
  <c r="I61" i="5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4" i="4"/>
  <c r="E14" i="4" s="1"/>
  <c r="D15" i="4"/>
  <c r="E15" i="4" s="1"/>
  <c r="D17" i="4"/>
  <c r="E17" i="4" s="1"/>
  <c r="D19" i="4"/>
  <c r="E19" i="4"/>
  <c r="D20" i="4"/>
  <c r="E20" i="4" s="1"/>
  <c r="D21" i="4"/>
  <c r="E21" i="4" s="1"/>
  <c r="D22" i="4"/>
  <c r="E22" i="4" s="1"/>
  <c r="D23" i="4"/>
  <c r="E23" i="4"/>
  <c r="D24" i="4"/>
  <c r="E24" i="4" s="1"/>
  <c r="D25" i="4"/>
  <c r="E25" i="4" s="1"/>
  <c r="D26" i="4"/>
  <c r="E26" i="4" s="1"/>
  <c r="D27" i="4"/>
  <c r="E27" i="4"/>
  <c r="D29" i="4"/>
  <c r="E29" i="4" s="1"/>
  <c r="D30" i="4"/>
  <c r="E30" i="4" s="1"/>
  <c r="D31" i="4"/>
  <c r="E31" i="4" s="1"/>
  <c r="D32" i="4"/>
  <c r="E32" i="4"/>
  <c r="D33" i="4"/>
  <c r="E33" i="4" s="1"/>
  <c r="D34" i="4"/>
  <c r="E34" i="4" s="1"/>
  <c r="D35" i="4"/>
  <c r="E35" i="4" s="1"/>
  <c r="D36" i="4"/>
  <c r="E36" i="4"/>
  <c r="D39" i="4"/>
  <c r="E39" i="4" s="1"/>
  <c r="D40" i="4"/>
  <c r="E40" i="4" s="1"/>
  <c r="D41" i="4"/>
  <c r="E41" i="4" s="1"/>
  <c r="D42" i="4"/>
  <c r="E42" i="4"/>
  <c r="D43" i="4"/>
  <c r="E43" i="4" s="1"/>
  <c r="D44" i="4"/>
  <c r="E44" i="4" s="1"/>
  <c r="D45" i="4"/>
  <c r="E45" i="4" s="1"/>
  <c r="D46" i="4"/>
  <c r="E46" i="4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5" i="4"/>
  <c r="E55" i="4"/>
  <c r="D56" i="4"/>
  <c r="E56" i="4"/>
  <c r="D57" i="4"/>
  <c r="E57" i="4"/>
  <c r="D58" i="4"/>
  <c r="E58" i="4"/>
  <c r="D60" i="4"/>
  <c r="E60" i="4"/>
  <c r="D61" i="4"/>
  <c r="E61" i="4"/>
  <c r="D63" i="4"/>
  <c r="E63" i="4"/>
  <c r="D64" i="4"/>
  <c r="E64" i="4"/>
  <c r="D65" i="4"/>
  <c r="E65" i="4" s="1"/>
  <c r="D66" i="4"/>
  <c r="E66" i="4" s="1"/>
  <c r="D67" i="4"/>
  <c r="E67" i="4" s="1"/>
  <c r="D69" i="4"/>
  <c r="E69" i="4"/>
  <c r="D70" i="4"/>
  <c r="E70" i="4" s="1"/>
  <c r="D71" i="4"/>
  <c r="E71" i="4" s="1"/>
  <c r="D72" i="4"/>
  <c r="E72" i="4" s="1"/>
  <c r="D76" i="4"/>
  <c r="E76" i="4"/>
  <c r="D77" i="4"/>
  <c r="E77" i="4" s="1"/>
  <c r="D78" i="4"/>
  <c r="E78" i="4" s="1"/>
  <c r="D79" i="4"/>
  <c r="E79" i="4" s="1"/>
  <c r="D80" i="4"/>
  <c r="E80" i="4"/>
  <c r="D81" i="4"/>
  <c r="E81" i="4" s="1"/>
  <c r="D82" i="4"/>
  <c r="E82" i="4" s="1"/>
  <c r="D83" i="4"/>
  <c r="E83" i="4" s="1"/>
  <c r="D84" i="4"/>
  <c r="E84" i="4"/>
  <c r="D85" i="4"/>
  <c r="E85" i="4" s="1"/>
  <c r="D86" i="4"/>
  <c r="E86" i="4" s="1"/>
  <c r="D88" i="4"/>
  <c r="E88" i="4" s="1"/>
  <c r="D89" i="4"/>
  <c r="E89" i="4"/>
  <c r="D90" i="4"/>
  <c r="E90" i="4" s="1"/>
  <c r="D91" i="4"/>
  <c r="E91" i="4" s="1"/>
  <c r="D92" i="4"/>
  <c r="E92" i="4" s="1"/>
  <c r="D93" i="4"/>
  <c r="E93" i="4"/>
  <c r="D94" i="4"/>
  <c r="E94" i="4" s="1"/>
  <c r="D95" i="4"/>
  <c r="E95" i="4" s="1"/>
  <c r="D96" i="4"/>
  <c r="E96" i="4" s="1"/>
  <c r="D97" i="4"/>
  <c r="E97" i="4"/>
  <c r="D98" i="4"/>
  <c r="E98" i="4" s="1"/>
  <c r="D99" i="4"/>
  <c r="E99" i="4" s="1"/>
  <c r="D100" i="4"/>
  <c r="E100" i="4" s="1"/>
  <c r="D101" i="4"/>
  <c r="E101" i="4"/>
  <c r="D102" i="4"/>
  <c r="E102" i="4" s="1"/>
  <c r="D103" i="4"/>
  <c r="E103" i="4" s="1"/>
  <c r="D104" i="4"/>
  <c r="E104" i="4" s="1"/>
  <c r="D105" i="4"/>
  <c r="E105" i="4"/>
  <c r="D106" i="4"/>
  <c r="E106" i="4" s="1"/>
  <c r="D107" i="4"/>
  <c r="E107" i="4" s="1"/>
  <c r="D108" i="4"/>
  <c r="E108" i="4" s="1"/>
  <c r="D109" i="4"/>
  <c r="E109" i="4"/>
  <c r="D111" i="4"/>
  <c r="E111" i="4" s="1"/>
  <c r="D112" i="4"/>
  <c r="E112" i="4" s="1"/>
  <c r="D113" i="4"/>
  <c r="E113" i="4" s="1"/>
  <c r="D114" i="4"/>
  <c r="E114" i="4"/>
  <c r="D115" i="4"/>
  <c r="E115" i="4" s="1"/>
  <c r="D116" i="4"/>
  <c r="E116" i="4" s="1"/>
  <c r="D117" i="4"/>
  <c r="E117" i="4" s="1"/>
  <c r="D118" i="4"/>
  <c r="E118" i="4"/>
  <c r="D119" i="4"/>
  <c r="E119" i="4" s="1"/>
  <c r="D120" i="4"/>
  <c r="E120" i="4" s="1"/>
  <c r="D121" i="4"/>
  <c r="E121" i="4" s="1"/>
  <c r="D122" i="4"/>
  <c r="E122" i="4"/>
  <c r="D123" i="4"/>
  <c r="E123" i="4" s="1"/>
  <c r="D124" i="4"/>
  <c r="E124" i="4" s="1"/>
  <c r="D125" i="4"/>
  <c r="E125" i="4" s="1"/>
  <c r="D126" i="4"/>
  <c r="E126" i="4"/>
  <c r="D127" i="4"/>
  <c r="E127" i="4" s="1"/>
  <c r="D128" i="4"/>
  <c r="E128" i="4" s="1"/>
  <c r="D129" i="4"/>
  <c r="E129" i="4" s="1"/>
  <c r="D130" i="4"/>
  <c r="E130" i="4"/>
  <c r="D131" i="4"/>
  <c r="E131" i="4" s="1"/>
  <c r="D132" i="4"/>
  <c r="E132" i="4" s="1"/>
  <c r="D133" i="4"/>
  <c r="E133" i="4" s="1"/>
  <c r="D134" i="4"/>
  <c r="E134" i="4"/>
  <c r="D135" i="4"/>
  <c r="E135" i="4" s="1"/>
  <c r="D136" i="4"/>
  <c r="E136" i="4" s="1"/>
  <c r="D137" i="4"/>
  <c r="E137" i="4" s="1"/>
  <c r="D138" i="4"/>
  <c r="E138" i="4"/>
  <c r="D140" i="4"/>
  <c r="E140" i="4" s="1"/>
  <c r="D141" i="4"/>
  <c r="E141" i="4" s="1"/>
  <c r="D142" i="4"/>
  <c r="E142" i="4" s="1"/>
  <c r="D143" i="4"/>
  <c r="E143" i="4"/>
  <c r="D144" i="4"/>
  <c r="E144" i="4" s="1"/>
  <c r="D145" i="4"/>
  <c r="E145" i="4" s="1"/>
  <c r="D146" i="4"/>
  <c r="E146" i="4" s="1"/>
  <c r="D147" i="4"/>
  <c r="E147" i="4"/>
  <c r="D148" i="4"/>
  <c r="E148" i="4" s="1"/>
  <c r="D149" i="4"/>
  <c r="E149" i="4" s="1"/>
  <c r="D150" i="4"/>
  <c r="E150" i="4" s="1"/>
  <c r="D151" i="4"/>
  <c r="E151" i="4"/>
  <c r="D152" i="4"/>
  <c r="E152" i="4" s="1"/>
  <c r="H4" i="3"/>
  <c r="I4" i="3" s="1"/>
  <c r="C5" i="3"/>
  <c r="D5" i="3" s="1"/>
  <c r="H5" i="3"/>
  <c r="I5" i="3" s="1"/>
  <c r="M5" i="3"/>
  <c r="N5" i="3" s="1"/>
  <c r="C6" i="3"/>
  <c r="D6" i="3" s="1"/>
  <c r="H6" i="3"/>
  <c r="I6" i="3" s="1"/>
  <c r="M6" i="3"/>
  <c r="N6" i="3" s="1"/>
  <c r="C7" i="3"/>
  <c r="D7" i="3" s="1"/>
  <c r="H7" i="3"/>
  <c r="I7" i="3" s="1"/>
  <c r="M7" i="3"/>
  <c r="N7" i="3" s="1"/>
  <c r="C8" i="3"/>
  <c r="D8" i="3" s="1"/>
  <c r="H8" i="3"/>
  <c r="I8" i="3" s="1"/>
  <c r="M8" i="3"/>
  <c r="N8" i="3" s="1"/>
  <c r="C9" i="3"/>
  <c r="D9" i="3" s="1"/>
  <c r="H9" i="3"/>
  <c r="I9" i="3" s="1"/>
  <c r="M9" i="3"/>
  <c r="N9" i="3" s="1"/>
  <c r="C10" i="3"/>
  <c r="D10" i="3" s="1"/>
  <c r="H10" i="3"/>
  <c r="I10" i="3" s="1"/>
  <c r="C11" i="3"/>
  <c r="D11" i="3" s="1"/>
  <c r="H11" i="3"/>
  <c r="I11" i="3" s="1"/>
  <c r="C12" i="3"/>
  <c r="D12" i="3" s="1"/>
  <c r="H12" i="3"/>
  <c r="I12" i="3" s="1"/>
  <c r="C13" i="3"/>
  <c r="D13" i="3" s="1"/>
  <c r="H13" i="3"/>
  <c r="I13" i="3" s="1"/>
  <c r="M13" i="3"/>
  <c r="N13" i="3" s="1"/>
  <c r="C14" i="3"/>
  <c r="D14" i="3" s="1"/>
  <c r="H14" i="3"/>
  <c r="I14" i="3" s="1"/>
  <c r="M14" i="3"/>
  <c r="N14" i="3" s="1"/>
  <c r="C15" i="3"/>
  <c r="D15" i="3" s="1"/>
  <c r="H15" i="3"/>
  <c r="I15" i="3" s="1"/>
  <c r="M15" i="3"/>
  <c r="N15" i="3" s="1"/>
  <c r="C16" i="3"/>
  <c r="D16" i="3" s="1"/>
  <c r="H16" i="3"/>
  <c r="I16" i="3" s="1"/>
  <c r="M16" i="3"/>
  <c r="N16" i="3" s="1"/>
  <c r="C17" i="3"/>
  <c r="D17" i="3" s="1"/>
  <c r="H17" i="3"/>
  <c r="I17" i="3" s="1"/>
  <c r="C18" i="3"/>
  <c r="D18" i="3" s="1"/>
  <c r="H18" i="3"/>
  <c r="I18" i="3" s="1"/>
  <c r="C19" i="3"/>
  <c r="D19" i="3" s="1"/>
  <c r="H19" i="3"/>
  <c r="I19" i="3" s="1"/>
  <c r="C20" i="3"/>
  <c r="D20" i="3" s="1"/>
  <c r="H20" i="3"/>
  <c r="I20" i="3" s="1"/>
  <c r="C21" i="3"/>
  <c r="D21" i="3" s="1"/>
  <c r="H21" i="3"/>
  <c r="I21" i="3" s="1"/>
  <c r="C22" i="3"/>
  <c r="D22" i="3" s="1"/>
  <c r="H22" i="3"/>
  <c r="I22" i="3" s="1"/>
  <c r="M22" i="3"/>
  <c r="N22" i="3" s="1"/>
  <c r="C23" i="3"/>
  <c r="D23" i="3" s="1"/>
  <c r="H23" i="3"/>
  <c r="I23" i="3" s="1"/>
  <c r="M23" i="3"/>
  <c r="N23" i="3" s="1"/>
  <c r="C24" i="3"/>
  <c r="D24" i="3" s="1"/>
  <c r="H24" i="3"/>
  <c r="I24" i="3" s="1"/>
  <c r="M24" i="3"/>
  <c r="N24" i="3" s="1"/>
  <c r="C25" i="3"/>
  <c r="D25" i="3" s="1"/>
  <c r="H25" i="3"/>
  <c r="I25" i="3" s="1"/>
  <c r="M25" i="3"/>
  <c r="N25" i="3" s="1"/>
  <c r="C26" i="3"/>
  <c r="D26" i="3" s="1"/>
  <c r="H26" i="3"/>
  <c r="I26" i="3" s="1"/>
  <c r="M26" i="3"/>
  <c r="N26" i="3" s="1"/>
  <c r="C27" i="3"/>
  <c r="D27" i="3" s="1"/>
  <c r="H27" i="3"/>
  <c r="I27" i="3" s="1"/>
  <c r="M27" i="3"/>
  <c r="N27" i="3" s="1"/>
  <c r="C28" i="3"/>
  <c r="D28" i="3" s="1"/>
  <c r="H28" i="3"/>
  <c r="I28" i="3" s="1"/>
  <c r="M28" i="3"/>
  <c r="N28" i="3" s="1"/>
  <c r="C29" i="3"/>
  <c r="D29" i="3" s="1"/>
  <c r="H29" i="3"/>
  <c r="I29" i="3" s="1"/>
  <c r="M29" i="3"/>
  <c r="N29" i="3" s="1"/>
  <c r="C30" i="3"/>
  <c r="D30" i="3" s="1"/>
  <c r="H30" i="3"/>
  <c r="I30" i="3" s="1"/>
  <c r="M30" i="3"/>
  <c r="N30" i="3" s="1"/>
  <c r="C31" i="3"/>
  <c r="D31" i="3" s="1"/>
  <c r="H31" i="3"/>
  <c r="I31" i="3" s="1"/>
  <c r="M31" i="3"/>
  <c r="N31" i="3" s="1"/>
  <c r="C32" i="3"/>
  <c r="D32" i="3" s="1"/>
  <c r="H32" i="3"/>
  <c r="I32" i="3" s="1"/>
  <c r="M32" i="3"/>
  <c r="N32" i="3" s="1"/>
  <c r="A34" i="3"/>
  <c r="M39" i="3"/>
  <c r="N39" i="3" s="1"/>
  <c r="C40" i="3"/>
  <c r="D40" i="3"/>
  <c r="H40" i="3"/>
  <c r="I40" i="3" s="1"/>
  <c r="M40" i="3"/>
  <c r="N40" i="3" s="1"/>
  <c r="C41" i="3"/>
  <c r="D41" i="3" s="1"/>
  <c r="H41" i="3"/>
  <c r="I41" i="3"/>
  <c r="M41" i="3"/>
  <c r="N41" i="3" s="1"/>
  <c r="C42" i="3"/>
  <c r="D42" i="3" s="1"/>
  <c r="H42" i="3"/>
  <c r="I42" i="3" s="1"/>
  <c r="M42" i="3"/>
  <c r="N42" i="3"/>
  <c r="C43" i="3"/>
  <c r="D43" i="3" s="1"/>
  <c r="H43" i="3"/>
  <c r="I43" i="3" s="1"/>
  <c r="M43" i="3"/>
  <c r="N43" i="3" s="1"/>
  <c r="C44" i="3"/>
  <c r="D44" i="3"/>
  <c r="H44" i="3"/>
  <c r="I44" i="3" s="1"/>
  <c r="C45" i="3"/>
  <c r="D45" i="3" s="1"/>
  <c r="H45" i="3"/>
  <c r="I45" i="3" s="1"/>
  <c r="M45" i="3"/>
  <c r="N45" i="3"/>
  <c r="C46" i="3"/>
  <c r="D46" i="3" s="1"/>
  <c r="H46" i="3"/>
  <c r="I46" i="3" s="1"/>
  <c r="M46" i="3"/>
  <c r="N46" i="3" s="1"/>
  <c r="C47" i="3"/>
  <c r="D47" i="3"/>
  <c r="H47" i="3"/>
  <c r="I47" i="3" s="1"/>
  <c r="M47" i="3"/>
  <c r="N47" i="3" s="1"/>
  <c r="C48" i="3"/>
  <c r="D48" i="3" s="1"/>
  <c r="H48" i="3"/>
  <c r="I48" i="3" s="1"/>
  <c r="M48" i="3"/>
  <c r="N48" i="3" s="1"/>
  <c r="C49" i="3"/>
  <c r="D49" i="3" s="1"/>
  <c r="H49" i="3"/>
  <c r="I49" i="3" s="1"/>
  <c r="M49" i="3"/>
  <c r="N49" i="3" s="1"/>
  <c r="C50" i="3"/>
  <c r="D50" i="3" s="1"/>
  <c r="H50" i="3"/>
  <c r="I50" i="3" s="1"/>
  <c r="M50" i="3"/>
  <c r="N50" i="3" s="1"/>
  <c r="C51" i="3"/>
  <c r="D51" i="3" s="1"/>
  <c r="H51" i="3"/>
  <c r="I51" i="3" s="1"/>
  <c r="M51" i="3"/>
  <c r="N51" i="3" s="1"/>
  <c r="C52" i="3"/>
  <c r="D52" i="3" s="1"/>
  <c r="H52" i="3"/>
  <c r="I52" i="3" s="1"/>
  <c r="M52" i="3"/>
  <c r="N52" i="3" s="1"/>
  <c r="C53" i="3"/>
  <c r="D53" i="3" s="1"/>
  <c r="H53" i="3"/>
  <c r="I53" i="3" s="1"/>
  <c r="M53" i="3"/>
  <c r="N53" i="3" s="1"/>
  <c r="C54" i="3"/>
  <c r="D54" i="3" s="1"/>
  <c r="H54" i="3"/>
  <c r="I54" i="3" s="1"/>
  <c r="M54" i="3"/>
  <c r="N54" i="3" s="1"/>
  <c r="C55" i="3"/>
  <c r="D55" i="3" s="1"/>
  <c r="G55" i="3"/>
  <c r="H55" i="3" s="1"/>
  <c r="I55" i="3" s="1"/>
  <c r="M55" i="3"/>
  <c r="N55" i="3" s="1"/>
  <c r="C56" i="3"/>
  <c r="D56" i="3" s="1"/>
  <c r="G56" i="3"/>
  <c r="H56" i="3" s="1"/>
  <c r="I56" i="3" s="1"/>
  <c r="M56" i="3"/>
  <c r="N56" i="3"/>
  <c r="C57" i="3"/>
  <c r="D57" i="3"/>
  <c r="H57" i="3"/>
  <c r="I57" i="3"/>
  <c r="M57" i="3"/>
  <c r="N57" i="3"/>
  <c r="C58" i="3"/>
  <c r="D58" i="3"/>
  <c r="H58" i="3"/>
  <c r="I58" i="3"/>
  <c r="C59" i="3"/>
  <c r="D59" i="3"/>
  <c r="H59" i="3"/>
  <c r="I59" i="3"/>
  <c r="C60" i="3"/>
  <c r="D60" i="3"/>
  <c r="H60" i="3"/>
  <c r="I60" i="3"/>
  <c r="C61" i="3"/>
  <c r="D61" i="3"/>
  <c r="H61" i="3"/>
  <c r="I61" i="3"/>
  <c r="H56" i="9" l="1"/>
  <c r="I56" i="9" s="1"/>
  <c r="E129" i="10"/>
  <c r="I57" i="9"/>
  <c r="I57" i="8"/>
  <c r="I56" i="7"/>
  <c r="I56" i="6"/>
  <c r="H56" i="8"/>
  <c r="I56" i="8" s="1"/>
  <c r="I57" i="7"/>
  <c r="I57" i="6"/>
  <c r="G56" i="1"/>
  <c r="G57" i="1"/>
  <c r="H57" i="1" s="1"/>
  <c r="I57" i="1" s="1"/>
  <c r="A34" i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45" i="1"/>
  <c r="N45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8" i="1"/>
  <c r="I58" i="1" s="1"/>
  <c r="H59" i="1"/>
  <c r="I59" i="1" s="1"/>
  <c r="H60" i="1"/>
  <c r="I60" i="1" s="1"/>
  <c r="H61" i="1"/>
  <c r="I61" i="1" s="1"/>
  <c r="H62" i="1"/>
  <c r="I62" i="1" s="1"/>
  <c r="M39" i="1"/>
  <c r="N39" i="1" s="1"/>
  <c r="M40" i="1"/>
  <c r="N40" i="1" s="1"/>
  <c r="M41" i="1"/>
  <c r="N41" i="1" s="1"/>
  <c r="M42" i="1"/>
  <c r="N42" i="1" s="1"/>
  <c r="M43" i="1"/>
  <c r="N43" i="1" s="1"/>
  <c r="H41" i="1"/>
  <c r="I41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2" i="1"/>
  <c r="D62" i="1" s="1"/>
  <c r="C40" i="1"/>
  <c r="D40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M16" i="1"/>
  <c r="N16" i="1" s="1"/>
  <c r="M15" i="1"/>
  <c r="N15" i="1" s="1"/>
  <c r="M14" i="1"/>
  <c r="N14" i="1" s="1"/>
  <c r="M13" i="1"/>
  <c r="M9" i="1"/>
  <c r="N9" i="1" s="1"/>
  <c r="M8" i="1"/>
  <c r="N8" i="1" s="1"/>
  <c r="M7" i="1"/>
  <c r="N7" i="1" s="1"/>
  <c r="M6" i="1"/>
  <c r="N6" i="1" s="1"/>
  <c r="M5" i="1"/>
  <c r="N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C5" i="1"/>
  <c r="D5" i="1" s="1"/>
  <c r="N13" i="1"/>
  <c r="N22" i="1"/>
</calcChain>
</file>

<file path=xl/sharedStrings.xml><?xml version="1.0" encoding="utf-8"?>
<sst xmlns="http://schemas.openxmlformats.org/spreadsheetml/2006/main" count="1512" uniqueCount="393">
  <si>
    <t>TULLE GRAS</t>
  </si>
  <si>
    <t>TROUSSE DE PERFUSION</t>
  </si>
  <si>
    <t>THERMOMETRE</t>
  </si>
  <si>
    <t>TESTS GLUCOSE + ALBUMINE</t>
  </si>
  <si>
    <t>TESTS DE GROSSESSE</t>
  </si>
  <si>
    <t>SPARADRAP</t>
  </si>
  <si>
    <t>SONDE D'ASPIRATION</t>
  </si>
  <si>
    <t>SACHET POUR MEDICAMENTS</t>
  </si>
  <si>
    <t>POVIDONE (prescription)</t>
  </si>
  <si>
    <t>LANCETTES</t>
  </si>
  <si>
    <t>LAMES D'EXAMEN</t>
  </si>
  <si>
    <t>LAMELLES D'EXAMEN</t>
  </si>
  <si>
    <t>LAME BISTOURI</t>
  </si>
  <si>
    <t>HUILE A IMMERSION</t>
  </si>
  <si>
    <t>GIEMSA (0.5L)</t>
  </si>
  <si>
    <t>GAZE HYDROPHILE</t>
  </si>
  <si>
    <t>GANT STERILE (paire)</t>
  </si>
  <si>
    <t xml:space="preserve">FIL DE SUTURE NON RESORBABLE </t>
  </si>
  <si>
    <t xml:space="preserve">FICELLE OMBILICALE </t>
  </si>
  <si>
    <t>EAU DE JAVEL (pastilles)</t>
  </si>
  <si>
    <t>CHLORAMINE (DAKIN)</t>
  </si>
  <si>
    <t>COMPRESSE NON STERILE</t>
  </si>
  <si>
    <t>CATHETER G24</t>
  </si>
  <si>
    <t>CATHETER G22</t>
  </si>
  <si>
    <t>CATHETER G20</t>
  </si>
  <si>
    <t>CATHETER G18</t>
  </si>
  <si>
    <t>CATGUT</t>
  </si>
  <si>
    <t>BANDE DE GAZE</t>
  </si>
  <si>
    <t>ALCOOL DENATURE</t>
  </si>
  <si>
    <t>ABAISSE LANGUE</t>
  </si>
  <si>
    <t>VI .MATERIELS</t>
  </si>
  <si>
    <t>VIT K INJ.</t>
  </si>
  <si>
    <t>QUININE INJ.</t>
  </si>
  <si>
    <t xml:space="preserve">PROMETHAZINE </t>
  </si>
  <si>
    <t>METHYERGOMETRINE</t>
  </si>
  <si>
    <t>HYDROCORTISONE 100 mg</t>
  </si>
  <si>
    <t>BENZYL PENI.PROCAINE</t>
  </si>
  <si>
    <t>ARTESUNATE 60 mg</t>
  </si>
  <si>
    <t>AMPICILLINE</t>
  </si>
  <si>
    <t>ADRENALINE</t>
  </si>
  <si>
    <t>AAS INJECT  900 mg</t>
  </si>
  <si>
    <t>V. MEDICAMENTS INJECTABLES</t>
  </si>
  <si>
    <t>PROMETHAZINE SP.</t>
  </si>
  <si>
    <t>PARACETAMOL SP.</t>
  </si>
  <si>
    <t>NYSTATINE SP.</t>
  </si>
  <si>
    <t>MULTIVIT SP.</t>
  </si>
  <si>
    <t>METRONIDAZOLE SP.</t>
  </si>
  <si>
    <t>MEBENDAZOLE SP. 30 mL</t>
  </si>
  <si>
    <t>IBUPROFENE SP.</t>
  </si>
  <si>
    <t>ERYTHROMYCINE. SP</t>
  </si>
  <si>
    <t>CO-TRIMOXAZOLE SP. 100 mL</t>
  </si>
  <si>
    <t>CLOXACILLINE SP.</t>
  </si>
  <si>
    <t>AMOXY. SP. 125 mg/100 mL</t>
  </si>
  <si>
    <t>IV. MEDICAMENTS SIROP</t>
  </si>
  <si>
    <t>BECLOMETHASONE spray</t>
  </si>
  <si>
    <t>pour asthmatique</t>
  </si>
  <si>
    <t>SALBUTAMOL spray</t>
  </si>
  <si>
    <t>CROMOSOL collyre</t>
  </si>
  <si>
    <t>III. MEDICAMENTS O.R.L / OPHT.</t>
  </si>
  <si>
    <t>PDE OXYDE DE ZINC</t>
  </si>
  <si>
    <t>PDE ICHTYOLEE</t>
  </si>
  <si>
    <t>II. POMMADES</t>
  </si>
  <si>
    <t>ZINC 20 mg</t>
  </si>
  <si>
    <t>VIT.C 500 mg (ACIDE ASCORBIQUE)</t>
  </si>
  <si>
    <t>7.12</t>
  </si>
  <si>
    <t>VIT.B COMPLEXE</t>
  </si>
  <si>
    <t>SALBUTAMOL 5 mg et 4mg</t>
  </si>
  <si>
    <t>QUININE 300 mg</t>
  </si>
  <si>
    <t>PROMETAZINE 25 mg</t>
  </si>
  <si>
    <t>PREDNISOLONE 5 mg</t>
  </si>
  <si>
    <t>PHENOBARBITAL 30 mg</t>
  </si>
  <si>
    <t>PARACETAMOL SUP 125MG</t>
  </si>
  <si>
    <t>PARACETAMOL 500 mg</t>
  </si>
  <si>
    <t>PARACETAMOL 100 mg</t>
  </si>
  <si>
    <t>NYSTATINE OVULE 100000 UI</t>
  </si>
  <si>
    <t>NYSTATINE ORALE 500000 UI</t>
  </si>
  <si>
    <t>NITROFURANTOINE 100 mg</t>
  </si>
  <si>
    <t>MULTIVIT</t>
  </si>
  <si>
    <t>METRONIDAZOLE 250 mg</t>
  </si>
  <si>
    <t>METOCLOPRAMIDE 10 mg</t>
  </si>
  <si>
    <t xml:space="preserve">MEBENDAZOLE 100 mg </t>
  </si>
  <si>
    <t>3.24</t>
  </si>
  <si>
    <t>INDOMETHACINE 25 mg</t>
  </si>
  <si>
    <t>7.68</t>
  </si>
  <si>
    <t>IBUPROFENE 200 mg</t>
  </si>
  <si>
    <t>HYOSCINE 10 mg (BUSCOPAN)</t>
  </si>
  <si>
    <t>HYDROXYDE D'ALUMINIUM</t>
  </si>
  <si>
    <t>GRISEOFULVINE 500 mg</t>
  </si>
  <si>
    <t>FUROSEMIDE 40 mg</t>
  </si>
  <si>
    <t>FER-FOLIC-ACID</t>
  </si>
  <si>
    <t>ERYTHROMYCINE 250 mg</t>
  </si>
  <si>
    <t>DOXYCYCLINE 100 mg</t>
  </si>
  <si>
    <t>5.5</t>
  </si>
  <si>
    <t>DICLOFENAC 50 mg</t>
  </si>
  <si>
    <t>CO-TRIMOXAZOLE 480 mg</t>
  </si>
  <si>
    <t>CO-TRIMOXAZOLE 120 mg</t>
  </si>
  <si>
    <t>COARTEM &gt;35KG (6x4)</t>
  </si>
  <si>
    <t>COARTEM 25-35KG (6x3)</t>
  </si>
  <si>
    <t>COARTEM 15-25KG (6x2)</t>
  </si>
  <si>
    <t>COARTEM 5-15KG (6x1)</t>
  </si>
  <si>
    <t>CLOXACILLINE 250 mg</t>
  </si>
  <si>
    <t>CIPROFLOXACINE 500 mg</t>
  </si>
  <si>
    <t>12.35</t>
  </si>
  <si>
    <t>8.51</t>
  </si>
  <si>
    <t>CHLORPHENIRAMINE 4 mg</t>
  </si>
  <si>
    <t>CHARBON</t>
  </si>
  <si>
    <t>AMOXYCILLINE 250 mg</t>
  </si>
  <si>
    <t>ALBENDAZOLE 500 mg</t>
  </si>
  <si>
    <t>AAS 500 mg</t>
  </si>
  <si>
    <t>AAS 100 mg</t>
  </si>
  <si>
    <t>VIT.B1 50 mg (THIAMINE)</t>
  </si>
  <si>
    <t>DICLOFENAC INJ. (75mg/3ml)</t>
  </si>
  <si>
    <t>GENTAMYCINE (2ml)</t>
  </si>
  <si>
    <t>RINGER LACTATE 500 mL</t>
  </si>
  <si>
    <t>CHLORAMPHENICOL collyre</t>
  </si>
  <si>
    <t>CHLORAMPHENICOL optique</t>
  </si>
  <si>
    <t>OUATE - coton hydrophile`</t>
  </si>
  <si>
    <t>BENZATHINE 2.4 mUI MEGA</t>
  </si>
  <si>
    <t>AC.NALIDIXIQUE 500 mg</t>
  </si>
  <si>
    <t>AMINOPHYLLINE 100 mg</t>
  </si>
  <si>
    <t>PHENOXYMETHYLPENICILLINE 250 mg</t>
  </si>
  <si>
    <t>OCYTOCINE 1ml, 10 UI</t>
  </si>
  <si>
    <t>GANT NON STERILE (paire)</t>
  </si>
  <si>
    <t>IBUBROFEN 400 mg</t>
  </si>
  <si>
    <t>DIAZEPAM INJ. (2 ml, 5mg/ml)</t>
  </si>
  <si>
    <t>SERINGUES 10 mL +20.5g</t>
  </si>
  <si>
    <t>SERINGUES 5 mL + 21g</t>
  </si>
  <si>
    <t>SERINGUES 2 mL + 23g</t>
  </si>
  <si>
    <t>DIAZEPAM 5 mg</t>
  </si>
  <si>
    <t>Sels de Réhydratation Orale</t>
  </si>
  <si>
    <t>GLUCOSE ISOTONIQUE 500 mL</t>
  </si>
  <si>
    <t>AMOXYCILLINE 125 mg</t>
  </si>
  <si>
    <t>AMOXYCILLINE 500 mg</t>
  </si>
  <si>
    <t>BISACODYL 5 mg</t>
  </si>
  <si>
    <t>CIMETIDINE 200 mg</t>
  </si>
  <si>
    <t>CIMETIDINE 400 mg</t>
  </si>
  <si>
    <t>CIPROFLOXACINE 250 mg</t>
  </si>
  <si>
    <t>NICLOSAMIDE 500 mg</t>
  </si>
  <si>
    <t>AMINOPHYLLINE INJ. 10 ml</t>
  </si>
  <si>
    <t>EAU POUR INJECTION (10 ml)</t>
  </si>
  <si>
    <t>HYOSCINE INJ. (2ml, 20 mg/ml)</t>
  </si>
  <si>
    <t>LIDOCAINE 2% 30 ml</t>
  </si>
  <si>
    <t>PRIX PHARMA DISTRICT</t>
  </si>
  <si>
    <t>PRIX CS SOVU</t>
  </si>
  <si>
    <t>I. MEDICAMENTS ORAUX</t>
  </si>
  <si>
    <t>ARTICLE</t>
  </si>
  <si>
    <t>page 1/2</t>
  </si>
  <si>
    <t>page 2/2</t>
  </si>
  <si>
    <t>TETRACYCLINE 1% Pommade opht.</t>
  </si>
  <si>
    <t>SONDE VESICALE DE FOLEY</t>
  </si>
  <si>
    <t>AC. BENZOIQUE (WHITFIELD) 50g</t>
  </si>
  <si>
    <t>ANTI HEMORROIDE</t>
  </si>
  <si>
    <t>CAMPHREE</t>
  </si>
  <si>
    <t>SERINGUES 50 mL pour seringage</t>
  </si>
  <si>
    <t>CETRIMIDE 15%+CHLORHEXIDINE 1.5%</t>
  </si>
  <si>
    <t>CHLORURE DE SODIUM 0.9 % 500 ml</t>
  </si>
  <si>
    <t>PRIX PHARM. DISTRICT</t>
  </si>
  <si>
    <t>VIT.A (RETINOL)</t>
  </si>
  <si>
    <r>
      <t>POVIDONE 10% (</t>
    </r>
    <r>
      <rPr>
        <u/>
        <sz val="9"/>
        <color theme="1"/>
        <rFont val="Calibri"/>
        <family val="2"/>
        <scheme val="minor"/>
      </rPr>
      <t>200 mL</t>
    </r>
    <r>
      <rPr>
        <sz val="9"/>
        <color theme="1"/>
        <rFont val="Calibri"/>
        <family val="2"/>
        <scheme val="minor"/>
      </rPr>
      <t>)</t>
    </r>
  </si>
  <si>
    <t>selon qtté utilisée</t>
  </si>
  <si>
    <t>BANDE DE CREPE (avec attaches)</t>
  </si>
  <si>
    <t>BANDE VELPEAU (élastique et beige)</t>
  </si>
  <si>
    <t>TARIF DES MEDICAMENTS POUR C.S. SOVU AU 18/05/2015</t>
  </si>
  <si>
    <t>HUILE A IMMERSION 100ml</t>
  </si>
  <si>
    <t>GAZE HYDROPHILE (rlx)</t>
  </si>
  <si>
    <t>SONDE VESICALE DE FOLEY (A BALLONNET)</t>
  </si>
  <si>
    <t>SERINGUES 50 mL pour seringuage</t>
  </si>
  <si>
    <t>SERINGUES 10 mL +21G</t>
  </si>
  <si>
    <t>SERINGUES 5 mL + 21G</t>
  </si>
  <si>
    <t>SERINGUES 2 mL + 23G</t>
  </si>
  <si>
    <t>DIM</t>
  </si>
  <si>
    <t>calculer en fonction de la quantité utilisée</t>
  </si>
  <si>
    <t>AUGM</t>
  </si>
  <si>
    <r>
      <t>POVIDONE 10%  (</t>
    </r>
    <r>
      <rPr>
        <u/>
        <sz val="9"/>
        <color theme="1"/>
        <rFont val="Calibri"/>
        <family val="2"/>
        <scheme val="minor"/>
      </rPr>
      <t>2</t>
    </r>
    <r>
      <rPr>
        <b/>
        <u/>
        <sz val="9"/>
        <color theme="1"/>
        <rFont val="Calibri"/>
        <family val="2"/>
        <scheme val="minor"/>
      </rPr>
      <t>00 mL</t>
    </r>
    <r>
      <rPr>
        <sz val="9"/>
        <color theme="1"/>
        <rFont val="Calibri"/>
        <family val="2"/>
        <scheme val="minor"/>
      </rPr>
      <t>)</t>
    </r>
  </si>
  <si>
    <t xml:space="preserve">OUATE </t>
  </si>
  <si>
    <t>GANT NON STERILE (paire) Piece ni 49</t>
  </si>
  <si>
    <t>CHLOREXIDINE 50 mL (prescription)</t>
  </si>
  <si>
    <t>CHLOREXIDINE 1 L (usage interne)</t>
  </si>
  <si>
    <t>BANDE VELPEAU (elastique et beige)</t>
  </si>
  <si>
    <t>RINGER  LACTATE 500 mL</t>
  </si>
  <si>
    <t xml:space="preserve">OCYTOCINE </t>
  </si>
  <si>
    <t>CHLORURE DE SODIUM 0.9 % 500 mL</t>
  </si>
  <si>
    <t>LIDOCAINE 2% 30ml</t>
  </si>
  <si>
    <t>HYOCINE INJ. 10 mg</t>
  </si>
  <si>
    <t>GLUCOSE 500 mL</t>
  </si>
  <si>
    <t>GENTAMICINE</t>
  </si>
  <si>
    <t>EAU POUR INJECTION</t>
  </si>
  <si>
    <t>DICLOFENAC INJ.</t>
  </si>
  <si>
    <t>DIAZEPAN INJ.</t>
  </si>
  <si>
    <t>BENZATHINE  2.4 mUI MEGA</t>
  </si>
  <si>
    <t>AMINOPHILINE INJECT</t>
  </si>
  <si>
    <t>TETRA. POMMADE OPHTALMIQUE</t>
  </si>
  <si>
    <t>CAF. OTIQUE</t>
  </si>
  <si>
    <t>CAF. COLLYRE</t>
  </si>
  <si>
    <t>PDE CAMPHREE</t>
  </si>
  <si>
    <t>PDE ANTI HEMORROIDE</t>
  </si>
  <si>
    <t>8.54</t>
  </si>
  <si>
    <t>1.42</t>
  </si>
  <si>
    <t>VIT.B1 100 mg (THIAMINE)</t>
  </si>
  <si>
    <t>VIT A (retinol)</t>
  </si>
  <si>
    <t>SRO</t>
  </si>
  <si>
    <t>57.75</t>
  </si>
  <si>
    <t>9.63</t>
  </si>
  <si>
    <t>48.18</t>
  </si>
  <si>
    <t>PHENOXYMETHYL PENI 250 mg</t>
  </si>
  <si>
    <t>NICLOSAMIDE 500mg</t>
  </si>
  <si>
    <t>3.84</t>
  </si>
  <si>
    <t>0.6</t>
  </si>
  <si>
    <t>9.21</t>
  </si>
  <si>
    <t>1.53</t>
  </si>
  <si>
    <t>IBUBROFEN 400mg</t>
  </si>
  <si>
    <t>6.6</t>
  </si>
  <si>
    <t>1.1</t>
  </si>
  <si>
    <t>DIAZEPAN 5 mg</t>
  </si>
  <si>
    <t>14.82</t>
  </si>
  <si>
    <t>2.47</t>
  </si>
  <si>
    <t>CIPROFLOXACINE 250mg</t>
  </si>
  <si>
    <t>CIMETIDINE 400mg</t>
  </si>
  <si>
    <t>1.7</t>
  </si>
  <si>
    <t>CIMETIDINE 200mg</t>
  </si>
  <si>
    <t>BISACODYL 5mg</t>
  </si>
  <si>
    <t>5.19</t>
  </si>
  <si>
    <t>25.98</t>
  </si>
  <si>
    <t>AMOXYCILLINE 500mg</t>
  </si>
  <si>
    <t>AMOXYCILLINE 125mg</t>
  </si>
  <si>
    <t>AMINOPHILINE 100 mg</t>
  </si>
  <si>
    <t>AC.NALIDIXIQUE 500 mg (NEGRAM)</t>
  </si>
  <si>
    <t>I. MEDICAMENTS  ORAUX</t>
  </si>
  <si>
    <t>PRIX AU C.S SOVU</t>
  </si>
  <si>
    <t>PHARM. DISTRICT</t>
  </si>
  <si>
    <t>OBSERVATION</t>
  </si>
  <si>
    <t>TARIF DES MEDICAMENTS POUR C.S. SOVU  DU 01/01/2015</t>
  </si>
  <si>
    <t>TARIF DES MEDICAMENTS POUR C.S. SOVU AU 28/04/2015</t>
  </si>
  <si>
    <t>PDE ACIDE BENZOIQUE (WITHFIELD) 50G</t>
  </si>
  <si>
    <t>PHENOBARBITAL 100 mg</t>
  </si>
  <si>
    <t>CETRIMIDE 15%+ CHLORHEXIDINE 1.5%</t>
  </si>
  <si>
    <t>TARIF DES MEDICAMENTS POUR C.S. SOVU AU 22/06/2015</t>
  </si>
  <si>
    <t>TARIF DES MEDICAMENTS POUR C.S. SOVU AU 22/07/2015</t>
  </si>
  <si>
    <t>THERMOMETRE DIGITAL</t>
  </si>
  <si>
    <t>TARIF DES MEDICAMENTS POUR C.S. SOVU AU 12/8/2015</t>
  </si>
  <si>
    <t>TARIF DES MEDICAMENTS POUR C.S. SOVU AU 12/9/2015</t>
  </si>
  <si>
    <t>TARIF DES MEDICAMENTS POUR C.S. SOVU AU16/10/2015</t>
  </si>
  <si>
    <t>TARIF DES MEDICAMENTS POUR C.S. SOVU AU 13/11/2015</t>
  </si>
  <si>
    <t>Emballage</t>
  </si>
  <si>
    <t>aas 100 mg</t>
  </si>
  <si>
    <t>aas 500 mg</t>
  </si>
  <si>
    <t>ac.nalidixique 500 mg</t>
  </si>
  <si>
    <t>albendazole 500 mg</t>
  </si>
  <si>
    <t>aminophylline 100 mg</t>
  </si>
  <si>
    <t>amoxycilline 125 mg</t>
  </si>
  <si>
    <t>amoxycilline 250 mg</t>
  </si>
  <si>
    <t>amoxycilline 500 mg</t>
  </si>
  <si>
    <t>bisacodyl 5 mg</t>
  </si>
  <si>
    <t>charbon</t>
  </si>
  <si>
    <t>chlorpheniramine 4 mg</t>
  </si>
  <si>
    <t>cimetidine 200 mg</t>
  </si>
  <si>
    <t>cimetidine 400 mg</t>
  </si>
  <si>
    <t>ciprofloxacine 250 mg</t>
  </si>
  <si>
    <t>ciprofloxacine 500 mg</t>
  </si>
  <si>
    <t>cloxacilline 250 mg</t>
  </si>
  <si>
    <t>coartem 6*1 (5-15 kg)</t>
  </si>
  <si>
    <t>coartem 6*2 (15-25 kg)</t>
  </si>
  <si>
    <t>coartem 6*3 (25-35 kg)</t>
  </si>
  <si>
    <t>coartem 6*4 (&gt;35 kg)</t>
  </si>
  <si>
    <t>co-trimoxazole 120 mg</t>
  </si>
  <si>
    <t>co-trimoxazole 480 mg</t>
  </si>
  <si>
    <t>diazepam 5 mg</t>
  </si>
  <si>
    <t>diclofenac 50 mg</t>
  </si>
  <si>
    <t>doxycycline 100 mg</t>
  </si>
  <si>
    <t>erythromycine 250 mg</t>
  </si>
  <si>
    <t>fer-folic-acid</t>
  </si>
  <si>
    <t>furosemide 40 mg</t>
  </si>
  <si>
    <t>griseofulvine 500 mg</t>
  </si>
  <si>
    <t>hydroxyde d'aluminium</t>
  </si>
  <si>
    <t>hyoscine 10 mg (buscopan)</t>
  </si>
  <si>
    <t>ibuprofene 200 mg</t>
  </si>
  <si>
    <t>ibubrofene 400 mg</t>
  </si>
  <si>
    <t>indomethacine 25 mg</t>
  </si>
  <si>
    <t xml:space="preserve">mebendazole 100 mg </t>
  </si>
  <si>
    <t>metoclopramide 10 mg</t>
  </si>
  <si>
    <t>metronidazole 250 mg</t>
  </si>
  <si>
    <t>multivit</t>
  </si>
  <si>
    <t>niclosamide 500 mg</t>
  </si>
  <si>
    <t>nitrofurantoine 100 mg</t>
  </si>
  <si>
    <t>nystatine orale 500000 ui</t>
  </si>
  <si>
    <t>nystatine ovule 100000 ui</t>
  </si>
  <si>
    <t>paracetamol 100 mg</t>
  </si>
  <si>
    <t>paracetamol 500 mg</t>
  </si>
  <si>
    <t>paracetamol sup 125mg</t>
  </si>
  <si>
    <t>phenoxymethylpenicilline 250 mg</t>
  </si>
  <si>
    <t>phenobarbital 30 mg</t>
  </si>
  <si>
    <t>phenobarbital 100 mg</t>
  </si>
  <si>
    <t>prednisolone 5 mg</t>
  </si>
  <si>
    <t>prometazine 25 mg</t>
  </si>
  <si>
    <t>quinine 300 mg</t>
  </si>
  <si>
    <t>salbutamol 5 mg et 4mg</t>
  </si>
  <si>
    <t>sro sels de réhydratation orale</t>
  </si>
  <si>
    <t>vit.a (retinol)</t>
  </si>
  <si>
    <t>vit.b complexe</t>
  </si>
  <si>
    <t>vit.b1 50 mg (thiamine)</t>
  </si>
  <si>
    <t>vit.c 500 mg (acide ascorbique)</t>
  </si>
  <si>
    <t>zinc 20 mg</t>
  </si>
  <si>
    <t>ac. benzoique (whitfield) 50g</t>
  </si>
  <si>
    <t>anti hemorroide</t>
  </si>
  <si>
    <t>camphree</t>
  </si>
  <si>
    <t>pde ichtyolee</t>
  </si>
  <si>
    <t>pde oxyde de zinc</t>
  </si>
  <si>
    <t>cromosol collyre</t>
  </si>
  <si>
    <t>chloramphenicol collyre</t>
  </si>
  <si>
    <t>chloramphenicol optique</t>
  </si>
  <si>
    <t>tetracycline 1% pommade opht.</t>
  </si>
  <si>
    <t>salbutamol spray</t>
  </si>
  <si>
    <t>beclomethasone spray</t>
  </si>
  <si>
    <t>amoxy. sp. 125 mg/100 ml</t>
  </si>
  <si>
    <t>cloxacilline sp.</t>
  </si>
  <si>
    <t>co-trimoxazole sp. 100 ml</t>
  </si>
  <si>
    <t>erythromycine. sp</t>
  </si>
  <si>
    <t>ibuprofene sp.</t>
  </si>
  <si>
    <t>mebendazole sp. 30 ml</t>
  </si>
  <si>
    <t>metronidazole sp.</t>
  </si>
  <si>
    <t>multivit sp.</t>
  </si>
  <si>
    <t>nystatine sp.</t>
  </si>
  <si>
    <t>paracetamol sp.</t>
  </si>
  <si>
    <t>promethazine sp.</t>
  </si>
  <si>
    <t>aas inject  900 mg</t>
  </si>
  <si>
    <t>adrenaline</t>
  </si>
  <si>
    <t>aminophylline inj. 10 ml</t>
  </si>
  <si>
    <t>ampicilline</t>
  </si>
  <si>
    <t>artesunate 60 mg</t>
  </si>
  <si>
    <t>benzathine 2.4 mui mega</t>
  </si>
  <si>
    <t>benzyl peni.procaine</t>
  </si>
  <si>
    <t>diazepam inj. (2 ml, 5mg/ml)</t>
  </si>
  <si>
    <t>diclofenac inj. (75mg/3ml)</t>
  </si>
  <si>
    <t>eau pour injection (10 ml)</t>
  </si>
  <si>
    <t>gentamycine (2ml)</t>
  </si>
  <si>
    <t>glucose isotonique 500 ml</t>
  </si>
  <si>
    <t>hydrocortisone 100 mg</t>
  </si>
  <si>
    <t>hyoscine inj. (2ml, 20 mg/ml)</t>
  </si>
  <si>
    <t>lidocaine 2% 30 ml</t>
  </si>
  <si>
    <t>methyergometrine</t>
  </si>
  <si>
    <t>chlorure de sodium 0.9 % 500 ml</t>
  </si>
  <si>
    <t>ocytocine 1ml, 10 ui</t>
  </si>
  <si>
    <t xml:space="preserve">promethazine </t>
  </si>
  <si>
    <t>quinine inj.</t>
  </si>
  <si>
    <t>ringer lactate 500 ml</t>
  </si>
  <si>
    <t>cetrimide 15%+ chlorhexidine 1.5%</t>
  </si>
  <si>
    <t>lidocaine 2% 50 ml</t>
  </si>
  <si>
    <t>vit k inj.</t>
  </si>
  <si>
    <t>abaisse langue</t>
  </si>
  <si>
    <t>alcool denature</t>
  </si>
  <si>
    <t>bande de crepe (avec attaches)</t>
  </si>
  <si>
    <t>bande de gaze</t>
  </si>
  <si>
    <t>bande velpeau (élastique et beige)</t>
  </si>
  <si>
    <t>catgut</t>
  </si>
  <si>
    <t>catheter g18</t>
  </si>
  <si>
    <t>catheter g20</t>
  </si>
  <si>
    <t>catheter g22</t>
  </si>
  <si>
    <t>catheter g24</t>
  </si>
  <si>
    <t>cetrimide 15%+chlorhexidine 1.5%</t>
  </si>
  <si>
    <t>compresse non sterile</t>
  </si>
  <si>
    <t>chloramine (dakin)</t>
  </si>
  <si>
    <t>eau de javel (pastilles)</t>
  </si>
  <si>
    <t xml:space="preserve">ficelle ombilicale </t>
  </si>
  <si>
    <t xml:space="preserve">fil de suture non resorbable </t>
  </si>
  <si>
    <t>gant non sterile (paire)</t>
  </si>
  <si>
    <t>gant sterile (paire)</t>
  </si>
  <si>
    <t>gaze hydrophile (rlx)</t>
  </si>
  <si>
    <t>giemsa (0.5l)</t>
  </si>
  <si>
    <t>huile a immersion 100ml</t>
  </si>
  <si>
    <t>lamelle d'examin</t>
  </si>
  <si>
    <t>lancette</t>
  </si>
  <si>
    <t>lame bistouri</t>
  </si>
  <si>
    <t>lamelles d'examen</t>
  </si>
  <si>
    <t>lames d'examen</t>
  </si>
  <si>
    <t>lancettes</t>
  </si>
  <si>
    <t>ouate - coton hydrophile`</t>
  </si>
  <si>
    <r>
      <t>povidone 10% (</t>
    </r>
    <r>
      <rPr>
        <u/>
        <sz val="9"/>
        <color rgb="FF000000"/>
        <rFont val="Calibri"/>
        <family val="2"/>
        <scheme val="minor"/>
      </rPr>
      <t>200 ml</t>
    </r>
    <r>
      <rPr>
        <sz val="9"/>
        <color rgb="FF000000"/>
        <rFont val="Calibri"/>
        <family val="2"/>
        <scheme val="minor"/>
      </rPr>
      <t>)</t>
    </r>
  </si>
  <si>
    <t>povidone (prescription)</t>
  </si>
  <si>
    <t>sachet pour medicaments</t>
  </si>
  <si>
    <t>seringues 2 ml + 23g</t>
  </si>
  <si>
    <t>seringues 5 ml + 21g</t>
  </si>
  <si>
    <t>seringues 10 ml +20.5g</t>
  </si>
  <si>
    <t>seringues 50 ml pour seringage</t>
  </si>
  <si>
    <t>sonde d'aspiration</t>
  </si>
  <si>
    <t>sonde vesicale de foley</t>
  </si>
  <si>
    <t>sparadrap</t>
  </si>
  <si>
    <t>tests de grossesse</t>
  </si>
  <si>
    <t>tests glucose + albumine</t>
  </si>
  <si>
    <t>thermometre</t>
  </si>
  <si>
    <t>trousse de perfusion</t>
  </si>
  <si>
    <t>tulle gras</t>
  </si>
  <si>
    <t>thermometre digital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</si>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</sst>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0" fontId="1" fillId="0" borderId="1" xfId="0" applyFont="1" applyFill="1" applyBorder="1" applyAlignment="1">
      <alignment vertical="center"/>
    </xf>
    <xf numFmtId="9" fontId="5" fillId="0" borderId="1" xfId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1" fillId="2" borderId="1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165" fontId="1" fillId="0" borderId="10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5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165" fontId="1" fillId="5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5" fontId="1" fillId="6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9" fontId="5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/>
    </xf>
    <xf numFmtId="164" fontId="4" fillId="8" borderId="1" xfId="0" applyNumberFormat="1" applyFont="1" applyFill="1" applyBorder="1" applyAlignment="1">
      <alignment horizontal="right" vertical="center"/>
    </xf>
    <xf numFmtId="14" fontId="7" fillId="0" borderId="0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 applyBorder="1" applyAlignment="1">
      <alignment vertical="center"/>
    </xf>
    <xf numFmtId="14" fontId="8" fillId="0" borderId="0" xfId="0" applyNumberFormat="1" applyFont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164" fontId="1" fillId="9" borderId="1" xfId="0" applyNumberFormat="1" applyFont="1" applyFill="1" applyBorder="1" applyAlignment="1">
      <alignment horizontal="right" vertical="center"/>
    </xf>
    <xf numFmtId="164" fontId="1" fillId="10" borderId="1" xfId="0" applyNumberFormat="1" applyFont="1" applyFill="1" applyBorder="1" applyAlignment="1">
      <alignment horizontal="right" vertical="center"/>
    </xf>
    <xf numFmtId="164" fontId="1" fillId="11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left" vertical="center"/>
    </xf>
    <xf numFmtId="165" fontId="1" fillId="2" borderId="7" xfId="0" applyNumberFormat="1" applyFont="1" applyFill="1" applyBorder="1" applyAlignment="1">
      <alignment horizontal="left" vertical="center"/>
    </xf>
    <xf numFmtId="165" fontId="1" fillId="2" borderId="6" xfId="0" applyNumberFormat="1" applyFont="1" applyFill="1" applyBorder="1" applyAlignment="1">
      <alignment horizontal="left" vertical="center"/>
    </xf>
    <xf numFmtId="165" fontId="1" fillId="2" borderId="5" xfId="0" applyNumberFormat="1" applyFont="1" applyFill="1" applyBorder="1" applyAlignment="1">
      <alignment horizontal="left" vertical="center"/>
    </xf>
    <xf numFmtId="165" fontId="1" fillId="2" borderId="4" xfId="0" applyNumberFormat="1" applyFont="1" applyFill="1" applyBorder="1" applyAlignment="1">
      <alignment horizontal="left" vertical="center"/>
    </xf>
    <xf numFmtId="165" fontId="1" fillId="2" borderId="3" xfId="0" applyNumberFormat="1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0" fillId="14" borderId="1" xfId="0" applyFont="1" applyFill="1" applyBorder="1"/>
    <xf numFmtId="0" fontId="9" fillId="12" borderId="1" xfId="0" applyFont="1" applyFill="1" applyBorder="1"/>
    <xf numFmtId="0" fontId="1" fillId="12" borderId="1" xfId="0" applyFont="1" applyFill="1" applyBorder="1"/>
    <xf numFmtId="0" fontId="9" fillId="0" borderId="1" xfId="0" applyFont="1" applyBorder="1"/>
    <xf numFmtId="0" fontId="9" fillId="13" borderId="1" xfId="0" applyFont="1" applyFill="1" applyBorder="1"/>
    <xf numFmtId="0" fontId="9" fillId="15" borderId="1" xfId="0" applyFont="1" applyFill="1" applyBorder="1"/>
    <xf numFmtId="164" fontId="1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view="pageBreakPreview" topLeftCell="A49" zoomScaleNormal="100" zoomScaleSheetLayoutView="100" workbookViewId="0">
      <selection activeCell="G59" sqref="G59"/>
    </sheetView>
  </sheetViews>
  <sheetFormatPr defaultColWidth="9.140625" defaultRowHeight="15" x14ac:dyDescent="0.25"/>
  <cols>
    <col min="1" max="1" width="32.7109375" customWidth="1"/>
    <col min="2" max="2" width="12.5703125" customWidth="1"/>
    <col min="3" max="3" width="17.140625" customWidth="1"/>
    <col min="4" max="4" width="11.28515625" customWidth="1"/>
    <col min="5" max="5" width="15" customWidth="1"/>
  </cols>
  <sheetData>
    <row r="1" spans="1:5" x14ac:dyDescent="0.25">
      <c r="A1" s="81" t="s">
        <v>231</v>
      </c>
      <c r="B1" s="81"/>
      <c r="C1" s="81"/>
      <c r="D1" s="81"/>
      <c r="E1" s="81"/>
    </row>
    <row r="2" spans="1:5" ht="15.75" thickBot="1" x14ac:dyDescent="0.3">
      <c r="A2" s="2"/>
      <c r="B2" s="2"/>
      <c r="C2" s="2"/>
      <c r="D2" s="52"/>
      <c r="E2" s="52"/>
    </row>
    <row r="3" spans="1:5" x14ac:dyDescent="0.25">
      <c r="A3" s="51"/>
      <c r="B3" s="50" t="s">
        <v>230</v>
      </c>
      <c r="C3" s="48" t="s">
        <v>229</v>
      </c>
      <c r="D3" s="49">
        <v>0.2</v>
      </c>
      <c r="E3" s="48" t="s">
        <v>228</v>
      </c>
    </row>
    <row r="4" spans="1:5" x14ac:dyDescent="0.25">
      <c r="A4" s="33" t="s">
        <v>227</v>
      </c>
      <c r="B4" s="32"/>
      <c r="C4" s="47"/>
      <c r="D4" s="46"/>
      <c r="E4" s="46"/>
    </row>
    <row r="5" spans="1:5" x14ac:dyDescent="0.25">
      <c r="A5" s="43" t="s">
        <v>109</v>
      </c>
      <c r="B5" s="43"/>
      <c r="C5" s="34">
        <v>2.4</v>
      </c>
      <c r="D5" s="34">
        <f t="shared" ref="D5:D11" si="0">C5*20/100</f>
        <v>0.48</v>
      </c>
      <c r="E5" s="34">
        <f t="shared" ref="E5:E11" si="1">C5+D5</f>
        <v>2.88</v>
      </c>
    </row>
    <row r="6" spans="1:5" x14ac:dyDescent="0.25">
      <c r="A6" s="1" t="s">
        <v>108</v>
      </c>
      <c r="B6" s="1"/>
      <c r="C6" s="35">
        <v>3.42</v>
      </c>
      <c r="D6" s="34">
        <f t="shared" si="0"/>
        <v>0.68400000000000005</v>
      </c>
      <c r="E6" s="34">
        <f t="shared" si="1"/>
        <v>4.1040000000000001</v>
      </c>
    </row>
    <row r="7" spans="1:5" x14ac:dyDescent="0.25">
      <c r="A7" s="1" t="s">
        <v>226</v>
      </c>
      <c r="B7" s="1"/>
      <c r="C7" s="35">
        <v>59</v>
      </c>
      <c r="D7" s="34">
        <f t="shared" si="0"/>
        <v>11.8</v>
      </c>
      <c r="E7" s="34">
        <f t="shared" si="1"/>
        <v>70.8</v>
      </c>
    </row>
    <row r="8" spans="1:5" x14ac:dyDescent="0.25">
      <c r="A8" s="1" t="s">
        <v>107</v>
      </c>
      <c r="B8" s="1"/>
      <c r="C8" s="35">
        <v>0</v>
      </c>
      <c r="D8" s="34">
        <f t="shared" si="0"/>
        <v>0</v>
      </c>
      <c r="E8" s="34">
        <f t="shared" si="1"/>
        <v>0</v>
      </c>
    </row>
    <row r="9" spans="1:5" x14ac:dyDescent="0.25">
      <c r="A9" s="1" t="s">
        <v>225</v>
      </c>
      <c r="B9" s="1"/>
      <c r="C9" s="35">
        <v>5.75</v>
      </c>
      <c r="D9" s="34">
        <f t="shared" si="0"/>
        <v>1.1499999999999999</v>
      </c>
      <c r="E9" s="34">
        <f t="shared" si="1"/>
        <v>6.9</v>
      </c>
    </row>
    <row r="10" spans="1:5" x14ac:dyDescent="0.25">
      <c r="A10" s="1" t="s">
        <v>224</v>
      </c>
      <c r="B10" s="1"/>
      <c r="C10" s="35">
        <v>8.39</v>
      </c>
      <c r="D10" s="34">
        <f t="shared" si="0"/>
        <v>1.6780000000000002</v>
      </c>
      <c r="E10" s="34">
        <f t="shared" si="1"/>
        <v>10.068000000000001</v>
      </c>
    </row>
    <row r="11" spans="1:5" x14ac:dyDescent="0.25">
      <c r="A11" s="1" t="s">
        <v>106</v>
      </c>
      <c r="B11" s="1"/>
      <c r="C11" s="35">
        <v>18.600000000000001</v>
      </c>
      <c r="D11" s="34">
        <f t="shared" si="0"/>
        <v>3.72</v>
      </c>
      <c r="E11" s="34">
        <f t="shared" si="1"/>
        <v>22.32</v>
      </c>
    </row>
    <row r="12" spans="1:5" x14ac:dyDescent="0.25">
      <c r="A12" s="1" t="s">
        <v>223</v>
      </c>
      <c r="B12" s="1"/>
      <c r="C12" s="38" t="s">
        <v>222</v>
      </c>
      <c r="D12" s="34" t="s">
        <v>221</v>
      </c>
      <c r="E12" s="34">
        <v>31.17</v>
      </c>
    </row>
    <row r="13" spans="1:5" x14ac:dyDescent="0.25">
      <c r="A13" s="1" t="s">
        <v>220</v>
      </c>
      <c r="B13" s="1"/>
      <c r="C13" s="38">
        <v>11.5</v>
      </c>
      <c r="D13" s="34">
        <v>2.2999999999999998</v>
      </c>
      <c r="E13" s="34">
        <v>13.8</v>
      </c>
    </row>
    <row r="14" spans="1:5" x14ac:dyDescent="0.25">
      <c r="A14" s="1" t="s">
        <v>105</v>
      </c>
      <c r="B14" s="1"/>
      <c r="C14" s="35">
        <v>5.6</v>
      </c>
      <c r="D14" s="34">
        <f>C14*20/100</f>
        <v>1.1200000000000001</v>
      </c>
      <c r="E14" s="34">
        <f>C14+D14</f>
        <v>6.72</v>
      </c>
    </row>
    <row r="15" spans="1:5" x14ac:dyDescent="0.25">
      <c r="A15" s="1" t="s">
        <v>104</v>
      </c>
      <c r="B15" s="1"/>
      <c r="C15" s="35">
        <v>2.8</v>
      </c>
      <c r="D15" s="34">
        <f>C15*20/100</f>
        <v>0.56000000000000005</v>
      </c>
      <c r="E15" s="34">
        <f>C15+D15</f>
        <v>3.36</v>
      </c>
    </row>
    <row r="16" spans="1:5" x14ac:dyDescent="0.25">
      <c r="A16" s="1" t="s">
        <v>219</v>
      </c>
      <c r="B16" s="1"/>
      <c r="C16" s="35" t="s">
        <v>103</v>
      </c>
      <c r="D16" s="34" t="s">
        <v>218</v>
      </c>
      <c r="E16" s="34">
        <v>10.199999999999999</v>
      </c>
    </row>
    <row r="17" spans="1:5" x14ac:dyDescent="0.25">
      <c r="A17" s="1" t="s">
        <v>217</v>
      </c>
      <c r="B17" s="1"/>
      <c r="C17" s="35">
        <v>17</v>
      </c>
      <c r="D17" s="34">
        <f>C17*20/100</f>
        <v>3.4</v>
      </c>
      <c r="E17" s="34">
        <f>C17+D17</f>
        <v>20.399999999999999</v>
      </c>
    </row>
    <row r="18" spans="1:5" x14ac:dyDescent="0.25">
      <c r="A18" s="1" t="s">
        <v>216</v>
      </c>
      <c r="B18" s="1"/>
      <c r="C18" s="35" t="s">
        <v>102</v>
      </c>
      <c r="D18" s="34" t="s">
        <v>215</v>
      </c>
      <c r="E18" s="34" t="s">
        <v>214</v>
      </c>
    </row>
    <row r="19" spans="1:5" x14ac:dyDescent="0.25">
      <c r="A19" s="1" t="s">
        <v>101</v>
      </c>
      <c r="B19" s="1"/>
      <c r="C19" s="35">
        <v>34.049999999999997</v>
      </c>
      <c r="D19" s="34">
        <f t="shared" ref="D19:D27" si="2">C19*20/100</f>
        <v>6.81</v>
      </c>
      <c r="E19" s="34">
        <f t="shared" ref="E19:E27" si="3">C19+D19</f>
        <v>40.86</v>
      </c>
    </row>
    <row r="20" spans="1:5" x14ac:dyDescent="0.25">
      <c r="A20" s="1" t="s">
        <v>100</v>
      </c>
      <c r="B20" s="1"/>
      <c r="C20" s="35">
        <v>15.54</v>
      </c>
      <c r="D20" s="34">
        <f t="shared" si="2"/>
        <v>3.1079999999999997</v>
      </c>
      <c r="E20" s="34">
        <f t="shared" si="3"/>
        <v>18.648</v>
      </c>
    </row>
    <row r="21" spans="1:5" x14ac:dyDescent="0.25">
      <c r="A21" s="1" t="s">
        <v>99</v>
      </c>
      <c r="B21" s="1"/>
      <c r="C21" s="35">
        <v>180</v>
      </c>
      <c r="D21" s="34">
        <f t="shared" si="2"/>
        <v>36</v>
      </c>
      <c r="E21" s="34">
        <f t="shared" si="3"/>
        <v>216</v>
      </c>
    </row>
    <row r="22" spans="1:5" x14ac:dyDescent="0.25">
      <c r="A22" s="1" t="s">
        <v>98</v>
      </c>
      <c r="B22" s="1"/>
      <c r="C22" s="35">
        <v>180</v>
      </c>
      <c r="D22" s="34">
        <f t="shared" si="2"/>
        <v>36</v>
      </c>
      <c r="E22" s="34">
        <f t="shared" si="3"/>
        <v>216</v>
      </c>
    </row>
    <row r="23" spans="1:5" x14ac:dyDescent="0.25">
      <c r="A23" s="1" t="s">
        <v>97</v>
      </c>
      <c r="B23" s="1"/>
      <c r="C23" s="35">
        <v>270</v>
      </c>
      <c r="D23" s="34">
        <f t="shared" si="2"/>
        <v>54</v>
      </c>
      <c r="E23" s="34">
        <f t="shared" si="3"/>
        <v>324</v>
      </c>
    </row>
    <row r="24" spans="1:5" x14ac:dyDescent="0.25">
      <c r="A24" s="1" t="s">
        <v>96</v>
      </c>
      <c r="B24" s="1"/>
      <c r="C24" s="35">
        <v>270</v>
      </c>
      <c r="D24" s="34">
        <f t="shared" si="2"/>
        <v>54</v>
      </c>
      <c r="E24" s="34">
        <f t="shared" si="3"/>
        <v>324</v>
      </c>
    </row>
    <row r="25" spans="1:5" x14ac:dyDescent="0.25">
      <c r="A25" s="1" t="s">
        <v>95</v>
      </c>
      <c r="B25" s="1" t="s">
        <v>170</v>
      </c>
      <c r="C25" s="35">
        <v>4.1399999999999997</v>
      </c>
      <c r="D25" s="34">
        <f t="shared" si="2"/>
        <v>0.82799999999999996</v>
      </c>
      <c r="E25" s="34">
        <f t="shared" si="3"/>
        <v>4.968</v>
      </c>
    </row>
    <row r="26" spans="1:5" x14ac:dyDescent="0.25">
      <c r="A26" s="1" t="s">
        <v>94</v>
      </c>
      <c r="B26" s="1"/>
      <c r="C26" s="35">
        <v>8.6999999999999993</v>
      </c>
      <c r="D26" s="34">
        <f t="shared" si="2"/>
        <v>1.74</v>
      </c>
      <c r="E26" s="34">
        <f t="shared" si="3"/>
        <v>10.44</v>
      </c>
    </row>
    <row r="27" spans="1:5" x14ac:dyDescent="0.25">
      <c r="A27" s="1" t="s">
        <v>213</v>
      </c>
      <c r="B27" s="1"/>
      <c r="C27" s="35">
        <v>6</v>
      </c>
      <c r="D27" s="34">
        <f t="shared" si="2"/>
        <v>1.2</v>
      </c>
      <c r="E27" s="34">
        <f t="shared" si="3"/>
        <v>7.2</v>
      </c>
    </row>
    <row r="28" spans="1:5" x14ac:dyDescent="0.25">
      <c r="A28" s="1" t="s">
        <v>93</v>
      </c>
      <c r="B28" s="1" t="s">
        <v>172</v>
      </c>
      <c r="C28" s="35" t="s">
        <v>92</v>
      </c>
      <c r="D28" s="34" t="s">
        <v>212</v>
      </c>
      <c r="E28" s="34" t="s">
        <v>211</v>
      </c>
    </row>
    <row r="29" spans="1:5" x14ac:dyDescent="0.25">
      <c r="A29" s="1" t="s">
        <v>91</v>
      </c>
      <c r="B29" s="1"/>
      <c r="C29" s="45">
        <v>10.4</v>
      </c>
      <c r="D29" s="34">
        <f t="shared" ref="D29:D36" si="4">C29*20/100</f>
        <v>2.08</v>
      </c>
      <c r="E29" s="34">
        <f t="shared" ref="E29:E36" si="5">C29+D29</f>
        <v>12.48</v>
      </c>
    </row>
    <row r="30" spans="1:5" x14ac:dyDescent="0.25">
      <c r="A30" s="1" t="s">
        <v>90</v>
      </c>
      <c r="B30" s="1" t="s">
        <v>170</v>
      </c>
      <c r="C30" s="35">
        <v>24</v>
      </c>
      <c r="D30" s="34">
        <f t="shared" si="4"/>
        <v>4.8</v>
      </c>
      <c r="E30" s="34">
        <f t="shared" si="5"/>
        <v>28.8</v>
      </c>
    </row>
    <row r="31" spans="1:5" x14ac:dyDescent="0.25">
      <c r="A31" s="1" t="s">
        <v>89</v>
      </c>
      <c r="B31" s="1"/>
      <c r="C31" s="35">
        <v>6.9</v>
      </c>
      <c r="D31" s="34">
        <f t="shared" si="4"/>
        <v>1.38</v>
      </c>
      <c r="E31" s="34">
        <f t="shared" si="5"/>
        <v>8.2800000000000011</v>
      </c>
    </row>
    <row r="32" spans="1:5" x14ac:dyDescent="0.25">
      <c r="A32" s="1" t="s">
        <v>88</v>
      </c>
      <c r="B32" s="1"/>
      <c r="C32" s="35">
        <v>4</v>
      </c>
      <c r="D32" s="34">
        <f t="shared" si="4"/>
        <v>0.8</v>
      </c>
      <c r="E32" s="34">
        <f t="shared" si="5"/>
        <v>4.8</v>
      </c>
    </row>
    <row r="33" spans="1:5" x14ac:dyDescent="0.25">
      <c r="A33" s="1" t="s">
        <v>87</v>
      </c>
      <c r="B33" s="1"/>
      <c r="C33" s="35">
        <v>35</v>
      </c>
      <c r="D33" s="34">
        <f t="shared" si="4"/>
        <v>7</v>
      </c>
      <c r="E33" s="34">
        <f t="shared" si="5"/>
        <v>42</v>
      </c>
    </row>
    <row r="34" spans="1:5" x14ac:dyDescent="0.25">
      <c r="A34" s="1" t="s">
        <v>86</v>
      </c>
      <c r="B34" s="1" t="s">
        <v>170</v>
      </c>
      <c r="C34" s="35">
        <v>2.64</v>
      </c>
      <c r="D34" s="34">
        <f t="shared" si="4"/>
        <v>0.52800000000000002</v>
      </c>
      <c r="E34" s="34">
        <f t="shared" si="5"/>
        <v>3.1680000000000001</v>
      </c>
    </row>
    <row r="35" spans="1:5" x14ac:dyDescent="0.25">
      <c r="A35" s="1" t="s">
        <v>85</v>
      </c>
      <c r="B35" s="1"/>
      <c r="C35" s="35">
        <v>46.94</v>
      </c>
      <c r="D35" s="34">
        <f t="shared" si="4"/>
        <v>9.3879999999999999</v>
      </c>
      <c r="E35" s="34">
        <f t="shared" si="5"/>
        <v>56.327999999999996</v>
      </c>
    </row>
    <row r="36" spans="1:5" x14ac:dyDescent="0.25">
      <c r="A36" s="1" t="s">
        <v>84</v>
      </c>
      <c r="B36" s="1"/>
      <c r="C36" s="35">
        <v>6</v>
      </c>
      <c r="D36" s="35">
        <f t="shared" si="4"/>
        <v>1.2</v>
      </c>
      <c r="E36" s="34">
        <f t="shared" si="5"/>
        <v>7.2</v>
      </c>
    </row>
    <row r="37" spans="1:5" x14ac:dyDescent="0.25">
      <c r="A37" s="1" t="s">
        <v>210</v>
      </c>
      <c r="B37" s="1"/>
      <c r="C37" s="35" t="s">
        <v>83</v>
      </c>
      <c r="D37" s="44" t="s">
        <v>209</v>
      </c>
      <c r="E37" s="34" t="s">
        <v>208</v>
      </c>
    </row>
    <row r="38" spans="1:5" x14ac:dyDescent="0.25">
      <c r="A38" s="1" t="s">
        <v>82</v>
      </c>
      <c r="B38" s="1"/>
      <c r="C38" s="35" t="s">
        <v>81</v>
      </c>
      <c r="D38" s="35" t="s">
        <v>207</v>
      </c>
      <c r="E38" s="34" t="s">
        <v>206</v>
      </c>
    </row>
    <row r="39" spans="1:5" x14ac:dyDescent="0.25">
      <c r="A39" s="1" t="s">
        <v>80</v>
      </c>
      <c r="B39" s="1"/>
      <c r="C39" s="35">
        <v>4.2</v>
      </c>
      <c r="D39" s="35">
        <f t="shared" ref="D39:D53" si="6">C39*20/100</f>
        <v>0.84</v>
      </c>
      <c r="E39" s="34">
        <f t="shared" ref="E39:E53" si="7">C39+D39</f>
        <v>5.04</v>
      </c>
    </row>
    <row r="40" spans="1:5" x14ac:dyDescent="0.25">
      <c r="A40" s="1" t="s">
        <v>79</v>
      </c>
      <c r="B40" s="1"/>
      <c r="C40" s="35">
        <v>3.2</v>
      </c>
      <c r="D40" s="35">
        <f t="shared" si="6"/>
        <v>0.64</v>
      </c>
      <c r="E40" s="34">
        <f t="shared" si="7"/>
        <v>3.8400000000000003</v>
      </c>
    </row>
    <row r="41" spans="1:5" x14ac:dyDescent="0.25">
      <c r="A41" s="1" t="s">
        <v>78</v>
      </c>
      <c r="B41" s="1"/>
      <c r="C41" s="35">
        <v>6.88</v>
      </c>
      <c r="D41" s="34">
        <f t="shared" si="6"/>
        <v>1.3759999999999999</v>
      </c>
      <c r="E41" s="34">
        <f t="shared" si="7"/>
        <v>8.2560000000000002</v>
      </c>
    </row>
    <row r="42" spans="1:5" x14ac:dyDescent="0.25">
      <c r="A42" s="1" t="s">
        <v>77</v>
      </c>
      <c r="B42" s="1"/>
      <c r="C42" s="35">
        <v>3.4</v>
      </c>
      <c r="D42" s="34">
        <f t="shared" si="6"/>
        <v>0.68</v>
      </c>
      <c r="E42" s="34">
        <f t="shared" si="7"/>
        <v>4.08</v>
      </c>
    </row>
    <row r="43" spans="1:5" x14ac:dyDescent="0.25">
      <c r="A43" s="1" t="s">
        <v>205</v>
      </c>
      <c r="B43" s="1"/>
      <c r="C43" s="35">
        <v>28.8</v>
      </c>
      <c r="D43" s="34">
        <f t="shared" si="6"/>
        <v>5.76</v>
      </c>
      <c r="E43" s="34">
        <f t="shared" si="7"/>
        <v>34.56</v>
      </c>
    </row>
    <row r="44" spans="1:5" x14ac:dyDescent="0.25">
      <c r="A44" s="1" t="s">
        <v>76</v>
      </c>
      <c r="B44" s="1"/>
      <c r="C44" s="35">
        <v>8.5</v>
      </c>
      <c r="D44" s="34">
        <f t="shared" si="6"/>
        <v>1.7</v>
      </c>
      <c r="E44" s="34">
        <f t="shared" si="7"/>
        <v>10.199999999999999</v>
      </c>
    </row>
    <row r="45" spans="1:5" x14ac:dyDescent="0.25">
      <c r="A45" s="1" t="s">
        <v>75</v>
      </c>
      <c r="B45" s="1"/>
      <c r="C45" s="35">
        <v>42.6</v>
      </c>
      <c r="D45" s="34">
        <f t="shared" si="6"/>
        <v>8.52</v>
      </c>
      <c r="E45" s="34">
        <f t="shared" si="7"/>
        <v>51.120000000000005</v>
      </c>
    </row>
    <row r="46" spans="1:5" x14ac:dyDescent="0.25">
      <c r="A46" s="1" t="s">
        <v>74</v>
      </c>
      <c r="B46" s="1" t="s">
        <v>172</v>
      </c>
      <c r="C46" s="35">
        <v>25.2</v>
      </c>
      <c r="D46" s="34">
        <f t="shared" si="6"/>
        <v>5.04</v>
      </c>
      <c r="E46" s="34">
        <f t="shared" si="7"/>
        <v>30.24</v>
      </c>
    </row>
    <row r="47" spans="1:5" x14ac:dyDescent="0.25">
      <c r="A47" s="1" t="s">
        <v>73</v>
      </c>
      <c r="B47" s="1"/>
      <c r="C47" s="35">
        <v>2</v>
      </c>
      <c r="D47" s="34">
        <f t="shared" si="6"/>
        <v>0.4</v>
      </c>
      <c r="E47" s="34">
        <f t="shared" si="7"/>
        <v>2.4</v>
      </c>
    </row>
    <row r="48" spans="1:5" x14ac:dyDescent="0.25">
      <c r="A48" s="1" t="s">
        <v>72</v>
      </c>
      <c r="B48" s="1"/>
      <c r="C48" s="35">
        <v>4.76</v>
      </c>
      <c r="D48" s="34">
        <f t="shared" si="6"/>
        <v>0.95199999999999985</v>
      </c>
      <c r="E48" s="34">
        <f t="shared" si="7"/>
        <v>5.7119999999999997</v>
      </c>
    </row>
    <row r="49" spans="1:5" x14ac:dyDescent="0.25">
      <c r="A49" s="1" t="s">
        <v>71</v>
      </c>
      <c r="B49" s="1"/>
      <c r="C49" s="35">
        <v>89.7</v>
      </c>
      <c r="D49" s="34">
        <f t="shared" si="6"/>
        <v>17.940000000000001</v>
      </c>
      <c r="E49" s="34">
        <f t="shared" si="7"/>
        <v>107.64</v>
      </c>
    </row>
    <row r="50" spans="1:5" x14ac:dyDescent="0.25">
      <c r="A50" s="1" t="s">
        <v>204</v>
      </c>
      <c r="B50" s="1"/>
      <c r="C50" s="35">
        <v>19</v>
      </c>
      <c r="D50" s="34">
        <f t="shared" si="6"/>
        <v>3.8</v>
      </c>
      <c r="E50" s="34">
        <f t="shared" si="7"/>
        <v>22.8</v>
      </c>
    </row>
    <row r="51" spans="1:5" x14ac:dyDescent="0.25">
      <c r="A51" s="1" t="s">
        <v>70</v>
      </c>
      <c r="B51" s="1"/>
      <c r="C51" s="35">
        <v>6.9</v>
      </c>
      <c r="D51" s="34">
        <f t="shared" si="6"/>
        <v>1.38</v>
      </c>
      <c r="E51" s="34">
        <f t="shared" si="7"/>
        <v>8.2800000000000011</v>
      </c>
    </row>
    <row r="52" spans="1:5" x14ac:dyDescent="0.25">
      <c r="A52" s="1" t="s">
        <v>69</v>
      </c>
      <c r="B52" s="1"/>
      <c r="C52" s="35">
        <v>8</v>
      </c>
      <c r="D52" s="34">
        <f t="shared" si="6"/>
        <v>1.6</v>
      </c>
      <c r="E52" s="34">
        <f t="shared" si="7"/>
        <v>9.6</v>
      </c>
    </row>
    <row r="53" spans="1:5" x14ac:dyDescent="0.25">
      <c r="A53" s="1" t="s">
        <v>68</v>
      </c>
      <c r="B53" s="1"/>
      <c r="C53" s="35">
        <v>2.5</v>
      </c>
      <c r="D53" s="34">
        <f t="shared" si="6"/>
        <v>0.5</v>
      </c>
      <c r="E53" s="34">
        <f t="shared" si="7"/>
        <v>3</v>
      </c>
    </row>
    <row r="54" spans="1:5" x14ac:dyDescent="0.25">
      <c r="A54" s="1" t="s">
        <v>67</v>
      </c>
      <c r="B54" s="1"/>
      <c r="C54" s="35" t="s">
        <v>203</v>
      </c>
      <c r="D54" s="34" t="s">
        <v>202</v>
      </c>
      <c r="E54" s="34" t="s">
        <v>201</v>
      </c>
    </row>
    <row r="55" spans="1:5" x14ac:dyDescent="0.25">
      <c r="A55" s="1" t="s">
        <v>66</v>
      </c>
      <c r="B55" s="1"/>
      <c r="C55" s="35">
        <v>2.2000000000000002</v>
      </c>
      <c r="D55" s="34">
        <f>C55*20/100</f>
        <v>0.44</v>
      </c>
      <c r="E55" s="34">
        <f>C55+D55</f>
        <v>2.64</v>
      </c>
    </row>
    <row r="56" spans="1:5" x14ac:dyDescent="0.25">
      <c r="A56" s="1" t="s">
        <v>200</v>
      </c>
      <c r="B56" s="1"/>
      <c r="C56" s="38">
        <v>60.3</v>
      </c>
      <c r="D56" s="34">
        <f>C56*20/100</f>
        <v>12.06</v>
      </c>
      <c r="E56" s="34">
        <f>C56+D56</f>
        <v>72.36</v>
      </c>
    </row>
    <row r="57" spans="1:5" x14ac:dyDescent="0.25">
      <c r="A57" s="1" t="s">
        <v>199</v>
      </c>
      <c r="B57" s="1"/>
      <c r="C57" s="35">
        <v>0</v>
      </c>
      <c r="D57" s="34">
        <f>C57*20/100</f>
        <v>0</v>
      </c>
      <c r="E57" s="34">
        <f>C57+D57</f>
        <v>0</v>
      </c>
    </row>
    <row r="58" spans="1:5" x14ac:dyDescent="0.25">
      <c r="A58" s="1" t="s">
        <v>65</v>
      </c>
      <c r="B58" s="1"/>
      <c r="C58" s="35">
        <v>3.86</v>
      </c>
      <c r="D58" s="34">
        <f>C58*20/100</f>
        <v>0.77200000000000002</v>
      </c>
      <c r="E58" s="34">
        <f>C58+D58</f>
        <v>4.6319999999999997</v>
      </c>
    </row>
    <row r="59" spans="1:5" x14ac:dyDescent="0.25">
      <c r="A59" s="1" t="s">
        <v>198</v>
      </c>
      <c r="B59" s="1" t="s">
        <v>170</v>
      </c>
      <c r="C59" s="35" t="s">
        <v>64</v>
      </c>
      <c r="D59" s="34" t="s">
        <v>197</v>
      </c>
      <c r="E59" s="34" t="s">
        <v>196</v>
      </c>
    </row>
    <row r="60" spans="1:5" x14ac:dyDescent="0.25">
      <c r="A60" s="1" t="s">
        <v>63</v>
      </c>
      <c r="B60" s="1"/>
      <c r="C60" s="35">
        <v>10.199999999999999</v>
      </c>
      <c r="D60" s="34">
        <f>C60*20/100</f>
        <v>2.04</v>
      </c>
      <c r="E60" s="34">
        <f>C60+D60</f>
        <v>12.239999999999998</v>
      </c>
    </row>
    <row r="61" spans="1:5" x14ac:dyDescent="0.25">
      <c r="A61" s="37" t="s">
        <v>62</v>
      </c>
      <c r="B61" s="37"/>
      <c r="C61" s="36">
        <v>24</v>
      </c>
      <c r="D61" s="34">
        <f>C61*20/100</f>
        <v>4.8</v>
      </c>
      <c r="E61" s="34">
        <f>C61+D61</f>
        <v>28.8</v>
      </c>
    </row>
    <row r="62" spans="1:5" x14ac:dyDescent="0.25">
      <c r="A62" s="33" t="s">
        <v>61</v>
      </c>
      <c r="B62" s="32"/>
      <c r="C62" s="31"/>
      <c r="D62" s="31"/>
      <c r="E62" s="31"/>
    </row>
    <row r="63" spans="1:5" x14ac:dyDescent="0.25">
      <c r="A63" s="43" t="s">
        <v>233</v>
      </c>
      <c r="B63" s="43"/>
      <c r="C63" s="34">
        <v>828</v>
      </c>
      <c r="D63" s="34">
        <f>C63*20/100</f>
        <v>165.6</v>
      </c>
      <c r="E63" s="34">
        <f>C63+D63</f>
        <v>993.6</v>
      </c>
    </row>
    <row r="64" spans="1:5" x14ac:dyDescent="0.25">
      <c r="A64" s="43" t="s">
        <v>195</v>
      </c>
      <c r="B64" s="43"/>
      <c r="C64" s="34">
        <v>1245.5999999999999</v>
      </c>
      <c r="D64" s="34">
        <f>C64*20/100</f>
        <v>249.12</v>
      </c>
      <c r="E64" s="34">
        <f>C64+D64</f>
        <v>1494.7199999999998</v>
      </c>
    </row>
    <row r="65" spans="1:5" x14ac:dyDescent="0.25">
      <c r="A65" s="1" t="s">
        <v>194</v>
      </c>
      <c r="B65" s="1"/>
      <c r="C65" s="35">
        <v>798</v>
      </c>
      <c r="D65" s="34">
        <f>C65*20/100</f>
        <v>159.6</v>
      </c>
      <c r="E65" s="34">
        <f>C65+D65</f>
        <v>957.6</v>
      </c>
    </row>
    <row r="66" spans="1:5" x14ac:dyDescent="0.25">
      <c r="A66" s="1" t="s">
        <v>60</v>
      </c>
      <c r="B66" s="1"/>
      <c r="C66" s="35">
        <v>1725.6</v>
      </c>
      <c r="D66" s="34">
        <f>C66*20/100</f>
        <v>345.12</v>
      </c>
      <c r="E66" s="34">
        <f>C66+D66</f>
        <v>2070.7199999999998</v>
      </c>
    </row>
    <row r="67" spans="1:5" x14ac:dyDescent="0.25">
      <c r="A67" s="1" t="s">
        <v>59</v>
      </c>
      <c r="B67" s="1"/>
      <c r="C67" s="35">
        <v>862.5</v>
      </c>
      <c r="D67" s="34">
        <f>C67*20/100</f>
        <v>172.5</v>
      </c>
      <c r="E67" s="34">
        <f>C67+D67</f>
        <v>1035</v>
      </c>
    </row>
    <row r="68" spans="1:5" x14ac:dyDescent="0.25">
      <c r="A68" s="33" t="s">
        <v>58</v>
      </c>
      <c r="B68" s="32"/>
      <c r="C68" s="31"/>
      <c r="D68" s="31"/>
      <c r="E68" s="31"/>
    </row>
    <row r="69" spans="1:5" x14ac:dyDescent="0.25">
      <c r="A69" s="1" t="s">
        <v>193</v>
      </c>
      <c r="B69" s="1"/>
      <c r="C69" s="35">
        <v>255.6</v>
      </c>
      <c r="D69" s="34">
        <f>C69*20/100</f>
        <v>51.12</v>
      </c>
      <c r="E69" s="34">
        <f>C69+D69</f>
        <v>306.71999999999997</v>
      </c>
    </row>
    <row r="70" spans="1:5" x14ac:dyDescent="0.25">
      <c r="A70" s="43" t="s">
        <v>57</v>
      </c>
      <c r="B70" s="43" t="s">
        <v>170</v>
      </c>
      <c r="C70" s="34">
        <v>840</v>
      </c>
      <c r="D70" s="34">
        <f>C70*20/100</f>
        <v>168</v>
      </c>
      <c r="E70" s="34">
        <f>C70+D70</f>
        <v>1008</v>
      </c>
    </row>
    <row r="71" spans="1:5" x14ac:dyDescent="0.25">
      <c r="A71" s="1" t="s">
        <v>192</v>
      </c>
      <c r="B71" s="1"/>
      <c r="C71" s="35">
        <v>240</v>
      </c>
      <c r="D71" s="34">
        <f>C71*20/100</f>
        <v>48</v>
      </c>
      <c r="E71" s="34">
        <f>C71+D71</f>
        <v>288</v>
      </c>
    </row>
    <row r="72" spans="1:5" x14ac:dyDescent="0.25">
      <c r="A72" s="37" t="s">
        <v>191</v>
      </c>
      <c r="B72" s="37"/>
      <c r="C72" s="36">
        <v>172.8</v>
      </c>
      <c r="D72" s="34">
        <f>C72*20/100</f>
        <v>34.56</v>
      </c>
      <c r="E72" s="34">
        <f>C72+D72</f>
        <v>207.36</v>
      </c>
    </row>
    <row r="73" spans="1:5" x14ac:dyDescent="0.25">
      <c r="A73" s="25" t="s">
        <v>56</v>
      </c>
      <c r="B73" s="42"/>
      <c r="C73" s="82" t="s">
        <v>55</v>
      </c>
      <c r="D73" s="83"/>
      <c r="E73" s="23">
        <v>843</v>
      </c>
    </row>
    <row r="74" spans="1:5" x14ac:dyDescent="0.25">
      <c r="A74" s="25" t="s">
        <v>54</v>
      </c>
      <c r="B74" s="41"/>
      <c r="C74" s="84"/>
      <c r="D74" s="85"/>
      <c r="E74" s="23">
        <v>1870</v>
      </c>
    </row>
    <row r="75" spans="1:5" x14ac:dyDescent="0.25">
      <c r="A75" s="33" t="s">
        <v>53</v>
      </c>
      <c r="B75" s="32"/>
      <c r="C75" s="31"/>
      <c r="D75" s="31"/>
      <c r="E75" s="31"/>
    </row>
    <row r="76" spans="1:5" x14ac:dyDescent="0.25">
      <c r="A76" s="1" t="s">
        <v>52</v>
      </c>
      <c r="B76" s="1"/>
      <c r="C76" s="35">
        <v>402</v>
      </c>
      <c r="D76" s="34">
        <f t="shared" ref="D76:D86" si="8">C76*20/100</f>
        <v>80.400000000000006</v>
      </c>
      <c r="E76" s="34">
        <f t="shared" ref="E76:E86" si="9">C76+D76</f>
        <v>482.4</v>
      </c>
    </row>
    <row r="77" spans="1:5" x14ac:dyDescent="0.25">
      <c r="A77" s="1" t="s">
        <v>51</v>
      </c>
      <c r="B77" s="1"/>
      <c r="C77" s="35">
        <v>638.4</v>
      </c>
      <c r="D77" s="34">
        <f t="shared" si="8"/>
        <v>127.68</v>
      </c>
      <c r="E77" s="34">
        <f t="shared" si="9"/>
        <v>766.07999999999993</v>
      </c>
    </row>
    <row r="78" spans="1:5" x14ac:dyDescent="0.25">
      <c r="A78" s="1" t="s">
        <v>50</v>
      </c>
      <c r="B78" s="1"/>
      <c r="C78" s="35">
        <v>415.2</v>
      </c>
      <c r="D78" s="34">
        <f t="shared" si="8"/>
        <v>83.04</v>
      </c>
      <c r="E78" s="34">
        <f t="shared" si="9"/>
        <v>498.24</v>
      </c>
    </row>
    <row r="79" spans="1:5" x14ac:dyDescent="0.25">
      <c r="A79" s="1" t="s">
        <v>49</v>
      </c>
      <c r="B79" s="1" t="s">
        <v>172</v>
      </c>
      <c r="C79" s="35">
        <v>708</v>
      </c>
      <c r="D79" s="34">
        <f t="shared" si="8"/>
        <v>141.6</v>
      </c>
      <c r="E79" s="34">
        <f t="shared" si="9"/>
        <v>849.6</v>
      </c>
    </row>
    <row r="80" spans="1:5" x14ac:dyDescent="0.25">
      <c r="A80" s="1" t="s">
        <v>48</v>
      </c>
      <c r="B80" s="1"/>
      <c r="C80" s="35">
        <v>300</v>
      </c>
      <c r="D80" s="34">
        <f t="shared" si="8"/>
        <v>60</v>
      </c>
      <c r="E80" s="34">
        <f t="shared" si="9"/>
        <v>360</v>
      </c>
    </row>
    <row r="81" spans="1:5" x14ac:dyDescent="0.25">
      <c r="A81" s="1" t="s">
        <v>47</v>
      </c>
      <c r="B81" s="1"/>
      <c r="C81" s="35">
        <v>370.8</v>
      </c>
      <c r="D81" s="34">
        <f t="shared" si="8"/>
        <v>74.16</v>
      </c>
      <c r="E81" s="34">
        <f t="shared" si="9"/>
        <v>444.96000000000004</v>
      </c>
    </row>
    <row r="82" spans="1:5" x14ac:dyDescent="0.25">
      <c r="A82" s="1" t="s">
        <v>46</v>
      </c>
      <c r="B82" s="1"/>
      <c r="C82" s="38">
        <v>360</v>
      </c>
      <c r="D82" s="34">
        <f t="shared" si="8"/>
        <v>72</v>
      </c>
      <c r="E82" s="34">
        <f t="shared" si="9"/>
        <v>432</v>
      </c>
    </row>
    <row r="83" spans="1:5" x14ac:dyDescent="0.25">
      <c r="A83" s="1" t="s">
        <v>45</v>
      </c>
      <c r="B83" s="1"/>
      <c r="C83" s="38">
        <v>269.39999999999998</v>
      </c>
      <c r="D83" s="34">
        <f t="shared" si="8"/>
        <v>53.88</v>
      </c>
      <c r="E83" s="34">
        <f t="shared" si="9"/>
        <v>323.27999999999997</v>
      </c>
    </row>
    <row r="84" spans="1:5" x14ac:dyDescent="0.25">
      <c r="A84" s="40" t="s">
        <v>44</v>
      </c>
      <c r="B84" s="40"/>
      <c r="C84" s="38">
        <v>360</v>
      </c>
      <c r="D84" s="34">
        <f t="shared" si="8"/>
        <v>72</v>
      </c>
      <c r="E84" s="34">
        <f t="shared" si="9"/>
        <v>432</v>
      </c>
    </row>
    <row r="85" spans="1:5" x14ac:dyDescent="0.25">
      <c r="A85" s="1" t="s">
        <v>43</v>
      </c>
      <c r="B85" s="1"/>
      <c r="C85" s="38">
        <v>444</v>
      </c>
      <c r="D85" s="34">
        <f t="shared" si="8"/>
        <v>88.8</v>
      </c>
      <c r="E85" s="34">
        <f t="shared" si="9"/>
        <v>532.79999999999995</v>
      </c>
    </row>
    <row r="86" spans="1:5" x14ac:dyDescent="0.25">
      <c r="A86" s="1" t="s">
        <v>42</v>
      </c>
      <c r="B86" s="1"/>
      <c r="C86" s="35">
        <v>228</v>
      </c>
      <c r="D86" s="34">
        <f t="shared" si="8"/>
        <v>45.6</v>
      </c>
      <c r="E86" s="34">
        <f t="shared" si="9"/>
        <v>273.60000000000002</v>
      </c>
    </row>
    <row r="87" spans="1:5" x14ac:dyDescent="0.25">
      <c r="A87" s="33" t="s">
        <v>41</v>
      </c>
      <c r="B87" s="32"/>
      <c r="C87" s="31"/>
      <c r="D87" s="31"/>
      <c r="E87" s="31"/>
    </row>
    <row r="88" spans="1:5" x14ac:dyDescent="0.25">
      <c r="A88" s="1" t="s">
        <v>40</v>
      </c>
      <c r="B88" s="1"/>
      <c r="C88" s="35">
        <v>792</v>
      </c>
      <c r="D88" s="34">
        <f t="shared" ref="D88:D109" si="10">C88*20/100</f>
        <v>158.4</v>
      </c>
      <c r="E88" s="34">
        <f t="shared" ref="E88:E109" si="11">C88+D88</f>
        <v>950.4</v>
      </c>
    </row>
    <row r="89" spans="1:5" x14ac:dyDescent="0.25">
      <c r="A89" s="1" t="s">
        <v>39</v>
      </c>
      <c r="B89" s="1"/>
      <c r="C89" s="35">
        <v>112.32</v>
      </c>
      <c r="D89" s="34">
        <f t="shared" si="10"/>
        <v>22.463999999999995</v>
      </c>
      <c r="E89" s="34">
        <f t="shared" si="11"/>
        <v>134.78399999999999</v>
      </c>
    </row>
    <row r="90" spans="1:5" x14ac:dyDescent="0.25">
      <c r="A90" s="1" t="s">
        <v>190</v>
      </c>
      <c r="B90" s="1"/>
      <c r="C90" s="35">
        <v>110.21</v>
      </c>
      <c r="D90" s="34">
        <f t="shared" si="10"/>
        <v>22.041999999999998</v>
      </c>
      <c r="E90" s="34">
        <f t="shared" si="11"/>
        <v>132.25199999999998</v>
      </c>
    </row>
    <row r="91" spans="1:5" x14ac:dyDescent="0.25">
      <c r="A91" s="39" t="s">
        <v>38</v>
      </c>
      <c r="B91" s="39"/>
      <c r="C91" s="35">
        <v>203</v>
      </c>
      <c r="D91" s="34">
        <f t="shared" si="10"/>
        <v>40.6</v>
      </c>
      <c r="E91" s="34">
        <f t="shared" si="11"/>
        <v>243.6</v>
      </c>
    </row>
    <row r="92" spans="1:5" x14ac:dyDescent="0.25">
      <c r="A92" s="1" t="s">
        <v>37</v>
      </c>
      <c r="B92" s="1"/>
      <c r="C92" s="35">
        <v>53.5</v>
      </c>
      <c r="D92" s="34">
        <f t="shared" si="10"/>
        <v>10.7</v>
      </c>
      <c r="E92" s="34">
        <f t="shared" si="11"/>
        <v>64.2</v>
      </c>
    </row>
    <row r="93" spans="1:5" x14ac:dyDescent="0.25">
      <c r="A93" s="1" t="s">
        <v>189</v>
      </c>
      <c r="B93" s="1"/>
      <c r="C93" s="35">
        <v>303.60000000000002</v>
      </c>
      <c r="D93" s="34">
        <f t="shared" si="10"/>
        <v>60.72</v>
      </c>
      <c r="E93" s="34">
        <f t="shared" si="11"/>
        <v>364.32000000000005</v>
      </c>
    </row>
    <row r="94" spans="1:5" x14ac:dyDescent="0.25">
      <c r="A94" s="1" t="s">
        <v>36</v>
      </c>
      <c r="B94" s="1"/>
      <c r="C94" s="38">
        <v>249.36</v>
      </c>
      <c r="D94" s="34">
        <f t="shared" si="10"/>
        <v>49.872000000000007</v>
      </c>
      <c r="E94" s="34">
        <f t="shared" si="11"/>
        <v>299.23200000000003</v>
      </c>
    </row>
    <row r="95" spans="1:5" x14ac:dyDescent="0.25">
      <c r="A95" s="1" t="s">
        <v>188</v>
      </c>
      <c r="B95" s="1"/>
      <c r="C95" s="35">
        <v>149.136</v>
      </c>
      <c r="D95" s="34">
        <f t="shared" si="10"/>
        <v>29.827199999999998</v>
      </c>
      <c r="E95" s="34">
        <f t="shared" si="11"/>
        <v>178.9632</v>
      </c>
    </row>
    <row r="96" spans="1:5" x14ac:dyDescent="0.25">
      <c r="A96" s="1" t="s">
        <v>187</v>
      </c>
      <c r="B96" s="1"/>
      <c r="C96" s="35">
        <v>117.3</v>
      </c>
      <c r="D96" s="34">
        <f t="shared" si="10"/>
        <v>23.46</v>
      </c>
      <c r="E96" s="34">
        <f t="shared" si="11"/>
        <v>140.76</v>
      </c>
    </row>
    <row r="97" spans="1:5" x14ac:dyDescent="0.25">
      <c r="A97" s="1" t="s">
        <v>186</v>
      </c>
      <c r="B97" s="1"/>
      <c r="C97" s="35">
        <v>69.599999999999994</v>
      </c>
      <c r="D97" s="34">
        <f t="shared" si="10"/>
        <v>13.92</v>
      </c>
      <c r="E97" s="34">
        <f t="shared" si="11"/>
        <v>83.52</v>
      </c>
    </row>
    <row r="98" spans="1:5" x14ac:dyDescent="0.25">
      <c r="A98" s="1" t="s">
        <v>185</v>
      </c>
      <c r="B98" s="1"/>
      <c r="C98" s="35">
        <v>56</v>
      </c>
      <c r="D98" s="34">
        <f t="shared" si="10"/>
        <v>11.2</v>
      </c>
      <c r="E98" s="34">
        <f t="shared" si="11"/>
        <v>67.2</v>
      </c>
    </row>
    <row r="99" spans="1:5" x14ac:dyDescent="0.25">
      <c r="A99" s="1" t="s">
        <v>184</v>
      </c>
      <c r="B99" s="1" t="s">
        <v>170</v>
      </c>
      <c r="C99" s="35">
        <v>480</v>
      </c>
      <c r="D99" s="34">
        <f t="shared" si="10"/>
        <v>96</v>
      </c>
      <c r="E99" s="34">
        <f t="shared" si="11"/>
        <v>576</v>
      </c>
    </row>
    <row r="100" spans="1:5" x14ac:dyDescent="0.25">
      <c r="A100" s="39" t="s">
        <v>35</v>
      </c>
      <c r="B100" s="39"/>
      <c r="C100" s="35">
        <v>372.78</v>
      </c>
      <c r="D100" s="34">
        <f t="shared" si="10"/>
        <v>74.555999999999997</v>
      </c>
      <c r="E100" s="34">
        <f t="shared" si="11"/>
        <v>447.33599999999996</v>
      </c>
    </row>
    <row r="101" spans="1:5" x14ac:dyDescent="0.25">
      <c r="A101" s="1" t="s">
        <v>183</v>
      </c>
      <c r="B101" s="1" t="s">
        <v>172</v>
      </c>
      <c r="C101" s="38">
        <v>181</v>
      </c>
      <c r="D101" s="34">
        <f t="shared" si="10"/>
        <v>36.200000000000003</v>
      </c>
      <c r="E101" s="34">
        <f t="shared" si="11"/>
        <v>217.2</v>
      </c>
    </row>
    <row r="102" spans="1:5" x14ac:dyDescent="0.25">
      <c r="A102" s="1" t="s">
        <v>182</v>
      </c>
      <c r="B102" s="1"/>
      <c r="C102" s="38">
        <v>232.8</v>
      </c>
      <c r="D102" s="34">
        <f t="shared" si="10"/>
        <v>46.56</v>
      </c>
      <c r="E102" s="34">
        <f t="shared" si="11"/>
        <v>279.36</v>
      </c>
    </row>
    <row r="103" spans="1:5" x14ac:dyDescent="0.25">
      <c r="A103" s="1" t="s">
        <v>34</v>
      </c>
      <c r="B103" s="37"/>
      <c r="C103" s="36">
        <v>265.7</v>
      </c>
      <c r="D103" s="34">
        <f t="shared" si="10"/>
        <v>53.14</v>
      </c>
      <c r="E103" s="34">
        <f t="shared" si="11"/>
        <v>318.83999999999997</v>
      </c>
    </row>
    <row r="104" spans="1:5" x14ac:dyDescent="0.25">
      <c r="A104" s="1" t="s">
        <v>181</v>
      </c>
      <c r="B104" s="1"/>
      <c r="C104" s="35">
        <v>579.6</v>
      </c>
      <c r="D104" s="34">
        <f t="shared" si="10"/>
        <v>115.92</v>
      </c>
      <c r="E104" s="34">
        <f t="shared" si="11"/>
        <v>695.52</v>
      </c>
    </row>
    <row r="105" spans="1:5" x14ac:dyDescent="0.25">
      <c r="A105" s="1" t="s">
        <v>180</v>
      </c>
      <c r="B105" s="1" t="s">
        <v>170</v>
      </c>
      <c r="C105" s="35">
        <v>385.14</v>
      </c>
      <c r="D105" s="34">
        <f t="shared" si="10"/>
        <v>77.027999999999992</v>
      </c>
      <c r="E105" s="34">
        <f t="shared" si="11"/>
        <v>462.16800000000001</v>
      </c>
    </row>
    <row r="106" spans="1:5" x14ac:dyDescent="0.25">
      <c r="A106" s="1" t="s">
        <v>33</v>
      </c>
      <c r="B106" s="1"/>
      <c r="C106" s="35">
        <v>255.3</v>
      </c>
      <c r="D106" s="34">
        <f t="shared" si="10"/>
        <v>51.06</v>
      </c>
      <c r="E106" s="34">
        <f t="shared" si="11"/>
        <v>306.36</v>
      </c>
    </row>
    <row r="107" spans="1:5" x14ac:dyDescent="0.25">
      <c r="A107" s="1" t="s">
        <v>32</v>
      </c>
      <c r="B107" s="1"/>
      <c r="C107" s="35">
        <v>53.5</v>
      </c>
      <c r="D107" s="34">
        <f t="shared" si="10"/>
        <v>10.7</v>
      </c>
      <c r="E107" s="34">
        <f t="shared" si="11"/>
        <v>64.2</v>
      </c>
    </row>
    <row r="108" spans="1:5" x14ac:dyDescent="0.25">
      <c r="A108" s="1" t="s">
        <v>179</v>
      </c>
      <c r="B108" s="1"/>
      <c r="C108" s="35">
        <v>579.6</v>
      </c>
      <c r="D108" s="34">
        <f t="shared" si="10"/>
        <v>115.92</v>
      </c>
      <c r="E108" s="34">
        <f t="shared" si="11"/>
        <v>695.52</v>
      </c>
    </row>
    <row r="109" spans="1:5" x14ac:dyDescent="0.25">
      <c r="A109" s="1" t="s">
        <v>31</v>
      </c>
      <c r="B109" s="1"/>
      <c r="C109" s="35">
        <v>524.4</v>
      </c>
      <c r="D109" s="34">
        <f t="shared" si="10"/>
        <v>104.88</v>
      </c>
      <c r="E109" s="34">
        <f t="shared" si="11"/>
        <v>629.28</v>
      </c>
    </row>
    <row r="110" spans="1:5" x14ac:dyDescent="0.25">
      <c r="A110" s="33" t="s">
        <v>30</v>
      </c>
      <c r="B110" s="32"/>
      <c r="C110" s="31"/>
      <c r="D110" s="31"/>
      <c r="E110" s="31"/>
    </row>
    <row r="111" spans="1:5" x14ac:dyDescent="0.25">
      <c r="A111" s="25" t="s">
        <v>29</v>
      </c>
      <c r="B111" s="24"/>
      <c r="C111" s="23">
        <v>15.7</v>
      </c>
      <c r="D111" s="23">
        <f t="shared" ref="D111:D138" si="12">C111*20/100</f>
        <v>3.14</v>
      </c>
      <c r="E111" s="23">
        <f t="shared" ref="E111:E138" si="13">C111+D111</f>
        <v>18.84</v>
      </c>
    </row>
    <row r="112" spans="1:5" x14ac:dyDescent="0.25">
      <c r="A112" s="28" t="s">
        <v>28</v>
      </c>
      <c r="B112" s="27"/>
      <c r="C112" s="23">
        <v>2779.2</v>
      </c>
      <c r="D112" s="23">
        <f t="shared" si="12"/>
        <v>555.84</v>
      </c>
      <c r="E112" s="23">
        <f t="shared" si="13"/>
        <v>3335.04</v>
      </c>
    </row>
    <row r="113" spans="1:5" x14ac:dyDescent="0.25">
      <c r="A113" s="28" t="s">
        <v>160</v>
      </c>
      <c r="B113" s="27"/>
      <c r="C113" s="23">
        <v>660</v>
      </c>
      <c r="D113" s="23">
        <f t="shared" si="12"/>
        <v>132</v>
      </c>
      <c r="E113" s="23">
        <f t="shared" si="13"/>
        <v>792</v>
      </c>
    </row>
    <row r="114" spans="1:5" x14ac:dyDescent="0.25">
      <c r="A114" s="25" t="s">
        <v>27</v>
      </c>
      <c r="B114" s="24"/>
      <c r="C114" s="30">
        <v>236.4</v>
      </c>
      <c r="D114" s="23">
        <f t="shared" si="12"/>
        <v>47.28</v>
      </c>
      <c r="E114" s="23">
        <f t="shared" si="13"/>
        <v>283.68</v>
      </c>
    </row>
    <row r="115" spans="1:5" x14ac:dyDescent="0.25">
      <c r="A115" s="25" t="s">
        <v>178</v>
      </c>
      <c r="B115" s="24"/>
      <c r="C115" s="30">
        <v>1800</v>
      </c>
      <c r="D115" s="23">
        <f t="shared" si="12"/>
        <v>360</v>
      </c>
      <c r="E115" s="23">
        <f t="shared" si="13"/>
        <v>2160</v>
      </c>
    </row>
    <row r="116" spans="1:5" x14ac:dyDescent="0.25">
      <c r="A116" s="25" t="s">
        <v>26</v>
      </c>
      <c r="B116" s="24"/>
      <c r="C116" s="23">
        <v>440</v>
      </c>
      <c r="D116" s="23">
        <f t="shared" si="12"/>
        <v>88</v>
      </c>
      <c r="E116" s="23">
        <f t="shared" si="13"/>
        <v>528</v>
      </c>
    </row>
    <row r="117" spans="1:5" x14ac:dyDescent="0.25">
      <c r="A117" s="25" t="s">
        <v>25</v>
      </c>
      <c r="B117" s="24"/>
      <c r="C117" s="23">
        <v>149</v>
      </c>
      <c r="D117" s="23">
        <f t="shared" si="12"/>
        <v>29.8</v>
      </c>
      <c r="E117" s="23">
        <f t="shared" si="13"/>
        <v>178.8</v>
      </c>
    </row>
    <row r="118" spans="1:5" x14ac:dyDescent="0.25">
      <c r="A118" s="25" t="s">
        <v>24</v>
      </c>
      <c r="B118" s="24"/>
      <c r="C118" s="23">
        <v>138</v>
      </c>
      <c r="D118" s="23">
        <f t="shared" si="12"/>
        <v>27.6</v>
      </c>
      <c r="E118" s="23">
        <f t="shared" si="13"/>
        <v>165.6</v>
      </c>
    </row>
    <row r="119" spans="1:5" x14ac:dyDescent="0.25">
      <c r="A119" s="25" t="s">
        <v>23</v>
      </c>
      <c r="B119" s="24"/>
      <c r="C119" s="23">
        <v>140</v>
      </c>
      <c r="D119" s="23">
        <f t="shared" si="12"/>
        <v>28</v>
      </c>
      <c r="E119" s="23">
        <f t="shared" si="13"/>
        <v>168</v>
      </c>
    </row>
    <row r="120" spans="1:5" x14ac:dyDescent="0.25">
      <c r="A120" s="25" t="s">
        <v>22</v>
      </c>
      <c r="B120" s="24" t="s">
        <v>170</v>
      </c>
      <c r="C120" s="23">
        <v>149.6</v>
      </c>
      <c r="D120" s="23">
        <f t="shared" si="12"/>
        <v>29.92</v>
      </c>
      <c r="E120" s="23">
        <f t="shared" si="13"/>
        <v>179.51999999999998</v>
      </c>
    </row>
    <row r="121" spans="1:5" x14ac:dyDescent="0.25">
      <c r="A121" s="28" t="s">
        <v>177</v>
      </c>
      <c r="B121" s="27"/>
      <c r="C121" s="23">
        <v>6458</v>
      </c>
      <c r="D121" s="23">
        <f t="shared" si="12"/>
        <v>1291.5999999999999</v>
      </c>
      <c r="E121" s="23">
        <f t="shared" si="13"/>
        <v>7749.6</v>
      </c>
    </row>
    <row r="122" spans="1:5" x14ac:dyDescent="0.25">
      <c r="A122" s="28" t="s">
        <v>176</v>
      </c>
      <c r="B122" s="27"/>
      <c r="C122" s="23">
        <v>350</v>
      </c>
      <c r="D122" s="23">
        <f t="shared" si="12"/>
        <v>70</v>
      </c>
      <c r="E122" s="23">
        <f t="shared" si="13"/>
        <v>420</v>
      </c>
    </row>
    <row r="123" spans="1:5" x14ac:dyDescent="0.25">
      <c r="A123" s="25" t="s">
        <v>21</v>
      </c>
      <c r="B123" s="24"/>
      <c r="C123" s="23">
        <v>78.59</v>
      </c>
      <c r="D123" s="23">
        <f t="shared" si="12"/>
        <v>15.718000000000002</v>
      </c>
      <c r="E123" s="23">
        <f t="shared" si="13"/>
        <v>94.308000000000007</v>
      </c>
    </row>
    <row r="124" spans="1:5" x14ac:dyDescent="0.25">
      <c r="A124" s="25" t="s">
        <v>20</v>
      </c>
      <c r="B124" s="24"/>
      <c r="C124" s="23">
        <v>6.18</v>
      </c>
      <c r="D124" s="23">
        <f t="shared" si="12"/>
        <v>1.236</v>
      </c>
      <c r="E124" s="23">
        <f t="shared" si="13"/>
        <v>7.4159999999999995</v>
      </c>
    </row>
    <row r="125" spans="1:5" x14ac:dyDescent="0.25">
      <c r="A125" s="25" t="s">
        <v>19</v>
      </c>
      <c r="B125" s="24"/>
      <c r="C125" s="23">
        <v>111.67</v>
      </c>
      <c r="D125" s="23">
        <f t="shared" si="12"/>
        <v>22.334</v>
      </c>
      <c r="E125" s="23">
        <f t="shared" si="13"/>
        <v>134.00399999999999</v>
      </c>
    </row>
    <row r="126" spans="1:5" x14ac:dyDescent="0.25">
      <c r="A126" s="25" t="s">
        <v>18</v>
      </c>
      <c r="B126" s="24"/>
      <c r="C126" s="23">
        <v>985.2</v>
      </c>
      <c r="D126" s="23">
        <f t="shared" si="12"/>
        <v>197.04</v>
      </c>
      <c r="E126" s="23">
        <f t="shared" si="13"/>
        <v>1182.24</v>
      </c>
    </row>
    <row r="127" spans="1:5" x14ac:dyDescent="0.25">
      <c r="A127" s="25" t="s">
        <v>17</v>
      </c>
      <c r="B127" s="24" t="s">
        <v>170</v>
      </c>
      <c r="C127" s="23">
        <v>975</v>
      </c>
      <c r="D127" s="23">
        <f t="shared" si="12"/>
        <v>195</v>
      </c>
      <c r="E127" s="23">
        <f t="shared" si="13"/>
        <v>1170</v>
      </c>
    </row>
    <row r="128" spans="1:5" x14ac:dyDescent="0.25">
      <c r="A128" s="25" t="s">
        <v>175</v>
      </c>
      <c r="B128" s="24"/>
      <c r="C128" s="23">
        <v>88</v>
      </c>
      <c r="D128" s="23">
        <f t="shared" si="12"/>
        <v>17.600000000000001</v>
      </c>
      <c r="E128" s="23">
        <f t="shared" si="13"/>
        <v>105.6</v>
      </c>
    </row>
    <row r="129" spans="1:5" x14ac:dyDescent="0.25">
      <c r="A129" s="25" t="s">
        <v>16</v>
      </c>
      <c r="B129" s="24"/>
      <c r="C129" s="23">
        <v>242.4</v>
      </c>
      <c r="D129" s="23">
        <f t="shared" si="12"/>
        <v>48.48</v>
      </c>
      <c r="E129" s="23">
        <f t="shared" si="13"/>
        <v>290.88</v>
      </c>
    </row>
    <row r="130" spans="1:5" x14ac:dyDescent="0.25">
      <c r="A130" s="25" t="s">
        <v>15</v>
      </c>
      <c r="B130" s="24"/>
      <c r="C130" s="23">
        <v>14840</v>
      </c>
      <c r="D130" s="23">
        <f t="shared" si="12"/>
        <v>2968</v>
      </c>
      <c r="E130" s="23">
        <f t="shared" si="13"/>
        <v>17808</v>
      </c>
    </row>
    <row r="131" spans="1:5" x14ac:dyDescent="0.25">
      <c r="A131" s="28" t="s">
        <v>14</v>
      </c>
      <c r="B131" s="27"/>
      <c r="C131" s="23">
        <v>7200</v>
      </c>
      <c r="D131" s="23">
        <f t="shared" si="12"/>
        <v>1440</v>
      </c>
      <c r="E131" s="23">
        <f t="shared" si="13"/>
        <v>8640</v>
      </c>
    </row>
    <row r="132" spans="1:5" x14ac:dyDescent="0.25">
      <c r="A132" s="28" t="s">
        <v>13</v>
      </c>
      <c r="B132" s="27" t="s">
        <v>172</v>
      </c>
      <c r="C132" s="23">
        <v>8614</v>
      </c>
      <c r="D132" s="23">
        <f t="shared" si="12"/>
        <v>1722.8</v>
      </c>
      <c r="E132" s="23">
        <f t="shared" si="13"/>
        <v>10336.799999999999</v>
      </c>
    </row>
    <row r="133" spans="1:5" x14ac:dyDescent="0.25">
      <c r="A133" s="25" t="s">
        <v>12</v>
      </c>
      <c r="B133" s="24"/>
      <c r="C133" s="23">
        <v>51</v>
      </c>
      <c r="D133" s="23">
        <f t="shared" si="12"/>
        <v>10.199999999999999</v>
      </c>
      <c r="E133" s="23">
        <f t="shared" si="13"/>
        <v>61.2</v>
      </c>
    </row>
    <row r="134" spans="1:5" x14ac:dyDescent="0.25">
      <c r="A134" s="28" t="s">
        <v>11</v>
      </c>
      <c r="B134" s="27"/>
      <c r="C134" s="23">
        <v>14.4</v>
      </c>
      <c r="D134" s="23">
        <f t="shared" si="12"/>
        <v>2.88</v>
      </c>
      <c r="E134" s="23">
        <f t="shared" si="13"/>
        <v>17.28</v>
      </c>
    </row>
    <row r="135" spans="1:5" x14ac:dyDescent="0.25">
      <c r="A135" s="28" t="s">
        <v>10</v>
      </c>
      <c r="B135" s="27"/>
      <c r="C135" s="23">
        <v>87.6</v>
      </c>
      <c r="D135" s="23">
        <f t="shared" si="12"/>
        <v>17.52</v>
      </c>
      <c r="E135" s="23">
        <f t="shared" si="13"/>
        <v>105.11999999999999</v>
      </c>
    </row>
    <row r="136" spans="1:5" x14ac:dyDescent="0.25">
      <c r="A136" s="25" t="s">
        <v>9</v>
      </c>
      <c r="B136" s="24"/>
      <c r="C136" s="23">
        <v>16</v>
      </c>
      <c r="D136" s="23">
        <f t="shared" si="12"/>
        <v>3.2</v>
      </c>
      <c r="E136" s="23">
        <f t="shared" si="13"/>
        <v>19.2</v>
      </c>
    </row>
    <row r="137" spans="1:5" x14ac:dyDescent="0.25">
      <c r="A137" s="25" t="s">
        <v>174</v>
      </c>
      <c r="B137" s="24" t="s">
        <v>172</v>
      </c>
      <c r="C137" s="23">
        <v>2640</v>
      </c>
      <c r="D137" s="23">
        <f t="shared" si="12"/>
        <v>528</v>
      </c>
      <c r="E137" s="23">
        <f t="shared" si="13"/>
        <v>3168</v>
      </c>
    </row>
    <row r="138" spans="1:5" x14ac:dyDescent="0.25">
      <c r="A138" s="25" t="s">
        <v>173</v>
      </c>
      <c r="B138" s="24" t="s">
        <v>172</v>
      </c>
      <c r="C138" s="23">
        <v>1566</v>
      </c>
      <c r="D138" s="23">
        <f t="shared" si="12"/>
        <v>313.2</v>
      </c>
      <c r="E138" s="23">
        <f t="shared" si="13"/>
        <v>1879.2</v>
      </c>
    </row>
    <row r="139" spans="1:5" x14ac:dyDescent="0.25">
      <c r="A139" s="25" t="s">
        <v>8</v>
      </c>
      <c r="B139" s="29"/>
      <c r="C139" s="86" t="s">
        <v>171</v>
      </c>
      <c r="D139" s="87"/>
      <c r="E139" s="87"/>
    </row>
    <row r="140" spans="1:5" x14ac:dyDescent="0.25">
      <c r="A140" s="25" t="s">
        <v>7</v>
      </c>
      <c r="B140" s="24" t="s">
        <v>170</v>
      </c>
      <c r="C140" s="23">
        <v>5.33</v>
      </c>
      <c r="D140" s="23">
        <f t="shared" ref="D140:D152" si="14">C140*20/100</f>
        <v>1.0659999999999998</v>
      </c>
      <c r="E140" s="23">
        <f t="shared" ref="E140:E152" si="15">C140+D140</f>
        <v>6.3959999999999999</v>
      </c>
    </row>
    <row r="141" spans="1:5" x14ac:dyDescent="0.25">
      <c r="A141" s="25" t="s">
        <v>169</v>
      </c>
      <c r="B141" s="24"/>
      <c r="C141" s="23">
        <v>35.200000000000003</v>
      </c>
      <c r="D141" s="23">
        <f t="shared" si="14"/>
        <v>7.04</v>
      </c>
      <c r="E141" s="23">
        <f t="shared" si="15"/>
        <v>42.24</v>
      </c>
    </row>
    <row r="142" spans="1:5" x14ac:dyDescent="0.25">
      <c r="A142" s="25" t="s">
        <v>168</v>
      </c>
      <c r="B142" s="24"/>
      <c r="C142" s="23">
        <v>49.2</v>
      </c>
      <c r="D142" s="23">
        <f t="shared" si="14"/>
        <v>9.84</v>
      </c>
      <c r="E142" s="23">
        <f t="shared" si="15"/>
        <v>59.040000000000006</v>
      </c>
    </row>
    <row r="143" spans="1:5" x14ac:dyDescent="0.25">
      <c r="A143" s="25" t="s">
        <v>167</v>
      </c>
      <c r="B143" s="24"/>
      <c r="C143" s="23">
        <v>73.8</v>
      </c>
      <c r="D143" s="23">
        <f t="shared" si="14"/>
        <v>14.76</v>
      </c>
      <c r="E143" s="23">
        <f t="shared" si="15"/>
        <v>88.56</v>
      </c>
    </row>
    <row r="144" spans="1:5" x14ac:dyDescent="0.25">
      <c r="A144" s="25" t="s">
        <v>166</v>
      </c>
      <c r="B144" s="24"/>
      <c r="C144" s="23">
        <v>240</v>
      </c>
      <c r="D144" s="23">
        <f t="shared" si="14"/>
        <v>48</v>
      </c>
      <c r="E144" s="23">
        <f t="shared" si="15"/>
        <v>288</v>
      </c>
    </row>
    <row r="145" spans="1:5" x14ac:dyDescent="0.25">
      <c r="A145" s="28" t="s">
        <v>6</v>
      </c>
      <c r="B145" s="27"/>
      <c r="C145" s="23">
        <v>162</v>
      </c>
      <c r="D145" s="23">
        <f t="shared" si="14"/>
        <v>32.4</v>
      </c>
      <c r="E145" s="23">
        <f t="shared" si="15"/>
        <v>194.4</v>
      </c>
    </row>
    <row r="146" spans="1:5" x14ac:dyDescent="0.25">
      <c r="A146" s="25" t="s">
        <v>165</v>
      </c>
      <c r="B146" s="24"/>
      <c r="C146" s="23">
        <v>618</v>
      </c>
      <c r="D146" s="23">
        <f t="shared" si="14"/>
        <v>123.6</v>
      </c>
      <c r="E146" s="23">
        <f t="shared" si="15"/>
        <v>741.6</v>
      </c>
    </row>
    <row r="147" spans="1:5" x14ac:dyDescent="0.25">
      <c r="A147" s="25" t="s">
        <v>5</v>
      </c>
      <c r="B147" s="24"/>
      <c r="C147" s="23">
        <v>1464</v>
      </c>
      <c r="D147" s="23">
        <f t="shared" si="14"/>
        <v>292.8</v>
      </c>
      <c r="E147" s="23">
        <f t="shared" si="15"/>
        <v>1756.8</v>
      </c>
    </row>
    <row r="148" spans="1:5" x14ac:dyDescent="0.25">
      <c r="A148" s="25" t="s">
        <v>4</v>
      </c>
      <c r="B148" s="24"/>
      <c r="C148" s="23">
        <v>262</v>
      </c>
      <c r="D148" s="23">
        <f t="shared" si="14"/>
        <v>52.4</v>
      </c>
      <c r="E148" s="23">
        <f t="shared" si="15"/>
        <v>314.39999999999998</v>
      </c>
    </row>
    <row r="149" spans="1:5" x14ac:dyDescent="0.25">
      <c r="A149" s="25" t="s">
        <v>3</v>
      </c>
      <c r="B149" s="24"/>
      <c r="C149" s="26">
        <v>86.88</v>
      </c>
      <c r="D149" s="23">
        <f t="shared" si="14"/>
        <v>17.375999999999998</v>
      </c>
      <c r="E149" s="23">
        <f t="shared" si="15"/>
        <v>104.256</v>
      </c>
    </row>
    <row r="150" spans="1:5" x14ac:dyDescent="0.25">
      <c r="A150" s="28" t="s">
        <v>2</v>
      </c>
      <c r="B150" s="27"/>
      <c r="C150" s="26">
        <v>282</v>
      </c>
      <c r="D150" s="23">
        <f t="shared" si="14"/>
        <v>56.4</v>
      </c>
      <c r="E150" s="23">
        <f t="shared" si="15"/>
        <v>338.4</v>
      </c>
    </row>
    <row r="151" spans="1:5" x14ac:dyDescent="0.25">
      <c r="A151" s="25" t="s">
        <v>1</v>
      </c>
      <c r="B151" s="24"/>
      <c r="C151" s="23">
        <v>228</v>
      </c>
      <c r="D151" s="23">
        <f t="shared" si="14"/>
        <v>45.6</v>
      </c>
      <c r="E151" s="23">
        <f t="shared" si="15"/>
        <v>273.60000000000002</v>
      </c>
    </row>
    <row r="152" spans="1:5" x14ac:dyDescent="0.25">
      <c r="A152" s="25" t="s">
        <v>0</v>
      </c>
      <c r="B152" s="24"/>
      <c r="C152" s="23">
        <v>276</v>
      </c>
      <c r="D152" s="23">
        <f t="shared" si="14"/>
        <v>55.2</v>
      </c>
      <c r="E152" s="23">
        <f t="shared" si="15"/>
        <v>331.2</v>
      </c>
    </row>
    <row r="153" spans="1:5" x14ac:dyDescent="0.25">
      <c r="C153" s="22"/>
      <c r="D153" s="22"/>
      <c r="E153" s="22"/>
    </row>
    <row r="154" spans="1:5" x14ac:dyDescent="0.25">
      <c r="C154" s="22"/>
      <c r="D154" s="22"/>
      <c r="E154" s="22"/>
    </row>
  </sheetData>
  <mergeCells count="3">
    <mergeCell ref="A1:E1"/>
    <mergeCell ref="C73:D74"/>
    <mergeCell ref="C139:E139"/>
  </mergeCells>
  <pageMargins left="0.36" right="0.23" top="0.34" bottom="0.33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view="pageBreakPreview" topLeftCell="A40" zoomScaleSheetLayoutView="100" workbookViewId="0">
      <selection activeCell="N6" sqref="N6"/>
    </sheetView>
  </sheetViews>
  <sheetFormatPr defaultColWidth="9.140625" defaultRowHeight="15" x14ac:dyDescent="0.25"/>
  <cols>
    <col min="1" max="1" width="27.42578125" customWidth="1"/>
    <col min="2" max="2" width="7.42578125" style="8" bestFit="1" customWidth="1"/>
    <col min="3" max="3" width="4.7109375" style="8" customWidth="1"/>
    <col min="4" max="4" width="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6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 x14ac:dyDescent="0.25">
      <c r="A1" s="14" t="s">
        <v>232</v>
      </c>
      <c r="B1" s="14"/>
      <c r="C1" s="14"/>
      <c r="D1" s="14"/>
      <c r="E1" s="12"/>
      <c r="K1" t="s">
        <v>146</v>
      </c>
    </row>
    <row r="2" spans="1:14" x14ac:dyDescent="0.25">
      <c r="A2" s="2"/>
      <c r="B2" s="3"/>
      <c r="C2" s="4"/>
      <c r="D2" s="4"/>
      <c r="E2" s="4"/>
    </row>
    <row r="3" spans="1:14" ht="47.25" customHeight="1" x14ac:dyDescent="0.25">
      <c r="A3" s="20" t="s">
        <v>145</v>
      </c>
      <c r="B3" s="20" t="s">
        <v>156</v>
      </c>
      <c r="C3" s="21">
        <v>0.2</v>
      </c>
      <c r="D3" s="20" t="s">
        <v>143</v>
      </c>
      <c r="E3" s="13"/>
    </row>
    <row r="4" spans="1:14" x14ac:dyDescent="0.25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2" si="0">G4*20/100</f>
        <v>13.247999999999999</v>
      </c>
      <c r="I4" s="5">
        <f t="shared" ref="I4:I32" si="1">G4+H4</f>
        <v>79.488</v>
      </c>
      <c r="K4" s="15" t="s">
        <v>61</v>
      </c>
      <c r="L4" s="16"/>
      <c r="M4" s="16"/>
      <c r="N4" s="16"/>
    </row>
    <row r="5" spans="1:14" x14ac:dyDescent="0.25">
      <c r="A5" s="9" t="s">
        <v>109</v>
      </c>
      <c r="B5" s="6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9" t="s">
        <v>86</v>
      </c>
      <c r="G5" s="6">
        <v>3.84</v>
      </c>
      <c r="H5" s="6">
        <f t="shared" si="0"/>
        <v>0.76800000000000002</v>
      </c>
      <c r="I5" s="6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 x14ac:dyDescent="0.25">
      <c r="A6" s="9" t="s">
        <v>108</v>
      </c>
      <c r="B6" s="6">
        <v>3.6</v>
      </c>
      <c r="C6" s="6">
        <f t="shared" si="2"/>
        <v>0.72</v>
      </c>
      <c r="D6" s="6">
        <f t="shared" si="3"/>
        <v>4.32</v>
      </c>
      <c r="E6" s="18"/>
      <c r="F6" s="9" t="s">
        <v>85</v>
      </c>
      <c r="G6" s="6">
        <v>46.94</v>
      </c>
      <c r="H6" s="6">
        <f t="shared" si="0"/>
        <v>9.3879999999999999</v>
      </c>
      <c r="I6" s="6">
        <f t="shared" si="1"/>
        <v>56.327999999999996</v>
      </c>
      <c r="K6" s="9" t="s">
        <v>151</v>
      </c>
      <c r="L6" s="6">
        <v>1172.4000000000001</v>
      </c>
      <c r="M6" s="5">
        <f>L6*20/100</f>
        <v>234.48</v>
      </c>
      <c r="N6" s="5">
        <f>L6+M6</f>
        <v>1406.88</v>
      </c>
    </row>
    <row r="7" spans="1:14" x14ac:dyDescent="0.25">
      <c r="A7" s="9" t="s">
        <v>118</v>
      </c>
      <c r="B7" s="6">
        <v>48.3</v>
      </c>
      <c r="C7" s="6">
        <f t="shared" si="2"/>
        <v>9.66</v>
      </c>
      <c r="D7" s="6">
        <f t="shared" si="3"/>
        <v>57.959999999999994</v>
      </c>
      <c r="E7" s="18"/>
      <c r="F7" s="9" t="s">
        <v>84</v>
      </c>
      <c r="G7" s="6">
        <v>6</v>
      </c>
      <c r="H7" s="6">
        <f t="shared" si="0"/>
        <v>1.2</v>
      </c>
      <c r="I7" s="6">
        <f t="shared" si="1"/>
        <v>7.2</v>
      </c>
      <c r="K7" s="9" t="s">
        <v>152</v>
      </c>
      <c r="L7" s="6">
        <v>495.6</v>
      </c>
      <c r="M7" s="5">
        <f>L7*20/100</f>
        <v>99.12</v>
      </c>
      <c r="N7" s="5">
        <f>L7+M7</f>
        <v>594.72</v>
      </c>
    </row>
    <row r="8" spans="1:14" x14ac:dyDescent="0.25">
      <c r="A8" s="9" t="s">
        <v>107</v>
      </c>
      <c r="B8" s="6">
        <v>0</v>
      </c>
      <c r="C8" s="6">
        <f t="shared" si="2"/>
        <v>0</v>
      </c>
      <c r="D8" s="6">
        <f t="shared" si="3"/>
        <v>0</v>
      </c>
      <c r="E8" s="18"/>
      <c r="F8" s="9" t="s">
        <v>123</v>
      </c>
      <c r="G8" s="6" t="s">
        <v>83</v>
      </c>
      <c r="H8" s="6">
        <f t="shared" si="0"/>
        <v>1.536</v>
      </c>
      <c r="I8" s="6">
        <f t="shared" si="1"/>
        <v>9.2159999999999993</v>
      </c>
      <c r="K8" s="1" t="s">
        <v>60</v>
      </c>
      <c r="L8" s="5">
        <v>1725.6</v>
      </c>
      <c r="M8" s="5">
        <f>L8*20/100</f>
        <v>345.12</v>
      </c>
      <c r="N8" s="5">
        <f>L8+M8</f>
        <v>2070.7199999999998</v>
      </c>
    </row>
    <row r="9" spans="1:14" x14ac:dyDescent="0.25">
      <c r="A9" s="9" t="s">
        <v>119</v>
      </c>
      <c r="B9" s="6">
        <v>5.75</v>
      </c>
      <c r="C9" s="6">
        <f t="shared" si="2"/>
        <v>1.1499999999999999</v>
      </c>
      <c r="D9" s="6">
        <f t="shared" si="3"/>
        <v>6.9</v>
      </c>
      <c r="E9" s="18"/>
      <c r="F9" s="9" t="s">
        <v>82</v>
      </c>
      <c r="G9" s="6" t="s">
        <v>81</v>
      </c>
      <c r="H9" s="6">
        <f t="shared" si="0"/>
        <v>0.64800000000000013</v>
      </c>
      <c r="I9" s="6">
        <f t="shared" si="1"/>
        <v>3.8880000000000003</v>
      </c>
      <c r="K9" s="1" t="s">
        <v>59</v>
      </c>
      <c r="L9" s="5">
        <v>862.5</v>
      </c>
      <c r="M9" s="5">
        <f>L9*20/100</f>
        <v>172.5</v>
      </c>
      <c r="N9" s="5">
        <f>L9+M9</f>
        <v>1035</v>
      </c>
    </row>
    <row r="10" spans="1:14" x14ac:dyDescent="0.25">
      <c r="A10" s="9" t="s">
        <v>131</v>
      </c>
      <c r="B10" s="6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9" t="s">
        <v>80</v>
      </c>
      <c r="G10" s="6">
        <v>3.6</v>
      </c>
      <c r="H10" s="6">
        <f t="shared" si="0"/>
        <v>0.72</v>
      </c>
      <c r="I10" s="6">
        <f t="shared" si="1"/>
        <v>4.32</v>
      </c>
    </row>
    <row r="11" spans="1:14" x14ac:dyDescent="0.25">
      <c r="A11" s="9" t="s">
        <v>106</v>
      </c>
      <c r="B11" s="6">
        <v>18.63</v>
      </c>
      <c r="C11" s="6">
        <f t="shared" si="2"/>
        <v>3.7259999999999995</v>
      </c>
      <c r="D11" s="6">
        <f t="shared" si="3"/>
        <v>22.355999999999998</v>
      </c>
      <c r="E11" s="18"/>
      <c r="F11" s="9" t="s">
        <v>79</v>
      </c>
      <c r="G11" s="6">
        <v>3.2</v>
      </c>
      <c r="H11" s="6">
        <f t="shared" si="0"/>
        <v>0.64</v>
      </c>
      <c r="I11" s="6">
        <f t="shared" si="1"/>
        <v>3.8400000000000003</v>
      </c>
    </row>
    <row r="12" spans="1:14" x14ac:dyDescent="0.25">
      <c r="A12" s="9" t="s">
        <v>132</v>
      </c>
      <c r="B12" s="6">
        <v>21.35</v>
      </c>
      <c r="C12" s="6">
        <f t="shared" si="2"/>
        <v>4.2699999999999996</v>
      </c>
      <c r="D12" s="6">
        <f t="shared" si="3"/>
        <v>25.62</v>
      </c>
      <c r="E12" s="18"/>
      <c r="F12" s="9" t="s">
        <v>78</v>
      </c>
      <c r="G12" s="6">
        <v>6.88</v>
      </c>
      <c r="H12" s="6">
        <f t="shared" si="0"/>
        <v>1.3759999999999999</v>
      </c>
      <c r="I12" s="6">
        <f t="shared" si="1"/>
        <v>8.2560000000000002</v>
      </c>
      <c r="K12" s="15" t="s">
        <v>58</v>
      </c>
      <c r="L12" s="16"/>
      <c r="M12" s="16"/>
      <c r="N12" s="16"/>
    </row>
    <row r="13" spans="1:14" x14ac:dyDescent="0.25">
      <c r="A13" s="9" t="s">
        <v>133</v>
      </c>
      <c r="B13" s="6">
        <v>11.5</v>
      </c>
      <c r="C13" s="6">
        <f t="shared" si="2"/>
        <v>2.2999999999999998</v>
      </c>
      <c r="D13" s="6">
        <f t="shared" si="3"/>
        <v>13.8</v>
      </c>
      <c r="E13" s="18"/>
      <c r="F13" s="9" t="s">
        <v>77</v>
      </c>
      <c r="G13" s="6">
        <v>3.4</v>
      </c>
      <c r="H13" s="6">
        <f t="shared" si="0"/>
        <v>0.68</v>
      </c>
      <c r="I13" s="6">
        <f t="shared" si="1"/>
        <v>4.08</v>
      </c>
      <c r="K13" s="9" t="s">
        <v>57</v>
      </c>
      <c r="L13" s="6">
        <v>880.4</v>
      </c>
      <c r="M13" s="6">
        <f>L13*20/100</f>
        <v>176.08</v>
      </c>
      <c r="N13" s="5">
        <f>L13+M13</f>
        <v>1056.48</v>
      </c>
    </row>
    <row r="14" spans="1:14" x14ac:dyDescent="0.25">
      <c r="A14" s="9" t="s">
        <v>105</v>
      </c>
      <c r="B14" s="6">
        <v>5.6</v>
      </c>
      <c r="C14" s="6">
        <f t="shared" si="2"/>
        <v>1.1200000000000001</v>
      </c>
      <c r="D14" s="6">
        <f t="shared" si="3"/>
        <v>6.72</v>
      </c>
      <c r="E14" s="18"/>
      <c r="F14" s="9" t="s">
        <v>137</v>
      </c>
      <c r="G14" s="6">
        <v>28.8</v>
      </c>
      <c r="H14" s="6">
        <f t="shared" si="0"/>
        <v>5.76</v>
      </c>
      <c r="I14" s="6">
        <f t="shared" si="1"/>
        <v>34.56</v>
      </c>
      <c r="K14" s="9" t="s">
        <v>114</v>
      </c>
      <c r="L14" s="6">
        <v>120</v>
      </c>
      <c r="M14" s="6">
        <f>L14*20/100</f>
        <v>24</v>
      </c>
      <c r="N14" s="5">
        <f>L14+M14</f>
        <v>144</v>
      </c>
    </row>
    <row r="15" spans="1:14" x14ac:dyDescent="0.25">
      <c r="A15" s="9" t="s">
        <v>104</v>
      </c>
      <c r="B15" s="6">
        <v>2.8</v>
      </c>
      <c r="C15" s="6">
        <f t="shared" si="2"/>
        <v>0.56000000000000005</v>
      </c>
      <c r="D15" s="6">
        <f t="shared" si="3"/>
        <v>3.36</v>
      </c>
      <c r="E15" s="18"/>
      <c r="F15" s="9" t="s">
        <v>76</v>
      </c>
      <c r="G15" s="6">
        <v>8.5</v>
      </c>
      <c r="H15" s="6">
        <f t="shared" si="0"/>
        <v>1.7</v>
      </c>
      <c r="I15" s="6">
        <f t="shared" si="1"/>
        <v>10.199999999999999</v>
      </c>
      <c r="K15" s="9" t="s">
        <v>115</v>
      </c>
      <c r="L15" s="6">
        <v>240</v>
      </c>
      <c r="M15" s="6">
        <f>L15*20/100</f>
        <v>48</v>
      </c>
      <c r="N15" s="5">
        <f>L15+M15</f>
        <v>288</v>
      </c>
    </row>
    <row r="16" spans="1:14" x14ac:dyDescent="0.25">
      <c r="A16" s="9" t="s">
        <v>134</v>
      </c>
      <c r="B16" s="6" t="s">
        <v>103</v>
      </c>
      <c r="C16" s="6">
        <f t="shared" si="2"/>
        <v>1.702</v>
      </c>
      <c r="D16" s="6">
        <f t="shared" si="3"/>
        <v>10.212</v>
      </c>
      <c r="E16" s="18"/>
      <c r="F16" s="9" t="s">
        <v>75</v>
      </c>
      <c r="G16" s="6">
        <v>42.6</v>
      </c>
      <c r="H16" s="6">
        <f t="shared" si="0"/>
        <v>8.52</v>
      </c>
      <c r="I16" s="6">
        <f t="shared" si="1"/>
        <v>51.120000000000005</v>
      </c>
      <c r="K16" s="9" t="s">
        <v>148</v>
      </c>
      <c r="L16" s="6">
        <v>172.8</v>
      </c>
      <c r="M16" s="6">
        <f>L16*20/100</f>
        <v>34.56</v>
      </c>
      <c r="N16" s="5">
        <f>L16+M16</f>
        <v>207.36</v>
      </c>
    </row>
    <row r="17" spans="1:14" x14ac:dyDescent="0.25">
      <c r="A17" s="9" t="s">
        <v>135</v>
      </c>
      <c r="B17" s="6">
        <v>17</v>
      </c>
      <c r="C17" s="6">
        <f t="shared" si="2"/>
        <v>3.4</v>
      </c>
      <c r="D17" s="6">
        <f t="shared" si="3"/>
        <v>20.399999999999999</v>
      </c>
      <c r="E17" s="18"/>
      <c r="F17" s="9" t="s">
        <v>74</v>
      </c>
      <c r="G17" s="6">
        <v>23.44</v>
      </c>
      <c r="H17" s="6">
        <f t="shared" si="0"/>
        <v>4.6879999999999997</v>
      </c>
      <c r="I17" s="6">
        <f t="shared" si="1"/>
        <v>28.128</v>
      </c>
      <c r="K17" s="9" t="s">
        <v>56</v>
      </c>
      <c r="L17" s="92" t="s">
        <v>55</v>
      </c>
      <c r="M17" s="93"/>
      <c r="N17" s="5">
        <v>843</v>
      </c>
    </row>
    <row r="18" spans="1:14" x14ac:dyDescent="0.25">
      <c r="A18" s="9" t="s">
        <v>136</v>
      </c>
      <c r="B18" s="6" t="s">
        <v>102</v>
      </c>
      <c r="C18" s="6">
        <f t="shared" si="2"/>
        <v>2.4700000000000002</v>
      </c>
      <c r="D18" s="6">
        <f t="shared" si="3"/>
        <v>14.82</v>
      </c>
      <c r="E18" s="18"/>
      <c r="F18" s="9" t="s">
        <v>73</v>
      </c>
      <c r="G18" s="6">
        <v>2</v>
      </c>
      <c r="H18" s="6">
        <f t="shared" si="0"/>
        <v>0.4</v>
      </c>
      <c r="I18" s="6">
        <f t="shared" si="1"/>
        <v>2.4</v>
      </c>
      <c r="K18" s="9" t="s">
        <v>54</v>
      </c>
      <c r="L18" s="94"/>
      <c r="M18" s="95"/>
      <c r="N18" s="5">
        <v>1870</v>
      </c>
    </row>
    <row r="19" spans="1:14" x14ac:dyDescent="0.25">
      <c r="A19" s="9" t="s">
        <v>101</v>
      </c>
      <c r="B19" s="6">
        <v>34.049999999999997</v>
      </c>
      <c r="C19" s="6">
        <f t="shared" si="2"/>
        <v>6.81</v>
      </c>
      <c r="D19" s="6">
        <f t="shared" si="3"/>
        <v>40.86</v>
      </c>
      <c r="E19" s="18"/>
      <c r="F19" s="9" t="s">
        <v>72</v>
      </c>
      <c r="G19" s="6">
        <v>4.0999999999999996</v>
      </c>
      <c r="H19" s="6">
        <f t="shared" si="0"/>
        <v>0.82</v>
      </c>
      <c r="I19" s="6">
        <f t="shared" si="1"/>
        <v>4.92</v>
      </c>
    </row>
    <row r="20" spans="1:14" x14ac:dyDescent="0.25">
      <c r="A20" s="9" t="s">
        <v>100</v>
      </c>
      <c r="B20" s="6">
        <v>13.2</v>
      </c>
      <c r="C20" s="6">
        <f t="shared" si="2"/>
        <v>2.64</v>
      </c>
      <c r="D20" s="6">
        <f t="shared" si="3"/>
        <v>15.84</v>
      </c>
      <c r="E20" s="18"/>
      <c r="F20" s="9" t="s">
        <v>71</v>
      </c>
      <c r="G20" s="6">
        <v>89.7</v>
      </c>
      <c r="H20" s="6">
        <f t="shared" si="0"/>
        <v>17.940000000000001</v>
      </c>
      <c r="I20" s="6">
        <f t="shared" si="1"/>
        <v>107.64</v>
      </c>
    </row>
    <row r="21" spans="1:14" x14ac:dyDescent="0.25">
      <c r="A21" s="9" t="s">
        <v>99</v>
      </c>
      <c r="B21" s="6">
        <v>180</v>
      </c>
      <c r="C21" s="6">
        <f t="shared" si="2"/>
        <v>36</v>
      </c>
      <c r="D21" s="6">
        <f t="shared" si="3"/>
        <v>216</v>
      </c>
      <c r="E21" s="18"/>
      <c r="F21" s="9" t="s">
        <v>120</v>
      </c>
      <c r="G21" s="6">
        <v>19</v>
      </c>
      <c r="H21" s="6">
        <f t="shared" si="0"/>
        <v>3.8</v>
      </c>
      <c r="I21" s="6">
        <f t="shared" si="1"/>
        <v>22.8</v>
      </c>
      <c r="K21" s="15" t="s">
        <v>53</v>
      </c>
      <c r="L21" s="16"/>
      <c r="M21" s="16"/>
      <c r="N21" s="16"/>
    </row>
    <row r="22" spans="1:14" x14ac:dyDescent="0.25">
      <c r="A22" s="9" t="s">
        <v>98</v>
      </c>
      <c r="B22" s="6">
        <v>180</v>
      </c>
      <c r="C22" s="6">
        <f t="shared" si="2"/>
        <v>36</v>
      </c>
      <c r="D22" s="6">
        <f t="shared" si="3"/>
        <v>216</v>
      </c>
      <c r="E22" s="18"/>
      <c r="F22" s="9" t="s">
        <v>70</v>
      </c>
      <c r="G22" s="6">
        <v>6.9</v>
      </c>
      <c r="H22" s="6">
        <f t="shared" si="0"/>
        <v>1.38</v>
      </c>
      <c r="I22" s="6">
        <f t="shared" si="1"/>
        <v>8.2800000000000011</v>
      </c>
      <c r="K22" s="9" t="s">
        <v>52</v>
      </c>
      <c r="L22" s="6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 x14ac:dyDescent="0.25">
      <c r="A23" s="9" t="s">
        <v>97</v>
      </c>
      <c r="B23" s="6">
        <v>270</v>
      </c>
      <c r="C23" s="6">
        <f t="shared" si="2"/>
        <v>54</v>
      </c>
      <c r="D23" s="6">
        <f t="shared" si="3"/>
        <v>324</v>
      </c>
      <c r="E23" s="18"/>
      <c r="F23" s="9" t="s">
        <v>69</v>
      </c>
      <c r="G23" s="6">
        <v>6.6</v>
      </c>
      <c r="H23" s="6">
        <f t="shared" si="0"/>
        <v>1.32</v>
      </c>
      <c r="I23" s="6">
        <f t="shared" si="1"/>
        <v>7.92</v>
      </c>
      <c r="K23" s="9" t="s">
        <v>51</v>
      </c>
      <c r="L23" s="6">
        <v>638.4</v>
      </c>
      <c r="M23" s="6">
        <f t="shared" si="4"/>
        <v>127.68</v>
      </c>
      <c r="N23" s="5">
        <f t="shared" si="5"/>
        <v>766.07999999999993</v>
      </c>
    </row>
    <row r="24" spans="1:14" x14ac:dyDescent="0.25">
      <c r="A24" s="9" t="s">
        <v>96</v>
      </c>
      <c r="B24" s="6">
        <v>270</v>
      </c>
      <c r="C24" s="6">
        <f t="shared" si="2"/>
        <v>54</v>
      </c>
      <c r="D24" s="6">
        <f t="shared" si="3"/>
        <v>324</v>
      </c>
      <c r="E24" s="18"/>
      <c r="F24" s="9" t="s">
        <v>68</v>
      </c>
      <c r="G24" s="6">
        <v>5.87</v>
      </c>
      <c r="H24" s="6">
        <f t="shared" si="0"/>
        <v>1.1740000000000002</v>
      </c>
      <c r="I24" s="6">
        <f t="shared" si="1"/>
        <v>7.0440000000000005</v>
      </c>
      <c r="K24" s="9" t="s">
        <v>50</v>
      </c>
      <c r="L24" s="6">
        <v>415.2</v>
      </c>
      <c r="M24" s="6">
        <f t="shared" si="4"/>
        <v>83.04</v>
      </c>
      <c r="N24" s="5">
        <f t="shared" si="5"/>
        <v>498.24</v>
      </c>
    </row>
    <row r="25" spans="1:14" x14ac:dyDescent="0.25">
      <c r="A25" s="9" t="s">
        <v>95</v>
      </c>
      <c r="B25" s="6">
        <v>3</v>
      </c>
      <c r="C25" s="6">
        <f t="shared" si="2"/>
        <v>0.6</v>
      </c>
      <c r="D25" s="6">
        <f t="shared" si="3"/>
        <v>3.6</v>
      </c>
      <c r="E25" s="18"/>
      <c r="F25" s="9" t="s">
        <v>67</v>
      </c>
      <c r="G25" s="6">
        <v>10.1</v>
      </c>
      <c r="H25" s="6">
        <f t="shared" si="0"/>
        <v>2.02</v>
      </c>
      <c r="I25" s="6">
        <f t="shared" si="1"/>
        <v>12.12</v>
      </c>
      <c r="K25" s="9" t="s">
        <v>49</v>
      </c>
      <c r="L25" s="6">
        <v>708</v>
      </c>
      <c r="M25" s="6">
        <f t="shared" si="4"/>
        <v>141.6</v>
      </c>
      <c r="N25" s="5">
        <f t="shared" si="5"/>
        <v>849.6</v>
      </c>
    </row>
    <row r="26" spans="1:14" x14ac:dyDescent="0.25">
      <c r="A26" s="9" t="s">
        <v>94</v>
      </c>
      <c r="B26" s="6">
        <v>8</v>
      </c>
      <c r="C26" s="6">
        <f t="shared" si="2"/>
        <v>1.6</v>
      </c>
      <c r="D26" s="6">
        <f t="shared" si="3"/>
        <v>9.6</v>
      </c>
      <c r="E26" s="18"/>
      <c r="F26" s="9" t="s">
        <v>66</v>
      </c>
      <c r="G26" s="6">
        <v>1.68</v>
      </c>
      <c r="H26" s="6">
        <f t="shared" si="0"/>
        <v>0.33600000000000002</v>
      </c>
      <c r="I26" s="6">
        <f t="shared" si="1"/>
        <v>2.016</v>
      </c>
      <c r="K26" s="9" t="s">
        <v>48</v>
      </c>
      <c r="L26" s="6">
        <v>300</v>
      </c>
      <c r="M26" s="6">
        <f t="shared" si="4"/>
        <v>60</v>
      </c>
      <c r="N26" s="5">
        <f t="shared" si="5"/>
        <v>360</v>
      </c>
    </row>
    <row r="27" spans="1:14" x14ac:dyDescent="0.25">
      <c r="A27" s="9" t="s">
        <v>128</v>
      </c>
      <c r="B27" s="6">
        <v>6</v>
      </c>
      <c r="C27" s="6">
        <f t="shared" si="2"/>
        <v>1.2</v>
      </c>
      <c r="D27" s="6">
        <f t="shared" si="3"/>
        <v>7.2</v>
      </c>
      <c r="E27" s="18"/>
      <c r="F27" s="9" t="s">
        <v>129</v>
      </c>
      <c r="G27" s="6">
        <v>60.3</v>
      </c>
      <c r="H27" s="6">
        <f t="shared" si="0"/>
        <v>12.06</v>
      </c>
      <c r="I27" s="6">
        <f t="shared" si="1"/>
        <v>72.36</v>
      </c>
      <c r="K27" s="9" t="s">
        <v>47</v>
      </c>
      <c r="L27" s="6">
        <v>387.6</v>
      </c>
      <c r="M27" s="6">
        <f t="shared" si="4"/>
        <v>77.52</v>
      </c>
      <c r="N27" s="5">
        <f t="shared" si="5"/>
        <v>465.12</v>
      </c>
    </row>
    <row r="28" spans="1:14" x14ac:dyDescent="0.25">
      <c r="A28" s="9" t="s">
        <v>93</v>
      </c>
      <c r="B28" s="6" t="s">
        <v>92</v>
      </c>
      <c r="C28" s="6">
        <f t="shared" si="2"/>
        <v>1.1000000000000001</v>
      </c>
      <c r="D28" s="6">
        <f t="shared" si="3"/>
        <v>6.6</v>
      </c>
      <c r="E28" s="18"/>
      <c r="F28" s="9" t="s">
        <v>157</v>
      </c>
      <c r="G28" s="6">
        <v>0</v>
      </c>
      <c r="H28" s="6">
        <f t="shared" si="0"/>
        <v>0</v>
      </c>
      <c r="I28" s="6">
        <f t="shared" si="1"/>
        <v>0</v>
      </c>
      <c r="K28" s="9" t="s">
        <v>46</v>
      </c>
      <c r="L28" s="6">
        <v>360</v>
      </c>
      <c r="M28" s="6">
        <f t="shared" si="4"/>
        <v>72</v>
      </c>
      <c r="N28" s="5">
        <f t="shared" si="5"/>
        <v>432</v>
      </c>
    </row>
    <row r="29" spans="1:14" x14ac:dyDescent="0.25">
      <c r="A29" s="9" t="s">
        <v>91</v>
      </c>
      <c r="B29" s="6">
        <v>10.4</v>
      </c>
      <c r="C29" s="6">
        <f t="shared" si="2"/>
        <v>2.08</v>
      </c>
      <c r="D29" s="6">
        <f t="shared" si="3"/>
        <v>12.48</v>
      </c>
      <c r="E29" s="18"/>
      <c r="F29" s="9" t="s">
        <v>65</v>
      </c>
      <c r="G29" s="6">
        <v>1.2</v>
      </c>
      <c r="H29" s="6">
        <f t="shared" si="0"/>
        <v>0.24</v>
      </c>
      <c r="I29" s="6">
        <f t="shared" si="1"/>
        <v>1.44</v>
      </c>
      <c r="K29" s="9" t="s">
        <v>45</v>
      </c>
      <c r="L29" s="6">
        <v>269.39999999999998</v>
      </c>
      <c r="M29" s="6">
        <f t="shared" si="4"/>
        <v>53.88</v>
      </c>
      <c r="N29" s="5">
        <f t="shared" si="5"/>
        <v>323.27999999999997</v>
      </c>
    </row>
    <row r="30" spans="1:14" x14ac:dyDescent="0.25">
      <c r="A30" s="9" t="s">
        <v>90</v>
      </c>
      <c r="B30" s="6">
        <v>19.100000000000001</v>
      </c>
      <c r="C30" s="6">
        <f t="shared" si="2"/>
        <v>3.82</v>
      </c>
      <c r="D30" s="6">
        <f t="shared" si="3"/>
        <v>22.92</v>
      </c>
      <c r="E30" s="18"/>
      <c r="F30" s="9" t="s">
        <v>110</v>
      </c>
      <c r="G30" s="6" t="s">
        <v>64</v>
      </c>
      <c r="H30" s="6">
        <f t="shared" si="0"/>
        <v>1.4240000000000002</v>
      </c>
      <c r="I30" s="6">
        <f t="shared" si="1"/>
        <v>8.5440000000000005</v>
      </c>
      <c r="K30" s="9" t="s">
        <v>44</v>
      </c>
      <c r="L30" s="6">
        <v>454.8</v>
      </c>
      <c r="M30" s="6">
        <f t="shared" si="4"/>
        <v>90.96</v>
      </c>
      <c r="N30" s="5">
        <f t="shared" si="5"/>
        <v>545.76</v>
      </c>
    </row>
    <row r="31" spans="1:14" x14ac:dyDescent="0.25">
      <c r="A31" s="9" t="s">
        <v>89</v>
      </c>
      <c r="B31" s="6">
        <v>5.75</v>
      </c>
      <c r="C31" s="6">
        <f t="shared" si="2"/>
        <v>1.1499999999999999</v>
      </c>
      <c r="D31" s="6">
        <f t="shared" si="3"/>
        <v>6.9</v>
      </c>
      <c r="E31" s="18"/>
      <c r="F31" s="9" t="s">
        <v>63</v>
      </c>
      <c r="G31" s="6">
        <v>10.199999999999999</v>
      </c>
      <c r="H31" s="6">
        <f t="shared" si="0"/>
        <v>2.04</v>
      </c>
      <c r="I31" s="6">
        <f t="shared" si="1"/>
        <v>12.239999999999998</v>
      </c>
      <c r="K31" s="9" t="s">
        <v>43</v>
      </c>
      <c r="L31" s="6">
        <v>237.6</v>
      </c>
      <c r="M31" s="6">
        <f t="shared" si="4"/>
        <v>47.52</v>
      </c>
      <c r="N31" s="5">
        <f t="shared" si="5"/>
        <v>285.12</v>
      </c>
    </row>
    <row r="32" spans="1:14" x14ac:dyDescent="0.25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9" t="s">
        <v>62</v>
      </c>
      <c r="G32" s="6">
        <v>24</v>
      </c>
      <c r="H32" s="6">
        <f t="shared" si="0"/>
        <v>4.8</v>
      </c>
      <c r="I32" s="6">
        <f t="shared" si="1"/>
        <v>28.8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 x14ac:dyDescent="0.25">
      <c r="E33" s="13"/>
    </row>
    <row r="34" spans="1:14" x14ac:dyDescent="0.25">
      <c r="A34" s="14" t="str">
        <f>A1</f>
        <v>TARIF DES MEDICAMENTS POUR C.S. SOVU AU 28/04/2015</v>
      </c>
      <c r="B34" s="14"/>
      <c r="C34" s="14"/>
      <c r="D34" s="14"/>
      <c r="E34" s="12"/>
      <c r="K34" t="s">
        <v>147</v>
      </c>
    </row>
    <row r="35" spans="1:14" x14ac:dyDescent="0.25">
      <c r="A35" s="12"/>
      <c r="B35" s="12"/>
      <c r="C35" s="12"/>
      <c r="D35" s="12"/>
      <c r="E35" s="12"/>
    </row>
    <row r="36" spans="1:14" x14ac:dyDescent="0.25">
      <c r="A36" s="88" t="s">
        <v>145</v>
      </c>
      <c r="B36" s="88" t="s">
        <v>142</v>
      </c>
      <c r="C36" s="96">
        <v>0.2</v>
      </c>
      <c r="D36" s="88" t="s">
        <v>143</v>
      </c>
      <c r="E36" s="13"/>
    </row>
    <row r="37" spans="1:14" x14ac:dyDescent="0.25">
      <c r="A37" s="88"/>
      <c r="B37" s="88"/>
      <c r="C37" s="96"/>
      <c r="D37" s="88"/>
      <c r="E37" s="13"/>
    </row>
    <row r="38" spans="1:14" x14ac:dyDescent="0.25">
      <c r="A38" s="88"/>
      <c r="B38" s="88"/>
      <c r="C38" s="96"/>
      <c r="D38" s="88"/>
      <c r="E38" s="13"/>
    </row>
    <row r="39" spans="1:14" x14ac:dyDescent="0.25">
      <c r="A39" s="15" t="s">
        <v>41</v>
      </c>
      <c r="B39" s="16"/>
      <c r="C39" s="16"/>
      <c r="D39" s="16"/>
      <c r="E39" s="13"/>
      <c r="F39" s="15" t="s">
        <v>30</v>
      </c>
      <c r="G39" s="16"/>
      <c r="H39" s="16"/>
      <c r="I39" s="16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 x14ac:dyDescent="0.25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9" t="s">
        <v>29</v>
      </c>
      <c r="G40" s="6">
        <v>15.7</v>
      </c>
      <c r="H40" s="6">
        <f t="shared" ref="H40:H61" si="8">G40*20/100</f>
        <v>3.14</v>
      </c>
      <c r="I40" s="7">
        <f t="shared" ref="I40:I61" si="9">G40+H40</f>
        <v>18.84</v>
      </c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 x14ac:dyDescent="0.25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9" t="s">
        <v>28</v>
      </c>
      <c r="G41" s="6">
        <v>3932.4</v>
      </c>
      <c r="H41" s="6">
        <f t="shared" si="8"/>
        <v>786.48</v>
      </c>
      <c r="I41" s="7">
        <f t="shared" si="9"/>
        <v>4718.88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 x14ac:dyDescent="0.25">
      <c r="A42" s="9" t="s">
        <v>138</v>
      </c>
      <c r="B42" s="6">
        <v>124.2</v>
      </c>
      <c r="C42" s="6">
        <f t="shared" si="6"/>
        <v>24.84</v>
      </c>
      <c r="D42" s="6">
        <f t="shared" si="7"/>
        <v>149.04</v>
      </c>
      <c r="E42" s="18"/>
      <c r="F42" s="9" t="s">
        <v>160</v>
      </c>
      <c r="G42" s="6">
        <v>324</v>
      </c>
      <c r="H42" s="6">
        <f t="shared" si="8"/>
        <v>64.8</v>
      </c>
      <c r="I42" s="7">
        <f t="shared" si="9"/>
        <v>388.8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 x14ac:dyDescent="0.25">
      <c r="A43" s="9" t="s">
        <v>38</v>
      </c>
      <c r="B43" s="6">
        <v>203</v>
      </c>
      <c r="C43" s="6">
        <f t="shared" si="6"/>
        <v>40.6</v>
      </c>
      <c r="D43" s="6">
        <f t="shared" si="7"/>
        <v>243.6</v>
      </c>
      <c r="E43" s="18"/>
      <c r="F43" s="9" t="s">
        <v>27</v>
      </c>
      <c r="G43" s="19">
        <v>102</v>
      </c>
      <c r="H43" s="6">
        <f t="shared" si="8"/>
        <v>20.399999999999999</v>
      </c>
      <c r="I43" s="7">
        <f t="shared" si="9"/>
        <v>122.4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 x14ac:dyDescent="0.25">
      <c r="A44" s="9" t="s">
        <v>37</v>
      </c>
      <c r="B44" s="6">
        <v>53.5</v>
      </c>
      <c r="C44" s="6">
        <f t="shared" si="6"/>
        <v>10.7</v>
      </c>
      <c r="D44" s="6">
        <f t="shared" si="7"/>
        <v>64.2</v>
      </c>
      <c r="E44" s="18"/>
      <c r="F44" s="9" t="s">
        <v>161</v>
      </c>
      <c r="G44" s="19">
        <v>1800</v>
      </c>
      <c r="H44" s="6">
        <f t="shared" si="8"/>
        <v>360</v>
      </c>
      <c r="I44" s="7">
        <f t="shared" si="9"/>
        <v>2160</v>
      </c>
      <c r="K44" s="9" t="s">
        <v>8</v>
      </c>
      <c r="L44" s="89" t="s">
        <v>159</v>
      </c>
      <c r="M44" s="90"/>
      <c r="N44" s="91"/>
    </row>
    <row r="45" spans="1:14" x14ac:dyDescent="0.25">
      <c r="A45" s="9" t="s">
        <v>117</v>
      </c>
      <c r="B45" s="6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9" t="s">
        <v>26</v>
      </c>
      <c r="G45" s="6">
        <v>399</v>
      </c>
      <c r="H45" s="6">
        <f t="shared" si="8"/>
        <v>79.8</v>
      </c>
      <c r="I45" s="7">
        <f t="shared" si="9"/>
        <v>478.8</v>
      </c>
      <c r="K45" s="9" t="s">
        <v>7</v>
      </c>
      <c r="L45" s="6">
        <v>5.4</v>
      </c>
      <c r="M45" s="6">
        <f t="shared" ref="M45:M57" si="10">L45*20/100</f>
        <v>1.08</v>
      </c>
      <c r="N45" s="6">
        <f t="shared" ref="N45:N57" si="11">L45+M45</f>
        <v>6.48</v>
      </c>
    </row>
    <row r="46" spans="1:14" x14ac:dyDescent="0.25">
      <c r="A46" s="9" t="s">
        <v>36</v>
      </c>
      <c r="B46" s="6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9" t="s">
        <v>25</v>
      </c>
      <c r="G46" s="6">
        <v>149</v>
      </c>
      <c r="H46" s="6">
        <f t="shared" si="8"/>
        <v>29.8</v>
      </c>
      <c r="I46" s="7">
        <f t="shared" si="9"/>
        <v>178.8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 x14ac:dyDescent="0.25">
      <c r="A47" s="9" t="s">
        <v>124</v>
      </c>
      <c r="B47" s="6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9" t="s">
        <v>24</v>
      </c>
      <c r="G47" s="6">
        <v>138</v>
      </c>
      <c r="H47" s="6">
        <f t="shared" si="8"/>
        <v>27.6</v>
      </c>
      <c r="I47" s="7">
        <f t="shared" si="9"/>
        <v>165.6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 x14ac:dyDescent="0.25">
      <c r="A48" s="9" t="s">
        <v>111</v>
      </c>
      <c r="B48" s="6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9" t="s">
        <v>23</v>
      </c>
      <c r="G48" s="6">
        <v>140</v>
      </c>
      <c r="H48" s="6">
        <f t="shared" si="8"/>
        <v>28</v>
      </c>
      <c r="I48" s="7">
        <f t="shared" si="9"/>
        <v>168</v>
      </c>
      <c r="K48" s="9" t="s">
        <v>125</v>
      </c>
      <c r="L48" s="6">
        <v>73.8</v>
      </c>
      <c r="M48" s="6">
        <f t="shared" si="10"/>
        <v>14.76</v>
      </c>
      <c r="N48" s="6">
        <f t="shared" si="11"/>
        <v>88.56</v>
      </c>
    </row>
    <row r="49" spans="1:14" x14ac:dyDescent="0.25">
      <c r="A49" s="9" t="s">
        <v>139</v>
      </c>
      <c r="B49" s="6">
        <v>46.68</v>
      </c>
      <c r="C49" s="6">
        <f t="shared" si="6"/>
        <v>9.3360000000000003</v>
      </c>
      <c r="D49" s="6">
        <f t="shared" si="7"/>
        <v>56.015999999999998</v>
      </c>
      <c r="E49" s="18"/>
      <c r="F49" s="9" t="s">
        <v>22</v>
      </c>
      <c r="G49" s="6">
        <v>149.6</v>
      </c>
      <c r="H49" s="6">
        <f t="shared" si="8"/>
        <v>29.92</v>
      </c>
      <c r="I49" s="7">
        <f t="shared" si="9"/>
        <v>179.51999999999998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 x14ac:dyDescent="0.25">
      <c r="A50" s="9" t="s">
        <v>112</v>
      </c>
      <c r="B50" s="6">
        <v>82.54</v>
      </c>
      <c r="C50" s="6">
        <f t="shared" si="6"/>
        <v>16.508000000000003</v>
      </c>
      <c r="D50" s="6">
        <f t="shared" si="7"/>
        <v>99.048000000000002</v>
      </c>
      <c r="E50" s="18"/>
      <c r="F50" s="9" t="s">
        <v>154</v>
      </c>
      <c r="G50" s="6">
        <v>4981.6000000000004</v>
      </c>
      <c r="H50" s="6">
        <f t="shared" si="8"/>
        <v>996.32</v>
      </c>
      <c r="I50" s="7">
        <f t="shared" si="9"/>
        <v>5977.92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 x14ac:dyDescent="0.25">
      <c r="A51" s="9" t="s">
        <v>130</v>
      </c>
      <c r="B51" s="6">
        <v>480</v>
      </c>
      <c r="C51" s="6">
        <f t="shared" si="6"/>
        <v>96</v>
      </c>
      <c r="D51" s="6">
        <f t="shared" si="7"/>
        <v>576</v>
      </c>
      <c r="E51" s="18"/>
      <c r="F51" s="9" t="s">
        <v>21</v>
      </c>
      <c r="G51" s="6">
        <v>78.59</v>
      </c>
      <c r="H51" s="6">
        <f t="shared" si="8"/>
        <v>15.718000000000002</v>
      </c>
      <c r="I51" s="7">
        <f t="shared" si="9"/>
        <v>94.308000000000007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 x14ac:dyDescent="0.25">
      <c r="A52" s="9" t="s">
        <v>35</v>
      </c>
      <c r="B52" s="6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9" t="s">
        <v>20</v>
      </c>
      <c r="G52" s="6">
        <v>6.18</v>
      </c>
      <c r="H52" s="6">
        <f t="shared" si="8"/>
        <v>1.236</v>
      </c>
      <c r="I52" s="7">
        <f t="shared" si="9"/>
        <v>7.4159999999999995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 x14ac:dyDescent="0.25">
      <c r="A53" s="9" t="s">
        <v>140</v>
      </c>
      <c r="B53" s="6">
        <v>181</v>
      </c>
      <c r="C53" s="6">
        <f t="shared" si="6"/>
        <v>36.200000000000003</v>
      </c>
      <c r="D53" s="6">
        <f t="shared" si="7"/>
        <v>217.2</v>
      </c>
      <c r="E53" s="18"/>
      <c r="F53" s="9" t="s">
        <v>19</v>
      </c>
      <c r="G53" s="6">
        <v>111.67</v>
      </c>
      <c r="H53" s="6">
        <f t="shared" si="8"/>
        <v>22.334</v>
      </c>
      <c r="I53" s="7">
        <f t="shared" si="9"/>
        <v>134.00399999999999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 x14ac:dyDescent="0.25">
      <c r="A54" s="9" t="s">
        <v>141</v>
      </c>
      <c r="B54" s="6">
        <v>232.8</v>
      </c>
      <c r="C54" s="6">
        <f t="shared" si="6"/>
        <v>46.56</v>
      </c>
      <c r="D54" s="6">
        <f t="shared" si="7"/>
        <v>279.36</v>
      </c>
      <c r="E54" s="18"/>
      <c r="F54" s="9" t="s">
        <v>18</v>
      </c>
      <c r="G54" s="6">
        <v>89</v>
      </c>
      <c r="H54" s="6">
        <f t="shared" si="8"/>
        <v>17.8</v>
      </c>
      <c r="I54" s="7">
        <f t="shared" si="9"/>
        <v>106.8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 x14ac:dyDescent="0.25">
      <c r="A55" s="9" t="s">
        <v>34</v>
      </c>
      <c r="B55" s="6">
        <v>265.7</v>
      </c>
      <c r="C55" s="6">
        <f t="shared" si="6"/>
        <v>53.14</v>
      </c>
      <c r="D55" s="6">
        <f t="shared" si="7"/>
        <v>318.83999999999997</v>
      </c>
      <c r="E55" s="18"/>
      <c r="F55" s="9" t="s">
        <v>17</v>
      </c>
      <c r="G55" s="6">
        <v>11700</v>
      </c>
      <c r="H55" s="6">
        <f t="shared" si="8"/>
        <v>2340</v>
      </c>
      <c r="I55" s="7">
        <f t="shared" si="9"/>
        <v>14040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 x14ac:dyDescent="0.25">
      <c r="A56" s="9" t="s">
        <v>155</v>
      </c>
      <c r="B56" s="6">
        <v>441.6</v>
      </c>
      <c r="C56" s="6">
        <f t="shared" si="6"/>
        <v>88.32</v>
      </c>
      <c r="D56" s="6">
        <f t="shared" si="7"/>
        <v>529.92000000000007</v>
      </c>
      <c r="E56" s="18"/>
      <c r="F56" s="9" t="s">
        <v>122</v>
      </c>
      <c r="G56" s="6">
        <f>49*2</f>
        <v>98</v>
      </c>
      <c r="H56" s="6">
        <f t="shared" si="8"/>
        <v>19.600000000000001</v>
      </c>
      <c r="I56" s="7">
        <f t="shared" si="9"/>
        <v>117.6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 x14ac:dyDescent="0.25">
      <c r="A57" s="9" t="s">
        <v>121</v>
      </c>
      <c r="B57" s="6">
        <v>149.28</v>
      </c>
      <c r="C57" s="6">
        <f t="shared" si="6"/>
        <v>29.855999999999998</v>
      </c>
      <c r="D57" s="6">
        <f t="shared" si="7"/>
        <v>179.136</v>
      </c>
      <c r="E57" s="18"/>
      <c r="F57" s="9" t="s">
        <v>16</v>
      </c>
      <c r="G57" s="6">
        <v>220.34</v>
      </c>
      <c r="H57" s="6">
        <f t="shared" si="8"/>
        <v>44.068000000000005</v>
      </c>
      <c r="I57" s="7">
        <f t="shared" si="9"/>
        <v>264.40800000000002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 x14ac:dyDescent="0.25">
      <c r="A58" s="9" t="s">
        <v>33</v>
      </c>
      <c r="B58" s="6">
        <v>312</v>
      </c>
      <c r="C58" s="6">
        <f t="shared" si="6"/>
        <v>62.4</v>
      </c>
      <c r="D58" s="6">
        <f t="shared" si="7"/>
        <v>374.4</v>
      </c>
      <c r="E58" s="18"/>
      <c r="F58" s="9" t="s">
        <v>15</v>
      </c>
      <c r="G58" s="6">
        <v>15456</v>
      </c>
      <c r="H58" s="6">
        <f t="shared" si="8"/>
        <v>3091.2</v>
      </c>
      <c r="I58" s="7">
        <f t="shared" si="9"/>
        <v>18547.2</v>
      </c>
    </row>
    <row r="59" spans="1:14" x14ac:dyDescent="0.25">
      <c r="A59" s="9" t="s">
        <v>32</v>
      </c>
      <c r="B59" s="6">
        <v>53.5</v>
      </c>
      <c r="C59" s="6">
        <f t="shared" si="6"/>
        <v>10.7</v>
      </c>
      <c r="D59" s="6">
        <f t="shared" si="7"/>
        <v>64.2</v>
      </c>
      <c r="E59" s="18"/>
      <c r="F59" s="9" t="s">
        <v>14</v>
      </c>
      <c r="G59" s="6">
        <v>7200</v>
      </c>
      <c r="H59" s="6">
        <f t="shared" si="8"/>
        <v>1440</v>
      </c>
      <c r="I59" s="7">
        <f t="shared" si="9"/>
        <v>8640</v>
      </c>
    </row>
    <row r="60" spans="1:14" x14ac:dyDescent="0.25">
      <c r="A60" s="9" t="s">
        <v>113</v>
      </c>
      <c r="B60" s="6">
        <v>387</v>
      </c>
      <c r="C60" s="6">
        <f t="shared" si="6"/>
        <v>77.400000000000006</v>
      </c>
      <c r="D60" s="6">
        <f t="shared" si="7"/>
        <v>464.4</v>
      </c>
      <c r="E60" s="18"/>
      <c r="F60" s="9" t="s">
        <v>13</v>
      </c>
      <c r="G60" s="6">
        <v>8628</v>
      </c>
      <c r="H60" s="6">
        <f t="shared" si="8"/>
        <v>1725.6</v>
      </c>
      <c r="I60" s="7">
        <f t="shared" si="9"/>
        <v>10353.6</v>
      </c>
    </row>
    <row r="61" spans="1:14" x14ac:dyDescent="0.25">
      <c r="A61" s="9" t="s">
        <v>31</v>
      </c>
      <c r="B61" s="6">
        <v>81.12</v>
      </c>
      <c r="C61" s="6">
        <f t="shared" si="6"/>
        <v>16.224</v>
      </c>
      <c r="D61" s="6">
        <f t="shared" si="7"/>
        <v>97.344000000000008</v>
      </c>
      <c r="E61" s="18"/>
      <c r="F61" s="9" t="s">
        <v>12</v>
      </c>
      <c r="G61" s="6">
        <v>66</v>
      </c>
      <c r="H61" s="6">
        <f t="shared" si="8"/>
        <v>13.2</v>
      </c>
      <c r="I61" s="7">
        <f t="shared" si="9"/>
        <v>79.2</v>
      </c>
    </row>
    <row r="62" spans="1:14" x14ac:dyDescent="0.25">
      <c r="E62" s="13"/>
    </row>
    <row r="63" spans="1:14" x14ac:dyDescent="0.25">
      <c r="E63" s="13"/>
    </row>
    <row r="64" spans="1:14" x14ac:dyDescent="0.25">
      <c r="E64" s="13"/>
    </row>
    <row r="65" spans="2:5" x14ac:dyDescent="0.25">
      <c r="E65" s="13"/>
    </row>
    <row r="66" spans="2:5" x14ac:dyDescent="0.25">
      <c r="E66" s="13"/>
    </row>
    <row r="67" spans="2:5" x14ac:dyDescent="0.25">
      <c r="E67" s="13"/>
    </row>
    <row r="68" spans="2:5" x14ac:dyDescent="0.25">
      <c r="E68" s="13"/>
    </row>
    <row r="69" spans="2:5" x14ac:dyDescent="0.25">
      <c r="E69" s="13"/>
    </row>
    <row r="70" spans="2:5" x14ac:dyDescent="0.25">
      <c r="E70" s="13"/>
    </row>
    <row r="71" spans="2:5" x14ac:dyDescent="0.25">
      <c r="E71" s="13"/>
    </row>
    <row r="72" spans="2:5" x14ac:dyDescent="0.25">
      <c r="E72" s="13"/>
    </row>
    <row r="73" spans="2:5" x14ac:dyDescent="0.25">
      <c r="E73" s="13"/>
    </row>
    <row r="74" spans="2:5" x14ac:dyDescent="0.25">
      <c r="E74" s="13"/>
    </row>
    <row r="75" spans="2:5" x14ac:dyDescent="0.25">
      <c r="B75"/>
      <c r="C75"/>
      <c r="D75"/>
      <c r="E75" s="13"/>
    </row>
    <row r="76" spans="2:5" x14ac:dyDescent="0.25">
      <c r="B76"/>
      <c r="C76"/>
      <c r="D76"/>
      <c r="E76" s="13"/>
    </row>
    <row r="77" spans="2:5" x14ac:dyDescent="0.25">
      <c r="B77"/>
      <c r="C77"/>
      <c r="D77"/>
      <c r="E77" s="13"/>
    </row>
    <row r="78" spans="2:5" x14ac:dyDescent="0.25">
      <c r="B78"/>
      <c r="C78"/>
      <c r="D78"/>
      <c r="E78" s="13"/>
    </row>
    <row r="79" spans="2:5" x14ac:dyDescent="0.25">
      <c r="B79"/>
      <c r="C79"/>
      <c r="D79"/>
      <c r="E79" s="13"/>
    </row>
    <row r="80" spans="2:5" x14ac:dyDescent="0.25">
      <c r="B80"/>
      <c r="C80"/>
      <c r="D80"/>
      <c r="E80" s="13"/>
    </row>
    <row r="81" spans="2:5" x14ac:dyDescent="0.25">
      <c r="B81"/>
      <c r="C81"/>
      <c r="D81"/>
      <c r="E81" s="13"/>
    </row>
    <row r="82" spans="2:5" x14ac:dyDescent="0.25">
      <c r="B82"/>
      <c r="C82"/>
      <c r="D82"/>
      <c r="E82" s="13"/>
    </row>
    <row r="83" spans="2:5" x14ac:dyDescent="0.25">
      <c r="B83"/>
      <c r="C83"/>
      <c r="D83"/>
      <c r="E83" s="13"/>
    </row>
    <row r="84" spans="2:5" x14ac:dyDescent="0.25">
      <c r="B84"/>
      <c r="C84"/>
      <c r="D84"/>
      <c r="E84" s="13"/>
    </row>
    <row r="85" spans="2:5" x14ac:dyDescent="0.25">
      <c r="B85"/>
      <c r="C85"/>
      <c r="D85"/>
      <c r="E85" s="13"/>
    </row>
    <row r="86" spans="2:5" x14ac:dyDescent="0.25">
      <c r="B86"/>
      <c r="C86"/>
      <c r="D86"/>
      <c r="E86" s="13"/>
    </row>
    <row r="87" spans="2:5" x14ac:dyDescent="0.25">
      <c r="B87"/>
      <c r="C87"/>
      <c r="D87"/>
      <c r="E87" s="13"/>
    </row>
    <row r="88" spans="2:5" x14ac:dyDescent="0.25">
      <c r="B88"/>
      <c r="C88"/>
      <c r="D88"/>
      <c r="E88" s="13"/>
    </row>
    <row r="89" spans="2:5" x14ac:dyDescent="0.25">
      <c r="B89"/>
      <c r="C89"/>
      <c r="D89"/>
      <c r="E89" s="13"/>
    </row>
    <row r="90" spans="2:5" x14ac:dyDescent="0.25">
      <c r="B90"/>
      <c r="C90"/>
      <c r="D90"/>
      <c r="E90" s="13"/>
    </row>
    <row r="91" spans="2:5" x14ac:dyDescent="0.25">
      <c r="B91"/>
      <c r="C91"/>
      <c r="D91"/>
      <c r="E91" s="13"/>
    </row>
    <row r="92" spans="2:5" x14ac:dyDescent="0.25">
      <c r="B92"/>
      <c r="C92"/>
      <c r="D92"/>
      <c r="E92" s="13"/>
    </row>
    <row r="93" spans="2:5" x14ac:dyDescent="0.25">
      <c r="B93"/>
      <c r="C93"/>
      <c r="D93"/>
      <c r="E93" s="13"/>
    </row>
    <row r="94" spans="2:5" x14ac:dyDescent="0.25">
      <c r="B94"/>
      <c r="C94"/>
      <c r="D94"/>
    </row>
    <row r="95" spans="2:5" x14ac:dyDescent="0.25">
      <c r="B95"/>
      <c r="C95"/>
      <c r="D95"/>
    </row>
    <row r="96" spans="2:5" x14ac:dyDescent="0.25">
      <c r="B96"/>
      <c r="C96"/>
      <c r="D96"/>
    </row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</sheetData>
  <mergeCells count="6">
    <mergeCell ref="A36:A38"/>
    <mergeCell ref="L44:N44"/>
    <mergeCell ref="L17:M18"/>
    <mergeCell ref="D36:D38"/>
    <mergeCell ref="C36:C38"/>
    <mergeCell ref="B36:B38"/>
  </mergeCells>
  <pageMargins left="0.16" right="0.16" top="0.16" bottom="0.17" header="0.16" footer="0.17"/>
  <pageSetup scale="98" fitToHeight="2" orientation="landscape" verticalDpi="300" r:id="rId1"/>
  <rowBreaks count="1" manualBreakCount="1">
    <brk id="33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view="pageBreakPreview" zoomScaleSheetLayoutView="100" workbookViewId="0">
      <selection activeCell="F37" sqref="F37"/>
    </sheetView>
  </sheetViews>
  <sheetFormatPr defaultColWidth="9.140625" defaultRowHeight="15" x14ac:dyDescent="0.25"/>
  <cols>
    <col min="1" max="1" width="27.42578125" customWidth="1"/>
    <col min="2" max="2" width="7.42578125" style="8" bestFit="1" customWidth="1"/>
    <col min="3" max="3" width="4.7109375" style="8" customWidth="1"/>
    <col min="4" max="4" width="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6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 x14ac:dyDescent="0.25">
      <c r="A1" s="14" t="s">
        <v>162</v>
      </c>
      <c r="B1" s="14"/>
      <c r="C1" s="14"/>
      <c r="D1" s="14"/>
      <c r="E1" s="12"/>
      <c r="K1" t="s">
        <v>146</v>
      </c>
    </row>
    <row r="2" spans="1:14" x14ac:dyDescent="0.25">
      <c r="A2" s="2"/>
      <c r="B2" s="3"/>
      <c r="C2" s="4"/>
      <c r="D2" s="4"/>
      <c r="E2" s="4"/>
    </row>
    <row r="3" spans="1:14" ht="47.25" customHeight="1" x14ac:dyDescent="0.25">
      <c r="A3" s="20" t="s">
        <v>145</v>
      </c>
      <c r="B3" s="20" t="s">
        <v>156</v>
      </c>
      <c r="C3" s="21">
        <v>0.2</v>
      </c>
      <c r="D3" s="20" t="s">
        <v>143</v>
      </c>
      <c r="E3" s="13"/>
    </row>
    <row r="4" spans="1:14" x14ac:dyDescent="0.25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2" si="0">G4*20/100</f>
        <v>13.247999999999999</v>
      </c>
      <c r="I4" s="5">
        <f t="shared" ref="I4:I32" si="1">G4+H4</f>
        <v>79.488</v>
      </c>
      <c r="K4" s="15" t="s">
        <v>61</v>
      </c>
      <c r="L4" s="16"/>
      <c r="M4" s="16"/>
      <c r="N4" s="16"/>
    </row>
    <row r="5" spans="1:14" x14ac:dyDescent="0.25">
      <c r="A5" s="9" t="s">
        <v>109</v>
      </c>
      <c r="B5" s="6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9" t="s">
        <v>86</v>
      </c>
      <c r="G5" s="6">
        <v>3.84</v>
      </c>
      <c r="H5" s="6">
        <f t="shared" si="0"/>
        <v>0.76800000000000002</v>
      </c>
      <c r="I5" s="6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 x14ac:dyDescent="0.25">
      <c r="A6" s="9" t="s">
        <v>108</v>
      </c>
      <c r="B6" s="6">
        <v>3.6</v>
      </c>
      <c r="C6" s="6">
        <f t="shared" si="2"/>
        <v>0.72</v>
      </c>
      <c r="D6" s="6">
        <f t="shared" si="3"/>
        <v>4.32</v>
      </c>
      <c r="E6" s="18"/>
      <c r="F6" s="9" t="s">
        <v>85</v>
      </c>
      <c r="G6" s="6">
        <v>46.94</v>
      </c>
      <c r="H6" s="6">
        <f t="shared" si="0"/>
        <v>9.3879999999999999</v>
      </c>
      <c r="I6" s="6">
        <f t="shared" si="1"/>
        <v>56.327999999999996</v>
      </c>
      <c r="K6" s="9" t="s">
        <v>151</v>
      </c>
      <c r="L6" s="6">
        <v>1172.4000000000001</v>
      </c>
      <c r="M6" s="5">
        <f>L6*20/100</f>
        <v>234.48</v>
      </c>
      <c r="N6" s="5">
        <f>L6+M6</f>
        <v>1406.88</v>
      </c>
    </row>
    <row r="7" spans="1:14" x14ac:dyDescent="0.25">
      <c r="A7" s="9" t="s">
        <v>118</v>
      </c>
      <c r="B7" s="6">
        <v>48.3</v>
      </c>
      <c r="C7" s="6">
        <f t="shared" si="2"/>
        <v>9.66</v>
      </c>
      <c r="D7" s="6">
        <f t="shared" si="3"/>
        <v>57.959999999999994</v>
      </c>
      <c r="E7" s="18"/>
      <c r="F7" s="9" t="s">
        <v>84</v>
      </c>
      <c r="G7" s="6">
        <v>6</v>
      </c>
      <c r="H7" s="6">
        <f t="shared" si="0"/>
        <v>1.2</v>
      </c>
      <c r="I7" s="6">
        <f t="shared" si="1"/>
        <v>7.2</v>
      </c>
      <c r="K7" s="9" t="s">
        <v>152</v>
      </c>
      <c r="L7" s="6">
        <v>495.6</v>
      </c>
      <c r="M7" s="5">
        <f>L7*20/100</f>
        <v>99.12</v>
      </c>
      <c r="N7" s="5">
        <f>L7+M7</f>
        <v>594.72</v>
      </c>
    </row>
    <row r="8" spans="1:14" x14ac:dyDescent="0.25">
      <c r="A8" s="9" t="s">
        <v>107</v>
      </c>
      <c r="B8" s="6">
        <v>0</v>
      </c>
      <c r="C8" s="6">
        <f t="shared" si="2"/>
        <v>0</v>
      </c>
      <c r="D8" s="6">
        <f t="shared" si="3"/>
        <v>0</v>
      </c>
      <c r="E8" s="18"/>
      <c r="F8" s="9" t="s">
        <v>123</v>
      </c>
      <c r="G8" s="6" t="s">
        <v>83</v>
      </c>
      <c r="H8" s="6">
        <f t="shared" si="0"/>
        <v>1.536</v>
      </c>
      <c r="I8" s="6">
        <f t="shared" si="1"/>
        <v>9.2159999999999993</v>
      </c>
      <c r="K8" s="1" t="s">
        <v>60</v>
      </c>
      <c r="L8" s="5">
        <v>1725.6</v>
      </c>
      <c r="M8" s="5">
        <f>L8*20/100</f>
        <v>345.12</v>
      </c>
      <c r="N8" s="5">
        <f>L8+M8</f>
        <v>2070.7199999999998</v>
      </c>
    </row>
    <row r="9" spans="1:14" x14ac:dyDescent="0.25">
      <c r="A9" s="9" t="s">
        <v>119</v>
      </c>
      <c r="B9" s="6">
        <v>5.75</v>
      </c>
      <c r="C9" s="6">
        <f t="shared" si="2"/>
        <v>1.1499999999999999</v>
      </c>
      <c r="D9" s="6">
        <f t="shared" si="3"/>
        <v>6.9</v>
      </c>
      <c r="E9" s="18"/>
      <c r="F9" s="9" t="s">
        <v>82</v>
      </c>
      <c r="G9" s="6" t="s">
        <v>81</v>
      </c>
      <c r="H9" s="6">
        <f t="shared" si="0"/>
        <v>0.64800000000000013</v>
      </c>
      <c r="I9" s="6">
        <f t="shared" si="1"/>
        <v>3.8880000000000003</v>
      </c>
      <c r="K9" s="1" t="s">
        <v>59</v>
      </c>
      <c r="L9" s="5">
        <v>862.5</v>
      </c>
      <c r="M9" s="5">
        <f>L9*20/100</f>
        <v>172.5</v>
      </c>
      <c r="N9" s="5">
        <f>L9+M9</f>
        <v>1035</v>
      </c>
    </row>
    <row r="10" spans="1:14" x14ac:dyDescent="0.25">
      <c r="A10" s="9" t="s">
        <v>131</v>
      </c>
      <c r="B10" s="6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9" t="s">
        <v>80</v>
      </c>
      <c r="G10" s="6">
        <v>3.6</v>
      </c>
      <c r="H10" s="6">
        <f t="shared" si="0"/>
        <v>0.72</v>
      </c>
      <c r="I10" s="6">
        <f t="shared" si="1"/>
        <v>4.32</v>
      </c>
    </row>
    <row r="11" spans="1:14" x14ac:dyDescent="0.25">
      <c r="A11" s="9" t="s">
        <v>106</v>
      </c>
      <c r="B11" s="6">
        <v>18.63</v>
      </c>
      <c r="C11" s="6">
        <f t="shared" si="2"/>
        <v>3.7259999999999995</v>
      </c>
      <c r="D11" s="6">
        <f t="shared" si="3"/>
        <v>22.355999999999998</v>
      </c>
      <c r="E11" s="18"/>
      <c r="F11" s="9" t="s">
        <v>79</v>
      </c>
      <c r="G11" s="6">
        <v>3.2</v>
      </c>
      <c r="H11" s="6">
        <f t="shared" si="0"/>
        <v>0.64</v>
      </c>
      <c r="I11" s="6">
        <f t="shared" si="1"/>
        <v>3.8400000000000003</v>
      </c>
    </row>
    <row r="12" spans="1:14" x14ac:dyDescent="0.25">
      <c r="A12" s="9" t="s">
        <v>132</v>
      </c>
      <c r="B12" s="6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9" t="s">
        <v>78</v>
      </c>
      <c r="G12" s="6">
        <v>6.88</v>
      </c>
      <c r="H12" s="6">
        <f t="shared" si="0"/>
        <v>1.3759999999999999</v>
      </c>
      <c r="I12" s="6">
        <f t="shared" si="1"/>
        <v>8.2560000000000002</v>
      </c>
      <c r="K12" s="15" t="s">
        <v>58</v>
      </c>
      <c r="L12" s="16"/>
      <c r="M12" s="16"/>
      <c r="N12" s="16"/>
    </row>
    <row r="13" spans="1:14" x14ac:dyDescent="0.25">
      <c r="A13" s="9" t="s">
        <v>133</v>
      </c>
      <c r="B13" s="6">
        <v>11.5</v>
      </c>
      <c r="C13" s="6">
        <f t="shared" si="2"/>
        <v>2.2999999999999998</v>
      </c>
      <c r="D13" s="6">
        <f t="shared" si="3"/>
        <v>13.8</v>
      </c>
      <c r="E13" s="18"/>
      <c r="F13" s="9" t="s">
        <v>77</v>
      </c>
      <c r="G13" s="6">
        <v>3.4</v>
      </c>
      <c r="H13" s="6">
        <f t="shared" si="0"/>
        <v>0.68</v>
      </c>
      <c r="I13" s="6">
        <f t="shared" si="1"/>
        <v>4.08</v>
      </c>
      <c r="K13" s="9" t="s">
        <v>57</v>
      </c>
      <c r="L13" s="6">
        <v>880.4</v>
      </c>
      <c r="M13" s="6">
        <f>L13*20/100</f>
        <v>176.08</v>
      </c>
      <c r="N13" s="5">
        <f>L13+M13</f>
        <v>1056.48</v>
      </c>
    </row>
    <row r="14" spans="1:14" x14ac:dyDescent="0.25">
      <c r="A14" s="9" t="s">
        <v>105</v>
      </c>
      <c r="B14" s="6">
        <v>5.6</v>
      </c>
      <c r="C14" s="6">
        <f t="shared" si="2"/>
        <v>1.1200000000000001</v>
      </c>
      <c r="D14" s="6">
        <f t="shared" si="3"/>
        <v>6.72</v>
      </c>
      <c r="E14" s="18"/>
      <c r="F14" s="9" t="s">
        <v>137</v>
      </c>
      <c r="G14" s="6">
        <v>28.8</v>
      </c>
      <c r="H14" s="6">
        <f t="shared" si="0"/>
        <v>5.76</v>
      </c>
      <c r="I14" s="6">
        <f t="shared" si="1"/>
        <v>34.56</v>
      </c>
      <c r="K14" s="9" t="s">
        <v>114</v>
      </c>
      <c r="L14" s="6">
        <v>120</v>
      </c>
      <c r="M14" s="6">
        <f>L14*20/100</f>
        <v>24</v>
      </c>
      <c r="N14" s="5">
        <f>L14+M14</f>
        <v>144</v>
      </c>
    </row>
    <row r="15" spans="1:14" x14ac:dyDescent="0.25">
      <c r="A15" s="9" t="s">
        <v>104</v>
      </c>
      <c r="B15" s="6">
        <v>2.8</v>
      </c>
      <c r="C15" s="6">
        <f t="shared" si="2"/>
        <v>0.56000000000000005</v>
      </c>
      <c r="D15" s="6">
        <f t="shared" si="3"/>
        <v>3.36</v>
      </c>
      <c r="E15" s="18"/>
      <c r="F15" s="9" t="s">
        <v>76</v>
      </c>
      <c r="G15" s="6">
        <v>8.5</v>
      </c>
      <c r="H15" s="6">
        <f t="shared" si="0"/>
        <v>1.7</v>
      </c>
      <c r="I15" s="6">
        <f t="shared" si="1"/>
        <v>10.199999999999999</v>
      </c>
      <c r="K15" s="9" t="s">
        <v>115</v>
      </c>
      <c r="L15" s="6">
        <v>240</v>
      </c>
      <c r="M15" s="6">
        <f>L15*20/100</f>
        <v>48</v>
      </c>
      <c r="N15" s="5">
        <f>L15+M15</f>
        <v>288</v>
      </c>
    </row>
    <row r="16" spans="1:14" x14ac:dyDescent="0.25">
      <c r="A16" s="9" t="s">
        <v>134</v>
      </c>
      <c r="B16" s="6" t="s">
        <v>103</v>
      </c>
      <c r="C16" s="6">
        <f t="shared" si="2"/>
        <v>1.702</v>
      </c>
      <c r="D16" s="6">
        <f t="shared" si="3"/>
        <v>10.212</v>
      </c>
      <c r="E16" s="18"/>
      <c r="F16" s="9" t="s">
        <v>75</v>
      </c>
      <c r="G16" s="6">
        <v>42.6</v>
      </c>
      <c r="H16" s="6">
        <f t="shared" si="0"/>
        <v>8.52</v>
      </c>
      <c r="I16" s="6">
        <f t="shared" si="1"/>
        <v>51.120000000000005</v>
      </c>
      <c r="K16" s="9" t="s">
        <v>148</v>
      </c>
      <c r="L16" s="6">
        <v>172.8</v>
      </c>
      <c r="M16" s="6">
        <f>L16*20/100</f>
        <v>34.56</v>
      </c>
      <c r="N16" s="5">
        <f>L16+M16</f>
        <v>207.36</v>
      </c>
    </row>
    <row r="17" spans="1:14" x14ac:dyDescent="0.25">
      <c r="A17" s="9" t="s">
        <v>135</v>
      </c>
      <c r="B17" s="6">
        <v>17</v>
      </c>
      <c r="C17" s="6">
        <f t="shared" si="2"/>
        <v>3.4</v>
      </c>
      <c r="D17" s="6">
        <f t="shared" si="3"/>
        <v>20.399999999999999</v>
      </c>
      <c r="E17" s="18"/>
      <c r="F17" s="9" t="s">
        <v>74</v>
      </c>
      <c r="G17" s="6">
        <v>23.44</v>
      </c>
      <c r="H17" s="6">
        <f t="shared" si="0"/>
        <v>4.6879999999999997</v>
      </c>
      <c r="I17" s="6">
        <f t="shared" si="1"/>
        <v>28.128</v>
      </c>
      <c r="K17" s="9" t="s">
        <v>56</v>
      </c>
      <c r="L17" s="92" t="s">
        <v>55</v>
      </c>
      <c r="M17" s="93"/>
      <c r="N17" s="5">
        <v>843</v>
      </c>
    </row>
    <row r="18" spans="1:14" x14ac:dyDescent="0.25">
      <c r="A18" s="9" t="s">
        <v>136</v>
      </c>
      <c r="B18" s="6" t="s">
        <v>102</v>
      </c>
      <c r="C18" s="6">
        <f t="shared" si="2"/>
        <v>2.4700000000000002</v>
      </c>
      <c r="D18" s="6">
        <f t="shared" si="3"/>
        <v>14.82</v>
      </c>
      <c r="E18" s="18"/>
      <c r="F18" s="9" t="s">
        <v>73</v>
      </c>
      <c r="G18" s="6">
        <v>2</v>
      </c>
      <c r="H18" s="6">
        <f t="shared" si="0"/>
        <v>0.4</v>
      </c>
      <c r="I18" s="6">
        <f t="shared" si="1"/>
        <v>2.4</v>
      </c>
      <c r="K18" s="9" t="s">
        <v>54</v>
      </c>
      <c r="L18" s="94"/>
      <c r="M18" s="95"/>
      <c r="N18" s="5">
        <v>1870</v>
      </c>
    </row>
    <row r="19" spans="1:14" x14ac:dyDescent="0.25">
      <c r="A19" s="9" t="s">
        <v>101</v>
      </c>
      <c r="B19" s="6">
        <v>34.049999999999997</v>
      </c>
      <c r="C19" s="6">
        <f t="shared" si="2"/>
        <v>6.81</v>
      </c>
      <c r="D19" s="6">
        <f t="shared" si="3"/>
        <v>40.86</v>
      </c>
      <c r="E19" s="18"/>
      <c r="F19" s="9" t="s">
        <v>72</v>
      </c>
      <c r="G19" s="6">
        <v>4.0999999999999996</v>
      </c>
      <c r="H19" s="6">
        <f t="shared" si="0"/>
        <v>0.82</v>
      </c>
      <c r="I19" s="6">
        <f t="shared" si="1"/>
        <v>4.92</v>
      </c>
    </row>
    <row r="20" spans="1:14" x14ac:dyDescent="0.25">
      <c r="A20" s="9" t="s">
        <v>100</v>
      </c>
      <c r="B20" s="6">
        <v>13.2</v>
      </c>
      <c r="C20" s="6">
        <f t="shared" si="2"/>
        <v>2.64</v>
      </c>
      <c r="D20" s="6">
        <f t="shared" si="3"/>
        <v>15.84</v>
      </c>
      <c r="E20" s="18"/>
      <c r="F20" s="9" t="s">
        <v>71</v>
      </c>
      <c r="G20" s="6">
        <v>89.7</v>
      </c>
      <c r="H20" s="6">
        <f t="shared" si="0"/>
        <v>17.940000000000001</v>
      </c>
      <c r="I20" s="6">
        <f t="shared" si="1"/>
        <v>107.64</v>
      </c>
    </row>
    <row r="21" spans="1:14" x14ac:dyDescent="0.25">
      <c r="A21" s="9" t="s">
        <v>99</v>
      </c>
      <c r="B21" s="6">
        <v>180</v>
      </c>
      <c r="C21" s="6">
        <f t="shared" si="2"/>
        <v>36</v>
      </c>
      <c r="D21" s="6">
        <f t="shared" si="3"/>
        <v>216</v>
      </c>
      <c r="E21" s="18"/>
      <c r="F21" s="9" t="s">
        <v>120</v>
      </c>
      <c r="G21" s="6">
        <v>19</v>
      </c>
      <c r="H21" s="6">
        <f t="shared" si="0"/>
        <v>3.8</v>
      </c>
      <c r="I21" s="6">
        <f t="shared" si="1"/>
        <v>22.8</v>
      </c>
      <c r="K21" s="15" t="s">
        <v>53</v>
      </c>
      <c r="L21" s="16"/>
      <c r="M21" s="16"/>
      <c r="N21" s="16"/>
    </row>
    <row r="22" spans="1:14" x14ac:dyDescent="0.25">
      <c r="A22" s="9" t="s">
        <v>98</v>
      </c>
      <c r="B22" s="6">
        <v>180</v>
      </c>
      <c r="C22" s="6">
        <f t="shared" si="2"/>
        <v>36</v>
      </c>
      <c r="D22" s="6">
        <f t="shared" si="3"/>
        <v>216</v>
      </c>
      <c r="E22" s="18"/>
      <c r="F22" s="9" t="s">
        <v>70</v>
      </c>
      <c r="G22" s="6">
        <v>6.9</v>
      </c>
      <c r="H22" s="6">
        <f t="shared" si="0"/>
        <v>1.38</v>
      </c>
      <c r="I22" s="6">
        <f t="shared" si="1"/>
        <v>8.2800000000000011</v>
      </c>
      <c r="K22" s="9" t="s">
        <v>52</v>
      </c>
      <c r="L22" s="6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 x14ac:dyDescent="0.25">
      <c r="A23" s="9" t="s">
        <v>97</v>
      </c>
      <c r="B23" s="6">
        <v>270</v>
      </c>
      <c r="C23" s="6">
        <f t="shared" si="2"/>
        <v>54</v>
      </c>
      <c r="D23" s="6">
        <f t="shared" si="3"/>
        <v>324</v>
      </c>
      <c r="E23" s="18"/>
      <c r="F23" s="9" t="s">
        <v>69</v>
      </c>
      <c r="G23" s="6">
        <v>6.6</v>
      </c>
      <c r="H23" s="6">
        <f t="shared" si="0"/>
        <v>1.32</v>
      </c>
      <c r="I23" s="6">
        <f t="shared" si="1"/>
        <v>7.92</v>
      </c>
      <c r="K23" s="9" t="s">
        <v>51</v>
      </c>
      <c r="L23" s="6">
        <v>638.4</v>
      </c>
      <c r="M23" s="6">
        <f t="shared" si="4"/>
        <v>127.68</v>
      </c>
      <c r="N23" s="5">
        <f t="shared" si="5"/>
        <v>766.07999999999993</v>
      </c>
    </row>
    <row r="24" spans="1:14" x14ac:dyDescent="0.25">
      <c r="A24" s="9" t="s">
        <v>96</v>
      </c>
      <c r="B24" s="6">
        <v>270</v>
      </c>
      <c r="C24" s="6">
        <f t="shared" si="2"/>
        <v>54</v>
      </c>
      <c r="D24" s="6">
        <f t="shared" si="3"/>
        <v>324</v>
      </c>
      <c r="E24" s="18"/>
      <c r="F24" s="9" t="s">
        <v>68</v>
      </c>
      <c r="G24" s="6">
        <v>5.87</v>
      </c>
      <c r="H24" s="6">
        <f t="shared" si="0"/>
        <v>1.1740000000000002</v>
      </c>
      <c r="I24" s="6">
        <f t="shared" si="1"/>
        <v>7.0440000000000005</v>
      </c>
      <c r="K24" s="9" t="s">
        <v>50</v>
      </c>
      <c r="L24" s="6">
        <v>415.2</v>
      </c>
      <c r="M24" s="6">
        <f t="shared" si="4"/>
        <v>83.04</v>
      </c>
      <c r="N24" s="5">
        <f t="shared" si="5"/>
        <v>498.24</v>
      </c>
    </row>
    <row r="25" spans="1:14" x14ac:dyDescent="0.25">
      <c r="A25" s="9" t="s">
        <v>95</v>
      </c>
      <c r="B25" s="6">
        <v>3</v>
      </c>
      <c r="C25" s="6">
        <f t="shared" si="2"/>
        <v>0.6</v>
      </c>
      <c r="D25" s="6">
        <f t="shared" si="3"/>
        <v>3.6</v>
      </c>
      <c r="E25" s="18"/>
      <c r="F25" s="9" t="s">
        <v>67</v>
      </c>
      <c r="G25" s="6">
        <v>10.1</v>
      </c>
      <c r="H25" s="6">
        <f t="shared" si="0"/>
        <v>2.02</v>
      </c>
      <c r="I25" s="6">
        <f t="shared" si="1"/>
        <v>12.12</v>
      </c>
      <c r="K25" s="9" t="s">
        <v>49</v>
      </c>
      <c r="L25" s="6">
        <v>708</v>
      </c>
      <c r="M25" s="6">
        <f t="shared" si="4"/>
        <v>141.6</v>
      </c>
      <c r="N25" s="5">
        <f t="shared" si="5"/>
        <v>849.6</v>
      </c>
    </row>
    <row r="26" spans="1:14" x14ac:dyDescent="0.25">
      <c r="A26" s="9" t="s">
        <v>94</v>
      </c>
      <c r="B26" s="6">
        <v>8</v>
      </c>
      <c r="C26" s="6">
        <f t="shared" si="2"/>
        <v>1.6</v>
      </c>
      <c r="D26" s="6">
        <f t="shared" si="3"/>
        <v>9.6</v>
      </c>
      <c r="E26" s="18"/>
      <c r="F26" s="9" t="s">
        <v>66</v>
      </c>
      <c r="G26" s="6">
        <v>1.68</v>
      </c>
      <c r="H26" s="6">
        <f t="shared" si="0"/>
        <v>0.33600000000000002</v>
      </c>
      <c r="I26" s="6">
        <f t="shared" si="1"/>
        <v>2.016</v>
      </c>
      <c r="K26" s="9" t="s">
        <v>48</v>
      </c>
      <c r="L26" s="6">
        <v>300</v>
      </c>
      <c r="M26" s="6">
        <f t="shared" si="4"/>
        <v>60</v>
      </c>
      <c r="N26" s="5">
        <f t="shared" si="5"/>
        <v>360</v>
      </c>
    </row>
    <row r="27" spans="1:14" x14ac:dyDescent="0.25">
      <c r="A27" s="9" t="s">
        <v>128</v>
      </c>
      <c r="B27" s="6">
        <v>6</v>
      </c>
      <c r="C27" s="6">
        <f t="shared" si="2"/>
        <v>1.2</v>
      </c>
      <c r="D27" s="6">
        <f t="shared" si="3"/>
        <v>7.2</v>
      </c>
      <c r="E27" s="18"/>
      <c r="F27" s="9" t="s">
        <v>129</v>
      </c>
      <c r="G27" s="6">
        <v>60.3</v>
      </c>
      <c r="H27" s="6">
        <f t="shared" si="0"/>
        <v>12.06</v>
      </c>
      <c r="I27" s="6">
        <f t="shared" si="1"/>
        <v>72.36</v>
      </c>
      <c r="K27" s="9" t="s">
        <v>47</v>
      </c>
      <c r="L27" s="6">
        <v>387.6</v>
      </c>
      <c r="M27" s="6">
        <f t="shared" si="4"/>
        <v>77.52</v>
      </c>
      <c r="N27" s="5">
        <f t="shared" si="5"/>
        <v>465.12</v>
      </c>
    </row>
    <row r="28" spans="1:14" x14ac:dyDescent="0.25">
      <c r="A28" s="9" t="s">
        <v>93</v>
      </c>
      <c r="B28" s="6" t="s">
        <v>92</v>
      </c>
      <c r="C28" s="6">
        <f t="shared" si="2"/>
        <v>1.1000000000000001</v>
      </c>
      <c r="D28" s="6">
        <f t="shared" si="3"/>
        <v>6.6</v>
      </c>
      <c r="E28" s="18"/>
      <c r="F28" s="9" t="s">
        <v>157</v>
      </c>
      <c r="G28" s="6">
        <v>0</v>
      </c>
      <c r="H28" s="6">
        <f t="shared" si="0"/>
        <v>0</v>
      </c>
      <c r="I28" s="6">
        <f t="shared" si="1"/>
        <v>0</v>
      </c>
      <c r="K28" s="9" t="s">
        <v>46</v>
      </c>
      <c r="L28" s="6">
        <v>360</v>
      </c>
      <c r="M28" s="6">
        <f t="shared" si="4"/>
        <v>72</v>
      </c>
      <c r="N28" s="5">
        <f t="shared" si="5"/>
        <v>432</v>
      </c>
    </row>
    <row r="29" spans="1:14" x14ac:dyDescent="0.25">
      <c r="A29" s="9" t="s">
        <v>91</v>
      </c>
      <c r="B29" s="6">
        <v>10.4</v>
      </c>
      <c r="C29" s="6">
        <f t="shared" si="2"/>
        <v>2.08</v>
      </c>
      <c r="D29" s="6">
        <f t="shared" si="3"/>
        <v>12.48</v>
      </c>
      <c r="E29" s="18"/>
      <c r="F29" s="9" t="s">
        <v>65</v>
      </c>
      <c r="G29" s="6">
        <v>1.2</v>
      </c>
      <c r="H29" s="6">
        <f t="shared" si="0"/>
        <v>0.24</v>
      </c>
      <c r="I29" s="6">
        <f t="shared" si="1"/>
        <v>1.44</v>
      </c>
      <c r="K29" s="9" t="s">
        <v>45</v>
      </c>
      <c r="L29" s="6">
        <v>269.39999999999998</v>
      </c>
      <c r="M29" s="6">
        <f t="shared" si="4"/>
        <v>53.88</v>
      </c>
      <c r="N29" s="5">
        <f t="shared" si="5"/>
        <v>323.27999999999997</v>
      </c>
    </row>
    <row r="30" spans="1:14" x14ac:dyDescent="0.25">
      <c r="A30" s="9" t="s">
        <v>90</v>
      </c>
      <c r="B30" s="6">
        <v>19.100000000000001</v>
      </c>
      <c r="C30" s="6">
        <f t="shared" si="2"/>
        <v>3.82</v>
      </c>
      <c r="D30" s="6">
        <f t="shared" si="3"/>
        <v>22.92</v>
      </c>
      <c r="E30" s="18"/>
      <c r="F30" s="9" t="s">
        <v>110</v>
      </c>
      <c r="G30" s="6" t="s">
        <v>64</v>
      </c>
      <c r="H30" s="6">
        <f t="shared" si="0"/>
        <v>1.4240000000000002</v>
      </c>
      <c r="I30" s="6">
        <f t="shared" si="1"/>
        <v>8.5440000000000005</v>
      </c>
      <c r="K30" s="9" t="s">
        <v>44</v>
      </c>
      <c r="L30" s="6">
        <v>454.8</v>
      </c>
      <c r="M30" s="6">
        <f t="shared" si="4"/>
        <v>90.96</v>
      </c>
      <c r="N30" s="5">
        <f t="shared" si="5"/>
        <v>545.76</v>
      </c>
    </row>
    <row r="31" spans="1:14" x14ac:dyDescent="0.25">
      <c r="A31" s="9" t="s">
        <v>89</v>
      </c>
      <c r="B31" s="6">
        <v>5.75</v>
      </c>
      <c r="C31" s="6">
        <f t="shared" si="2"/>
        <v>1.1499999999999999</v>
      </c>
      <c r="D31" s="6">
        <f t="shared" si="3"/>
        <v>6.9</v>
      </c>
      <c r="E31" s="18"/>
      <c r="F31" s="9" t="s">
        <v>63</v>
      </c>
      <c r="G31" s="6">
        <v>10.199999999999999</v>
      </c>
      <c r="H31" s="6">
        <f t="shared" si="0"/>
        <v>2.04</v>
      </c>
      <c r="I31" s="6">
        <f t="shared" si="1"/>
        <v>12.239999999999998</v>
      </c>
      <c r="K31" s="9" t="s">
        <v>43</v>
      </c>
      <c r="L31" s="6">
        <v>237.6</v>
      </c>
      <c r="M31" s="6">
        <f t="shared" si="4"/>
        <v>47.52</v>
      </c>
      <c r="N31" s="5">
        <f t="shared" si="5"/>
        <v>285.12</v>
      </c>
    </row>
    <row r="32" spans="1:14" x14ac:dyDescent="0.25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9" t="s">
        <v>62</v>
      </c>
      <c r="G32" s="6">
        <v>24</v>
      </c>
      <c r="H32" s="6">
        <f t="shared" si="0"/>
        <v>4.8</v>
      </c>
      <c r="I32" s="6">
        <f t="shared" si="1"/>
        <v>28.8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 x14ac:dyDescent="0.25">
      <c r="E33" s="13"/>
    </row>
    <row r="34" spans="1:14" x14ac:dyDescent="0.25">
      <c r="A34" s="14" t="str">
        <f>A1</f>
        <v>TARIF DES MEDICAMENTS POUR C.S. SOVU AU 18/05/2015</v>
      </c>
      <c r="B34" s="14"/>
      <c r="C34" s="14"/>
      <c r="D34" s="14"/>
      <c r="E34" s="12"/>
      <c r="K34" t="s">
        <v>147</v>
      </c>
    </row>
    <row r="35" spans="1:14" x14ac:dyDescent="0.25">
      <c r="A35" s="12"/>
      <c r="B35" s="12"/>
      <c r="C35" s="12"/>
      <c r="D35" s="12"/>
      <c r="E35" s="12"/>
    </row>
    <row r="36" spans="1:14" x14ac:dyDescent="0.25">
      <c r="A36" s="88" t="s">
        <v>145</v>
      </c>
      <c r="B36" s="88" t="s">
        <v>142</v>
      </c>
      <c r="C36" s="96">
        <v>0.2</v>
      </c>
      <c r="D36" s="88" t="s">
        <v>143</v>
      </c>
      <c r="E36" s="13"/>
    </row>
    <row r="37" spans="1:14" x14ac:dyDescent="0.25">
      <c r="A37" s="88"/>
      <c r="B37" s="88"/>
      <c r="C37" s="96"/>
      <c r="D37" s="88"/>
      <c r="E37" s="13"/>
    </row>
    <row r="38" spans="1:14" x14ac:dyDescent="0.25">
      <c r="A38" s="88"/>
      <c r="B38" s="88"/>
      <c r="C38" s="96"/>
      <c r="D38" s="88"/>
      <c r="E38" s="13"/>
    </row>
    <row r="39" spans="1:14" x14ac:dyDescent="0.25">
      <c r="A39" s="15" t="s">
        <v>41</v>
      </c>
      <c r="B39" s="16"/>
      <c r="C39" s="16"/>
      <c r="D39" s="16"/>
      <c r="E39" s="13"/>
      <c r="F39" s="15" t="s">
        <v>30</v>
      </c>
      <c r="G39" s="16"/>
      <c r="H39" s="16"/>
      <c r="I39" s="16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 x14ac:dyDescent="0.25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9" t="s">
        <v>29</v>
      </c>
      <c r="G40" s="6">
        <v>15.7</v>
      </c>
      <c r="H40" s="6">
        <f t="shared" ref="H40:H61" si="8">G40*20/100</f>
        <v>3.14</v>
      </c>
      <c r="I40" s="7">
        <f t="shared" ref="I40:I61" si="9">G40+H40</f>
        <v>18.84</v>
      </c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 x14ac:dyDescent="0.25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9" t="s">
        <v>28</v>
      </c>
      <c r="G41" s="6">
        <v>3932.4</v>
      </c>
      <c r="H41" s="6">
        <f t="shared" si="8"/>
        <v>786.48</v>
      </c>
      <c r="I41" s="7">
        <f t="shared" si="9"/>
        <v>4718.88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 x14ac:dyDescent="0.25">
      <c r="A42" s="9" t="s">
        <v>138</v>
      </c>
      <c r="B42" s="6">
        <v>124.2</v>
      </c>
      <c r="C42" s="6">
        <f t="shared" si="6"/>
        <v>24.84</v>
      </c>
      <c r="D42" s="6">
        <f t="shared" si="7"/>
        <v>149.04</v>
      </c>
      <c r="E42" s="18"/>
      <c r="F42" s="9" t="s">
        <v>160</v>
      </c>
      <c r="G42" s="6">
        <v>324</v>
      </c>
      <c r="H42" s="6">
        <f t="shared" si="8"/>
        <v>64.8</v>
      </c>
      <c r="I42" s="7">
        <f t="shared" si="9"/>
        <v>388.8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 x14ac:dyDescent="0.25">
      <c r="A43" s="9" t="s">
        <v>38</v>
      </c>
      <c r="B43" s="6">
        <v>203</v>
      </c>
      <c r="C43" s="6">
        <f t="shared" si="6"/>
        <v>40.6</v>
      </c>
      <c r="D43" s="6">
        <f t="shared" si="7"/>
        <v>243.6</v>
      </c>
      <c r="E43" s="18"/>
      <c r="F43" s="9" t="s">
        <v>27</v>
      </c>
      <c r="G43" s="19">
        <v>102</v>
      </c>
      <c r="H43" s="6">
        <f t="shared" si="8"/>
        <v>20.399999999999999</v>
      </c>
      <c r="I43" s="7">
        <f t="shared" si="9"/>
        <v>122.4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 x14ac:dyDescent="0.25">
      <c r="A44" s="9" t="s">
        <v>37</v>
      </c>
      <c r="B44" s="6">
        <v>53.5</v>
      </c>
      <c r="C44" s="6">
        <f t="shared" si="6"/>
        <v>10.7</v>
      </c>
      <c r="D44" s="6">
        <f t="shared" si="7"/>
        <v>64.2</v>
      </c>
      <c r="E44" s="18"/>
      <c r="F44" s="9" t="s">
        <v>161</v>
      </c>
      <c r="G44" s="19">
        <v>1800</v>
      </c>
      <c r="H44" s="6">
        <f t="shared" si="8"/>
        <v>360</v>
      </c>
      <c r="I44" s="7">
        <f t="shared" si="9"/>
        <v>2160</v>
      </c>
      <c r="K44" s="9" t="s">
        <v>8</v>
      </c>
      <c r="L44" s="89" t="s">
        <v>159</v>
      </c>
      <c r="M44" s="90"/>
      <c r="N44" s="91"/>
    </row>
    <row r="45" spans="1:14" x14ac:dyDescent="0.25">
      <c r="A45" s="9" t="s">
        <v>117</v>
      </c>
      <c r="B45" s="6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9" t="s">
        <v>26</v>
      </c>
      <c r="G45" s="6">
        <v>399</v>
      </c>
      <c r="H45" s="6">
        <f t="shared" si="8"/>
        <v>79.8</v>
      </c>
      <c r="I45" s="7">
        <f t="shared" si="9"/>
        <v>478.8</v>
      </c>
      <c r="K45" s="9" t="s">
        <v>7</v>
      </c>
      <c r="L45" s="6">
        <v>5.4</v>
      </c>
      <c r="M45" s="6">
        <f t="shared" ref="M45:M57" si="10">L45*20/100</f>
        <v>1.08</v>
      </c>
      <c r="N45" s="6">
        <f t="shared" ref="N45:N57" si="11">L45+M45</f>
        <v>6.48</v>
      </c>
    </row>
    <row r="46" spans="1:14" x14ac:dyDescent="0.25">
      <c r="A46" s="9" t="s">
        <v>36</v>
      </c>
      <c r="B46" s="6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9" t="s">
        <v>25</v>
      </c>
      <c r="G46" s="6">
        <v>149</v>
      </c>
      <c r="H46" s="6">
        <f t="shared" si="8"/>
        <v>29.8</v>
      </c>
      <c r="I46" s="7">
        <f t="shared" si="9"/>
        <v>178.8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 x14ac:dyDescent="0.25">
      <c r="A47" s="9" t="s">
        <v>124</v>
      </c>
      <c r="B47" s="6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9" t="s">
        <v>24</v>
      </c>
      <c r="G47" s="6">
        <v>112</v>
      </c>
      <c r="H47" s="6">
        <f t="shared" si="8"/>
        <v>22.4</v>
      </c>
      <c r="I47" s="7">
        <f t="shared" si="9"/>
        <v>134.4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 x14ac:dyDescent="0.25">
      <c r="A48" s="9" t="s">
        <v>111</v>
      </c>
      <c r="B48" s="6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9" t="s">
        <v>23</v>
      </c>
      <c r="G48" s="6">
        <v>140</v>
      </c>
      <c r="H48" s="6">
        <f t="shared" si="8"/>
        <v>28</v>
      </c>
      <c r="I48" s="7">
        <f t="shared" si="9"/>
        <v>168</v>
      </c>
      <c r="K48" s="9" t="s">
        <v>125</v>
      </c>
      <c r="L48" s="6">
        <v>73.8</v>
      </c>
      <c r="M48" s="6">
        <f t="shared" si="10"/>
        <v>14.76</v>
      </c>
      <c r="N48" s="6">
        <f t="shared" si="11"/>
        <v>88.56</v>
      </c>
    </row>
    <row r="49" spans="1:14" x14ac:dyDescent="0.25">
      <c r="A49" s="9" t="s">
        <v>139</v>
      </c>
      <c r="B49" s="6">
        <v>46.68</v>
      </c>
      <c r="C49" s="6">
        <f t="shared" si="6"/>
        <v>9.3360000000000003</v>
      </c>
      <c r="D49" s="6">
        <f t="shared" si="7"/>
        <v>56.015999999999998</v>
      </c>
      <c r="E49" s="18"/>
      <c r="F49" s="9" t="s">
        <v>22</v>
      </c>
      <c r="G49" s="6">
        <v>149.6</v>
      </c>
      <c r="H49" s="6">
        <f t="shared" si="8"/>
        <v>29.92</v>
      </c>
      <c r="I49" s="7">
        <f t="shared" si="9"/>
        <v>179.51999999999998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 x14ac:dyDescent="0.25">
      <c r="A50" s="9" t="s">
        <v>112</v>
      </c>
      <c r="B50" s="6">
        <v>82.54</v>
      </c>
      <c r="C50" s="6">
        <f t="shared" si="6"/>
        <v>16.508000000000003</v>
      </c>
      <c r="D50" s="6">
        <f t="shared" si="7"/>
        <v>99.048000000000002</v>
      </c>
      <c r="E50" s="18"/>
      <c r="F50" s="9" t="s">
        <v>154</v>
      </c>
      <c r="G50" s="6">
        <v>4981.6000000000004</v>
      </c>
      <c r="H50" s="6">
        <f t="shared" si="8"/>
        <v>996.32</v>
      </c>
      <c r="I50" s="7">
        <f t="shared" si="9"/>
        <v>5977.92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 x14ac:dyDescent="0.25">
      <c r="A51" s="9" t="s">
        <v>130</v>
      </c>
      <c r="B51" s="6">
        <v>480</v>
      </c>
      <c r="C51" s="6">
        <f t="shared" si="6"/>
        <v>96</v>
      </c>
      <c r="D51" s="6">
        <f t="shared" si="7"/>
        <v>576</v>
      </c>
      <c r="E51" s="18"/>
      <c r="F51" s="9" t="s">
        <v>21</v>
      </c>
      <c r="G51" s="6">
        <v>78.59</v>
      </c>
      <c r="H51" s="6">
        <f t="shared" si="8"/>
        <v>15.718000000000002</v>
      </c>
      <c r="I51" s="7">
        <f t="shared" si="9"/>
        <v>94.308000000000007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 x14ac:dyDescent="0.25">
      <c r="A52" s="9" t="s">
        <v>35</v>
      </c>
      <c r="B52" s="6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9" t="s">
        <v>20</v>
      </c>
      <c r="G52" s="6">
        <v>6.18</v>
      </c>
      <c r="H52" s="6">
        <f t="shared" si="8"/>
        <v>1.236</v>
      </c>
      <c r="I52" s="7">
        <f t="shared" si="9"/>
        <v>7.4159999999999995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 x14ac:dyDescent="0.25">
      <c r="A53" s="9" t="s">
        <v>140</v>
      </c>
      <c r="B53" s="6">
        <v>181</v>
      </c>
      <c r="C53" s="6">
        <f t="shared" si="6"/>
        <v>36.200000000000003</v>
      </c>
      <c r="D53" s="6">
        <f t="shared" si="7"/>
        <v>217.2</v>
      </c>
      <c r="E53" s="18"/>
      <c r="F53" s="9" t="s">
        <v>19</v>
      </c>
      <c r="G53" s="6">
        <v>111.67</v>
      </c>
      <c r="H53" s="6">
        <f t="shared" si="8"/>
        <v>22.334</v>
      </c>
      <c r="I53" s="7">
        <f t="shared" si="9"/>
        <v>134.00399999999999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 x14ac:dyDescent="0.25">
      <c r="A54" s="9" t="s">
        <v>141</v>
      </c>
      <c r="B54" s="6">
        <v>232.8</v>
      </c>
      <c r="C54" s="6">
        <f t="shared" si="6"/>
        <v>46.56</v>
      </c>
      <c r="D54" s="6">
        <f t="shared" si="7"/>
        <v>279.36</v>
      </c>
      <c r="E54" s="18"/>
      <c r="F54" s="9" t="s">
        <v>18</v>
      </c>
      <c r="G54" s="6">
        <v>89</v>
      </c>
      <c r="H54" s="6">
        <f t="shared" si="8"/>
        <v>17.8</v>
      </c>
      <c r="I54" s="7">
        <f t="shared" si="9"/>
        <v>106.8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 x14ac:dyDescent="0.25">
      <c r="A55" s="9" t="s">
        <v>34</v>
      </c>
      <c r="B55" s="6">
        <v>265.7</v>
      </c>
      <c r="C55" s="6">
        <f t="shared" si="6"/>
        <v>53.14</v>
      </c>
      <c r="D55" s="6">
        <f t="shared" si="7"/>
        <v>318.83999999999997</v>
      </c>
      <c r="E55" s="18"/>
      <c r="F55" s="9" t="s">
        <v>17</v>
      </c>
      <c r="G55" s="6">
        <f>11700/12</f>
        <v>975</v>
      </c>
      <c r="H55" s="6">
        <f t="shared" si="8"/>
        <v>195</v>
      </c>
      <c r="I55" s="7">
        <f t="shared" si="9"/>
        <v>1170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 x14ac:dyDescent="0.25">
      <c r="A56" s="9" t="s">
        <v>155</v>
      </c>
      <c r="B56" s="6">
        <v>441.6</v>
      </c>
      <c r="C56" s="6">
        <f t="shared" si="6"/>
        <v>88.32</v>
      </c>
      <c r="D56" s="6">
        <f t="shared" si="7"/>
        <v>529.92000000000007</v>
      </c>
      <c r="E56" s="18"/>
      <c r="F56" s="9" t="s">
        <v>122</v>
      </c>
      <c r="G56" s="6">
        <f>49*2</f>
        <v>98</v>
      </c>
      <c r="H56" s="6">
        <f t="shared" si="8"/>
        <v>19.600000000000001</v>
      </c>
      <c r="I56" s="7">
        <f t="shared" si="9"/>
        <v>117.6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 x14ac:dyDescent="0.25">
      <c r="A57" s="9" t="s">
        <v>121</v>
      </c>
      <c r="B57" s="6">
        <v>149.28</v>
      </c>
      <c r="C57" s="6">
        <f t="shared" si="6"/>
        <v>29.855999999999998</v>
      </c>
      <c r="D57" s="6">
        <f t="shared" si="7"/>
        <v>179.136</v>
      </c>
      <c r="E57" s="18"/>
      <c r="F57" s="9" t="s">
        <v>16</v>
      </c>
      <c r="G57" s="6">
        <v>220.34</v>
      </c>
      <c r="H57" s="6">
        <f t="shared" si="8"/>
        <v>44.068000000000005</v>
      </c>
      <c r="I57" s="7">
        <f t="shared" si="9"/>
        <v>264.40800000000002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 x14ac:dyDescent="0.25">
      <c r="A58" s="9" t="s">
        <v>33</v>
      </c>
      <c r="B58" s="6">
        <v>312</v>
      </c>
      <c r="C58" s="6">
        <f t="shared" si="6"/>
        <v>62.4</v>
      </c>
      <c r="D58" s="6">
        <f t="shared" si="7"/>
        <v>374.4</v>
      </c>
      <c r="E58" s="18"/>
      <c r="F58" s="9" t="s">
        <v>164</v>
      </c>
      <c r="G58" s="6">
        <v>15456</v>
      </c>
      <c r="H58" s="6">
        <f t="shared" si="8"/>
        <v>3091.2</v>
      </c>
      <c r="I58" s="7">
        <f t="shared" si="9"/>
        <v>18547.2</v>
      </c>
    </row>
    <row r="59" spans="1:14" x14ac:dyDescent="0.25">
      <c r="A59" s="9" t="s">
        <v>32</v>
      </c>
      <c r="B59" s="6">
        <v>53.5</v>
      </c>
      <c r="C59" s="6">
        <f t="shared" si="6"/>
        <v>10.7</v>
      </c>
      <c r="D59" s="6">
        <f t="shared" si="7"/>
        <v>64.2</v>
      </c>
      <c r="E59" s="18"/>
      <c r="F59" s="9" t="s">
        <v>14</v>
      </c>
      <c r="G59" s="6">
        <v>7200</v>
      </c>
      <c r="H59" s="6">
        <f t="shared" si="8"/>
        <v>1440</v>
      </c>
      <c r="I59" s="7">
        <f t="shared" si="9"/>
        <v>8640</v>
      </c>
    </row>
    <row r="60" spans="1:14" x14ac:dyDescent="0.25">
      <c r="A60" s="9" t="s">
        <v>113</v>
      </c>
      <c r="B60" s="6">
        <v>387</v>
      </c>
      <c r="C60" s="6">
        <f t="shared" si="6"/>
        <v>77.400000000000006</v>
      </c>
      <c r="D60" s="6">
        <f t="shared" si="7"/>
        <v>464.4</v>
      </c>
      <c r="E60" s="18"/>
      <c r="F60" s="9" t="s">
        <v>163</v>
      </c>
      <c r="G60" s="6">
        <v>8628</v>
      </c>
      <c r="H60" s="6">
        <f t="shared" si="8"/>
        <v>1725.6</v>
      </c>
      <c r="I60" s="7">
        <f t="shared" si="9"/>
        <v>10353.6</v>
      </c>
    </row>
    <row r="61" spans="1:14" x14ac:dyDescent="0.25">
      <c r="A61" s="9" t="s">
        <v>31</v>
      </c>
      <c r="B61" s="6">
        <v>81.12</v>
      </c>
      <c r="C61" s="6">
        <f t="shared" si="6"/>
        <v>16.224</v>
      </c>
      <c r="D61" s="6">
        <f t="shared" si="7"/>
        <v>97.344000000000008</v>
      </c>
      <c r="E61" s="18"/>
      <c r="F61" s="9" t="s">
        <v>12</v>
      </c>
      <c r="G61" s="6">
        <v>66</v>
      </c>
      <c r="H61" s="6">
        <f t="shared" si="8"/>
        <v>13.2</v>
      </c>
      <c r="I61" s="7">
        <f t="shared" si="9"/>
        <v>79.2</v>
      </c>
    </row>
    <row r="62" spans="1:14" x14ac:dyDescent="0.25">
      <c r="E62" s="13"/>
    </row>
    <row r="63" spans="1:14" x14ac:dyDescent="0.25">
      <c r="E63" s="13"/>
    </row>
    <row r="64" spans="1:14" x14ac:dyDescent="0.25">
      <c r="E64" s="13"/>
    </row>
    <row r="65" spans="2:5" x14ac:dyDescent="0.25">
      <c r="E65" s="13"/>
    </row>
    <row r="66" spans="2:5" x14ac:dyDescent="0.25">
      <c r="E66" s="13"/>
    </row>
    <row r="67" spans="2:5" x14ac:dyDescent="0.25">
      <c r="E67" s="13"/>
    </row>
    <row r="68" spans="2:5" x14ac:dyDescent="0.25">
      <c r="E68" s="13"/>
    </row>
    <row r="69" spans="2:5" x14ac:dyDescent="0.25">
      <c r="E69" s="13"/>
    </row>
    <row r="70" spans="2:5" x14ac:dyDescent="0.25">
      <c r="E70" s="13"/>
    </row>
    <row r="71" spans="2:5" x14ac:dyDescent="0.25">
      <c r="E71" s="13"/>
    </row>
    <row r="72" spans="2:5" x14ac:dyDescent="0.25">
      <c r="E72" s="13"/>
    </row>
    <row r="73" spans="2:5" x14ac:dyDescent="0.25">
      <c r="E73" s="13"/>
    </row>
    <row r="74" spans="2:5" x14ac:dyDescent="0.25">
      <c r="E74" s="13"/>
    </row>
    <row r="75" spans="2:5" x14ac:dyDescent="0.25">
      <c r="B75"/>
      <c r="C75"/>
      <c r="D75"/>
      <c r="E75" s="13"/>
    </row>
    <row r="76" spans="2:5" x14ac:dyDescent="0.25">
      <c r="B76"/>
      <c r="C76"/>
      <c r="D76"/>
      <c r="E76" s="13"/>
    </row>
    <row r="77" spans="2:5" x14ac:dyDescent="0.25">
      <c r="B77"/>
      <c r="C77"/>
      <c r="D77"/>
      <c r="E77" s="13"/>
    </row>
    <row r="78" spans="2:5" x14ac:dyDescent="0.25">
      <c r="B78"/>
      <c r="C78"/>
      <c r="D78"/>
      <c r="E78" s="13"/>
    </row>
    <row r="79" spans="2:5" x14ac:dyDescent="0.25">
      <c r="B79"/>
      <c r="C79"/>
      <c r="D79"/>
      <c r="E79" s="13"/>
    </row>
    <row r="80" spans="2:5" x14ac:dyDescent="0.25">
      <c r="B80"/>
      <c r="C80"/>
      <c r="D80"/>
      <c r="E80" s="13"/>
    </row>
    <row r="81" spans="2:5" x14ac:dyDescent="0.25">
      <c r="B81"/>
      <c r="C81"/>
      <c r="D81"/>
      <c r="E81" s="13"/>
    </row>
    <row r="82" spans="2:5" x14ac:dyDescent="0.25">
      <c r="B82"/>
      <c r="C82"/>
      <c r="D82"/>
      <c r="E82" s="13"/>
    </row>
    <row r="83" spans="2:5" x14ac:dyDescent="0.25">
      <c r="B83"/>
      <c r="C83"/>
      <c r="D83"/>
      <c r="E83" s="13"/>
    </row>
    <row r="84" spans="2:5" x14ac:dyDescent="0.25">
      <c r="B84"/>
      <c r="C84"/>
      <c r="D84"/>
      <c r="E84" s="13"/>
    </row>
    <row r="85" spans="2:5" x14ac:dyDescent="0.25">
      <c r="B85"/>
      <c r="C85"/>
      <c r="D85"/>
      <c r="E85" s="13"/>
    </row>
    <row r="86" spans="2:5" x14ac:dyDescent="0.25">
      <c r="B86"/>
      <c r="C86"/>
      <c r="D86"/>
      <c r="E86" s="13"/>
    </row>
    <row r="87" spans="2:5" x14ac:dyDescent="0.25">
      <c r="B87"/>
      <c r="C87"/>
      <c r="D87"/>
      <c r="E87" s="13"/>
    </row>
    <row r="88" spans="2:5" x14ac:dyDescent="0.25">
      <c r="B88"/>
      <c r="C88"/>
      <c r="D88"/>
      <c r="E88" s="13"/>
    </row>
    <row r="89" spans="2:5" x14ac:dyDescent="0.25">
      <c r="B89"/>
      <c r="C89"/>
      <c r="D89"/>
      <c r="E89" s="13"/>
    </row>
    <row r="90" spans="2:5" x14ac:dyDescent="0.25">
      <c r="B90"/>
      <c r="C90"/>
      <c r="D90"/>
      <c r="E90" s="13"/>
    </row>
    <row r="91" spans="2:5" x14ac:dyDescent="0.25">
      <c r="B91"/>
      <c r="C91"/>
      <c r="D91"/>
      <c r="E91" s="13"/>
    </row>
    <row r="92" spans="2:5" x14ac:dyDescent="0.25">
      <c r="B92"/>
      <c r="C92"/>
      <c r="D92"/>
      <c r="E92" s="13"/>
    </row>
    <row r="93" spans="2:5" x14ac:dyDescent="0.25">
      <c r="B93"/>
      <c r="C93"/>
      <c r="D93"/>
      <c r="E93" s="13"/>
    </row>
    <row r="94" spans="2:5" x14ac:dyDescent="0.25">
      <c r="B94"/>
      <c r="C94"/>
      <c r="D94"/>
    </row>
    <row r="95" spans="2:5" x14ac:dyDescent="0.25">
      <c r="B95"/>
      <c r="C95"/>
      <c r="D95"/>
    </row>
    <row r="96" spans="2:5" x14ac:dyDescent="0.25">
      <c r="B96"/>
      <c r="C96"/>
      <c r="D96"/>
    </row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</sheetData>
  <mergeCells count="6">
    <mergeCell ref="A36:A38"/>
    <mergeCell ref="L44:N44"/>
    <mergeCell ref="L17:M18"/>
    <mergeCell ref="D36:D38"/>
    <mergeCell ref="C36:C38"/>
    <mergeCell ref="B36:B38"/>
  </mergeCells>
  <pageMargins left="0.16" right="0.16" top="0.16" bottom="0.17" header="0.16" footer="0.17"/>
  <pageSetup scale="98" fitToHeight="2" orientation="landscape" verticalDpi="300" r:id="rId1"/>
  <rowBreaks count="1" manualBreakCount="1">
    <brk id="33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view="pageBreakPreview" topLeftCell="A39" zoomScaleSheetLayoutView="100" workbookViewId="0">
      <selection activeCell="B64" sqref="B64"/>
    </sheetView>
  </sheetViews>
  <sheetFormatPr defaultColWidth="9.140625" defaultRowHeight="15" x14ac:dyDescent="0.25"/>
  <cols>
    <col min="1" max="1" width="29.5703125" customWidth="1"/>
    <col min="2" max="2" width="7.42578125" style="8" bestFit="1" customWidth="1"/>
    <col min="3" max="3" width="4.7109375" style="8" customWidth="1"/>
    <col min="4" max="4" width="5.8554687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6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 x14ac:dyDescent="0.25">
      <c r="A1" s="14" t="s">
        <v>236</v>
      </c>
      <c r="B1" s="14"/>
      <c r="C1" s="14"/>
      <c r="D1" s="14"/>
      <c r="E1" s="12"/>
      <c r="K1" t="s">
        <v>146</v>
      </c>
    </row>
    <row r="2" spans="1:14" x14ac:dyDescent="0.25">
      <c r="A2" s="2"/>
      <c r="B2" s="3"/>
      <c r="C2" s="4"/>
      <c r="D2" s="4"/>
      <c r="E2" s="4"/>
    </row>
    <row r="3" spans="1:14" ht="47.25" customHeight="1" x14ac:dyDescent="0.25">
      <c r="A3" s="11" t="s">
        <v>145</v>
      </c>
      <c r="B3" s="11" t="s">
        <v>156</v>
      </c>
      <c r="C3" s="10">
        <v>0.2</v>
      </c>
      <c r="D3" s="11" t="s">
        <v>143</v>
      </c>
      <c r="E3" s="13"/>
    </row>
    <row r="4" spans="1:14" x14ac:dyDescent="0.25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 x14ac:dyDescent="0.25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 x14ac:dyDescent="0.25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 x14ac:dyDescent="0.25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53" t="s">
        <v>152</v>
      </c>
      <c r="L7" s="7">
        <v>660</v>
      </c>
      <c r="M7" s="7">
        <f>L7*20/100</f>
        <v>132</v>
      </c>
      <c r="N7" s="5">
        <f>L7+M7</f>
        <v>792</v>
      </c>
    </row>
    <row r="8" spans="1:14" x14ac:dyDescent="0.25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53" t="s">
        <v>123</v>
      </c>
      <c r="G8" s="7" t="s">
        <v>83</v>
      </c>
      <c r="H8" s="7">
        <f t="shared" si="0"/>
        <v>1.536</v>
      </c>
      <c r="I8" s="7">
        <f t="shared" si="1"/>
        <v>9.2159999999999993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 x14ac:dyDescent="0.25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 t="s">
        <v>81</v>
      </c>
      <c r="H9" s="7">
        <f t="shared" si="0"/>
        <v>0.64800000000000013</v>
      </c>
      <c r="I9" s="7">
        <f t="shared" si="1"/>
        <v>3.8880000000000003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 x14ac:dyDescent="0.25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 x14ac:dyDescent="0.25">
      <c r="A11" s="53" t="s">
        <v>106</v>
      </c>
      <c r="B11" s="7">
        <v>12.3</v>
      </c>
      <c r="C11" s="6">
        <f t="shared" si="2"/>
        <v>2.46</v>
      </c>
      <c r="D11" s="6">
        <f t="shared" si="3"/>
        <v>14.760000000000002</v>
      </c>
      <c r="E11" s="18"/>
      <c r="F11" s="53" t="s">
        <v>79</v>
      </c>
      <c r="G11" s="7">
        <v>3.2</v>
      </c>
      <c r="H11" s="7">
        <f t="shared" si="0"/>
        <v>0.64</v>
      </c>
      <c r="I11" s="7">
        <f t="shared" si="1"/>
        <v>3.8400000000000003</v>
      </c>
    </row>
    <row r="12" spans="1:14" x14ac:dyDescent="0.25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 x14ac:dyDescent="0.25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3.4</v>
      </c>
      <c r="H13" s="7">
        <f t="shared" si="0"/>
        <v>0.68</v>
      </c>
      <c r="I13" s="7">
        <f t="shared" si="1"/>
        <v>4.08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 x14ac:dyDescent="0.25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 x14ac:dyDescent="0.25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53" t="s">
        <v>115</v>
      </c>
      <c r="L15" s="7">
        <v>240</v>
      </c>
      <c r="M15" s="7">
        <f>L15*20/100</f>
        <v>48</v>
      </c>
      <c r="N15" s="5">
        <f>L15+M15</f>
        <v>288</v>
      </c>
    </row>
    <row r="16" spans="1:14" x14ac:dyDescent="0.25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53" t="s">
        <v>148</v>
      </c>
      <c r="L16" s="7">
        <v>172.8</v>
      </c>
      <c r="M16" s="7">
        <f>L16*20/100</f>
        <v>34.56</v>
      </c>
      <c r="N16" s="5">
        <f>L16+M16</f>
        <v>207.36</v>
      </c>
    </row>
    <row r="17" spans="1:14" x14ac:dyDescent="0.25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97" t="s">
        <v>55</v>
      </c>
      <c r="M17" s="98"/>
      <c r="N17" s="5">
        <v>843</v>
      </c>
    </row>
    <row r="18" spans="1:14" x14ac:dyDescent="0.25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99"/>
      <c r="M18" s="100"/>
      <c r="N18" s="5">
        <v>1870</v>
      </c>
    </row>
    <row r="19" spans="1:14" x14ac:dyDescent="0.25">
      <c r="A19" s="53" t="s">
        <v>101</v>
      </c>
      <c r="B19" s="7">
        <v>34.049999999999997</v>
      </c>
      <c r="C19" s="6">
        <f t="shared" si="2"/>
        <v>6.81</v>
      </c>
      <c r="D19" s="6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 x14ac:dyDescent="0.25">
      <c r="A20" s="53" t="s">
        <v>100</v>
      </c>
      <c r="B20" s="7">
        <v>11.9</v>
      </c>
      <c r="C20" s="6">
        <f t="shared" si="2"/>
        <v>2.38</v>
      </c>
      <c r="D20" s="6">
        <f t="shared" si="3"/>
        <v>14.280000000000001</v>
      </c>
      <c r="E20" s="18"/>
      <c r="F20" s="53" t="s">
        <v>71</v>
      </c>
      <c r="G20" s="7">
        <v>89.7</v>
      </c>
      <c r="H20" s="7">
        <f t="shared" si="0"/>
        <v>17.940000000000001</v>
      </c>
      <c r="I20" s="7">
        <f t="shared" si="1"/>
        <v>107.64</v>
      </c>
    </row>
    <row r="21" spans="1:14" x14ac:dyDescent="0.25">
      <c r="A21" s="53" t="s">
        <v>99</v>
      </c>
      <c r="B21" s="7">
        <v>180</v>
      </c>
      <c r="C21" s="6">
        <f t="shared" si="2"/>
        <v>36</v>
      </c>
      <c r="D21" s="6">
        <f t="shared" si="3"/>
        <v>216</v>
      </c>
      <c r="E21" s="18"/>
      <c r="F21" s="53" t="s">
        <v>120</v>
      </c>
      <c r="G21" s="7">
        <v>12.96</v>
      </c>
      <c r="H21" s="7">
        <f t="shared" si="0"/>
        <v>2.5920000000000005</v>
      </c>
      <c r="I21" s="7">
        <f t="shared" si="1"/>
        <v>15.552000000000001</v>
      </c>
      <c r="K21" s="15" t="s">
        <v>53</v>
      </c>
      <c r="L21" s="16"/>
      <c r="M21" s="16"/>
      <c r="N21" s="16"/>
    </row>
    <row r="22" spans="1:14" x14ac:dyDescent="0.25">
      <c r="A22" s="53" t="s">
        <v>98</v>
      </c>
      <c r="B22" s="7">
        <v>180</v>
      </c>
      <c r="C22" s="6">
        <f t="shared" si="2"/>
        <v>36</v>
      </c>
      <c r="D22" s="6">
        <f t="shared" si="3"/>
        <v>216</v>
      </c>
      <c r="E22" s="18"/>
      <c r="F22" s="53" t="s">
        <v>70</v>
      </c>
      <c r="G22" s="7">
        <v>6.9</v>
      </c>
      <c r="H22" s="7">
        <f>G22*20/100</f>
        <v>1.38</v>
      </c>
      <c r="I22" s="7">
        <f>G22+H22</f>
        <v>8.2800000000000011</v>
      </c>
      <c r="K22" s="53" t="s">
        <v>52</v>
      </c>
      <c r="L22" s="7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 x14ac:dyDescent="0.25">
      <c r="A23" s="53" t="s">
        <v>97</v>
      </c>
      <c r="B23" s="7">
        <v>270</v>
      </c>
      <c r="C23" s="6">
        <f t="shared" si="2"/>
        <v>54</v>
      </c>
      <c r="D23" s="6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 x14ac:dyDescent="0.25">
      <c r="A24" s="53" t="s">
        <v>96</v>
      </c>
      <c r="B24" s="7">
        <v>270</v>
      </c>
      <c r="C24" s="6">
        <f t="shared" si="2"/>
        <v>54</v>
      </c>
      <c r="D24" s="6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 x14ac:dyDescent="0.25">
      <c r="A25" s="53" t="s">
        <v>95</v>
      </c>
      <c r="B25" s="7">
        <v>3</v>
      </c>
      <c r="C25" s="6">
        <f t="shared" si="2"/>
        <v>0.6</v>
      </c>
      <c r="D25" s="6">
        <f t="shared" si="3"/>
        <v>3.6</v>
      </c>
      <c r="E25" s="18"/>
      <c r="F25" s="53" t="s">
        <v>68</v>
      </c>
      <c r="G25" s="7">
        <v>5.87</v>
      </c>
      <c r="H25" s="7">
        <f t="shared" si="0"/>
        <v>1.1740000000000002</v>
      </c>
      <c r="I25" s="7">
        <f t="shared" si="1"/>
        <v>7.0440000000000005</v>
      </c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 x14ac:dyDescent="0.25">
      <c r="A26" s="53" t="s">
        <v>94</v>
      </c>
      <c r="B26" s="7">
        <v>8</v>
      </c>
      <c r="C26" s="6">
        <f t="shared" si="2"/>
        <v>1.6</v>
      </c>
      <c r="D26" s="6">
        <f t="shared" si="3"/>
        <v>9.6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53" t="s">
        <v>48</v>
      </c>
      <c r="L26" s="7">
        <v>300</v>
      </c>
      <c r="M26" s="6">
        <f t="shared" si="4"/>
        <v>60</v>
      </c>
      <c r="N26" s="5">
        <f t="shared" si="5"/>
        <v>360</v>
      </c>
    </row>
    <row r="27" spans="1:14" x14ac:dyDescent="0.25">
      <c r="A27" s="53" t="s">
        <v>128</v>
      </c>
      <c r="B27" s="7">
        <v>6</v>
      </c>
      <c r="C27" s="6">
        <f t="shared" si="2"/>
        <v>1.2</v>
      </c>
      <c r="D27" s="6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 x14ac:dyDescent="0.25">
      <c r="A28" s="53" t="s">
        <v>93</v>
      </c>
      <c r="B28" s="7">
        <v>2.5</v>
      </c>
      <c r="C28" s="6">
        <f t="shared" si="2"/>
        <v>0.5</v>
      </c>
      <c r="D28" s="6">
        <f t="shared" si="3"/>
        <v>3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 x14ac:dyDescent="0.25">
      <c r="A29" s="53" t="s">
        <v>91</v>
      </c>
      <c r="B29" s="7">
        <v>10.4</v>
      </c>
      <c r="C29" s="6">
        <f t="shared" si="2"/>
        <v>2.08</v>
      </c>
      <c r="D29" s="6">
        <f t="shared" si="3"/>
        <v>12.48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 x14ac:dyDescent="0.25">
      <c r="A30" s="53" t="s">
        <v>90</v>
      </c>
      <c r="B30" s="7">
        <v>19.100000000000001</v>
      </c>
      <c r="C30" s="6">
        <f t="shared" si="2"/>
        <v>3.82</v>
      </c>
      <c r="D30" s="6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 x14ac:dyDescent="0.25">
      <c r="A31" s="53" t="s">
        <v>89</v>
      </c>
      <c r="B31" s="7">
        <v>5.75</v>
      </c>
      <c r="C31" s="6">
        <f t="shared" si="2"/>
        <v>1.1499999999999999</v>
      </c>
      <c r="D31" s="6">
        <f t="shared" si="3"/>
        <v>6.9</v>
      </c>
      <c r="E31" s="18"/>
      <c r="F31" s="53" t="s">
        <v>110</v>
      </c>
      <c r="G31" s="7" t="s">
        <v>64</v>
      </c>
      <c r="H31" s="7">
        <f t="shared" si="0"/>
        <v>1.4240000000000002</v>
      </c>
      <c r="I31" s="7">
        <f t="shared" si="1"/>
        <v>8.5440000000000005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 x14ac:dyDescent="0.25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 x14ac:dyDescent="0.25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 x14ac:dyDescent="0.25">
      <c r="A34" s="14" t="str">
        <f>A1</f>
        <v>TARIF DES MEDICAMENTS POUR C.S. SOVU AU 22/06/2015</v>
      </c>
      <c r="B34" s="14"/>
      <c r="C34" s="14"/>
      <c r="D34" s="14"/>
      <c r="E34" s="12"/>
      <c r="K34" t="s">
        <v>147</v>
      </c>
    </row>
    <row r="35" spans="1:14" x14ac:dyDescent="0.25">
      <c r="A35" s="12"/>
      <c r="B35" s="12"/>
      <c r="C35" s="12"/>
      <c r="D35" s="12"/>
      <c r="E35" s="12"/>
    </row>
    <row r="36" spans="1:14" x14ac:dyDescent="0.25">
      <c r="A36" s="88" t="s">
        <v>145</v>
      </c>
      <c r="B36" s="88" t="s">
        <v>142</v>
      </c>
      <c r="C36" s="96">
        <v>0.2</v>
      </c>
      <c r="D36" s="88" t="s">
        <v>143</v>
      </c>
      <c r="E36" s="13"/>
    </row>
    <row r="37" spans="1:14" x14ac:dyDescent="0.25">
      <c r="A37" s="88"/>
      <c r="B37" s="88"/>
      <c r="C37" s="96"/>
      <c r="D37" s="88"/>
      <c r="E37" s="13"/>
    </row>
    <row r="38" spans="1:14" x14ac:dyDescent="0.25">
      <c r="A38" s="88"/>
      <c r="B38" s="88"/>
      <c r="C38" s="96"/>
      <c r="D38" s="88"/>
      <c r="E38" s="13"/>
    </row>
    <row r="39" spans="1:14" x14ac:dyDescent="0.25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 x14ac:dyDescent="0.25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 x14ac:dyDescent="0.25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 x14ac:dyDescent="0.25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 x14ac:dyDescent="0.25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 x14ac:dyDescent="0.25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89" t="s">
        <v>159</v>
      </c>
      <c r="M44" s="90"/>
      <c r="N44" s="91"/>
    </row>
    <row r="45" spans="1:14" x14ac:dyDescent="0.25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7" si="10">L45*20/100</f>
        <v>1.08</v>
      </c>
      <c r="N45" s="6">
        <f t="shared" ref="N45:N57" si="11">L45+M45</f>
        <v>6.48</v>
      </c>
    </row>
    <row r="46" spans="1:14" x14ac:dyDescent="0.25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 x14ac:dyDescent="0.25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 x14ac:dyDescent="0.25">
      <c r="A48" s="53" t="s">
        <v>111</v>
      </c>
      <c r="B48" s="7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9" t="s">
        <v>125</v>
      </c>
      <c r="L48" s="6">
        <v>73.8</v>
      </c>
      <c r="M48" s="6">
        <f t="shared" si="10"/>
        <v>14.76</v>
      </c>
      <c r="N48" s="6">
        <f t="shared" si="11"/>
        <v>88.56</v>
      </c>
    </row>
    <row r="49" spans="1:14" x14ac:dyDescent="0.25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 x14ac:dyDescent="0.25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 x14ac:dyDescent="0.25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 x14ac:dyDescent="0.25">
      <c r="A52" s="53" t="s">
        <v>35</v>
      </c>
      <c r="B52" s="7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 x14ac:dyDescent="0.25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 x14ac:dyDescent="0.25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 x14ac:dyDescent="0.25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 x14ac:dyDescent="0.25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 x14ac:dyDescent="0.25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53" t="s">
        <v>122</v>
      </c>
      <c r="G57" s="7">
        <f>49*2</f>
        <v>98</v>
      </c>
      <c r="H57" s="7">
        <f t="shared" si="8"/>
        <v>19.600000000000001</v>
      </c>
      <c r="I57" s="7">
        <f t="shared" si="9"/>
        <v>117.6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 x14ac:dyDescent="0.25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53" t="s">
        <v>16</v>
      </c>
      <c r="G58" s="7">
        <v>220.34</v>
      </c>
      <c r="H58" s="7">
        <f t="shared" si="8"/>
        <v>44.068000000000005</v>
      </c>
      <c r="I58" s="7">
        <f t="shared" si="9"/>
        <v>264.40800000000002</v>
      </c>
    </row>
    <row r="59" spans="1:14" x14ac:dyDescent="0.25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 x14ac:dyDescent="0.25">
      <c r="A60" s="53" t="s">
        <v>113</v>
      </c>
      <c r="B60" s="7">
        <v>381</v>
      </c>
      <c r="C60" s="6">
        <f t="shared" si="6"/>
        <v>76.2</v>
      </c>
      <c r="D60" s="6">
        <f t="shared" si="7"/>
        <v>457.2</v>
      </c>
      <c r="E60" s="18"/>
      <c r="F60" s="53" t="s">
        <v>14</v>
      </c>
      <c r="G60" s="7">
        <v>14400</v>
      </c>
      <c r="H60" s="7">
        <f t="shared" si="8"/>
        <v>2880</v>
      </c>
      <c r="I60" s="7">
        <f t="shared" si="9"/>
        <v>17280</v>
      </c>
    </row>
    <row r="61" spans="1:14" x14ac:dyDescent="0.25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 x14ac:dyDescent="0.25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 x14ac:dyDescent="0.25">
      <c r="B63"/>
      <c r="C63"/>
      <c r="D63"/>
      <c r="E63"/>
    </row>
    <row r="64" spans="1:14" x14ac:dyDescent="0.25">
      <c r="E64" s="13"/>
    </row>
    <row r="65" spans="2:5" x14ac:dyDescent="0.25">
      <c r="E65" s="13"/>
    </row>
    <row r="66" spans="2:5" x14ac:dyDescent="0.25">
      <c r="E66" s="13"/>
    </row>
    <row r="67" spans="2:5" x14ac:dyDescent="0.25">
      <c r="E67" s="13"/>
    </row>
    <row r="68" spans="2:5" x14ac:dyDescent="0.25">
      <c r="E68" s="13"/>
    </row>
    <row r="69" spans="2:5" x14ac:dyDescent="0.25">
      <c r="E69" s="13"/>
    </row>
    <row r="70" spans="2:5" x14ac:dyDescent="0.25">
      <c r="E70" s="13"/>
    </row>
    <row r="71" spans="2:5" x14ac:dyDescent="0.25">
      <c r="E71" s="13"/>
    </row>
    <row r="72" spans="2:5" x14ac:dyDescent="0.25">
      <c r="E72" s="13"/>
    </row>
    <row r="73" spans="2:5" x14ac:dyDescent="0.25">
      <c r="E73" s="13"/>
    </row>
    <row r="74" spans="2:5" x14ac:dyDescent="0.25">
      <c r="E74" s="13"/>
    </row>
    <row r="75" spans="2:5" x14ac:dyDescent="0.25">
      <c r="E75" s="13"/>
    </row>
    <row r="76" spans="2:5" x14ac:dyDescent="0.25">
      <c r="E76" s="13"/>
    </row>
    <row r="77" spans="2:5" x14ac:dyDescent="0.25">
      <c r="B77"/>
      <c r="C77"/>
      <c r="D77"/>
      <c r="E77" s="13"/>
    </row>
    <row r="78" spans="2:5" x14ac:dyDescent="0.25">
      <c r="B78"/>
      <c r="C78"/>
      <c r="D78"/>
      <c r="E78" s="13"/>
    </row>
    <row r="79" spans="2:5" x14ac:dyDescent="0.25">
      <c r="B79"/>
      <c r="C79"/>
      <c r="D79"/>
      <c r="E79" s="13"/>
    </row>
    <row r="80" spans="2:5" x14ac:dyDescent="0.25">
      <c r="B80"/>
      <c r="C80"/>
      <c r="D80"/>
      <c r="E80" s="13"/>
    </row>
    <row r="81" spans="2:5" x14ac:dyDescent="0.25">
      <c r="B81"/>
      <c r="C81"/>
      <c r="D81"/>
      <c r="E81" s="13"/>
    </row>
    <row r="82" spans="2:5" x14ac:dyDescent="0.25">
      <c r="B82"/>
      <c r="C82"/>
      <c r="D82"/>
      <c r="E82" s="13"/>
    </row>
    <row r="83" spans="2:5" x14ac:dyDescent="0.25">
      <c r="B83"/>
      <c r="C83"/>
      <c r="D83"/>
      <c r="E83" s="13"/>
    </row>
    <row r="84" spans="2:5" x14ac:dyDescent="0.25">
      <c r="B84"/>
      <c r="C84"/>
      <c r="D84"/>
      <c r="E84" s="13"/>
    </row>
    <row r="85" spans="2:5" x14ac:dyDescent="0.25">
      <c r="B85"/>
      <c r="C85"/>
      <c r="D85"/>
      <c r="E85" s="13"/>
    </row>
    <row r="86" spans="2:5" x14ac:dyDescent="0.25">
      <c r="B86"/>
      <c r="C86"/>
      <c r="D86"/>
      <c r="E86" s="13"/>
    </row>
    <row r="87" spans="2:5" x14ac:dyDescent="0.25">
      <c r="B87"/>
      <c r="C87"/>
      <c r="D87"/>
      <c r="E87" s="13"/>
    </row>
    <row r="88" spans="2:5" x14ac:dyDescent="0.25">
      <c r="B88"/>
      <c r="C88"/>
      <c r="D88"/>
      <c r="E88" s="13"/>
    </row>
    <row r="89" spans="2:5" x14ac:dyDescent="0.25">
      <c r="B89"/>
      <c r="C89"/>
      <c r="D89"/>
      <c r="E89" s="13"/>
    </row>
    <row r="90" spans="2:5" x14ac:dyDescent="0.25">
      <c r="B90"/>
      <c r="C90"/>
      <c r="D90"/>
      <c r="E90" s="13"/>
    </row>
    <row r="91" spans="2:5" x14ac:dyDescent="0.25">
      <c r="B91"/>
      <c r="C91"/>
      <c r="D91"/>
      <c r="E91" s="13"/>
    </row>
    <row r="92" spans="2:5" x14ac:dyDescent="0.25">
      <c r="B92"/>
      <c r="C92"/>
      <c r="D92"/>
      <c r="E92" s="13"/>
    </row>
    <row r="93" spans="2:5" x14ac:dyDescent="0.25">
      <c r="B93"/>
      <c r="C93"/>
      <c r="D93"/>
      <c r="E93" s="13"/>
    </row>
    <row r="94" spans="2:5" x14ac:dyDescent="0.25">
      <c r="B94"/>
      <c r="C94"/>
      <c r="D94"/>
      <c r="E94" s="13"/>
    </row>
    <row r="95" spans="2:5" x14ac:dyDescent="0.25">
      <c r="B95"/>
      <c r="C95"/>
      <c r="D95"/>
      <c r="E95" s="13"/>
    </row>
    <row r="96" spans="2:5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</sheetData>
  <mergeCells count="6">
    <mergeCell ref="A36:A38"/>
    <mergeCell ref="L44:N44"/>
    <mergeCell ref="L17:M18"/>
    <mergeCell ref="D36:D38"/>
    <mergeCell ref="C36:C38"/>
    <mergeCell ref="B36:B38"/>
  </mergeCells>
  <pageMargins left="0.16" right="0.16" top="0.16" bottom="0.17" header="0.16" footer="0.17"/>
  <pageSetup scale="96" fitToHeight="2" orientation="landscape" verticalDpi="300" r:id="rId1"/>
  <rowBreaks count="1" manualBreakCount="1">
    <brk id="33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view="pageBreakPreview" topLeftCell="A43" zoomScaleSheetLayoutView="100" workbookViewId="0">
      <selection activeCell="A63" sqref="A63:XFD63"/>
    </sheetView>
  </sheetViews>
  <sheetFormatPr defaultColWidth="9.140625" defaultRowHeight="15" x14ac:dyDescent="0.25"/>
  <cols>
    <col min="1" max="1" width="29.5703125" customWidth="1"/>
    <col min="2" max="2" width="7.42578125" style="8" bestFit="1" customWidth="1"/>
    <col min="3" max="3" width="4.7109375" style="8" customWidth="1"/>
    <col min="4" max="4" width="5.8554687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6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 x14ac:dyDescent="0.25">
      <c r="A1" s="14" t="s">
        <v>237</v>
      </c>
      <c r="B1" s="14"/>
      <c r="C1" s="14"/>
      <c r="D1" s="14"/>
      <c r="E1" s="12"/>
      <c r="K1" t="s">
        <v>146</v>
      </c>
    </row>
    <row r="2" spans="1:14" x14ac:dyDescent="0.25">
      <c r="A2" s="2"/>
      <c r="B2" s="3"/>
      <c r="C2" s="4"/>
      <c r="D2" s="4"/>
      <c r="E2" s="4"/>
    </row>
    <row r="3" spans="1:14" ht="47.25" customHeight="1" x14ac:dyDescent="0.25">
      <c r="A3" s="55" t="s">
        <v>145</v>
      </c>
      <c r="B3" s="55" t="s">
        <v>156</v>
      </c>
      <c r="C3" s="56">
        <v>0.2</v>
      </c>
      <c r="D3" s="55" t="s">
        <v>143</v>
      </c>
      <c r="E3" s="13"/>
    </row>
    <row r="4" spans="1:14" x14ac:dyDescent="0.25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 x14ac:dyDescent="0.25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 x14ac:dyDescent="0.25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 x14ac:dyDescent="0.25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53" t="s">
        <v>152</v>
      </c>
      <c r="L7" s="7">
        <v>660</v>
      </c>
      <c r="M7" s="7">
        <f>L7*20/100</f>
        <v>132</v>
      </c>
      <c r="N7" s="5">
        <f>L7+M7</f>
        <v>792</v>
      </c>
    </row>
    <row r="8" spans="1:14" x14ac:dyDescent="0.25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53" t="s">
        <v>123</v>
      </c>
      <c r="G8" s="7" t="s">
        <v>83</v>
      </c>
      <c r="H8" s="7">
        <f t="shared" si="0"/>
        <v>1.536</v>
      </c>
      <c r="I8" s="7">
        <f t="shared" si="1"/>
        <v>9.2159999999999993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 x14ac:dyDescent="0.25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>
        <v>3.24</v>
      </c>
      <c r="H9" s="7">
        <f t="shared" si="0"/>
        <v>0.64800000000000013</v>
      </c>
      <c r="I9" s="7">
        <f t="shared" si="1"/>
        <v>3.8880000000000003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 x14ac:dyDescent="0.25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 x14ac:dyDescent="0.25">
      <c r="A11" s="53" t="s">
        <v>106</v>
      </c>
      <c r="B11" s="7">
        <v>12.3</v>
      </c>
      <c r="C11" s="6">
        <f t="shared" si="2"/>
        <v>2.46</v>
      </c>
      <c r="D11" s="6">
        <f t="shared" si="3"/>
        <v>14.760000000000002</v>
      </c>
      <c r="E11" s="18"/>
      <c r="F11" s="53" t="s">
        <v>79</v>
      </c>
      <c r="G11" s="7">
        <v>3.2</v>
      </c>
      <c r="H11" s="7">
        <f t="shared" si="0"/>
        <v>0.64</v>
      </c>
      <c r="I11" s="7">
        <f t="shared" si="1"/>
        <v>3.8400000000000003</v>
      </c>
    </row>
    <row r="12" spans="1:14" x14ac:dyDescent="0.25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 x14ac:dyDescent="0.25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3.4</v>
      </c>
      <c r="H13" s="7">
        <f t="shared" si="0"/>
        <v>0.68</v>
      </c>
      <c r="I13" s="7">
        <f t="shared" si="1"/>
        <v>4.08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 x14ac:dyDescent="0.25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 x14ac:dyDescent="0.25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53" t="s">
        <v>115</v>
      </c>
      <c r="L15" s="7">
        <v>240</v>
      </c>
      <c r="M15" s="7">
        <f>L15*20/100</f>
        <v>48</v>
      </c>
      <c r="N15" s="5">
        <f>L15+M15</f>
        <v>288</v>
      </c>
    </row>
    <row r="16" spans="1:14" x14ac:dyDescent="0.25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53" t="s">
        <v>148</v>
      </c>
      <c r="L16" s="7">
        <v>172.8</v>
      </c>
      <c r="M16" s="7">
        <f>L16*20/100</f>
        <v>34.56</v>
      </c>
      <c r="N16" s="5">
        <f>L16+M16</f>
        <v>207.36</v>
      </c>
    </row>
    <row r="17" spans="1:14" x14ac:dyDescent="0.25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97" t="s">
        <v>55</v>
      </c>
      <c r="M17" s="98"/>
      <c r="N17" s="5">
        <v>843</v>
      </c>
    </row>
    <row r="18" spans="1:14" x14ac:dyDescent="0.25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99"/>
      <c r="M18" s="100"/>
      <c r="N18" s="5">
        <v>1870</v>
      </c>
    </row>
    <row r="19" spans="1:14" x14ac:dyDescent="0.25">
      <c r="A19" s="53" t="s">
        <v>101</v>
      </c>
      <c r="B19" s="7">
        <v>34.049999999999997</v>
      </c>
      <c r="C19" s="6">
        <f t="shared" si="2"/>
        <v>6.81</v>
      </c>
      <c r="D19" s="6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 x14ac:dyDescent="0.25">
      <c r="A20" s="53" t="s">
        <v>100</v>
      </c>
      <c r="B20" s="7">
        <v>11.9</v>
      </c>
      <c r="C20" s="6">
        <f t="shared" si="2"/>
        <v>2.38</v>
      </c>
      <c r="D20" s="6">
        <f t="shared" si="3"/>
        <v>14.280000000000001</v>
      </c>
      <c r="E20" s="18"/>
      <c r="F20" s="59" t="s">
        <v>71</v>
      </c>
      <c r="G20" s="60">
        <v>69.599999999999994</v>
      </c>
      <c r="H20" s="60">
        <f t="shared" si="0"/>
        <v>13.92</v>
      </c>
      <c r="I20" s="60">
        <f t="shared" si="1"/>
        <v>83.52</v>
      </c>
    </row>
    <row r="21" spans="1:14" x14ac:dyDescent="0.25">
      <c r="A21" s="53" t="s">
        <v>99</v>
      </c>
      <c r="B21" s="7">
        <v>180</v>
      </c>
      <c r="C21" s="6">
        <f t="shared" si="2"/>
        <v>36</v>
      </c>
      <c r="D21" s="6">
        <f t="shared" si="3"/>
        <v>216</v>
      </c>
      <c r="E21" s="18"/>
      <c r="F21" s="59" t="s">
        <v>120</v>
      </c>
      <c r="G21" s="60">
        <v>12.96</v>
      </c>
      <c r="H21" s="60">
        <f t="shared" si="0"/>
        <v>2.5920000000000005</v>
      </c>
      <c r="I21" s="60">
        <f t="shared" si="1"/>
        <v>15.552000000000001</v>
      </c>
      <c r="K21" s="15" t="s">
        <v>53</v>
      </c>
      <c r="L21" s="16"/>
      <c r="M21" s="16"/>
      <c r="N21" s="16"/>
    </row>
    <row r="22" spans="1:14" x14ac:dyDescent="0.25">
      <c r="A22" s="53" t="s">
        <v>98</v>
      </c>
      <c r="B22" s="7">
        <v>180</v>
      </c>
      <c r="C22" s="6">
        <f t="shared" si="2"/>
        <v>36</v>
      </c>
      <c r="D22" s="6">
        <f t="shared" si="3"/>
        <v>216</v>
      </c>
      <c r="E22" s="18"/>
      <c r="F22" s="53" t="s">
        <v>70</v>
      </c>
      <c r="G22" s="7">
        <v>6.9</v>
      </c>
      <c r="H22" s="7">
        <f t="shared" si="0"/>
        <v>1.38</v>
      </c>
      <c r="I22" s="7">
        <f t="shared" si="1"/>
        <v>8.2800000000000011</v>
      </c>
      <c r="K22" s="53" t="s">
        <v>52</v>
      </c>
      <c r="L22" s="7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 x14ac:dyDescent="0.25">
      <c r="A23" s="53" t="s">
        <v>97</v>
      </c>
      <c r="B23" s="7">
        <v>270</v>
      </c>
      <c r="C23" s="6">
        <f t="shared" si="2"/>
        <v>54</v>
      </c>
      <c r="D23" s="6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 x14ac:dyDescent="0.25">
      <c r="A24" s="53" t="s">
        <v>96</v>
      </c>
      <c r="B24" s="7">
        <v>270</v>
      </c>
      <c r="C24" s="6">
        <f t="shared" si="2"/>
        <v>54</v>
      </c>
      <c r="D24" s="6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 x14ac:dyDescent="0.25">
      <c r="A25" s="53" t="s">
        <v>95</v>
      </c>
      <c r="B25" s="7">
        <v>3</v>
      </c>
      <c r="C25" s="6">
        <f t="shared" si="2"/>
        <v>0.6</v>
      </c>
      <c r="D25" s="6">
        <f t="shared" si="3"/>
        <v>3.6</v>
      </c>
      <c r="E25" s="18"/>
      <c r="F25" s="53" t="s">
        <v>68</v>
      </c>
      <c r="G25" s="7">
        <v>5.87</v>
      </c>
      <c r="H25" s="7">
        <f t="shared" si="0"/>
        <v>1.1740000000000002</v>
      </c>
      <c r="I25" s="7">
        <f t="shared" si="1"/>
        <v>7.0440000000000005</v>
      </c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 x14ac:dyDescent="0.25">
      <c r="A26" s="53" t="s">
        <v>94</v>
      </c>
      <c r="B26" s="7">
        <v>8</v>
      </c>
      <c r="C26" s="6">
        <f t="shared" si="2"/>
        <v>1.6</v>
      </c>
      <c r="D26" s="6">
        <f t="shared" si="3"/>
        <v>9.6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53" t="s">
        <v>48</v>
      </c>
      <c r="L26" s="7">
        <v>300</v>
      </c>
      <c r="M26" s="6">
        <f t="shared" si="4"/>
        <v>60</v>
      </c>
      <c r="N26" s="5">
        <f t="shared" si="5"/>
        <v>360</v>
      </c>
    </row>
    <row r="27" spans="1:14" x14ac:dyDescent="0.25">
      <c r="A27" s="53" t="s">
        <v>128</v>
      </c>
      <c r="B27" s="7">
        <v>6</v>
      </c>
      <c r="C27" s="6">
        <f t="shared" si="2"/>
        <v>1.2</v>
      </c>
      <c r="D27" s="6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 x14ac:dyDescent="0.25">
      <c r="A28" s="53" t="s">
        <v>93</v>
      </c>
      <c r="B28" s="7">
        <v>2.52</v>
      </c>
      <c r="C28" s="6">
        <f t="shared" si="2"/>
        <v>0.504</v>
      </c>
      <c r="D28" s="6">
        <f t="shared" si="3"/>
        <v>3.024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 x14ac:dyDescent="0.25">
      <c r="A29" s="53" t="s">
        <v>91</v>
      </c>
      <c r="B29" s="7">
        <v>10.4</v>
      </c>
      <c r="C29" s="6">
        <f t="shared" si="2"/>
        <v>2.08</v>
      </c>
      <c r="D29" s="6">
        <f t="shared" si="3"/>
        <v>12.48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 x14ac:dyDescent="0.25">
      <c r="A30" s="53" t="s">
        <v>90</v>
      </c>
      <c r="B30" s="7">
        <v>19.100000000000001</v>
      </c>
      <c r="C30" s="6">
        <f t="shared" si="2"/>
        <v>3.82</v>
      </c>
      <c r="D30" s="6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 x14ac:dyDescent="0.25">
      <c r="A31" s="53" t="s">
        <v>89</v>
      </c>
      <c r="B31" s="7">
        <v>5.75</v>
      </c>
      <c r="C31" s="6">
        <f t="shared" si="2"/>
        <v>1.1499999999999999</v>
      </c>
      <c r="D31" s="6">
        <f t="shared" si="3"/>
        <v>6.9</v>
      </c>
      <c r="E31" s="18"/>
      <c r="F31" s="53" t="s">
        <v>110</v>
      </c>
      <c r="G31" s="7">
        <v>13.11</v>
      </c>
      <c r="H31" s="7">
        <f t="shared" si="0"/>
        <v>2.6219999999999999</v>
      </c>
      <c r="I31" s="7">
        <f t="shared" si="1"/>
        <v>15.731999999999999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 x14ac:dyDescent="0.25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 x14ac:dyDescent="0.25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 x14ac:dyDescent="0.25">
      <c r="A34" s="14" t="str">
        <f>A1</f>
        <v>TARIF DES MEDICAMENTS POUR C.S. SOVU AU 22/07/2015</v>
      </c>
      <c r="B34" s="14"/>
      <c r="C34" s="14"/>
      <c r="D34" s="14"/>
      <c r="E34" s="12"/>
      <c r="K34" t="s">
        <v>147</v>
      </c>
    </row>
    <row r="35" spans="1:14" x14ac:dyDescent="0.25">
      <c r="A35" s="12"/>
      <c r="B35" s="12"/>
      <c r="C35" s="12"/>
      <c r="D35" s="12"/>
      <c r="E35" s="12"/>
    </row>
    <row r="36" spans="1:14" x14ac:dyDescent="0.25">
      <c r="A36" s="88" t="s">
        <v>145</v>
      </c>
      <c r="B36" s="88" t="s">
        <v>142</v>
      </c>
      <c r="C36" s="96">
        <v>0.2</v>
      </c>
      <c r="D36" s="88" t="s">
        <v>143</v>
      </c>
      <c r="E36" s="13"/>
    </row>
    <row r="37" spans="1:14" x14ac:dyDescent="0.25">
      <c r="A37" s="88"/>
      <c r="B37" s="88"/>
      <c r="C37" s="96"/>
      <c r="D37" s="88"/>
      <c r="E37" s="13"/>
    </row>
    <row r="38" spans="1:14" x14ac:dyDescent="0.25">
      <c r="A38" s="88"/>
      <c r="B38" s="88"/>
      <c r="C38" s="96"/>
      <c r="D38" s="88"/>
      <c r="E38" s="13"/>
    </row>
    <row r="39" spans="1:14" x14ac:dyDescent="0.25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 x14ac:dyDescent="0.25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 x14ac:dyDescent="0.25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 x14ac:dyDescent="0.25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 x14ac:dyDescent="0.25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 x14ac:dyDescent="0.25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89" t="s">
        <v>159</v>
      </c>
      <c r="M44" s="90"/>
      <c r="N44" s="91"/>
    </row>
    <row r="45" spans="1:14" x14ac:dyDescent="0.25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7" si="10">L45*20/100</f>
        <v>1.08</v>
      </c>
      <c r="N45" s="6">
        <f t="shared" ref="N45:N57" si="11">L45+M45</f>
        <v>6.48</v>
      </c>
    </row>
    <row r="46" spans="1:14" x14ac:dyDescent="0.25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 x14ac:dyDescent="0.25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 x14ac:dyDescent="0.25">
      <c r="A48" s="53" t="s">
        <v>111</v>
      </c>
      <c r="B48" s="7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59" t="s">
        <v>125</v>
      </c>
      <c r="L48" s="60">
        <v>45.6</v>
      </c>
      <c r="M48" s="60">
        <f t="shared" si="10"/>
        <v>9.1199999999999992</v>
      </c>
      <c r="N48" s="6">
        <f t="shared" si="11"/>
        <v>54.72</v>
      </c>
    </row>
    <row r="49" spans="1:14" x14ac:dyDescent="0.25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 x14ac:dyDescent="0.25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 x14ac:dyDescent="0.25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 x14ac:dyDescent="0.25">
      <c r="A52" s="53" t="s">
        <v>35</v>
      </c>
      <c r="B52" s="7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 x14ac:dyDescent="0.25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 x14ac:dyDescent="0.25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 x14ac:dyDescent="0.25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 x14ac:dyDescent="0.25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 x14ac:dyDescent="0.25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53" t="s">
        <v>122</v>
      </c>
      <c r="G57" s="7">
        <f>49*2</f>
        <v>98</v>
      </c>
      <c r="H57" s="7">
        <f t="shared" si="8"/>
        <v>19.600000000000001</v>
      </c>
      <c r="I57" s="7">
        <f t="shared" si="9"/>
        <v>117.6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 x14ac:dyDescent="0.25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53" t="s">
        <v>16</v>
      </c>
      <c r="G58" s="7">
        <v>220.34</v>
      </c>
      <c r="H58" s="7">
        <f t="shared" si="8"/>
        <v>44.068000000000005</v>
      </c>
      <c r="I58" s="7">
        <f t="shared" si="9"/>
        <v>264.40800000000002</v>
      </c>
      <c r="K58" s="9" t="s">
        <v>238</v>
      </c>
      <c r="L58" s="6">
        <v>1800</v>
      </c>
      <c r="M58" s="6">
        <f>L58*20/100</f>
        <v>360</v>
      </c>
      <c r="N58" s="6">
        <f>L58+M58</f>
        <v>2160</v>
      </c>
    </row>
    <row r="59" spans="1:14" x14ac:dyDescent="0.25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 x14ac:dyDescent="0.25">
      <c r="A60" s="53" t="s">
        <v>113</v>
      </c>
      <c r="B60" s="7">
        <v>381</v>
      </c>
      <c r="C60" s="6">
        <f t="shared" si="6"/>
        <v>76.2</v>
      </c>
      <c r="D60" s="6">
        <f t="shared" si="7"/>
        <v>457.2</v>
      </c>
      <c r="E60" s="18"/>
      <c r="F60" s="53" t="s">
        <v>14</v>
      </c>
      <c r="G60" s="7">
        <v>14400</v>
      </c>
      <c r="H60" s="7">
        <f t="shared" si="8"/>
        <v>2880</v>
      </c>
      <c r="I60" s="7">
        <f t="shared" si="9"/>
        <v>17280</v>
      </c>
    </row>
    <row r="61" spans="1:14" x14ac:dyDescent="0.25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 x14ac:dyDescent="0.25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 x14ac:dyDescent="0.25">
      <c r="E63" s="13"/>
    </row>
    <row r="64" spans="1:14" x14ac:dyDescent="0.25">
      <c r="E64" s="13"/>
    </row>
    <row r="65" spans="2:5" x14ac:dyDescent="0.25">
      <c r="E65" s="13"/>
    </row>
    <row r="66" spans="2:5" x14ac:dyDescent="0.25">
      <c r="E66" s="13"/>
    </row>
    <row r="67" spans="2:5" x14ac:dyDescent="0.25">
      <c r="E67" s="13"/>
    </row>
    <row r="68" spans="2:5" x14ac:dyDescent="0.25">
      <c r="E68" s="13"/>
    </row>
    <row r="69" spans="2:5" x14ac:dyDescent="0.25">
      <c r="E69" s="13"/>
    </row>
    <row r="70" spans="2:5" x14ac:dyDescent="0.25">
      <c r="E70" s="13"/>
    </row>
    <row r="71" spans="2:5" x14ac:dyDescent="0.25">
      <c r="E71" s="13"/>
    </row>
    <row r="72" spans="2:5" x14ac:dyDescent="0.25">
      <c r="E72" s="13"/>
    </row>
    <row r="73" spans="2:5" x14ac:dyDescent="0.25">
      <c r="E73" s="13"/>
    </row>
    <row r="74" spans="2:5" x14ac:dyDescent="0.25">
      <c r="E74" s="13"/>
    </row>
    <row r="75" spans="2:5" x14ac:dyDescent="0.25">
      <c r="E75" s="13"/>
    </row>
    <row r="76" spans="2:5" x14ac:dyDescent="0.25">
      <c r="B76"/>
      <c r="C76"/>
      <c r="D76"/>
      <c r="E76" s="13"/>
    </row>
    <row r="77" spans="2:5" x14ac:dyDescent="0.25">
      <c r="B77"/>
      <c r="C77"/>
      <c r="D77"/>
      <c r="E77" s="13"/>
    </row>
    <row r="78" spans="2:5" x14ac:dyDescent="0.25">
      <c r="B78"/>
      <c r="C78"/>
      <c r="D78"/>
      <c r="E78" s="13"/>
    </row>
    <row r="79" spans="2:5" x14ac:dyDescent="0.25">
      <c r="B79"/>
      <c r="C79"/>
      <c r="D79"/>
      <c r="E79" s="13"/>
    </row>
    <row r="80" spans="2:5" x14ac:dyDescent="0.25">
      <c r="B80"/>
      <c r="C80"/>
      <c r="D80"/>
      <c r="E80" s="13"/>
    </row>
    <row r="81" spans="2:5" x14ac:dyDescent="0.25">
      <c r="B81"/>
      <c r="C81"/>
      <c r="D81"/>
      <c r="E81" s="13"/>
    </row>
    <row r="82" spans="2:5" x14ac:dyDescent="0.25">
      <c r="B82"/>
      <c r="C82"/>
      <c r="D82"/>
      <c r="E82" s="13"/>
    </row>
    <row r="83" spans="2:5" x14ac:dyDescent="0.25">
      <c r="B83"/>
      <c r="C83"/>
      <c r="D83"/>
      <c r="E83" s="13"/>
    </row>
    <row r="84" spans="2:5" x14ac:dyDescent="0.25">
      <c r="B84"/>
      <c r="C84"/>
      <c r="D84"/>
      <c r="E84" s="13"/>
    </row>
    <row r="85" spans="2:5" x14ac:dyDescent="0.25">
      <c r="B85"/>
      <c r="C85"/>
      <c r="D85"/>
      <c r="E85" s="13"/>
    </row>
    <row r="86" spans="2:5" x14ac:dyDescent="0.25">
      <c r="B86"/>
      <c r="C86"/>
      <c r="D86"/>
      <c r="E86" s="13"/>
    </row>
    <row r="87" spans="2:5" x14ac:dyDescent="0.25">
      <c r="B87"/>
      <c r="C87"/>
      <c r="D87"/>
      <c r="E87" s="13"/>
    </row>
    <row r="88" spans="2:5" x14ac:dyDescent="0.25">
      <c r="B88"/>
      <c r="C88"/>
      <c r="D88"/>
      <c r="E88" s="13"/>
    </row>
    <row r="89" spans="2:5" x14ac:dyDescent="0.25">
      <c r="B89"/>
      <c r="C89"/>
      <c r="D89"/>
      <c r="E89" s="13"/>
    </row>
    <row r="90" spans="2:5" x14ac:dyDescent="0.25">
      <c r="B90"/>
      <c r="C90"/>
      <c r="D90"/>
      <c r="E90" s="13"/>
    </row>
    <row r="91" spans="2:5" x14ac:dyDescent="0.25">
      <c r="B91"/>
      <c r="C91"/>
      <c r="D91"/>
      <c r="E91" s="13"/>
    </row>
    <row r="92" spans="2:5" x14ac:dyDescent="0.25">
      <c r="B92"/>
      <c r="C92"/>
      <c r="D92"/>
      <c r="E92" s="13"/>
    </row>
    <row r="93" spans="2:5" x14ac:dyDescent="0.25">
      <c r="B93"/>
      <c r="C93"/>
      <c r="D93"/>
      <c r="E93" s="13"/>
    </row>
    <row r="94" spans="2:5" x14ac:dyDescent="0.25">
      <c r="B94"/>
      <c r="C94"/>
      <c r="D94"/>
      <c r="E94" s="13"/>
    </row>
    <row r="95" spans="2:5" x14ac:dyDescent="0.25">
      <c r="B95"/>
      <c r="C95"/>
      <c r="D95"/>
    </row>
    <row r="96" spans="2:5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</sheetData>
  <mergeCells count="6">
    <mergeCell ref="L44:N44"/>
    <mergeCell ref="L17:M18"/>
    <mergeCell ref="A36:A38"/>
    <mergeCell ref="B36:B38"/>
    <mergeCell ref="C36:C38"/>
    <mergeCell ref="D36:D38"/>
  </mergeCells>
  <pageMargins left="0.16" right="0.16" top="0.16" bottom="0.17" header="0.16" footer="0.17"/>
  <pageSetup scale="96" fitToHeight="2" orientation="landscape" verticalDpi="300" r:id="rId1"/>
  <rowBreaks count="1" manualBreakCount="1">
    <brk id="33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view="pageBreakPreview" zoomScaleSheetLayoutView="100" workbookViewId="0">
      <selection activeCell="O6" sqref="O6"/>
    </sheetView>
  </sheetViews>
  <sheetFormatPr defaultColWidth="9.140625" defaultRowHeight="15" x14ac:dyDescent="0.25"/>
  <cols>
    <col min="1" max="1" width="29.5703125" customWidth="1"/>
    <col min="2" max="2" width="7.42578125" style="8" bestFit="1" customWidth="1"/>
    <col min="3" max="3" width="4.7109375" style="8" customWidth="1"/>
    <col min="4" max="4" width="5.8554687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4.85546875" customWidth="1"/>
    <col min="12" max="12" width="6.140625" bestFit="1" customWidth="1"/>
    <col min="13" max="13" width="4.85546875" bestFit="1" customWidth="1"/>
    <col min="14" max="14" width="6.140625" bestFit="1" customWidth="1"/>
  </cols>
  <sheetData>
    <row r="1" spans="1:14" x14ac:dyDescent="0.25">
      <c r="A1" s="14" t="s">
        <v>239</v>
      </c>
      <c r="B1" s="14"/>
      <c r="C1" s="14"/>
      <c r="D1" s="14"/>
      <c r="E1" s="12"/>
      <c r="K1" t="s">
        <v>146</v>
      </c>
    </row>
    <row r="2" spans="1:14" x14ac:dyDescent="0.25">
      <c r="A2" s="2"/>
      <c r="B2" s="3"/>
      <c r="C2" s="4"/>
      <c r="D2" s="4"/>
      <c r="E2" s="4"/>
    </row>
    <row r="3" spans="1:14" ht="47.25" customHeight="1" x14ac:dyDescent="0.25">
      <c r="A3" s="57" t="s">
        <v>145</v>
      </c>
      <c r="B3" s="57" t="s">
        <v>156</v>
      </c>
      <c r="C3" s="58">
        <v>0.2</v>
      </c>
      <c r="D3" s="57" t="s">
        <v>143</v>
      </c>
      <c r="E3" s="13"/>
      <c r="G3">
        <f>18.7*20</f>
        <v>374</v>
      </c>
    </row>
    <row r="4" spans="1:14" x14ac:dyDescent="0.25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 x14ac:dyDescent="0.25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 x14ac:dyDescent="0.25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 x14ac:dyDescent="0.25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53" t="s">
        <v>152</v>
      </c>
      <c r="L7" s="7">
        <v>660</v>
      </c>
      <c r="M7" s="7">
        <f>L7*20/100</f>
        <v>132</v>
      </c>
      <c r="N7" s="5">
        <f>L7+M7</f>
        <v>792</v>
      </c>
    </row>
    <row r="8" spans="1:14" x14ac:dyDescent="0.25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53" t="s">
        <v>123</v>
      </c>
      <c r="G8" s="7" t="s">
        <v>83</v>
      </c>
      <c r="H8" s="7">
        <f t="shared" si="0"/>
        <v>1.536</v>
      </c>
      <c r="I8" s="7">
        <f t="shared" si="1"/>
        <v>9.2159999999999993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 x14ac:dyDescent="0.25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>
        <v>3.24</v>
      </c>
      <c r="H9" s="7">
        <f t="shared" si="0"/>
        <v>0.64800000000000013</v>
      </c>
      <c r="I9" s="7">
        <f t="shared" si="1"/>
        <v>3.8880000000000003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 x14ac:dyDescent="0.25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 x14ac:dyDescent="0.25">
      <c r="A11" s="53" t="s">
        <v>106</v>
      </c>
      <c r="B11" s="7">
        <v>15.6</v>
      </c>
      <c r="C11" s="6">
        <f t="shared" si="2"/>
        <v>3.12</v>
      </c>
      <c r="D11" s="6">
        <f t="shared" si="3"/>
        <v>18.72</v>
      </c>
      <c r="E11" s="18"/>
      <c r="F11" s="53" t="s">
        <v>79</v>
      </c>
      <c r="G11" s="7">
        <v>3.2</v>
      </c>
      <c r="H11" s="7">
        <f t="shared" si="0"/>
        <v>0.64</v>
      </c>
      <c r="I11" s="7">
        <f t="shared" si="1"/>
        <v>3.8400000000000003</v>
      </c>
    </row>
    <row r="12" spans="1:14" x14ac:dyDescent="0.25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 x14ac:dyDescent="0.25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3.18</v>
      </c>
      <c r="H13" s="7">
        <f t="shared" si="0"/>
        <v>0.63600000000000001</v>
      </c>
      <c r="I13" s="7">
        <f t="shared" si="1"/>
        <v>3.8160000000000003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 x14ac:dyDescent="0.25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 x14ac:dyDescent="0.25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53" t="s">
        <v>115</v>
      </c>
      <c r="L15" s="7">
        <v>240</v>
      </c>
      <c r="M15" s="7">
        <f>L15*20/100</f>
        <v>48</v>
      </c>
      <c r="N15" s="5">
        <f>L15+M15</f>
        <v>288</v>
      </c>
    </row>
    <row r="16" spans="1:14" x14ac:dyDescent="0.25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53" t="s">
        <v>148</v>
      </c>
      <c r="L16" s="7">
        <v>172.8</v>
      </c>
      <c r="M16" s="7">
        <f>L16*20/100</f>
        <v>34.56</v>
      </c>
      <c r="N16" s="5">
        <f>L16+M16</f>
        <v>207.36</v>
      </c>
    </row>
    <row r="17" spans="1:14" x14ac:dyDescent="0.25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97" t="s">
        <v>55</v>
      </c>
      <c r="M17" s="98"/>
      <c r="N17" s="5">
        <v>843</v>
      </c>
    </row>
    <row r="18" spans="1:14" x14ac:dyDescent="0.25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99"/>
      <c r="M18" s="100"/>
      <c r="N18" s="5">
        <v>1870</v>
      </c>
    </row>
    <row r="19" spans="1:14" x14ac:dyDescent="0.25">
      <c r="A19" s="53" t="s">
        <v>101</v>
      </c>
      <c r="B19" s="7">
        <v>34.049999999999997</v>
      </c>
      <c r="C19" s="6">
        <f t="shared" si="2"/>
        <v>6.81</v>
      </c>
      <c r="D19" s="6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 x14ac:dyDescent="0.25">
      <c r="A20" s="53" t="s">
        <v>100</v>
      </c>
      <c r="B20" s="7">
        <v>11.9</v>
      </c>
      <c r="C20" s="6">
        <f t="shared" si="2"/>
        <v>2.38</v>
      </c>
      <c r="D20" s="6">
        <f t="shared" si="3"/>
        <v>14.280000000000001</v>
      </c>
      <c r="E20" s="18"/>
      <c r="F20" s="59" t="s">
        <v>71</v>
      </c>
      <c r="G20" s="60">
        <v>69.599999999999994</v>
      </c>
      <c r="H20" s="60">
        <f t="shared" si="0"/>
        <v>13.92</v>
      </c>
      <c r="I20" s="60">
        <f t="shared" si="1"/>
        <v>83.52</v>
      </c>
    </row>
    <row r="21" spans="1:14" x14ac:dyDescent="0.25">
      <c r="A21" s="53" t="s">
        <v>99</v>
      </c>
      <c r="B21" s="7">
        <v>180</v>
      </c>
      <c r="C21" s="6">
        <f t="shared" si="2"/>
        <v>36</v>
      </c>
      <c r="D21" s="6">
        <f t="shared" si="3"/>
        <v>216</v>
      </c>
      <c r="E21" s="18"/>
      <c r="F21" s="59" t="s">
        <v>120</v>
      </c>
      <c r="G21" s="60">
        <v>12.96</v>
      </c>
      <c r="H21" s="60">
        <f t="shared" si="0"/>
        <v>2.5920000000000005</v>
      </c>
      <c r="I21" s="60">
        <f t="shared" si="1"/>
        <v>15.552000000000001</v>
      </c>
      <c r="K21" s="15" t="s">
        <v>53</v>
      </c>
      <c r="L21" s="16"/>
      <c r="M21" s="16"/>
      <c r="N21" s="16"/>
    </row>
    <row r="22" spans="1:14" x14ac:dyDescent="0.25">
      <c r="A22" s="53" t="s">
        <v>98</v>
      </c>
      <c r="B22" s="7">
        <v>180</v>
      </c>
      <c r="C22" s="6">
        <f t="shared" si="2"/>
        <v>36</v>
      </c>
      <c r="D22" s="6">
        <f t="shared" si="3"/>
        <v>216</v>
      </c>
      <c r="E22" s="18"/>
      <c r="F22" s="53" t="s">
        <v>70</v>
      </c>
      <c r="G22" s="7">
        <v>6.9</v>
      </c>
      <c r="H22" s="7">
        <f t="shared" si="0"/>
        <v>1.38</v>
      </c>
      <c r="I22" s="7">
        <f t="shared" si="1"/>
        <v>8.2800000000000011</v>
      </c>
      <c r="K22" s="53" t="s">
        <v>52</v>
      </c>
      <c r="L22" s="7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 x14ac:dyDescent="0.25">
      <c r="A23" s="53" t="s">
        <v>97</v>
      </c>
      <c r="B23" s="7">
        <v>270</v>
      </c>
      <c r="C23" s="6">
        <f t="shared" si="2"/>
        <v>54</v>
      </c>
      <c r="D23" s="6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 x14ac:dyDescent="0.25">
      <c r="A24" s="53" t="s">
        <v>96</v>
      </c>
      <c r="B24" s="7">
        <v>270</v>
      </c>
      <c r="C24" s="6">
        <f t="shared" si="2"/>
        <v>54</v>
      </c>
      <c r="D24" s="6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 x14ac:dyDescent="0.25">
      <c r="A25" s="53" t="s">
        <v>95</v>
      </c>
      <c r="B25" s="7">
        <v>3</v>
      </c>
      <c r="C25" s="6">
        <f t="shared" si="2"/>
        <v>0.6</v>
      </c>
      <c r="D25" s="6">
        <f t="shared" si="3"/>
        <v>3.6</v>
      </c>
      <c r="E25" s="18"/>
      <c r="F25" s="53" t="s">
        <v>68</v>
      </c>
      <c r="G25" s="7">
        <v>5.87</v>
      </c>
      <c r="H25" s="7">
        <f t="shared" si="0"/>
        <v>1.1740000000000002</v>
      </c>
      <c r="I25" s="7">
        <f t="shared" si="1"/>
        <v>7.0440000000000005</v>
      </c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 x14ac:dyDescent="0.25">
      <c r="A26" s="53" t="s">
        <v>94</v>
      </c>
      <c r="B26" s="7">
        <v>9.66</v>
      </c>
      <c r="C26" s="6">
        <f t="shared" si="2"/>
        <v>1.9319999999999999</v>
      </c>
      <c r="D26" s="6">
        <f t="shared" si="3"/>
        <v>11.592000000000001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53" t="s">
        <v>48</v>
      </c>
      <c r="L26" s="7">
        <v>300</v>
      </c>
      <c r="M26" s="6">
        <f t="shared" si="4"/>
        <v>60</v>
      </c>
      <c r="N26" s="5">
        <f t="shared" si="5"/>
        <v>360</v>
      </c>
    </row>
    <row r="27" spans="1:14" x14ac:dyDescent="0.25">
      <c r="A27" s="53" t="s">
        <v>128</v>
      </c>
      <c r="B27" s="7">
        <v>6</v>
      </c>
      <c r="C27" s="6">
        <f t="shared" si="2"/>
        <v>1.2</v>
      </c>
      <c r="D27" s="6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 x14ac:dyDescent="0.25">
      <c r="A28" s="53" t="s">
        <v>93</v>
      </c>
      <c r="B28" s="7">
        <v>2.52</v>
      </c>
      <c r="C28" s="6">
        <f t="shared" si="2"/>
        <v>0.504</v>
      </c>
      <c r="D28" s="6">
        <f t="shared" si="3"/>
        <v>3.024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 x14ac:dyDescent="0.25">
      <c r="A29" s="53" t="s">
        <v>91</v>
      </c>
      <c r="B29" s="7">
        <v>10.4</v>
      </c>
      <c r="C29" s="6">
        <f t="shared" si="2"/>
        <v>2.08</v>
      </c>
      <c r="D29" s="6">
        <f t="shared" si="3"/>
        <v>12.48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 x14ac:dyDescent="0.25">
      <c r="A30" s="53" t="s">
        <v>90</v>
      </c>
      <c r="B30" s="7">
        <v>19.100000000000001</v>
      </c>
      <c r="C30" s="6">
        <f t="shared" si="2"/>
        <v>3.82</v>
      </c>
      <c r="D30" s="6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 x14ac:dyDescent="0.25">
      <c r="A31" s="53" t="s">
        <v>89</v>
      </c>
      <c r="B31" s="7">
        <v>5.75</v>
      </c>
      <c r="C31" s="6">
        <f t="shared" si="2"/>
        <v>1.1499999999999999</v>
      </c>
      <c r="D31" s="6">
        <f t="shared" si="3"/>
        <v>6.9</v>
      </c>
      <c r="E31" s="18"/>
      <c r="F31" s="53" t="s">
        <v>110</v>
      </c>
      <c r="G31" s="7">
        <v>13.11</v>
      </c>
      <c r="H31" s="7">
        <f t="shared" si="0"/>
        <v>2.6219999999999999</v>
      </c>
      <c r="I31" s="7">
        <f t="shared" si="1"/>
        <v>15.731999999999999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 x14ac:dyDescent="0.25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 x14ac:dyDescent="0.25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 x14ac:dyDescent="0.25">
      <c r="A34" s="14" t="str">
        <f>A1</f>
        <v>TARIF DES MEDICAMENTS POUR C.S. SOVU AU 12/8/2015</v>
      </c>
      <c r="B34" s="14"/>
      <c r="C34" s="14"/>
      <c r="D34" s="14"/>
      <c r="E34" s="12"/>
      <c r="K34" t="s">
        <v>147</v>
      </c>
    </row>
    <row r="35" spans="1:14" x14ac:dyDescent="0.25">
      <c r="A35" s="12"/>
      <c r="B35" s="12"/>
      <c r="C35" s="12"/>
      <c r="D35" s="12"/>
      <c r="E35" s="12"/>
    </row>
    <row r="36" spans="1:14" x14ac:dyDescent="0.25">
      <c r="A36" s="88" t="s">
        <v>145</v>
      </c>
      <c r="B36" s="88" t="s">
        <v>142</v>
      </c>
      <c r="C36" s="96">
        <v>0.2</v>
      </c>
      <c r="D36" s="88" t="s">
        <v>143</v>
      </c>
      <c r="E36" s="13"/>
    </row>
    <row r="37" spans="1:14" x14ac:dyDescent="0.25">
      <c r="A37" s="88"/>
      <c r="B37" s="88"/>
      <c r="C37" s="96"/>
      <c r="D37" s="88"/>
      <c r="E37" s="13"/>
    </row>
    <row r="38" spans="1:14" x14ac:dyDescent="0.25">
      <c r="A38" s="88"/>
      <c r="B38" s="88"/>
      <c r="C38" s="96"/>
      <c r="D38" s="88"/>
      <c r="E38" s="13"/>
    </row>
    <row r="39" spans="1:14" x14ac:dyDescent="0.25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 x14ac:dyDescent="0.25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 x14ac:dyDescent="0.25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 x14ac:dyDescent="0.25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 x14ac:dyDescent="0.25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 x14ac:dyDescent="0.25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89" t="s">
        <v>159</v>
      </c>
      <c r="M44" s="90"/>
      <c r="N44" s="91"/>
    </row>
    <row r="45" spans="1:14" x14ac:dyDescent="0.25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8" si="10">L45*20/100</f>
        <v>1.08</v>
      </c>
      <c r="N45" s="6">
        <f t="shared" ref="N45:N58" si="11">L45+M45</f>
        <v>6.48</v>
      </c>
    </row>
    <row r="46" spans="1:14" x14ac:dyDescent="0.25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 x14ac:dyDescent="0.25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 x14ac:dyDescent="0.25">
      <c r="A48" s="53" t="s">
        <v>111</v>
      </c>
      <c r="B48" s="7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59" t="s">
        <v>125</v>
      </c>
      <c r="L48" s="60">
        <v>45.6</v>
      </c>
      <c r="M48" s="60">
        <f t="shared" si="10"/>
        <v>9.1199999999999992</v>
      </c>
      <c r="N48" s="6">
        <f t="shared" si="11"/>
        <v>54.72</v>
      </c>
    </row>
    <row r="49" spans="1:14" x14ac:dyDescent="0.25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 x14ac:dyDescent="0.25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 x14ac:dyDescent="0.25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 x14ac:dyDescent="0.25">
      <c r="A52" s="53" t="s">
        <v>35</v>
      </c>
      <c r="B52" s="7">
        <v>372.78</v>
      </c>
      <c r="C52" s="6">
        <f t="shared" si="6"/>
        <v>74.555999999999997</v>
      </c>
      <c r="D52" s="6">
        <f t="shared" si="7"/>
        <v>447.33599999999996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 x14ac:dyDescent="0.25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 x14ac:dyDescent="0.25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 x14ac:dyDescent="0.25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 x14ac:dyDescent="0.25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 x14ac:dyDescent="0.25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53" t="s">
        <v>122</v>
      </c>
      <c r="G57" s="7">
        <f>49*2</f>
        <v>98</v>
      </c>
      <c r="H57" s="7">
        <f t="shared" si="8"/>
        <v>19.600000000000001</v>
      </c>
      <c r="I57" s="7">
        <f t="shared" si="9"/>
        <v>117.6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 x14ac:dyDescent="0.25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53" t="s">
        <v>16</v>
      </c>
      <c r="G58" s="7">
        <v>220.34</v>
      </c>
      <c r="H58" s="7">
        <f t="shared" si="8"/>
        <v>44.068000000000005</v>
      </c>
      <c r="I58" s="7">
        <f t="shared" si="9"/>
        <v>264.40800000000002</v>
      </c>
      <c r="K58" s="9" t="s">
        <v>238</v>
      </c>
      <c r="L58" s="6">
        <v>1800</v>
      </c>
      <c r="M58" s="6">
        <f t="shared" si="10"/>
        <v>360</v>
      </c>
      <c r="N58" s="6">
        <f t="shared" si="11"/>
        <v>2160</v>
      </c>
    </row>
    <row r="59" spans="1:14" x14ac:dyDescent="0.25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 x14ac:dyDescent="0.25">
      <c r="A60" s="53" t="s">
        <v>113</v>
      </c>
      <c r="B60" s="7">
        <v>381</v>
      </c>
      <c r="C60" s="6">
        <f t="shared" si="6"/>
        <v>76.2</v>
      </c>
      <c r="D60" s="6">
        <f t="shared" si="7"/>
        <v>457.2</v>
      </c>
      <c r="E60" s="18"/>
      <c r="F60" s="53" t="s">
        <v>14</v>
      </c>
      <c r="G60" s="7">
        <v>14400</v>
      </c>
      <c r="H60" s="7">
        <f t="shared" si="8"/>
        <v>2880</v>
      </c>
      <c r="I60" s="7">
        <f t="shared" si="9"/>
        <v>17280</v>
      </c>
    </row>
    <row r="61" spans="1:14" x14ac:dyDescent="0.25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 x14ac:dyDescent="0.25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 x14ac:dyDescent="0.25">
      <c r="E63" s="13"/>
    </row>
    <row r="64" spans="1:14" x14ac:dyDescent="0.25">
      <c r="E64" s="13"/>
    </row>
    <row r="65" spans="2:5" x14ac:dyDescent="0.25">
      <c r="E65" s="13"/>
    </row>
    <row r="66" spans="2:5" x14ac:dyDescent="0.25">
      <c r="E66" s="13"/>
    </row>
    <row r="67" spans="2:5" x14ac:dyDescent="0.25">
      <c r="E67" s="13"/>
    </row>
    <row r="68" spans="2:5" x14ac:dyDescent="0.25">
      <c r="E68" s="13"/>
    </row>
    <row r="69" spans="2:5" x14ac:dyDescent="0.25">
      <c r="E69" s="13"/>
    </row>
    <row r="70" spans="2:5" x14ac:dyDescent="0.25">
      <c r="E70" s="13"/>
    </row>
    <row r="71" spans="2:5" x14ac:dyDescent="0.25">
      <c r="E71" s="13"/>
    </row>
    <row r="72" spans="2:5" x14ac:dyDescent="0.25">
      <c r="E72" s="13"/>
    </row>
    <row r="73" spans="2:5" x14ac:dyDescent="0.25">
      <c r="E73" s="13"/>
    </row>
    <row r="74" spans="2:5" x14ac:dyDescent="0.25">
      <c r="E74" s="13"/>
    </row>
    <row r="75" spans="2:5" x14ac:dyDescent="0.25">
      <c r="E75" s="13"/>
    </row>
    <row r="76" spans="2:5" x14ac:dyDescent="0.25">
      <c r="B76"/>
      <c r="C76"/>
      <c r="D76"/>
      <c r="E76" s="13"/>
    </row>
    <row r="77" spans="2:5" x14ac:dyDescent="0.25">
      <c r="B77"/>
      <c r="C77"/>
      <c r="D77"/>
      <c r="E77" s="13"/>
    </row>
    <row r="78" spans="2:5" x14ac:dyDescent="0.25">
      <c r="B78"/>
      <c r="C78"/>
      <c r="D78"/>
      <c r="E78" s="13"/>
    </row>
    <row r="79" spans="2:5" x14ac:dyDescent="0.25">
      <c r="B79"/>
      <c r="C79"/>
      <c r="D79"/>
      <c r="E79" s="13"/>
    </row>
    <row r="80" spans="2:5" x14ac:dyDescent="0.25">
      <c r="B80"/>
      <c r="C80"/>
      <c r="D80"/>
      <c r="E80" s="13"/>
    </row>
    <row r="81" spans="2:5" x14ac:dyDescent="0.25">
      <c r="B81"/>
      <c r="C81"/>
      <c r="D81"/>
      <c r="E81" s="13"/>
    </row>
    <row r="82" spans="2:5" x14ac:dyDescent="0.25">
      <c r="B82"/>
      <c r="C82"/>
      <c r="D82"/>
      <c r="E82" s="13"/>
    </row>
    <row r="83" spans="2:5" x14ac:dyDescent="0.25">
      <c r="B83"/>
      <c r="C83"/>
      <c r="D83"/>
      <c r="E83" s="13"/>
    </row>
    <row r="84" spans="2:5" x14ac:dyDescent="0.25">
      <c r="B84"/>
      <c r="C84"/>
      <c r="D84"/>
      <c r="E84" s="13"/>
    </row>
    <row r="85" spans="2:5" x14ac:dyDescent="0.25">
      <c r="B85"/>
      <c r="C85"/>
      <c r="D85"/>
      <c r="E85" s="13"/>
    </row>
    <row r="86" spans="2:5" x14ac:dyDescent="0.25">
      <c r="B86"/>
      <c r="C86"/>
      <c r="D86"/>
      <c r="E86" s="13"/>
    </row>
    <row r="87" spans="2:5" x14ac:dyDescent="0.25">
      <c r="B87"/>
      <c r="C87"/>
      <c r="D87"/>
      <c r="E87" s="13"/>
    </row>
    <row r="88" spans="2:5" x14ac:dyDescent="0.25">
      <c r="B88"/>
      <c r="C88"/>
      <c r="D88"/>
      <c r="E88" s="13"/>
    </row>
    <row r="89" spans="2:5" x14ac:dyDescent="0.25">
      <c r="B89"/>
      <c r="C89"/>
      <c r="D89"/>
      <c r="E89" s="13"/>
    </row>
    <row r="90" spans="2:5" x14ac:dyDescent="0.25">
      <c r="B90"/>
      <c r="C90"/>
      <c r="D90"/>
      <c r="E90" s="13"/>
    </row>
    <row r="91" spans="2:5" x14ac:dyDescent="0.25">
      <c r="B91"/>
      <c r="C91"/>
      <c r="D91"/>
      <c r="E91" s="13"/>
    </row>
    <row r="92" spans="2:5" x14ac:dyDescent="0.25">
      <c r="B92"/>
      <c r="C92"/>
      <c r="D92"/>
      <c r="E92" s="13"/>
    </row>
    <row r="93" spans="2:5" x14ac:dyDescent="0.25">
      <c r="B93"/>
      <c r="C93"/>
      <c r="D93"/>
      <c r="E93" s="13"/>
    </row>
    <row r="94" spans="2:5" x14ac:dyDescent="0.25">
      <c r="B94"/>
      <c r="C94"/>
      <c r="D94"/>
      <c r="E94" s="13"/>
    </row>
    <row r="95" spans="2:5" x14ac:dyDescent="0.25">
      <c r="B95"/>
      <c r="C95"/>
      <c r="D95"/>
    </row>
    <row r="96" spans="2:5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</sheetData>
  <mergeCells count="6">
    <mergeCell ref="L44:N44"/>
    <mergeCell ref="L17:M18"/>
    <mergeCell ref="A36:A38"/>
    <mergeCell ref="B36:B38"/>
    <mergeCell ref="C36:C38"/>
    <mergeCell ref="D36:D38"/>
  </mergeCells>
  <pageMargins left="0.16" right="0.16" top="0.16" bottom="0.17" header="0.16" footer="0.17"/>
  <pageSetup scale="96" fitToHeight="2" orientation="landscape" verticalDpi="300" r:id="rId1"/>
  <rowBreaks count="1" manualBreakCount="1">
    <brk id="33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view="pageBreakPreview" topLeftCell="A43" zoomScaleSheetLayoutView="100" workbookViewId="0">
      <selection activeCell="I57" sqref="I57"/>
    </sheetView>
  </sheetViews>
  <sheetFormatPr defaultColWidth="9.140625" defaultRowHeight="15" x14ac:dyDescent="0.25"/>
  <cols>
    <col min="1" max="1" width="29.5703125" customWidth="1"/>
    <col min="2" max="2" width="7.42578125" style="8" bestFit="1" customWidth="1"/>
    <col min="3" max="3" width="4.7109375" style="8" customWidth="1"/>
    <col min="4" max="4" width="5.85546875" style="8" customWidth="1"/>
    <col min="5" max="5" width="1" style="8" customWidth="1"/>
    <col min="6" max="6" width="28.710937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5.5703125" customWidth="1"/>
    <col min="12" max="12" width="6.140625" bestFit="1" customWidth="1"/>
    <col min="13" max="13" width="11" customWidth="1"/>
    <col min="14" max="14" width="6.140625" bestFit="1" customWidth="1"/>
  </cols>
  <sheetData>
    <row r="1" spans="1:14" x14ac:dyDescent="0.25">
      <c r="A1" s="14" t="s">
        <v>240</v>
      </c>
      <c r="B1" s="14"/>
      <c r="C1" s="14"/>
      <c r="D1" s="14"/>
      <c r="E1" s="12"/>
      <c r="K1" t="s">
        <v>146</v>
      </c>
    </row>
    <row r="2" spans="1:14" x14ac:dyDescent="0.25">
      <c r="A2" s="2"/>
      <c r="B2" s="3"/>
      <c r="C2" s="4"/>
      <c r="D2" s="4"/>
      <c r="E2" s="4"/>
    </row>
    <row r="3" spans="1:14" ht="47.25" customHeight="1" x14ac:dyDescent="0.25">
      <c r="A3" s="61" t="s">
        <v>145</v>
      </c>
      <c r="B3" s="61" t="s">
        <v>156</v>
      </c>
      <c r="C3" s="62">
        <v>0.2</v>
      </c>
      <c r="D3" s="61" t="s">
        <v>143</v>
      </c>
      <c r="E3" s="13"/>
    </row>
    <row r="4" spans="1:14" x14ac:dyDescent="0.25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 x14ac:dyDescent="0.25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 x14ac:dyDescent="0.25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 x14ac:dyDescent="0.25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53" t="s">
        <v>152</v>
      </c>
      <c r="L7" s="7">
        <v>660</v>
      </c>
      <c r="M7" s="7">
        <f>L7*20/100</f>
        <v>132</v>
      </c>
      <c r="N7" s="5">
        <f>L7+M7</f>
        <v>792</v>
      </c>
    </row>
    <row r="8" spans="1:14" x14ac:dyDescent="0.25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53" t="s">
        <v>123</v>
      </c>
      <c r="G8" s="7" t="s">
        <v>83</v>
      </c>
      <c r="H8" s="7">
        <f t="shared" si="0"/>
        <v>1.536</v>
      </c>
      <c r="I8" s="7">
        <f t="shared" si="1"/>
        <v>9.2159999999999993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 x14ac:dyDescent="0.25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>
        <v>3.25</v>
      </c>
      <c r="H9" s="7">
        <f t="shared" si="0"/>
        <v>0.65</v>
      </c>
      <c r="I9" s="7">
        <f t="shared" si="1"/>
        <v>3.9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 x14ac:dyDescent="0.25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 x14ac:dyDescent="0.25">
      <c r="A11" s="53" t="s">
        <v>106</v>
      </c>
      <c r="B11" s="7">
        <v>15.6</v>
      </c>
      <c r="C11" s="6">
        <f t="shared" si="2"/>
        <v>3.12</v>
      </c>
      <c r="D11" s="6">
        <f t="shared" si="3"/>
        <v>18.72</v>
      </c>
      <c r="E11" s="18"/>
      <c r="F11" s="65" t="s">
        <v>79</v>
      </c>
      <c r="G11" s="66">
        <v>4.1399999999999997</v>
      </c>
      <c r="H11" s="66">
        <f t="shared" si="0"/>
        <v>0.82799999999999996</v>
      </c>
      <c r="I11" s="66">
        <f t="shared" si="1"/>
        <v>4.968</v>
      </c>
    </row>
    <row r="12" spans="1:14" x14ac:dyDescent="0.25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 x14ac:dyDescent="0.25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3.18</v>
      </c>
      <c r="H13" s="7">
        <f t="shared" si="0"/>
        <v>0.63600000000000001</v>
      </c>
      <c r="I13" s="7">
        <f t="shared" si="1"/>
        <v>3.8160000000000003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 x14ac:dyDescent="0.25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 x14ac:dyDescent="0.25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53" t="s">
        <v>115</v>
      </c>
      <c r="L15" s="7">
        <v>240</v>
      </c>
      <c r="M15" s="7">
        <f>L15*20/100</f>
        <v>48</v>
      </c>
      <c r="N15" s="5">
        <f>L15+M15</f>
        <v>288</v>
      </c>
    </row>
    <row r="16" spans="1:14" x14ac:dyDescent="0.25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53" t="s">
        <v>148</v>
      </c>
      <c r="L16" s="7">
        <v>172.8</v>
      </c>
      <c r="M16" s="7">
        <f>L16*20/100</f>
        <v>34.56</v>
      </c>
      <c r="N16" s="5">
        <f>L16+M16</f>
        <v>207.36</v>
      </c>
    </row>
    <row r="17" spans="1:14" x14ac:dyDescent="0.25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97" t="s">
        <v>55</v>
      </c>
      <c r="M17" s="98"/>
      <c r="N17" s="5">
        <v>843</v>
      </c>
    </row>
    <row r="18" spans="1:14" x14ac:dyDescent="0.25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99"/>
      <c r="M18" s="100"/>
      <c r="N18" s="5">
        <v>1870</v>
      </c>
    </row>
    <row r="19" spans="1:14" x14ac:dyDescent="0.25">
      <c r="A19" s="53" t="s">
        <v>101</v>
      </c>
      <c r="B19" s="7">
        <v>34.049999999999997</v>
      </c>
      <c r="C19" s="6">
        <f t="shared" si="2"/>
        <v>6.81</v>
      </c>
      <c r="D19" s="6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 x14ac:dyDescent="0.25">
      <c r="A20" s="65" t="s">
        <v>100</v>
      </c>
      <c r="B20" s="66">
        <v>11.99</v>
      </c>
      <c r="C20" s="66">
        <f t="shared" si="2"/>
        <v>2.3980000000000001</v>
      </c>
      <c r="D20" s="66">
        <f t="shared" si="3"/>
        <v>14.388</v>
      </c>
      <c r="E20" s="18"/>
      <c r="F20" s="9" t="s">
        <v>71</v>
      </c>
      <c r="G20" s="6">
        <v>69.599999999999994</v>
      </c>
      <c r="H20" s="6">
        <f t="shared" si="0"/>
        <v>13.92</v>
      </c>
      <c r="I20" s="6">
        <f t="shared" si="1"/>
        <v>83.52</v>
      </c>
    </row>
    <row r="21" spans="1:14" x14ac:dyDescent="0.25">
      <c r="A21" s="53" t="s">
        <v>99</v>
      </c>
      <c r="B21" s="7">
        <v>180</v>
      </c>
      <c r="C21" s="6">
        <f t="shared" si="2"/>
        <v>36</v>
      </c>
      <c r="D21" s="6">
        <f t="shared" si="3"/>
        <v>216</v>
      </c>
      <c r="E21" s="18"/>
      <c r="F21" s="65" t="s">
        <v>120</v>
      </c>
      <c r="G21" s="66">
        <v>14</v>
      </c>
      <c r="H21" s="66">
        <f t="shared" si="0"/>
        <v>2.8</v>
      </c>
      <c r="I21" s="66">
        <f t="shared" si="1"/>
        <v>16.8</v>
      </c>
      <c r="K21" s="15" t="s">
        <v>53</v>
      </c>
      <c r="L21" s="16"/>
      <c r="M21" s="16"/>
      <c r="N21" s="16"/>
    </row>
    <row r="22" spans="1:14" x14ac:dyDescent="0.25">
      <c r="A22" s="53" t="s">
        <v>98</v>
      </c>
      <c r="B22" s="7">
        <v>180</v>
      </c>
      <c r="C22" s="6">
        <f t="shared" si="2"/>
        <v>36</v>
      </c>
      <c r="D22" s="6">
        <f t="shared" si="3"/>
        <v>216</v>
      </c>
      <c r="E22" s="18"/>
      <c r="F22" s="53" t="s">
        <v>70</v>
      </c>
      <c r="G22" s="7">
        <v>6.9</v>
      </c>
      <c r="H22" s="7">
        <f t="shared" si="0"/>
        <v>1.38</v>
      </c>
      <c r="I22" s="7">
        <f t="shared" si="1"/>
        <v>8.2800000000000011</v>
      </c>
      <c r="K22" s="53" t="s">
        <v>52</v>
      </c>
      <c r="L22" s="7">
        <v>404.4</v>
      </c>
      <c r="M22" s="6">
        <f t="shared" ref="M22:M32" si="4">L22*20/100</f>
        <v>80.88</v>
      </c>
      <c r="N22" s="5">
        <f t="shared" ref="N22:N32" si="5">L22+M22</f>
        <v>485.28</v>
      </c>
    </row>
    <row r="23" spans="1:14" x14ac:dyDescent="0.25">
      <c r="A23" s="53" t="s">
        <v>97</v>
      </c>
      <c r="B23" s="7">
        <v>270</v>
      </c>
      <c r="C23" s="6">
        <f t="shared" si="2"/>
        <v>54</v>
      </c>
      <c r="D23" s="6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 x14ac:dyDescent="0.25">
      <c r="A24" s="53" t="s">
        <v>96</v>
      </c>
      <c r="B24" s="7">
        <v>270</v>
      </c>
      <c r="C24" s="6">
        <f t="shared" si="2"/>
        <v>54</v>
      </c>
      <c r="D24" s="6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 x14ac:dyDescent="0.25">
      <c r="A25" s="53" t="s">
        <v>95</v>
      </c>
      <c r="B25" s="7">
        <v>3</v>
      </c>
      <c r="C25" s="6">
        <f t="shared" si="2"/>
        <v>0.6</v>
      </c>
      <c r="D25" s="6">
        <f t="shared" si="3"/>
        <v>3.6</v>
      </c>
      <c r="E25" s="18"/>
      <c r="F25" s="65" t="s">
        <v>68</v>
      </c>
      <c r="G25" s="66">
        <v>7.2</v>
      </c>
      <c r="H25" s="66">
        <f t="shared" si="0"/>
        <v>1.44</v>
      </c>
      <c r="I25" s="66">
        <f t="shared" si="1"/>
        <v>8.64</v>
      </c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 x14ac:dyDescent="0.25">
      <c r="A26" s="53" t="s">
        <v>94</v>
      </c>
      <c r="B26" s="7">
        <v>9.66</v>
      </c>
      <c r="C26" s="6">
        <f t="shared" si="2"/>
        <v>1.9319999999999999</v>
      </c>
      <c r="D26" s="6">
        <f t="shared" si="3"/>
        <v>11.592000000000001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53" t="s">
        <v>48</v>
      </c>
      <c r="L26" s="7">
        <v>300</v>
      </c>
      <c r="M26" s="6">
        <f t="shared" si="4"/>
        <v>60</v>
      </c>
      <c r="N26" s="5">
        <f t="shared" si="5"/>
        <v>360</v>
      </c>
    </row>
    <row r="27" spans="1:14" x14ac:dyDescent="0.25">
      <c r="A27" s="53" t="s">
        <v>128</v>
      </c>
      <c r="B27" s="7">
        <v>6</v>
      </c>
      <c r="C27" s="6">
        <f t="shared" si="2"/>
        <v>1.2</v>
      </c>
      <c r="D27" s="6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 x14ac:dyDescent="0.25">
      <c r="A28" s="65" t="s">
        <v>93</v>
      </c>
      <c r="B28" s="66">
        <v>3.85</v>
      </c>
      <c r="C28" s="66">
        <f t="shared" si="2"/>
        <v>0.77</v>
      </c>
      <c r="D28" s="66">
        <f t="shared" si="3"/>
        <v>4.62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 x14ac:dyDescent="0.25">
      <c r="A29" s="65" t="s">
        <v>91</v>
      </c>
      <c r="B29" s="66">
        <v>12</v>
      </c>
      <c r="C29" s="66">
        <f t="shared" si="2"/>
        <v>2.4</v>
      </c>
      <c r="D29" s="66">
        <f t="shared" si="3"/>
        <v>14.4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 x14ac:dyDescent="0.25">
      <c r="A30" s="53" t="s">
        <v>90</v>
      </c>
      <c r="B30" s="7">
        <v>19.100000000000001</v>
      </c>
      <c r="C30" s="6">
        <f t="shared" si="2"/>
        <v>3.82</v>
      </c>
      <c r="D30" s="6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 x14ac:dyDescent="0.25">
      <c r="A31" s="65" t="s">
        <v>89</v>
      </c>
      <c r="B31" s="66">
        <v>3.74</v>
      </c>
      <c r="C31" s="66">
        <f t="shared" si="2"/>
        <v>0.74800000000000011</v>
      </c>
      <c r="D31" s="66">
        <f t="shared" si="3"/>
        <v>4.4880000000000004</v>
      </c>
      <c r="E31" s="18"/>
      <c r="F31" s="53" t="s">
        <v>110</v>
      </c>
      <c r="G31" s="7">
        <v>13.11</v>
      </c>
      <c r="H31" s="7">
        <f t="shared" si="0"/>
        <v>2.6219999999999999</v>
      </c>
      <c r="I31" s="7">
        <f t="shared" si="1"/>
        <v>15.731999999999999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 x14ac:dyDescent="0.25">
      <c r="A32" s="9" t="s">
        <v>88</v>
      </c>
      <c r="B32" s="6">
        <v>9</v>
      </c>
      <c r="C32" s="6">
        <f t="shared" si="2"/>
        <v>1.8</v>
      </c>
      <c r="D32" s="6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 x14ac:dyDescent="0.25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 x14ac:dyDescent="0.25">
      <c r="A34" s="14" t="str">
        <f>A1</f>
        <v>TARIF DES MEDICAMENTS POUR C.S. SOVU AU 12/9/2015</v>
      </c>
      <c r="B34" s="14"/>
      <c r="C34" s="14"/>
      <c r="D34" s="14"/>
      <c r="E34" s="12"/>
      <c r="K34" t="s">
        <v>147</v>
      </c>
    </row>
    <row r="35" spans="1:14" x14ac:dyDescent="0.25">
      <c r="A35" s="12"/>
      <c r="B35" s="12"/>
      <c r="C35" s="12"/>
      <c r="D35" s="12"/>
      <c r="E35" s="12"/>
    </row>
    <row r="36" spans="1:14" x14ac:dyDescent="0.25">
      <c r="A36" s="88" t="s">
        <v>145</v>
      </c>
      <c r="B36" s="88" t="s">
        <v>142</v>
      </c>
      <c r="C36" s="96">
        <v>0.2</v>
      </c>
      <c r="D36" s="88" t="s">
        <v>143</v>
      </c>
      <c r="E36" s="13"/>
    </row>
    <row r="37" spans="1:14" x14ac:dyDescent="0.25">
      <c r="A37" s="88"/>
      <c r="B37" s="88"/>
      <c r="C37" s="96"/>
      <c r="D37" s="88"/>
      <c r="E37" s="13"/>
    </row>
    <row r="38" spans="1:14" x14ac:dyDescent="0.25">
      <c r="A38" s="88"/>
      <c r="B38" s="88"/>
      <c r="C38" s="96"/>
      <c r="D38" s="88"/>
      <c r="E38" s="13"/>
    </row>
    <row r="39" spans="1:14" x14ac:dyDescent="0.25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 x14ac:dyDescent="0.25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 x14ac:dyDescent="0.25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 x14ac:dyDescent="0.25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 x14ac:dyDescent="0.25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 x14ac:dyDescent="0.25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89" t="s">
        <v>159</v>
      </c>
      <c r="M44" s="90"/>
      <c r="N44" s="91"/>
    </row>
    <row r="45" spans="1:14" x14ac:dyDescent="0.25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8" si="10">L45*20/100</f>
        <v>1.08</v>
      </c>
      <c r="N45" s="6">
        <f t="shared" ref="N45:N58" si="11">L45+M45</f>
        <v>6.48</v>
      </c>
    </row>
    <row r="46" spans="1:14" x14ac:dyDescent="0.25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 x14ac:dyDescent="0.25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 x14ac:dyDescent="0.25">
      <c r="A48" s="53" t="s">
        <v>111</v>
      </c>
      <c r="B48" s="7">
        <v>48.23</v>
      </c>
      <c r="C48" s="6">
        <f t="shared" si="6"/>
        <v>9.645999999999999</v>
      </c>
      <c r="D48" s="6">
        <f t="shared" si="7"/>
        <v>57.875999999999998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9" t="s">
        <v>125</v>
      </c>
      <c r="L48" s="6">
        <v>45.6</v>
      </c>
      <c r="M48" s="6">
        <f t="shared" si="10"/>
        <v>9.1199999999999992</v>
      </c>
      <c r="N48" s="6">
        <f t="shared" si="11"/>
        <v>54.72</v>
      </c>
    </row>
    <row r="49" spans="1:14" x14ac:dyDescent="0.25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 x14ac:dyDescent="0.25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 x14ac:dyDescent="0.25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 x14ac:dyDescent="0.25">
      <c r="A52" s="9" t="s">
        <v>35</v>
      </c>
      <c r="B52" s="6">
        <v>346</v>
      </c>
      <c r="C52" s="6">
        <f t="shared" si="6"/>
        <v>69.2</v>
      </c>
      <c r="D52" s="6">
        <f t="shared" si="7"/>
        <v>415.2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9" t="s">
        <v>5</v>
      </c>
      <c r="L52" s="6">
        <v>3300</v>
      </c>
      <c r="M52" s="6">
        <f t="shared" si="10"/>
        <v>660</v>
      </c>
      <c r="N52" s="6">
        <f t="shared" si="11"/>
        <v>3960</v>
      </c>
    </row>
    <row r="53" spans="1:14" x14ac:dyDescent="0.25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 x14ac:dyDescent="0.25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 x14ac:dyDescent="0.25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 x14ac:dyDescent="0.25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 x14ac:dyDescent="0.25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53" t="s">
        <v>122</v>
      </c>
      <c r="G57" s="7">
        <f>49*2</f>
        <v>98</v>
      </c>
      <c r="H57" s="7">
        <f t="shared" si="8"/>
        <v>19.600000000000001</v>
      </c>
      <c r="I57" s="7">
        <f t="shared" si="9"/>
        <v>117.6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 x14ac:dyDescent="0.25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53" t="s">
        <v>16</v>
      </c>
      <c r="G58" s="7">
        <v>220.34</v>
      </c>
      <c r="H58" s="7">
        <f t="shared" si="8"/>
        <v>44.068000000000005</v>
      </c>
      <c r="I58" s="7">
        <f t="shared" si="9"/>
        <v>264.40800000000002</v>
      </c>
      <c r="K58" s="9" t="s">
        <v>238</v>
      </c>
      <c r="L58" s="6">
        <v>1800</v>
      </c>
      <c r="M58" s="6">
        <f t="shared" si="10"/>
        <v>360</v>
      </c>
      <c r="N58" s="6">
        <f t="shared" si="11"/>
        <v>2160</v>
      </c>
    </row>
    <row r="59" spans="1:14" x14ac:dyDescent="0.25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 x14ac:dyDescent="0.25">
      <c r="A60" s="65" t="s">
        <v>113</v>
      </c>
      <c r="B60" s="66">
        <v>480</v>
      </c>
      <c r="C60" s="66">
        <f t="shared" si="6"/>
        <v>96</v>
      </c>
      <c r="D60" s="66">
        <f t="shared" si="7"/>
        <v>576</v>
      </c>
      <c r="E60" s="18"/>
      <c r="F60" s="53" t="s">
        <v>14</v>
      </c>
      <c r="G60" s="7">
        <v>14400</v>
      </c>
      <c r="H60" s="7">
        <f t="shared" si="8"/>
        <v>2880</v>
      </c>
      <c r="I60" s="7">
        <f t="shared" si="9"/>
        <v>17280</v>
      </c>
    </row>
    <row r="61" spans="1:14" x14ac:dyDescent="0.25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 x14ac:dyDescent="0.25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 x14ac:dyDescent="0.25">
      <c r="E63" s="13"/>
    </row>
    <row r="64" spans="1:14" x14ac:dyDescent="0.25">
      <c r="E64" s="13"/>
    </row>
    <row r="65" spans="2:5" x14ac:dyDescent="0.25">
      <c r="E65" s="13"/>
    </row>
    <row r="66" spans="2:5" x14ac:dyDescent="0.25">
      <c r="E66" s="13"/>
    </row>
    <row r="67" spans="2:5" x14ac:dyDescent="0.25">
      <c r="E67" s="13"/>
    </row>
    <row r="68" spans="2:5" x14ac:dyDescent="0.25">
      <c r="E68" s="13"/>
    </row>
    <row r="69" spans="2:5" x14ac:dyDescent="0.25">
      <c r="E69" s="13"/>
    </row>
    <row r="70" spans="2:5" x14ac:dyDescent="0.25">
      <c r="E70" s="13"/>
    </row>
    <row r="71" spans="2:5" x14ac:dyDescent="0.25">
      <c r="E71" s="13"/>
    </row>
    <row r="72" spans="2:5" x14ac:dyDescent="0.25">
      <c r="E72" s="13"/>
    </row>
    <row r="73" spans="2:5" x14ac:dyDescent="0.25">
      <c r="E73" s="13"/>
    </row>
    <row r="74" spans="2:5" x14ac:dyDescent="0.25">
      <c r="E74" s="13"/>
    </row>
    <row r="75" spans="2:5" x14ac:dyDescent="0.25">
      <c r="E75" s="13"/>
    </row>
    <row r="76" spans="2:5" x14ac:dyDescent="0.25">
      <c r="B76"/>
      <c r="C76"/>
      <c r="D76"/>
      <c r="E76" s="13"/>
    </row>
    <row r="77" spans="2:5" x14ac:dyDescent="0.25">
      <c r="B77"/>
      <c r="C77"/>
      <c r="D77"/>
      <c r="E77" s="13"/>
    </row>
    <row r="78" spans="2:5" x14ac:dyDescent="0.25">
      <c r="B78"/>
      <c r="C78"/>
      <c r="D78"/>
      <c r="E78" s="13"/>
    </row>
    <row r="79" spans="2:5" x14ac:dyDescent="0.25">
      <c r="B79"/>
      <c r="C79"/>
      <c r="D79"/>
      <c r="E79" s="13"/>
    </row>
    <row r="80" spans="2:5" x14ac:dyDescent="0.25">
      <c r="B80"/>
      <c r="C80"/>
      <c r="D80"/>
      <c r="E80" s="13"/>
    </row>
    <row r="81" spans="1:14" x14ac:dyDescent="0.25">
      <c r="B81"/>
      <c r="C81"/>
      <c r="D81"/>
      <c r="E81" s="13"/>
    </row>
    <row r="82" spans="1:14" x14ac:dyDescent="0.25">
      <c r="B82"/>
      <c r="C82"/>
      <c r="D82"/>
      <c r="E82" s="13"/>
    </row>
    <row r="83" spans="1:14" x14ac:dyDescent="0.25">
      <c r="B83"/>
      <c r="C83"/>
      <c r="D83"/>
      <c r="E83" s="13"/>
    </row>
    <row r="84" spans="1:14" x14ac:dyDescent="0.25">
      <c r="B84"/>
      <c r="C84"/>
      <c r="D84"/>
      <c r="E84" s="13"/>
    </row>
    <row r="85" spans="1:14" x14ac:dyDescent="0.25">
      <c r="B85"/>
      <c r="C85"/>
      <c r="D85"/>
      <c r="E85" s="13"/>
    </row>
    <row r="86" spans="1:14" x14ac:dyDescent="0.25">
      <c r="B86"/>
      <c r="C86"/>
      <c r="D86"/>
      <c r="E86" s="13"/>
    </row>
    <row r="87" spans="1:14" x14ac:dyDescent="0.25">
      <c r="B87"/>
      <c r="C87"/>
      <c r="D87"/>
      <c r="E87" s="13"/>
    </row>
    <row r="88" spans="1:14" x14ac:dyDescent="0.25">
      <c r="B88"/>
      <c r="C88"/>
      <c r="D88"/>
      <c r="E88" s="13"/>
    </row>
    <row r="89" spans="1:14" x14ac:dyDescent="0.25">
      <c r="B89"/>
      <c r="C89"/>
      <c r="D89"/>
      <c r="E89" s="13"/>
    </row>
    <row r="90" spans="1:14" x14ac:dyDescent="0.25">
      <c r="B90"/>
      <c r="C90"/>
      <c r="D90"/>
      <c r="E90" s="13"/>
    </row>
    <row r="91" spans="1:14" x14ac:dyDescent="0.25">
      <c r="B91"/>
      <c r="C91"/>
      <c r="D91"/>
      <c r="E91" s="13"/>
    </row>
    <row r="92" spans="1:14" x14ac:dyDescent="0.25">
      <c r="B92"/>
      <c r="C92"/>
      <c r="D92"/>
      <c r="E92" s="13"/>
    </row>
    <row r="93" spans="1:14" x14ac:dyDescent="0.25">
      <c r="B93"/>
      <c r="C93"/>
      <c r="D93"/>
      <c r="E93" s="13"/>
    </row>
    <row r="94" spans="1:14" x14ac:dyDescent="0.25">
      <c r="B94"/>
      <c r="C94"/>
      <c r="D94"/>
      <c r="E94" s="13"/>
    </row>
    <row r="95" spans="1:14" x14ac:dyDescent="0.25">
      <c r="B95"/>
      <c r="C95"/>
      <c r="D95"/>
    </row>
    <row r="96" spans="1:14" s="8" customFormat="1" x14ac:dyDescent="0.25">
      <c r="A96"/>
      <c r="B96"/>
      <c r="C96"/>
      <c r="D96"/>
      <c r="F96"/>
      <c r="G96"/>
      <c r="H96"/>
      <c r="I96"/>
      <c r="J96"/>
      <c r="K96"/>
      <c r="L96"/>
      <c r="M96"/>
      <c r="N96"/>
    </row>
    <row r="97" spans="1:14" s="8" customFormat="1" x14ac:dyDescent="0.25">
      <c r="A97"/>
      <c r="B97"/>
      <c r="C97"/>
      <c r="D97"/>
      <c r="F97"/>
      <c r="G97"/>
      <c r="H97"/>
      <c r="I97"/>
      <c r="J97"/>
      <c r="K97"/>
      <c r="L97"/>
      <c r="M97"/>
      <c r="N97"/>
    </row>
    <row r="98" spans="1:14" s="8" customFormat="1" x14ac:dyDescent="0.25">
      <c r="A98"/>
      <c r="B98"/>
      <c r="C98"/>
      <c r="D98"/>
      <c r="F98"/>
      <c r="G98"/>
      <c r="H98"/>
      <c r="I98"/>
      <c r="J98"/>
      <c r="K98"/>
      <c r="L98"/>
      <c r="M98"/>
      <c r="N98"/>
    </row>
    <row r="99" spans="1:14" s="8" customFormat="1" x14ac:dyDescent="0.25">
      <c r="A99"/>
      <c r="B99"/>
      <c r="C99"/>
      <c r="D99"/>
      <c r="F99"/>
      <c r="G99"/>
      <c r="H99"/>
      <c r="I99"/>
      <c r="J99"/>
      <c r="K99"/>
      <c r="L99"/>
      <c r="M99"/>
      <c r="N99"/>
    </row>
    <row r="100" spans="1:14" s="8" customFormat="1" x14ac:dyDescent="0.25">
      <c r="A100"/>
      <c r="B100"/>
      <c r="C100"/>
      <c r="D100"/>
      <c r="F100"/>
      <c r="G100"/>
      <c r="H100"/>
      <c r="I100"/>
      <c r="J100"/>
      <c r="K100"/>
      <c r="L100"/>
      <c r="M100"/>
      <c r="N100"/>
    </row>
    <row r="101" spans="1:14" s="8" customFormat="1" x14ac:dyDescent="0.25">
      <c r="A101"/>
      <c r="B101"/>
      <c r="C101"/>
      <c r="D101"/>
      <c r="F101"/>
      <c r="G101"/>
      <c r="H101"/>
      <c r="I101"/>
      <c r="J101"/>
      <c r="K101"/>
      <c r="L101"/>
      <c r="M101"/>
      <c r="N101"/>
    </row>
    <row r="102" spans="1:14" s="8" customFormat="1" x14ac:dyDescent="0.25">
      <c r="A102"/>
      <c r="B102"/>
      <c r="C102"/>
      <c r="D102"/>
      <c r="F102"/>
      <c r="G102"/>
      <c r="H102"/>
      <c r="I102"/>
      <c r="J102"/>
      <c r="K102"/>
      <c r="L102"/>
      <c r="M102"/>
      <c r="N102"/>
    </row>
    <row r="103" spans="1:14" s="8" customFormat="1" x14ac:dyDescent="0.25">
      <c r="A103"/>
      <c r="B103"/>
      <c r="C103"/>
      <c r="D103"/>
      <c r="F103"/>
      <c r="G103"/>
      <c r="H103"/>
      <c r="I103"/>
      <c r="J103"/>
      <c r="K103"/>
      <c r="L103"/>
      <c r="M103"/>
      <c r="N103"/>
    </row>
    <row r="104" spans="1:14" s="8" customFormat="1" x14ac:dyDescent="0.25">
      <c r="A104"/>
      <c r="B104"/>
      <c r="C104"/>
      <c r="D104"/>
      <c r="F104"/>
      <c r="G104"/>
      <c r="H104"/>
      <c r="I104"/>
      <c r="J104"/>
      <c r="K104"/>
      <c r="L104"/>
      <c r="M104"/>
      <c r="N104"/>
    </row>
    <row r="105" spans="1:14" s="8" customFormat="1" x14ac:dyDescent="0.25">
      <c r="A105"/>
      <c r="B105"/>
      <c r="C105"/>
      <c r="D105"/>
      <c r="F105"/>
      <c r="G105"/>
      <c r="H105"/>
      <c r="I105"/>
      <c r="J105"/>
      <c r="K105"/>
      <c r="L105"/>
      <c r="M105"/>
      <c r="N105"/>
    </row>
    <row r="106" spans="1:14" s="8" customFormat="1" x14ac:dyDescent="0.25">
      <c r="A106"/>
      <c r="B106"/>
      <c r="C106"/>
      <c r="D106"/>
      <c r="F106"/>
      <c r="G106"/>
      <c r="H106"/>
      <c r="I106"/>
      <c r="J106"/>
      <c r="K106"/>
      <c r="L106"/>
      <c r="M106"/>
      <c r="N106"/>
    </row>
    <row r="107" spans="1:14" s="8" customFormat="1" x14ac:dyDescent="0.25">
      <c r="A107"/>
      <c r="B107"/>
      <c r="C107"/>
      <c r="D107"/>
      <c r="F107"/>
      <c r="G107"/>
      <c r="H107"/>
      <c r="I107"/>
      <c r="J107"/>
      <c r="K107"/>
      <c r="L107"/>
      <c r="M107"/>
      <c r="N107"/>
    </row>
    <row r="108" spans="1:14" s="8" customFormat="1" x14ac:dyDescent="0.25">
      <c r="A108"/>
      <c r="B108"/>
      <c r="C108"/>
      <c r="D108"/>
      <c r="F108"/>
      <c r="G108"/>
      <c r="H108"/>
      <c r="I108"/>
      <c r="J108"/>
      <c r="K108"/>
      <c r="L108"/>
      <c r="M108"/>
      <c r="N108"/>
    </row>
    <row r="109" spans="1:14" s="8" customFormat="1" x14ac:dyDescent="0.25">
      <c r="A109"/>
      <c r="B109"/>
      <c r="C109"/>
      <c r="D109"/>
      <c r="F109"/>
      <c r="G109"/>
      <c r="H109"/>
      <c r="I109"/>
      <c r="J109"/>
      <c r="K109"/>
      <c r="L109"/>
      <c r="M109"/>
      <c r="N109"/>
    </row>
    <row r="110" spans="1:14" s="8" customFormat="1" x14ac:dyDescent="0.25">
      <c r="A110"/>
      <c r="B110"/>
      <c r="C110"/>
      <c r="D110"/>
      <c r="F110"/>
      <c r="G110"/>
      <c r="H110"/>
      <c r="I110"/>
      <c r="J110"/>
      <c r="K110"/>
      <c r="L110"/>
      <c r="M110"/>
      <c r="N110"/>
    </row>
    <row r="111" spans="1:14" s="8" customFormat="1" x14ac:dyDescent="0.25">
      <c r="A111"/>
      <c r="B111"/>
      <c r="C111"/>
      <c r="D111"/>
      <c r="F111"/>
      <c r="G111"/>
      <c r="H111"/>
      <c r="I111"/>
      <c r="J111"/>
      <c r="K111"/>
      <c r="L111"/>
      <c r="M111"/>
      <c r="N111"/>
    </row>
    <row r="112" spans="1:14" s="8" customFormat="1" x14ac:dyDescent="0.25">
      <c r="A112"/>
      <c r="B112"/>
      <c r="C112"/>
      <c r="D112"/>
      <c r="F112"/>
      <c r="G112"/>
      <c r="H112"/>
      <c r="I112"/>
      <c r="J112"/>
      <c r="K112"/>
      <c r="L112"/>
      <c r="M112"/>
      <c r="N112"/>
    </row>
    <row r="113" spans="1:14" s="8" customFormat="1" x14ac:dyDescent="0.25">
      <c r="A113"/>
      <c r="B113"/>
      <c r="C113"/>
      <c r="D113"/>
      <c r="F113"/>
      <c r="G113"/>
      <c r="H113"/>
      <c r="I113"/>
      <c r="J113"/>
      <c r="K113"/>
      <c r="L113"/>
      <c r="M113"/>
      <c r="N113"/>
    </row>
    <row r="114" spans="1:14" s="8" customFormat="1" x14ac:dyDescent="0.25">
      <c r="A114"/>
      <c r="B114"/>
      <c r="C114"/>
      <c r="D114"/>
      <c r="F114"/>
      <c r="G114"/>
      <c r="H114"/>
      <c r="I114"/>
      <c r="J114"/>
      <c r="K114"/>
      <c r="L114"/>
      <c r="M114"/>
      <c r="N114"/>
    </row>
    <row r="115" spans="1:14" s="8" customFormat="1" x14ac:dyDescent="0.25">
      <c r="A115"/>
      <c r="B115"/>
      <c r="C115"/>
      <c r="D115"/>
      <c r="F115"/>
      <c r="G115"/>
      <c r="H115"/>
      <c r="I115"/>
      <c r="J115"/>
      <c r="K115"/>
      <c r="L115"/>
      <c r="M115"/>
      <c r="N115"/>
    </row>
    <row r="116" spans="1:14" s="8" customFormat="1" x14ac:dyDescent="0.25">
      <c r="A116"/>
      <c r="B116"/>
      <c r="C116"/>
      <c r="D116"/>
      <c r="F116"/>
      <c r="G116"/>
      <c r="H116"/>
      <c r="I116"/>
      <c r="J116"/>
      <c r="K116"/>
      <c r="L116"/>
      <c r="M116"/>
      <c r="N116"/>
    </row>
    <row r="117" spans="1:14" s="8" customFormat="1" x14ac:dyDescent="0.25">
      <c r="A117"/>
      <c r="B117"/>
      <c r="C117"/>
      <c r="D117"/>
      <c r="F117"/>
      <c r="G117"/>
      <c r="H117"/>
      <c r="I117"/>
      <c r="J117"/>
      <c r="K117"/>
      <c r="L117"/>
      <c r="M117"/>
      <c r="N117"/>
    </row>
    <row r="118" spans="1:14" s="8" customFormat="1" x14ac:dyDescent="0.25">
      <c r="A118"/>
      <c r="B118"/>
      <c r="C118"/>
      <c r="D118"/>
      <c r="F118"/>
      <c r="G118"/>
      <c r="H118"/>
      <c r="I118"/>
      <c r="J118"/>
      <c r="K118"/>
      <c r="L118"/>
      <c r="M118"/>
      <c r="N118"/>
    </row>
    <row r="119" spans="1:14" s="8" customFormat="1" x14ac:dyDescent="0.25">
      <c r="A119"/>
      <c r="B119"/>
      <c r="C119"/>
      <c r="D119"/>
      <c r="F119"/>
      <c r="G119"/>
      <c r="H119"/>
      <c r="I119"/>
      <c r="J119"/>
      <c r="K119"/>
      <c r="L119"/>
      <c r="M119"/>
      <c r="N119"/>
    </row>
    <row r="120" spans="1:14" s="8" customFormat="1" x14ac:dyDescent="0.25">
      <c r="A120"/>
      <c r="B120"/>
      <c r="C120"/>
      <c r="D120"/>
      <c r="F120"/>
      <c r="G120"/>
      <c r="H120"/>
      <c r="I120"/>
      <c r="J120"/>
      <c r="K120"/>
      <c r="L120"/>
      <c r="M120"/>
      <c r="N120"/>
    </row>
    <row r="121" spans="1:14" s="8" customFormat="1" x14ac:dyDescent="0.25">
      <c r="A121"/>
      <c r="B121"/>
      <c r="C121"/>
      <c r="D121"/>
      <c r="F121"/>
      <c r="G121"/>
      <c r="H121"/>
      <c r="I121"/>
      <c r="J121"/>
      <c r="K121"/>
      <c r="L121"/>
      <c r="M121"/>
      <c r="N121"/>
    </row>
    <row r="122" spans="1:14" s="8" customFormat="1" x14ac:dyDescent="0.25">
      <c r="A122"/>
      <c r="B122"/>
      <c r="C122"/>
      <c r="D122"/>
      <c r="F122"/>
      <c r="G122"/>
      <c r="H122"/>
      <c r="I122"/>
      <c r="J122"/>
      <c r="K122"/>
      <c r="L122"/>
      <c r="M122"/>
      <c r="N122"/>
    </row>
    <row r="123" spans="1:14" s="8" customFormat="1" x14ac:dyDescent="0.25">
      <c r="A123"/>
      <c r="B123"/>
      <c r="C123"/>
      <c r="D123"/>
      <c r="F123"/>
      <c r="G123"/>
      <c r="H123"/>
      <c r="I123"/>
      <c r="J123"/>
      <c r="K123"/>
      <c r="L123"/>
      <c r="M123"/>
      <c r="N123"/>
    </row>
    <row r="124" spans="1:14" s="8" customFormat="1" x14ac:dyDescent="0.25">
      <c r="A124"/>
      <c r="B124"/>
      <c r="C124"/>
      <c r="D124"/>
      <c r="F124"/>
      <c r="G124"/>
      <c r="H124"/>
      <c r="I124"/>
      <c r="J124"/>
      <c r="K124"/>
      <c r="L124"/>
      <c r="M124"/>
      <c r="N124"/>
    </row>
    <row r="125" spans="1:14" s="8" customFormat="1" x14ac:dyDescent="0.25">
      <c r="A125"/>
      <c r="B125"/>
      <c r="C125"/>
      <c r="D125"/>
      <c r="F125"/>
      <c r="G125"/>
      <c r="H125"/>
      <c r="I125"/>
      <c r="J125"/>
      <c r="K125"/>
      <c r="L125"/>
      <c r="M125"/>
      <c r="N125"/>
    </row>
    <row r="126" spans="1:14" s="8" customFormat="1" x14ac:dyDescent="0.25">
      <c r="A126"/>
      <c r="B126"/>
      <c r="C126"/>
      <c r="D126"/>
      <c r="F126"/>
      <c r="G126"/>
      <c r="H126"/>
      <c r="I126"/>
      <c r="J126"/>
      <c r="K126"/>
      <c r="L126"/>
      <c r="M126"/>
      <c r="N126"/>
    </row>
    <row r="127" spans="1:14" s="8" customFormat="1" x14ac:dyDescent="0.25">
      <c r="A127"/>
      <c r="B127"/>
      <c r="C127"/>
      <c r="D127"/>
      <c r="F127"/>
      <c r="G127"/>
      <c r="H127"/>
      <c r="I127"/>
      <c r="J127"/>
      <c r="K127"/>
      <c r="L127"/>
      <c r="M127"/>
      <c r="N127"/>
    </row>
    <row r="128" spans="1:14" s="8" customFormat="1" x14ac:dyDescent="0.25">
      <c r="A128"/>
      <c r="B128"/>
      <c r="C128"/>
      <c r="D128"/>
      <c r="F128"/>
      <c r="G128"/>
      <c r="H128"/>
      <c r="I128"/>
      <c r="J128"/>
      <c r="K128"/>
      <c r="L128"/>
      <c r="M128"/>
      <c r="N128"/>
    </row>
    <row r="129" spans="1:14" s="8" customFormat="1" x14ac:dyDescent="0.25">
      <c r="A129"/>
      <c r="B129"/>
      <c r="C129"/>
      <c r="D129"/>
      <c r="F129"/>
      <c r="G129"/>
      <c r="H129"/>
      <c r="I129"/>
      <c r="J129"/>
      <c r="K129"/>
      <c r="L129"/>
      <c r="M129"/>
      <c r="N129"/>
    </row>
    <row r="130" spans="1:14" s="8" customFormat="1" x14ac:dyDescent="0.25">
      <c r="A130"/>
      <c r="B130"/>
      <c r="C130"/>
      <c r="D130"/>
      <c r="F130"/>
      <c r="G130"/>
      <c r="H130"/>
      <c r="I130"/>
      <c r="J130"/>
      <c r="K130"/>
      <c r="L130"/>
      <c r="M130"/>
      <c r="N130"/>
    </row>
    <row r="131" spans="1:14" s="8" customFormat="1" x14ac:dyDescent="0.25">
      <c r="A131"/>
      <c r="B131"/>
      <c r="C131"/>
      <c r="D131"/>
      <c r="F131"/>
      <c r="G131"/>
      <c r="H131"/>
      <c r="I131"/>
      <c r="J131"/>
      <c r="K131"/>
      <c r="L131"/>
      <c r="M131"/>
      <c r="N131"/>
    </row>
    <row r="132" spans="1:14" s="8" customFormat="1" x14ac:dyDescent="0.25">
      <c r="A132"/>
      <c r="B132"/>
      <c r="C132"/>
      <c r="D132"/>
      <c r="F132"/>
      <c r="G132"/>
      <c r="H132"/>
      <c r="I132"/>
      <c r="J132"/>
      <c r="K132"/>
      <c r="L132"/>
      <c r="M132"/>
      <c r="N132"/>
    </row>
    <row r="133" spans="1:14" s="8" customFormat="1" x14ac:dyDescent="0.25">
      <c r="A133"/>
      <c r="B133"/>
      <c r="C133"/>
      <c r="D133"/>
      <c r="F133"/>
      <c r="G133"/>
      <c r="H133"/>
      <c r="I133"/>
      <c r="J133"/>
      <c r="K133"/>
      <c r="L133"/>
      <c r="M133"/>
      <c r="N133"/>
    </row>
    <row r="134" spans="1:14" s="8" customFormat="1" x14ac:dyDescent="0.25">
      <c r="A134"/>
      <c r="B134"/>
      <c r="C134"/>
      <c r="D134"/>
      <c r="F134"/>
      <c r="G134"/>
      <c r="H134"/>
      <c r="I134"/>
      <c r="J134"/>
      <c r="K134"/>
      <c r="L134"/>
      <c r="M134"/>
      <c r="N134"/>
    </row>
    <row r="135" spans="1:14" s="8" customFormat="1" x14ac:dyDescent="0.25">
      <c r="A135"/>
      <c r="B135"/>
      <c r="C135"/>
      <c r="D135"/>
      <c r="F135"/>
      <c r="G135"/>
      <c r="H135"/>
      <c r="I135"/>
      <c r="J135"/>
      <c r="K135"/>
      <c r="L135"/>
      <c r="M135"/>
      <c r="N135"/>
    </row>
    <row r="136" spans="1:14" s="8" customFormat="1" x14ac:dyDescent="0.25">
      <c r="A136"/>
      <c r="B136"/>
      <c r="C136"/>
      <c r="D136"/>
      <c r="F136"/>
      <c r="G136"/>
      <c r="H136"/>
      <c r="I136"/>
      <c r="J136"/>
      <c r="K136"/>
      <c r="L136"/>
      <c r="M136"/>
      <c r="N136"/>
    </row>
    <row r="137" spans="1:14" s="8" customFormat="1" x14ac:dyDescent="0.25">
      <c r="A137"/>
      <c r="B137"/>
      <c r="C137"/>
      <c r="D137"/>
      <c r="F137"/>
      <c r="G137"/>
      <c r="H137"/>
      <c r="I137"/>
      <c r="J137"/>
      <c r="K137"/>
      <c r="L137"/>
      <c r="M137"/>
      <c r="N137"/>
    </row>
    <row r="138" spans="1:14" s="8" customFormat="1" x14ac:dyDescent="0.25">
      <c r="A138"/>
      <c r="B138"/>
      <c r="C138"/>
      <c r="D138"/>
      <c r="F138"/>
      <c r="G138"/>
      <c r="H138"/>
      <c r="I138"/>
      <c r="J138"/>
      <c r="K138"/>
      <c r="L138"/>
      <c r="M138"/>
      <c r="N138"/>
    </row>
    <row r="139" spans="1:14" s="8" customFormat="1" x14ac:dyDescent="0.25">
      <c r="A139"/>
      <c r="B139"/>
      <c r="C139"/>
      <c r="D139"/>
      <c r="F139"/>
      <c r="G139"/>
      <c r="H139"/>
      <c r="I139"/>
      <c r="J139"/>
      <c r="K139"/>
      <c r="L139"/>
      <c r="M139"/>
      <c r="N139"/>
    </row>
    <row r="140" spans="1:14" s="8" customFormat="1" x14ac:dyDescent="0.25">
      <c r="A140"/>
      <c r="B140"/>
      <c r="C140"/>
      <c r="D140"/>
      <c r="F140"/>
      <c r="G140"/>
      <c r="H140"/>
      <c r="I140"/>
      <c r="J140"/>
      <c r="K140"/>
      <c r="L140"/>
      <c r="M140"/>
      <c r="N140"/>
    </row>
    <row r="141" spans="1:14" s="8" customFormat="1" x14ac:dyDescent="0.25">
      <c r="A141"/>
      <c r="B141"/>
      <c r="C141"/>
      <c r="D141"/>
      <c r="F141"/>
      <c r="G141"/>
      <c r="H141"/>
      <c r="I141"/>
      <c r="J141"/>
      <c r="K141"/>
      <c r="L141"/>
      <c r="M141"/>
      <c r="N141"/>
    </row>
    <row r="142" spans="1:14" s="8" customFormat="1" x14ac:dyDescent="0.25">
      <c r="A142"/>
      <c r="B142"/>
      <c r="C142"/>
      <c r="D142"/>
      <c r="F142"/>
      <c r="G142"/>
      <c r="H142"/>
      <c r="I142"/>
      <c r="J142"/>
      <c r="K142"/>
      <c r="L142"/>
      <c r="M142"/>
      <c r="N142"/>
    </row>
    <row r="143" spans="1:14" s="8" customFormat="1" x14ac:dyDescent="0.25">
      <c r="A143"/>
      <c r="B143"/>
      <c r="C143"/>
      <c r="D143"/>
      <c r="F143"/>
      <c r="G143"/>
      <c r="H143"/>
      <c r="I143"/>
      <c r="J143"/>
      <c r="K143"/>
      <c r="L143"/>
      <c r="M143"/>
      <c r="N143"/>
    </row>
    <row r="144" spans="1:14" s="8" customFormat="1" x14ac:dyDescent="0.25">
      <c r="A144"/>
      <c r="B144"/>
      <c r="C144"/>
      <c r="D144"/>
      <c r="F144"/>
      <c r="G144"/>
      <c r="H144"/>
      <c r="I144"/>
      <c r="J144"/>
      <c r="K144"/>
      <c r="L144"/>
      <c r="M144"/>
      <c r="N144"/>
    </row>
    <row r="145" spans="1:14" s="8" customFormat="1" x14ac:dyDescent="0.25">
      <c r="A145"/>
      <c r="B145"/>
      <c r="C145"/>
      <c r="D145"/>
      <c r="F145"/>
      <c r="G145"/>
      <c r="H145"/>
      <c r="I145"/>
      <c r="J145"/>
      <c r="K145"/>
      <c r="L145"/>
      <c r="M145"/>
      <c r="N145"/>
    </row>
    <row r="146" spans="1:14" s="8" customFormat="1" x14ac:dyDescent="0.25">
      <c r="A146"/>
      <c r="B146"/>
      <c r="C146"/>
      <c r="D146"/>
      <c r="F146"/>
      <c r="G146"/>
      <c r="H146"/>
      <c r="I146"/>
      <c r="J146"/>
      <c r="K146"/>
      <c r="L146"/>
      <c r="M146"/>
      <c r="N146"/>
    </row>
    <row r="147" spans="1:14" s="8" customFormat="1" x14ac:dyDescent="0.25">
      <c r="A147"/>
      <c r="B147"/>
      <c r="C147"/>
      <c r="D147"/>
      <c r="F147"/>
      <c r="G147"/>
      <c r="H147"/>
      <c r="I147"/>
      <c r="J147"/>
      <c r="K147"/>
      <c r="L147"/>
      <c r="M147"/>
      <c r="N147"/>
    </row>
    <row r="148" spans="1:14" s="8" customFormat="1" x14ac:dyDescent="0.25">
      <c r="A148"/>
      <c r="B148"/>
      <c r="C148"/>
      <c r="D148"/>
      <c r="F148"/>
      <c r="G148"/>
      <c r="H148"/>
      <c r="I148"/>
      <c r="J148"/>
      <c r="K148"/>
      <c r="L148"/>
      <c r="M148"/>
      <c r="N148"/>
    </row>
    <row r="149" spans="1:14" s="8" customFormat="1" x14ac:dyDescent="0.25">
      <c r="A149"/>
      <c r="B149"/>
      <c r="C149"/>
      <c r="D149"/>
      <c r="F149"/>
      <c r="G149"/>
      <c r="H149"/>
      <c r="I149"/>
      <c r="J149"/>
      <c r="K149"/>
      <c r="L149"/>
      <c r="M149"/>
      <c r="N149"/>
    </row>
    <row r="150" spans="1:14" s="8" customFormat="1" x14ac:dyDescent="0.25">
      <c r="A150"/>
      <c r="B150"/>
      <c r="C150"/>
      <c r="D150"/>
      <c r="F150"/>
      <c r="G150"/>
      <c r="H150"/>
      <c r="I150"/>
      <c r="J150"/>
      <c r="K150"/>
      <c r="L150"/>
      <c r="M150"/>
      <c r="N150"/>
    </row>
    <row r="151" spans="1:14" s="8" customFormat="1" x14ac:dyDescent="0.25">
      <c r="A151"/>
      <c r="B151"/>
      <c r="C151"/>
      <c r="D151"/>
      <c r="F151"/>
      <c r="G151"/>
      <c r="H151"/>
      <c r="I151"/>
      <c r="J151"/>
      <c r="K151"/>
      <c r="L151"/>
      <c r="M151"/>
      <c r="N151"/>
    </row>
    <row r="152" spans="1:14" s="8" customFormat="1" x14ac:dyDescent="0.25">
      <c r="A152"/>
      <c r="B152"/>
      <c r="C152"/>
      <c r="D152"/>
      <c r="F152"/>
      <c r="G152"/>
      <c r="H152"/>
      <c r="I152"/>
      <c r="J152"/>
      <c r="K152"/>
      <c r="L152"/>
      <c r="M152"/>
      <c r="N152"/>
    </row>
    <row r="153" spans="1:14" s="8" customFormat="1" x14ac:dyDescent="0.25">
      <c r="A153"/>
      <c r="B153"/>
      <c r="C153"/>
      <c r="D153"/>
      <c r="F153"/>
      <c r="G153"/>
      <c r="H153"/>
      <c r="I153"/>
      <c r="J153"/>
      <c r="K153"/>
      <c r="L153"/>
      <c r="M153"/>
      <c r="N153"/>
    </row>
    <row r="154" spans="1:14" s="8" customFormat="1" x14ac:dyDescent="0.25">
      <c r="A154"/>
      <c r="B154"/>
      <c r="C154"/>
      <c r="D154"/>
      <c r="F154"/>
      <c r="G154"/>
      <c r="H154"/>
      <c r="I154"/>
      <c r="J154"/>
      <c r="K154"/>
      <c r="L154"/>
      <c r="M154"/>
      <c r="N154"/>
    </row>
    <row r="155" spans="1:14" s="8" customFormat="1" x14ac:dyDescent="0.25">
      <c r="A155"/>
      <c r="B155"/>
      <c r="C155"/>
      <c r="D155"/>
      <c r="F155"/>
      <c r="G155"/>
      <c r="H155"/>
      <c r="I155"/>
      <c r="J155"/>
      <c r="K155"/>
      <c r="L155"/>
      <c r="M155"/>
      <c r="N155"/>
    </row>
  </sheetData>
  <mergeCells count="6">
    <mergeCell ref="L44:N44"/>
    <mergeCell ref="L17:M18"/>
    <mergeCell ref="A36:A38"/>
    <mergeCell ref="B36:B38"/>
    <mergeCell ref="C36:C38"/>
    <mergeCell ref="D36:D38"/>
  </mergeCells>
  <pageMargins left="0.16" right="0.16" top="0.16" bottom="0.17" header="0.16" footer="0.17"/>
  <pageSetup scale="92" fitToHeight="2" orientation="landscape" verticalDpi="300" r:id="rId1"/>
  <rowBreaks count="1" manualBreakCount="1">
    <brk id="33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view="pageBreakPreview" topLeftCell="A10" zoomScaleSheetLayoutView="100" workbookViewId="0">
      <selection activeCell="F4" sqref="F4:H33"/>
    </sheetView>
  </sheetViews>
  <sheetFormatPr defaultColWidth="9.140625" defaultRowHeight="15" x14ac:dyDescent="0.25"/>
  <cols>
    <col min="1" max="1" width="24.28515625" customWidth="1"/>
    <col min="2" max="2" width="7.42578125" style="8" bestFit="1" customWidth="1"/>
    <col min="3" max="3" width="8.5703125" style="8" customWidth="1"/>
    <col min="4" max="4" width="7.85546875" style="8" customWidth="1"/>
    <col min="5" max="5" width="1.7109375" style="8" customWidth="1"/>
    <col min="6" max="6" width="28.28515625" customWidth="1"/>
    <col min="7" max="7" width="6.85546875" customWidth="1"/>
    <col min="8" max="8" width="6.140625" bestFit="1" customWidth="1"/>
    <col min="9" max="9" width="7" bestFit="1" customWidth="1"/>
    <col min="10" max="10" width="1.140625" customWidth="1"/>
    <col min="11" max="11" width="23.140625" customWidth="1"/>
    <col min="12" max="12" width="7" customWidth="1"/>
    <col min="13" max="13" width="4.85546875" bestFit="1" customWidth="1"/>
    <col min="14" max="14" width="6.140625" bestFit="1" customWidth="1"/>
  </cols>
  <sheetData>
    <row r="1" spans="1:14" x14ac:dyDescent="0.25">
      <c r="A1" s="14" t="s">
        <v>241</v>
      </c>
      <c r="B1" s="14"/>
      <c r="C1" s="14"/>
      <c r="D1" s="67"/>
      <c r="E1" s="12"/>
      <c r="K1" t="s">
        <v>146</v>
      </c>
    </row>
    <row r="2" spans="1:14" x14ac:dyDescent="0.25">
      <c r="A2" s="2"/>
      <c r="B2" s="3"/>
      <c r="C2" s="4"/>
      <c r="D2" s="4"/>
      <c r="E2" s="4"/>
    </row>
    <row r="3" spans="1:14" ht="47.25" customHeight="1" x14ac:dyDescent="0.25">
      <c r="A3" s="63" t="s">
        <v>145</v>
      </c>
      <c r="B3" s="63" t="s">
        <v>156</v>
      </c>
      <c r="C3" s="64">
        <v>0.2</v>
      </c>
      <c r="D3" s="63" t="s">
        <v>143</v>
      </c>
      <c r="E3" s="13"/>
    </row>
    <row r="4" spans="1:14" x14ac:dyDescent="0.25">
      <c r="A4" s="15" t="s">
        <v>144</v>
      </c>
      <c r="B4" s="16"/>
      <c r="C4" s="17"/>
      <c r="D4" s="17"/>
      <c r="E4" s="13"/>
      <c r="F4" s="9" t="s">
        <v>87</v>
      </c>
      <c r="G4" s="5">
        <v>66.239999999999995</v>
      </c>
      <c r="H4" s="5">
        <f t="shared" ref="H4:H33" si="0">G4*20/100</f>
        <v>13.247999999999999</v>
      </c>
      <c r="I4" s="5">
        <f t="shared" ref="I4:I33" si="1">G4+H4</f>
        <v>79.488</v>
      </c>
      <c r="K4" s="15" t="s">
        <v>61</v>
      </c>
      <c r="L4" s="16"/>
      <c r="M4" s="16"/>
      <c r="N4" s="16"/>
    </row>
    <row r="5" spans="1:14" x14ac:dyDescent="0.25">
      <c r="A5" s="53" t="s">
        <v>109</v>
      </c>
      <c r="B5" s="7">
        <v>2.4</v>
      </c>
      <c r="C5" s="6">
        <f t="shared" ref="C5:C32" si="2">B5*20/100</f>
        <v>0.48</v>
      </c>
      <c r="D5" s="6">
        <f t="shared" ref="D5:D32" si="3">B5+C5</f>
        <v>2.88</v>
      </c>
      <c r="E5" s="18"/>
      <c r="F5" s="53" t="s">
        <v>86</v>
      </c>
      <c r="G5" s="7">
        <v>3.84</v>
      </c>
      <c r="H5" s="7">
        <f t="shared" si="0"/>
        <v>0.76800000000000002</v>
      </c>
      <c r="I5" s="7">
        <f t="shared" si="1"/>
        <v>4.6079999999999997</v>
      </c>
      <c r="K5" s="9" t="s">
        <v>150</v>
      </c>
      <c r="L5" s="6">
        <v>1140</v>
      </c>
      <c r="M5" s="5">
        <f>L5*20/100</f>
        <v>228</v>
      </c>
      <c r="N5" s="5">
        <f>L5+M5</f>
        <v>1368</v>
      </c>
    </row>
    <row r="6" spans="1:14" x14ac:dyDescent="0.25">
      <c r="A6" s="53" t="s">
        <v>108</v>
      </c>
      <c r="B6" s="7">
        <v>3.6</v>
      </c>
      <c r="C6" s="6">
        <f t="shared" si="2"/>
        <v>0.72</v>
      </c>
      <c r="D6" s="6">
        <f t="shared" si="3"/>
        <v>4.32</v>
      </c>
      <c r="E6" s="18"/>
      <c r="F6" s="53" t="s">
        <v>85</v>
      </c>
      <c r="G6" s="7">
        <v>57.6</v>
      </c>
      <c r="H6" s="7">
        <f t="shared" si="0"/>
        <v>11.52</v>
      </c>
      <c r="I6" s="7">
        <f t="shared" si="1"/>
        <v>69.12</v>
      </c>
      <c r="K6" s="53" t="s">
        <v>151</v>
      </c>
      <c r="L6" s="7">
        <v>1172.4000000000001</v>
      </c>
      <c r="M6" s="7">
        <f>L6*20/100</f>
        <v>234.48</v>
      </c>
      <c r="N6" s="5">
        <f>L6+M6</f>
        <v>1406.88</v>
      </c>
    </row>
    <row r="7" spans="1:14" x14ac:dyDescent="0.25">
      <c r="A7" s="53" t="s">
        <v>118</v>
      </c>
      <c r="B7" s="7">
        <v>48.3</v>
      </c>
      <c r="C7" s="6">
        <f t="shared" si="2"/>
        <v>9.66</v>
      </c>
      <c r="D7" s="6">
        <f t="shared" si="3"/>
        <v>57.959999999999994</v>
      </c>
      <c r="E7" s="18"/>
      <c r="F7" s="53" t="s">
        <v>84</v>
      </c>
      <c r="G7" s="7">
        <v>6</v>
      </c>
      <c r="H7" s="7">
        <f t="shared" si="0"/>
        <v>1.2</v>
      </c>
      <c r="I7" s="7">
        <f t="shared" si="1"/>
        <v>7.2</v>
      </c>
      <c r="K7" s="72" t="s">
        <v>152</v>
      </c>
      <c r="L7" s="73">
        <v>536.4</v>
      </c>
      <c r="M7" s="73">
        <f>L7*20/100</f>
        <v>107.28</v>
      </c>
      <c r="N7" s="73">
        <f>L7+M7</f>
        <v>643.67999999999995</v>
      </c>
    </row>
    <row r="8" spans="1:14" x14ac:dyDescent="0.25">
      <c r="A8" s="53" t="s">
        <v>107</v>
      </c>
      <c r="B8" s="7">
        <v>0</v>
      </c>
      <c r="C8" s="6">
        <f t="shared" si="2"/>
        <v>0</v>
      </c>
      <c r="D8" s="6">
        <f t="shared" si="3"/>
        <v>0</v>
      </c>
      <c r="E8" s="18"/>
      <c r="F8" s="72" t="s">
        <v>123</v>
      </c>
      <c r="G8" s="73">
        <v>7.92</v>
      </c>
      <c r="H8" s="73">
        <f t="shared" si="0"/>
        <v>1.5840000000000001</v>
      </c>
      <c r="I8" s="73">
        <f t="shared" si="1"/>
        <v>9.5039999999999996</v>
      </c>
      <c r="K8" s="53" t="s">
        <v>60</v>
      </c>
      <c r="L8" s="7">
        <v>1725.6</v>
      </c>
      <c r="M8" s="7">
        <f>L8*20/100</f>
        <v>345.12</v>
      </c>
      <c r="N8" s="5">
        <f>L8+M8</f>
        <v>2070.7199999999998</v>
      </c>
    </row>
    <row r="9" spans="1:14" x14ac:dyDescent="0.25">
      <c r="A9" s="53" t="s">
        <v>119</v>
      </c>
      <c r="B9" s="7">
        <v>4.5119999999999996</v>
      </c>
      <c r="C9" s="6">
        <f t="shared" si="2"/>
        <v>0.90239999999999998</v>
      </c>
      <c r="D9" s="6">
        <f t="shared" si="3"/>
        <v>5.4143999999999997</v>
      </c>
      <c r="E9" s="18"/>
      <c r="F9" s="53" t="s">
        <v>82</v>
      </c>
      <c r="G9" s="7">
        <v>3.25</v>
      </c>
      <c r="H9" s="7">
        <f t="shared" si="0"/>
        <v>0.65</v>
      </c>
      <c r="I9" s="7">
        <f t="shared" si="1"/>
        <v>3.9</v>
      </c>
      <c r="K9" s="53" t="s">
        <v>59</v>
      </c>
      <c r="L9" s="7">
        <v>862.5</v>
      </c>
      <c r="M9" s="7">
        <f>L9*20/100</f>
        <v>172.5</v>
      </c>
      <c r="N9" s="5">
        <f>L9+M9</f>
        <v>1035</v>
      </c>
    </row>
    <row r="10" spans="1:14" x14ac:dyDescent="0.25">
      <c r="A10" s="53" t="s">
        <v>131</v>
      </c>
      <c r="B10" s="7">
        <v>8.39</v>
      </c>
      <c r="C10" s="6">
        <f t="shared" si="2"/>
        <v>1.6780000000000002</v>
      </c>
      <c r="D10" s="6">
        <f t="shared" si="3"/>
        <v>10.068000000000001</v>
      </c>
      <c r="E10" s="18"/>
      <c r="F10" s="53" t="s">
        <v>80</v>
      </c>
      <c r="G10" s="7">
        <v>3.6</v>
      </c>
      <c r="H10" s="7">
        <f t="shared" si="0"/>
        <v>0.72</v>
      </c>
      <c r="I10" s="7">
        <f t="shared" si="1"/>
        <v>4.32</v>
      </c>
    </row>
    <row r="11" spans="1:14" x14ac:dyDescent="0.25">
      <c r="A11" s="72" t="s">
        <v>106</v>
      </c>
      <c r="B11" s="73">
        <v>12.69</v>
      </c>
      <c r="C11" s="73">
        <f t="shared" si="2"/>
        <v>2.5379999999999998</v>
      </c>
      <c r="D11" s="73">
        <f t="shared" si="3"/>
        <v>15.228</v>
      </c>
      <c r="E11" s="18"/>
      <c r="F11" s="68" t="s">
        <v>79</v>
      </c>
      <c r="G11" s="54">
        <v>4.1399999999999997</v>
      </c>
      <c r="H11" s="54">
        <f t="shared" si="0"/>
        <v>0.82799999999999996</v>
      </c>
      <c r="I11" s="54">
        <f t="shared" si="1"/>
        <v>4.968</v>
      </c>
    </row>
    <row r="12" spans="1:14" x14ac:dyDescent="0.25">
      <c r="A12" s="53" t="s">
        <v>132</v>
      </c>
      <c r="B12" s="7">
        <v>30.48</v>
      </c>
      <c r="C12" s="6">
        <f t="shared" si="2"/>
        <v>6.0960000000000001</v>
      </c>
      <c r="D12" s="6">
        <f t="shared" si="3"/>
        <v>36.576000000000001</v>
      </c>
      <c r="E12" s="18"/>
      <c r="F12" s="53" t="s">
        <v>78</v>
      </c>
      <c r="G12" s="7">
        <v>6.88</v>
      </c>
      <c r="H12" s="7">
        <f t="shared" si="0"/>
        <v>1.3759999999999999</v>
      </c>
      <c r="I12" s="7">
        <f t="shared" si="1"/>
        <v>8.2560000000000002</v>
      </c>
      <c r="K12" s="15" t="s">
        <v>58</v>
      </c>
      <c r="L12" s="16"/>
      <c r="M12" s="16"/>
      <c r="N12" s="16"/>
    </row>
    <row r="13" spans="1:14" x14ac:dyDescent="0.25">
      <c r="A13" s="53" t="s">
        <v>133</v>
      </c>
      <c r="B13" s="7">
        <v>11.5</v>
      </c>
      <c r="C13" s="6">
        <f t="shared" si="2"/>
        <v>2.2999999999999998</v>
      </c>
      <c r="D13" s="6">
        <f t="shared" si="3"/>
        <v>13.8</v>
      </c>
      <c r="E13" s="18"/>
      <c r="F13" s="53" t="s">
        <v>77</v>
      </c>
      <c r="G13" s="7">
        <v>3.18</v>
      </c>
      <c r="H13" s="7">
        <f t="shared" si="0"/>
        <v>0.63600000000000001</v>
      </c>
      <c r="I13" s="7">
        <f t="shared" si="1"/>
        <v>3.8160000000000003</v>
      </c>
      <c r="K13" s="9" t="s">
        <v>57</v>
      </c>
      <c r="L13" s="6">
        <v>840</v>
      </c>
      <c r="M13" s="6">
        <f>L13*20/100</f>
        <v>168</v>
      </c>
      <c r="N13" s="5">
        <f>L13+M13</f>
        <v>1008</v>
      </c>
    </row>
    <row r="14" spans="1:14" x14ac:dyDescent="0.25">
      <c r="A14" s="53" t="s">
        <v>105</v>
      </c>
      <c r="B14" s="7">
        <v>5.6</v>
      </c>
      <c r="C14" s="6">
        <f t="shared" si="2"/>
        <v>1.1200000000000001</v>
      </c>
      <c r="D14" s="6">
        <f t="shared" si="3"/>
        <v>6.72</v>
      </c>
      <c r="E14" s="18"/>
      <c r="F14" s="53" t="s">
        <v>137</v>
      </c>
      <c r="G14" s="7">
        <v>28.8</v>
      </c>
      <c r="H14" s="7">
        <f t="shared" si="0"/>
        <v>5.76</v>
      </c>
      <c r="I14" s="7">
        <f t="shared" si="1"/>
        <v>34.56</v>
      </c>
      <c r="K14" s="53" t="s">
        <v>114</v>
      </c>
      <c r="L14" s="7">
        <v>120</v>
      </c>
      <c r="M14" s="7">
        <f>L14*20/100</f>
        <v>24</v>
      </c>
      <c r="N14" s="5">
        <f>L14+M14</f>
        <v>144</v>
      </c>
    </row>
    <row r="15" spans="1:14" x14ac:dyDescent="0.25">
      <c r="A15" s="53" t="s">
        <v>104</v>
      </c>
      <c r="B15" s="7">
        <v>2.8</v>
      </c>
      <c r="C15" s="6">
        <f t="shared" si="2"/>
        <v>0.56000000000000005</v>
      </c>
      <c r="D15" s="6">
        <f t="shared" si="3"/>
        <v>3.36</v>
      </c>
      <c r="E15" s="18"/>
      <c r="F15" s="53" t="s">
        <v>76</v>
      </c>
      <c r="G15" s="7">
        <v>8.5</v>
      </c>
      <c r="H15" s="7">
        <f t="shared" si="0"/>
        <v>1.7</v>
      </c>
      <c r="I15" s="7">
        <f t="shared" si="1"/>
        <v>10.199999999999999</v>
      </c>
      <c r="K15" s="72" t="s">
        <v>115</v>
      </c>
      <c r="L15" s="73">
        <v>216</v>
      </c>
      <c r="M15" s="73">
        <f>L15*20/100</f>
        <v>43.2</v>
      </c>
      <c r="N15" s="73">
        <f>L15+M15</f>
        <v>259.2</v>
      </c>
    </row>
    <row r="16" spans="1:14" x14ac:dyDescent="0.25">
      <c r="A16" s="53" t="s">
        <v>134</v>
      </c>
      <c r="B16" s="7" t="s">
        <v>103</v>
      </c>
      <c r="C16" s="6">
        <f t="shared" si="2"/>
        <v>1.702</v>
      </c>
      <c r="D16" s="6">
        <f t="shared" si="3"/>
        <v>10.212</v>
      </c>
      <c r="E16" s="18"/>
      <c r="F16" s="53" t="s">
        <v>75</v>
      </c>
      <c r="G16" s="7">
        <v>42.6</v>
      </c>
      <c r="H16" s="7">
        <f t="shared" si="0"/>
        <v>8.52</v>
      </c>
      <c r="I16" s="7">
        <f t="shared" si="1"/>
        <v>51.120000000000005</v>
      </c>
      <c r="K16" s="72" t="s">
        <v>148</v>
      </c>
      <c r="L16" s="73">
        <v>151.02000000000001</v>
      </c>
      <c r="M16" s="73">
        <f>L16*20/100</f>
        <v>30.204000000000001</v>
      </c>
      <c r="N16" s="73">
        <f>L16+M16</f>
        <v>181.22400000000002</v>
      </c>
    </row>
    <row r="17" spans="1:14" x14ac:dyDescent="0.25">
      <c r="A17" s="53" t="s">
        <v>135</v>
      </c>
      <c r="B17" s="7">
        <v>17</v>
      </c>
      <c r="C17" s="6">
        <f t="shared" si="2"/>
        <v>3.4</v>
      </c>
      <c r="D17" s="6">
        <f t="shared" si="3"/>
        <v>20.399999999999999</v>
      </c>
      <c r="E17" s="18"/>
      <c r="F17" s="53" t="s">
        <v>74</v>
      </c>
      <c r="G17" s="7">
        <v>23.44</v>
      </c>
      <c r="H17" s="7">
        <f t="shared" si="0"/>
        <v>4.6879999999999997</v>
      </c>
      <c r="I17" s="7">
        <f t="shared" si="1"/>
        <v>28.128</v>
      </c>
      <c r="K17" s="53" t="s">
        <v>56</v>
      </c>
      <c r="L17" s="97" t="s">
        <v>55</v>
      </c>
      <c r="M17" s="98"/>
      <c r="N17" s="5">
        <v>843</v>
      </c>
    </row>
    <row r="18" spans="1:14" x14ac:dyDescent="0.25">
      <c r="A18" s="53" t="s">
        <v>136</v>
      </c>
      <c r="B18" s="7" t="s">
        <v>102</v>
      </c>
      <c r="C18" s="6">
        <f t="shared" si="2"/>
        <v>2.4700000000000002</v>
      </c>
      <c r="D18" s="6">
        <f t="shared" si="3"/>
        <v>14.82</v>
      </c>
      <c r="E18" s="18"/>
      <c r="F18" s="53" t="s">
        <v>73</v>
      </c>
      <c r="G18" s="7">
        <v>1.3</v>
      </c>
      <c r="H18" s="7">
        <f t="shared" si="0"/>
        <v>0.26</v>
      </c>
      <c r="I18" s="7">
        <f t="shared" si="1"/>
        <v>1.56</v>
      </c>
      <c r="K18" s="53" t="s">
        <v>54</v>
      </c>
      <c r="L18" s="99"/>
      <c r="M18" s="100"/>
      <c r="N18" s="5">
        <v>1870</v>
      </c>
    </row>
    <row r="19" spans="1:14" x14ac:dyDescent="0.25">
      <c r="A19" s="53" t="s">
        <v>101</v>
      </c>
      <c r="B19" s="7">
        <v>34.049999999999997</v>
      </c>
      <c r="C19" s="7">
        <f t="shared" si="2"/>
        <v>6.81</v>
      </c>
      <c r="D19" s="7">
        <f t="shared" si="3"/>
        <v>40.86</v>
      </c>
      <c r="E19" s="18"/>
      <c r="F19" s="53" t="s">
        <v>72</v>
      </c>
      <c r="G19" s="7">
        <v>4</v>
      </c>
      <c r="H19" s="7">
        <f t="shared" si="0"/>
        <v>0.8</v>
      </c>
      <c r="I19" s="7">
        <f t="shared" si="1"/>
        <v>4.8</v>
      </c>
    </row>
    <row r="20" spans="1:14" x14ac:dyDescent="0.25">
      <c r="A20" s="68" t="s">
        <v>100</v>
      </c>
      <c r="B20" s="54">
        <v>11.99</v>
      </c>
      <c r="C20" s="54">
        <f t="shared" si="2"/>
        <v>2.3980000000000001</v>
      </c>
      <c r="D20" s="54">
        <f t="shared" si="3"/>
        <v>14.388</v>
      </c>
      <c r="E20" s="18"/>
      <c r="F20" s="9" t="s">
        <v>71</v>
      </c>
      <c r="G20" s="6">
        <v>69.599999999999994</v>
      </c>
      <c r="H20" s="6">
        <f t="shared" si="0"/>
        <v>13.92</v>
      </c>
      <c r="I20" s="6">
        <f t="shared" si="1"/>
        <v>83.52</v>
      </c>
    </row>
    <row r="21" spans="1:14" x14ac:dyDescent="0.25">
      <c r="A21" s="53" t="s">
        <v>99</v>
      </c>
      <c r="B21" s="7">
        <v>180</v>
      </c>
      <c r="C21" s="7">
        <f t="shared" si="2"/>
        <v>36</v>
      </c>
      <c r="D21" s="7">
        <f t="shared" si="3"/>
        <v>216</v>
      </c>
      <c r="E21" s="18"/>
      <c r="F21" s="68" t="s">
        <v>120</v>
      </c>
      <c r="G21" s="54">
        <v>14</v>
      </c>
      <c r="H21" s="54">
        <f t="shared" si="0"/>
        <v>2.8</v>
      </c>
      <c r="I21" s="54">
        <f t="shared" si="1"/>
        <v>16.8</v>
      </c>
      <c r="K21" s="15" t="s">
        <v>53</v>
      </c>
      <c r="L21" s="16"/>
      <c r="M21" s="16"/>
      <c r="N21" s="16"/>
    </row>
    <row r="22" spans="1:14" x14ac:dyDescent="0.25">
      <c r="A22" s="53" t="s">
        <v>98</v>
      </c>
      <c r="B22" s="7">
        <v>180</v>
      </c>
      <c r="C22" s="7">
        <f t="shared" si="2"/>
        <v>36</v>
      </c>
      <c r="D22" s="7">
        <f t="shared" si="3"/>
        <v>216</v>
      </c>
      <c r="E22" s="18"/>
      <c r="F22" s="53" t="s">
        <v>70</v>
      </c>
      <c r="G22" s="7">
        <v>6.9</v>
      </c>
      <c r="H22" s="7">
        <f t="shared" si="0"/>
        <v>1.38</v>
      </c>
      <c r="I22" s="7">
        <f t="shared" si="1"/>
        <v>8.2800000000000011</v>
      </c>
      <c r="K22" s="72" t="s">
        <v>52</v>
      </c>
      <c r="L22" s="73">
        <v>405.6</v>
      </c>
      <c r="M22" s="73">
        <f t="shared" ref="M22:M32" si="4">L22*20/100</f>
        <v>81.12</v>
      </c>
      <c r="N22" s="73">
        <f t="shared" ref="N22:N32" si="5">L22+M22</f>
        <v>486.72</v>
      </c>
    </row>
    <row r="23" spans="1:14" x14ac:dyDescent="0.25">
      <c r="A23" s="53" t="s">
        <v>97</v>
      </c>
      <c r="B23" s="7">
        <v>270</v>
      </c>
      <c r="C23" s="7">
        <f t="shared" si="2"/>
        <v>54</v>
      </c>
      <c r="D23" s="7">
        <f t="shared" si="3"/>
        <v>324</v>
      </c>
      <c r="E23" s="18"/>
      <c r="F23" s="53" t="s">
        <v>234</v>
      </c>
      <c r="G23" s="7">
        <v>66</v>
      </c>
      <c r="H23" s="7">
        <f t="shared" si="0"/>
        <v>13.2</v>
      </c>
      <c r="I23" s="7">
        <f t="shared" si="1"/>
        <v>79.2</v>
      </c>
      <c r="K23" s="53" t="s">
        <v>51</v>
      </c>
      <c r="L23" s="7">
        <v>360</v>
      </c>
      <c r="M23" s="6">
        <f t="shared" si="4"/>
        <v>72</v>
      </c>
      <c r="N23" s="5">
        <f t="shared" si="5"/>
        <v>432</v>
      </c>
    </row>
    <row r="24" spans="1:14" x14ac:dyDescent="0.25">
      <c r="A24" s="53" t="s">
        <v>96</v>
      </c>
      <c r="B24" s="7">
        <v>270</v>
      </c>
      <c r="C24" s="7">
        <f t="shared" si="2"/>
        <v>54</v>
      </c>
      <c r="D24" s="7">
        <f t="shared" si="3"/>
        <v>324</v>
      </c>
      <c r="E24" s="18"/>
      <c r="F24" s="53" t="s">
        <v>69</v>
      </c>
      <c r="G24" s="7">
        <v>6.6</v>
      </c>
      <c r="H24" s="7">
        <f t="shared" si="0"/>
        <v>1.32</v>
      </c>
      <c r="I24" s="7">
        <f t="shared" si="1"/>
        <v>7.92</v>
      </c>
      <c r="K24" s="53" t="s">
        <v>50</v>
      </c>
      <c r="L24" s="7">
        <v>415.2</v>
      </c>
      <c r="M24" s="6">
        <f t="shared" si="4"/>
        <v>83.04</v>
      </c>
      <c r="N24" s="5">
        <f t="shared" si="5"/>
        <v>498.24</v>
      </c>
    </row>
    <row r="25" spans="1:14" x14ac:dyDescent="0.25">
      <c r="A25" s="53" t="s">
        <v>95</v>
      </c>
      <c r="B25" s="7">
        <v>3</v>
      </c>
      <c r="C25" s="7">
        <f t="shared" si="2"/>
        <v>0.6</v>
      </c>
      <c r="D25" s="7">
        <f t="shared" si="3"/>
        <v>3.6</v>
      </c>
      <c r="E25" s="18"/>
      <c r="F25" s="68" t="s">
        <v>68</v>
      </c>
      <c r="G25" s="54">
        <v>7.2</v>
      </c>
      <c r="H25" s="54">
        <f t="shared" si="0"/>
        <v>1.44</v>
      </c>
      <c r="I25" s="54">
        <f t="shared" si="1"/>
        <v>8.64</v>
      </c>
      <c r="J25" s="69"/>
      <c r="K25" s="53" t="s">
        <v>49</v>
      </c>
      <c r="L25" s="7">
        <v>462</v>
      </c>
      <c r="M25" s="6">
        <f t="shared" si="4"/>
        <v>92.4</v>
      </c>
      <c r="N25" s="5">
        <f t="shared" si="5"/>
        <v>554.4</v>
      </c>
    </row>
    <row r="26" spans="1:14" x14ac:dyDescent="0.25">
      <c r="A26" s="53" t="s">
        <v>94</v>
      </c>
      <c r="B26" s="7">
        <v>9.66</v>
      </c>
      <c r="C26" s="7">
        <f t="shared" si="2"/>
        <v>1.9319999999999999</v>
      </c>
      <c r="D26" s="7">
        <f t="shared" si="3"/>
        <v>11.592000000000001</v>
      </c>
      <c r="E26" s="18"/>
      <c r="F26" s="53" t="s">
        <v>67</v>
      </c>
      <c r="G26" s="7">
        <v>10.1</v>
      </c>
      <c r="H26" s="7">
        <f t="shared" si="0"/>
        <v>2.02</v>
      </c>
      <c r="I26" s="7">
        <f t="shared" si="1"/>
        <v>12.12</v>
      </c>
      <c r="K26" s="72" t="s">
        <v>48</v>
      </c>
      <c r="L26" s="73">
        <v>237.6</v>
      </c>
      <c r="M26" s="73">
        <f t="shared" si="4"/>
        <v>47.52</v>
      </c>
      <c r="N26" s="73">
        <f t="shared" si="5"/>
        <v>285.12</v>
      </c>
    </row>
    <row r="27" spans="1:14" x14ac:dyDescent="0.25">
      <c r="A27" s="53" t="s">
        <v>128</v>
      </c>
      <c r="B27" s="7">
        <v>6</v>
      </c>
      <c r="C27" s="7">
        <f t="shared" si="2"/>
        <v>1.2</v>
      </c>
      <c r="D27" s="7">
        <f t="shared" si="3"/>
        <v>7.2</v>
      </c>
      <c r="E27" s="18"/>
      <c r="F27" s="53" t="s">
        <v>66</v>
      </c>
      <c r="G27" s="7">
        <v>1.68</v>
      </c>
      <c r="H27" s="7">
        <f t="shared" si="0"/>
        <v>0.33600000000000002</v>
      </c>
      <c r="I27" s="7">
        <f t="shared" si="1"/>
        <v>2.016</v>
      </c>
      <c r="K27" s="53" t="s">
        <v>47</v>
      </c>
      <c r="L27" s="7">
        <v>387.6</v>
      </c>
      <c r="M27" s="6">
        <f t="shared" si="4"/>
        <v>77.52</v>
      </c>
      <c r="N27" s="5">
        <f t="shared" si="5"/>
        <v>465.12</v>
      </c>
    </row>
    <row r="28" spans="1:14" x14ac:dyDescent="0.25">
      <c r="A28" s="68" t="s">
        <v>93</v>
      </c>
      <c r="B28" s="54">
        <v>3.85</v>
      </c>
      <c r="C28" s="54">
        <f t="shared" si="2"/>
        <v>0.77</v>
      </c>
      <c r="D28" s="54">
        <f t="shared" si="3"/>
        <v>4.62</v>
      </c>
      <c r="E28" s="18"/>
      <c r="F28" s="53" t="s">
        <v>129</v>
      </c>
      <c r="G28" s="7">
        <v>60.3</v>
      </c>
      <c r="H28" s="7">
        <f t="shared" si="0"/>
        <v>12.06</v>
      </c>
      <c r="I28" s="7">
        <f t="shared" si="1"/>
        <v>72.36</v>
      </c>
      <c r="K28" s="53" t="s">
        <v>46</v>
      </c>
      <c r="L28" s="7">
        <v>264</v>
      </c>
      <c r="M28" s="6">
        <f t="shared" si="4"/>
        <v>52.8</v>
      </c>
      <c r="N28" s="5">
        <f t="shared" si="5"/>
        <v>316.8</v>
      </c>
    </row>
    <row r="29" spans="1:14" x14ac:dyDescent="0.25">
      <c r="A29" s="68" t="s">
        <v>91</v>
      </c>
      <c r="B29" s="54">
        <v>12</v>
      </c>
      <c r="C29" s="54">
        <f t="shared" si="2"/>
        <v>2.4</v>
      </c>
      <c r="D29" s="54">
        <f t="shared" si="3"/>
        <v>14.4</v>
      </c>
      <c r="E29" s="18"/>
      <c r="F29" s="53" t="s">
        <v>157</v>
      </c>
      <c r="G29" s="7">
        <v>0</v>
      </c>
      <c r="H29" s="7">
        <f t="shared" si="0"/>
        <v>0</v>
      </c>
      <c r="I29" s="7">
        <f t="shared" si="1"/>
        <v>0</v>
      </c>
      <c r="K29" s="53" t="s">
        <v>45</v>
      </c>
      <c r="L29" s="7">
        <v>642</v>
      </c>
      <c r="M29" s="6">
        <f t="shared" si="4"/>
        <v>128.4</v>
      </c>
      <c r="N29" s="5">
        <f t="shared" si="5"/>
        <v>770.4</v>
      </c>
    </row>
    <row r="30" spans="1:14" x14ac:dyDescent="0.25">
      <c r="A30" s="53" t="s">
        <v>90</v>
      </c>
      <c r="B30" s="7">
        <v>19.100000000000001</v>
      </c>
      <c r="C30" s="7">
        <f t="shared" si="2"/>
        <v>3.82</v>
      </c>
      <c r="D30" s="7">
        <f t="shared" si="3"/>
        <v>22.92</v>
      </c>
      <c r="E30" s="18"/>
      <c r="F30" s="53" t="s">
        <v>65</v>
      </c>
      <c r="G30" s="7">
        <v>1.2</v>
      </c>
      <c r="H30" s="7">
        <f t="shared" si="0"/>
        <v>0.24</v>
      </c>
      <c r="I30" s="7">
        <f t="shared" si="1"/>
        <v>1.44</v>
      </c>
      <c r="K30" s="53" t="s">
        <v>44</v>
      </c>
      <c r="L30" s="7">
        <v>454.8</v>
      </c>
      <c r="M30" s="6">
        <f t="shared" si="4"/>
        <v>90.96</v>
      </c>
      <c r="N30" s="5">
        <f t="shared" si="5"/>
        <v>545.76</v>
      </c>
    </row>
    <row r="31" spans="1:14" x14ac:dyDescent="0.25">
      <c r="A31" s="68" t="s">
        <v>89</v>
      </c>
      <c r="B31" s="54">
        <v>3.74</v>
      </c>
      <c r="C31" s="54">
        <f t="shared" si="2"/>
        <v>0.74800000000000011</v>
      </c>
      <c r="D31" s="54">
        <f t="shared" si="3"/>
        <v>4.4880000000000004</v>
      </c>
      <c r="E31" s="18"/>
      <c r="F31" s="53" t="s">
        <v>110</v>
      </c>
      <c r="G31" s="7">
        <v>13.11</v>
      </c>
      <c r="H31" s="7">
        <f t="shared" si="0"/>
        <v>2.6219999999999999</v>
      </c>
      <c r="I31" s="7">
        <f t="shared" si="1"/>
        <v>15.731999999999999</v>
      </c>
      <c r="K31" s="53" t="s">
        <v>43</v>
      </c>
      <c r="L31" s="7">
        <v>360</v>
      </c>
      <c r="M31" s="6">
        <f t="shared" si="4"/>
        <v>72</v>
      </c>
      <c r="N31" s="5">
        <f t="shared" si="5"/>
        <v>432</v>
      </c>
    </row>
    <row r="32" spans="1:14" x14ac:dyDescent="0.25">
      <c r="A32" s="53" t="s">
        <v>88</v>
      </c>
      <c r="B32" s="7">
        <v>9</v>
      </c>
      <c r="C32" s="7">
        <f t="shared" si="2"/>
        <v>1.8</v>
      </c>
      <c r="D32" s="7">
        <f t="shared" si="3"/>
        <v>10.8</v>
      </c>
      <c r="E32" s="18"/>
      <c r="F32" s="53" t="s">
        <v>63</v>
      </c>
      <c r="G32" s="7">
        <v>10.199999999999999</v>
      </c>
      <c r="H32" s="7">
        <f t="shared" si="0"/>
        <v>2.04</v>
      </c>
      <c r="I32" s="7">
        <f t="shared" si="1"/>
        <v>12.239999999999998</v>
      </c>
      <c r="K32" s="9" t="s">
        <v>42</v>
      </c>
      <c r="L32" s="6">
        <v>216</v>
      </c>
      <c r="M32" s="6">
        <f t="shared" si="4"/>
        <v>43.2</v>
      </c>
      <c r="N32" s="5">
        <f t="shared" si="5"/>
        <v>259.2</v>
      </c>
    </row>
    <row r="33" spans="1:14" x14ac:dyDescent="0.25">
      <c r="E33" s="13"/>
      <c r="F33" s="53" t="s">
        <v>62</v>
      </c>
      <c r="G33" s="7">
        <v>24</v>
      </c>
      <c r="H33" s="7">
        <f t="shared" si="0"/>
        <v>4.8</v>
      </c>
      <c r="I33" s="7">
        <f t="shared" si="1"/>
        <v>28.8</v>
      </c>
    </row>
    <row r="34" spans="1:14" x14ac:dyDescent="0.25">
      <c r="A34" s="70" t="str">
        <f>A1</f>
        <v>TARIF DES MEDICAMENTS POUR C.S. SOVU AU16/10/2015</v>
      </c>
      <c r="B34" s="70"/>
      <c r="C34" s="70"/>
      <c r="D34" s="71"/>
      <c r="E34" s="12"/>
      <c r="K34" t="s">
        <v>147</v>
      </c>
    </row>
    <row r="35" spans="1:14" x14ac:dyDescent="0.25">
      <c r="A35" s="12"/>
      <c r="B35" s="12"/>
      <c r="C35" s="12"/>
      <c r="D35" s="12"/>
      <c r="E35" s="12"/>
    </row>
    <row r="36" spans="1:14" x14ac:dyDescent="0.25">
      <c r="A36" s="88" t="s">
        <v>145</v>
      </c>
      <c r="B36" s="88" t="s">
        <v>142</v>
      </c>
      <c r="C36" s="96">
        <v>0.2</v>
      </c>
      <c r="D36" s="88" t="s">
        <v>143</v>
      </c>
      <c r="E36" s="13"/>
    </row>
    <row r="37" spans="1:14" x14ac:dyDescent="0.25">
      <c r="A37" s="88"/>
      <c r="B37" s="88"/>
      <c r="C37" s="96"/>
      <c r="D37" s="88"/>
      <c r="E37" s="13"/>
    </row>
    <row r="38" spans="1:14" x14ac:dyDescent="0.25">
      <c r="A38" s="88"/>
      <c r="B38" s="88"/>
      <c r="C38" s="96"/>
      <c r="D38" s="88"/>
      <c r="E38" s="13"/>
    </row>
    <row r="39" spans="1:14" x14ac:dyDescent="0.25">
      <c r="A39" s="15" t="s">
        <v>41</v>
      </c>
      <c r="B39" s="16"/>
      <c r="C39" s="16"/>
      <c r="D39" s="16"/>
      <c r="E39" s="13"/>
      <c r="K39" s="9" t="s">
        <v>11</v>
      </c>
      <c r="L39" s="6">
        <v>14.4</v>
      </c>
      <c r="M39" s="6">
        <f>L39*20/100</f>
        <v>2.88</v>
      </c>
      <c r="N39" s="6">
        <f>L39+M39</f>
        <v>17.28</v>
      </c>
    </row>
    <row r="40" spans="1:14" x14ac:dyDescent="0.25">
      <c r="A40" s="9" t="s">
        <v>40</v>
      </c>
      <c r="B40" s="6">
        <v>792</v>
      </c>
      <c r="C40" s="6">
        <f t="shared" ref="C40:C61" si="6">B40*20/100</f>
        <v>158.4</v>
      </c>
      <c r="D40" s="6">
        <f t="shared" ref="D40:D61" si="7">B40+C40</f>
        <v>950.4</v>
      </c>
      <c r="E40" s="18"/>
      <c r="F40" s="15" t="s">
        <v>30</v>
      </c>
      <c r="G40" s="16"/>
      <c r="H40" s="16"/>
      <c r="I40" s="16"/>
      <c r="K40" s="9" t="s">
        <v>10</v>
      </c>
      <c r="L40" s="6">
        <v>87.6</v>
      </c>
      <c r="M40" s="6">
        <f>L40*20/100</f>
        <v>17.52</v>
      </c>
      <c r="N40" s="6">
        <f>L40+M40</f>
        <v>105.11999999999999</v>
      </c>
    </row>
    <row r="41" spans="1:14" x14ac:dyDescent="0.25">
      <c r="A41" s="9" t="s">
        <v>39</v>
      </c>
      <c r="B41" s="6">
        <v>476.1</v>
      </c>
      <c r="C41" s="6">
        <f t="shared" si="6"/>
        <v>95.22</v>
      </c>
      <c r="D41" s="6">
        <f t="shared" si="7"/>
        <v>571.32000000000005</v>
      </c>
      <c r="E41" s="18"/>
      <c r="F41" s="53" t="s">
        <v>29</v>
      </c>
      <c r="G41" s="7">
        <v>15.7</v>
      </c>
      <c r="H41" s="7">
        <f t="shared" ref="H41:H61" si="8">G41*20/100</f>
        <v>3.14</v>
      </c>
      <c r="I41" s="7">
        <f t="shared" ref="I41:I61" si="9">G41+H41</f>
        <v>18.84</v>
      </c>
      <c r="K41" s="9" t="s">
        <v>9</v>
      </c>
      <c r="L41" s="6">
        <v>16</v>
      </c>
      <c r="M41" s="6">
        <f>L41*20/100</f>
        <v>3.2</v>
      </c>
      <c r="N41" s="6">
        <f>L41+M41</f>
        <v>19.2</v>
      </c>
    </row>
    <row r="42" spans="1:14" x14ac:dyDescent="0.25">
      <c r="A42" s="53" t="s">
        <v>138</v>
      </c>
      <c r="B42" s="7">
        <v>124.2</v>
      </c>
      <c r="C42" s="6">
        <f t="shared" si="6"/>
        <v>24.84</v>
      </c>
      <c r="D42" s="6">
        <f t="shared" si="7"/>
        <v>149.04</v>
      </c>
      <c r="E42" s="18"/>
      <c r="F42" s="53" t="s">
        <v>28</v>
      </c>
      <c r="G42" s="7">
        <v>3932.4</v>
      </c>
      <c r="H42" s="7">
        <f t="shared" si="8"/>
        <v>786.48</v>
      </c>
      <c r="I42" s="7">
        <f t="shared" si="9"/>
        <v>4718.88</v>
      </c>
      <c r="K42" s="9" t="s">
        <v>116</v>
      </c>
      <c r="L42" s="6">
        <v>2378.4</v>
      </c>
      <c r="M42" s="6">
        <f>L42*20/100</f>
        <v>475.68</v>
      </c>
      <c r="N42" s="6">
        <f>L42+M42</f>
        <v>2854.08</v>
      </c>
    </row>
    <row r="43" spans="1:14" x14ac:dyDescent="0.25">
      <c r="A43" s="53" t="s">
        <v>38</v>
      </c>
      <c r="B43" s="7">
        <v>203</v>
      </c>
      <c r="C43" s="6">
        <f t="shared" si="6"/>
        <v>40.6</v>
      </c>
      <c r="D43" s="6">
        <f t="shared" si="7"/>
        <v>243.6</v>
      </c>
      <c r="E43" s="18"/>
      <c r="F43" s="53" t="s">
        <v>160</v>
      </c>
      <c r="G43" s="7">
        <v>324</v>
      </c>
      <c r="H43" s="7">
        <f t="shared" si="8"/>
        <v>64.8</v>
      </c>
      <c r="I43" s="7">
        <f t="shared" si="9"/>
        <v>388.8</v>
      </c>
      <c r="K43" s="9" t="s">
        <v>158</v>
      </c>
      <c r="L43" s="6">
        <v>1159.2</v>
      </c>
      <c r="M43" s="6">
        <f>L43*20/100</f>
        <v>231.84</v>
      </c>
      <c r="N43" s="6">
        <f>L43+M43</f>
        <v>1391.04</v>
      </c>
    </row>
    <row r="44" spans="1:14" x14ac:dyDescent="0.25">
      <c r="A44" s="53" t="s">
        <v>37</v>
      </c>
      <c r="B44" s="7">
        <v>53.5</v>
      </c>
      <c r="C44" s="6">
        <f t="shared" si="6"/>
        <v>10.7</v>
      </c>
      <c r="D44" s="6">
        <f t="shared" si="7"/>
        <v>64.2</v>
      </c>
      <c r="E44" s="18"/>
      <c r="F44" s="53" t="s">
        <v>27</v>
      </c>
      <c r="G44" s="54">
        <v>72</v>
      </c>
      <c r="H44" s="7">
        <f t="shared" si="8"/>
        <v>14.4</v>
      </c>
      <c r="I44" s="7">
        <f t="shared" si="9"/>
        <v>86.4</v>
      </c>
      <c r="K44" s="9" t="s">
        <v>8</v>
      </c>
      <c r="L44" s="89" t="s">
        <v>159</v>
      </c>
      <c r="M44" s="90"/>
      <c r="N44" s="91"/>
    </row>
    <row r="45" spans="1:14" x14ac:dyDescent="0.25">
      <c r="A45" s="53" t="s">
        <v>117</v>
      </c>
      <c r="B45" s="7">
        <v>303.60000000000002</v>
      </c>
      <c r="C45" s="6">
        <f t="shared" si="6"/>
        <v>60.72</v>
      </c>
      <c r="D45" s="6">
        <f t="shared" si="7"/>
        <v>364.32000000000005</v>
      </c>
      <c r="E45" s="18"/>
      <c r="F45" s="53" t="s">
        <v>161</v>
      </c>
      <c r="G45" s="54">
        <v>1800</v>
      </c>
      <c r="H45" s="7">
        <f t="shared" si="8"/>
        <v>360</v>
      </c>
      <c r="I45" s="7">
        <f t="shared" si="9"/>
        <v>2160</v>
      </c>
      <c r="K45" s="53" t="s">
        <v>7</v>
      </c>
      <c r="L45" s="7">
        <v>5.4</v>
      </c>
      <c r="M45" s="6">
        <f t="shared" ref="M45:M58" si="10">L45*20/100</f>
        <v>1.08</v>
      </c>
      <c r="N45" s="6">
        <f t="shared" ref="N45:N58" si="11">L45+M45</f>
        <v>6.48</v>
      </c>
    </row>
    <row r="46" spans="1:14" x14ac:dyDescent="0.25">
      <c r="A46" s="53" t="s">
        <v>36</v>
      </c>
      <c r="B46" s="7">
        <v>249.36</v>
      </c>
      <c r="C46" s="6">
        <f t="shared" si="6"/>
        <v>49.872000000000007</v>
      </c>
      <c r="D46" s="6">
        <f t="shared" si="7"/>
        <v>299.23200000000003</v>
      </c>
      <c r="E46" s="18"/>
      <c r="F46" s="53" t="s">
        <v>26</v>
      </c>
      <c r="G46" s="7">
        <v>399</v>
      </c>
      <c r="H46" s="7">
        <f t="shared" si="8"/>
        <v>79.8</v>
      </c>
      <c r="I46" s="7">
        <f t="shared" si="9"/>
        <v>478.8</v>
      </c>
      <c r="K46" s="9" t="s">
        <v>127</v>
      </c>
      <c r="L46" s="6">
        <v>35.200000000000003</v>
      </c>
      <c r="M46" s="6">
        <f t="shared" si="10"/>
        <v>7.04</v>
      </c>
      <c r="N46" s="6">
        <f t="shared" si="11"/>
        <v>42.24</v>
      </c>
    </row>
    <row r="47" spans="1:14" x14ac:dyDescent="0.25">
      <c r="A47" s="53" t="s">
        <v>124</v>
      </c>
      <c r="B47" s="7">
        <v>149.13999999999999</v>
      </c>
      <c r="C47" s="6">
        <f t="shared" si="6"/>
        <v>29.827999999999996</v>
      </c>
      <c r="D47" s="6">
        <f t="shared" si="7"/>
        <v>178.96799999999999</v>
      </c>
      <c r="E47" s="18"/>
      <c r="F47" s="53" t="s">
        <v>25</v>
      </c>
      <c r="G47" s="7">
        <v>149</v>
      </c>
      <c r="H47" s="7">
        <f t="shared" si="8"/>
        <v>29.8</v>
      </c>
      <c r="I47" s="7">
        <f t="shared" si="9"/>
        <v>178.8</v>
      </c>
      <c r="K47" s="9" t="s">
        <v>126</v>
      </c>
      <c r="L47" s="6">
        <v>41.12</v>
      </c>
      <c r="M47" s="6">
        <f t="shared" si="10"/>
        <v>8.2240000000000002</v>
      </c>
      <c r="N47" s="6">
        <f t="shared" si="11"/>
        <v>49.343999999999994</v>
      </c>
    </row>
    <row r="48" spans="1:14" x14ac:dyDescent="0.25">
      <c r="A48" s="72" t="s">
        <v>111</v>
      </c>
      <c r="B48" s="73">
        <v>62.37</v>
      </c>
      <c r="C48" s="73">
        <f t="shared" si="6"/>
        <v>12.473999999999998</v>
      </c>
      <c r="D48" s="73">
        <f t="shared" si="7"/>
        <v>74.843999999999994</v>
      </c>
      <c r="E48" s="18"/>
      <c r="F48" s="53" t="s">
        <v>24</v>
      </c>
      <c r="G48" s="7">
        <v>112</v>
      </c>
      <c r="H48" s="7">
        <f t="shared" si="8"/>
        <v>22.4</v>
      </c>
      <c r="I48" s="7">
        <f t="shared" si="9"/>
        <v>134.4</v>
      </c>
      <c r="K48" s="9" t="s">
        <v>125</v>
      </c>
      <c r="L48" s="6">
        <v>45.6</v>
      </c>
      <c r="M48" s="6">
        <f t="shared" si="10"/>
        <v>9.1199999999999992</v>
      </c>
      <c r="N48" s="6">
        <f t="shared" si="11"/>
        <v>54.72</v>
      </c>
    </row>
    <row r="49" spans="1:14" x14ac:dyDescent="0.25">
      <c r="A49" s="53" t="s">
        <v>139</v>
      </c>
      <c r="B49" s="7">
        <v>31.283000000000001</v>
      </c>
      <c r="C49" s="6">
        <f t="shared" si="6"/>
        <v>6.2566000000000006</v>
      </c>
      <c r="D49" s="6">
        <f t="shared" si="7"/>
        <v>37.5396</v>
      </c>
      <c r="E49" s="18"/>
      <c r="F49" s="53" t="s">
        <v>23</v>
      </c>
      <c r="G49" s="7">
        <v>140</v>
      </c>
      <c r="H49" s="7">
        <f t="shared" si="8"/>
        <v>28</v>
      </c>
      <c r="I49" s="7">
        <f t="shared" si="9"/>
        <v>168</v>
      </c>
      <c r="K49" s="9" t="s">
        <v>153</v>
      </c>
      <c r="L49" s="6">
        <v>240</v>
      </c>
      <c r="M49" s="6">
        <f t="shared" si="10"/>
        <v>48</v>
      </c>
      <c r="N49" s="6">
        <f t="shared" si="11"/>
        <v>288</v>
      </c>
    </row>
    <row r="50" spans="1:14" x14ac:dyDescent="0.25">
      <c r="A50" s="53" t="s">
        <v>112</v>
      </c>
      <c r="B50" s="7">
        <v>60</v>
      </c>
      <c r="C50" s="6">
        <f t="shared" si="6"/>
        <v>12</v>
      </c>
      <c r="D50" s="6">
        <f t="shared" si="7"/>
        <v>72</v>
      </c>
      <c r="E50" s="18"/>
      <c r="F50" s="53" t="s">
        <v>22</v>
      </c>
      <c r="G50" s="7">
        <v>149.6</v>
      </c>
      <c r="H50" s="7">
        <f t="shared" si="8"/>
        <v>29.92</v>
      </c>
      <c r="I50" s="7">
        <f t="shared" si="9"/>
        <v>179.51999999999998</v>
      </c>
      <c r="K50" s="9" t="s">
        <v>6</v>
      </c>
      <c r="L50" s="6">
        <v>162</v>
      </c>
      <c r="M50" s="6">
        <f t="shared" si="10"/>
        <v>32.4</v>
      </c>
      <c r="N50" s="6">
        <f t="shared" si="11"/>
        <v>194.4</v>
      </c>
    </row>
    <row r="51" spans="1:14" x14ac:dyDescent="0.25">
      <c r="A51" s="53" t="s">
        <v>130</v>
      </c>
      <c r="B51" s="7">
        <v>480</v>
      </c>
      <c r="C51" s="6">
        <f t="shared" si="6"/>
        <v>96</v>
      </c>
      <c r="D51" s="6">
        <f t="shared" si="7"/>
        <v>576</v>
      </c>
      <c r="E51" s="18"/>
      <c r="F51" s="53" t="s">
        <v>154</v>
      </c>
      <c r="G51" s="7">
        <v>4981.6000000000004</v>
      </c>
      <c r="H51" s="7">
        <f t="shared" si="8"/>
        <v>996.32</v>
      </c>
      <c r="I51" s="7">
        <f t="shared" si="9"/>
        <v>5977.92</v>
      </c>
      <c r="K51" s="9" t="s">
        <v>149</v>
      </c>
      <c r="L51" s="6">
        <v>618</v>
      </c>
      <c r="M51" s="6">
        <f t="shared" si="10"/>
        <v>123.6</v>
      </c>
      <c r="N51" s="6">
        <f t="shared" si="11"/>
        <v>741.6</v>
      </c>
    </row>
    <row r="52" spans="1:14" x14ac:dyDescent="0.25">
      <c r="A52" s="9" t="s">
        <v>35</v>
      </c>
      <c r="B52" s="6">
        <v>346</v>
      </c>
      <c r="C52" s="6">
        <f t="shared" si="6"/>
        <v>69.2</v>
      </c>
      <c r="D52" s="6">
        <f t="shared" si="7"/>
        <v>415.2</v>
      </c>
      <c r="E52" s="18"/>
      <c r="F52" s="53" t="s">
        <v>21</v>
      </c>
      <c r="G52" s="7">
        <v>78.59</v>
      </c>
      <c r="H52" s="7">
        <f t="shared" si="8"/>
        <v>15.718000000000002</v>
      </c>
      <c r="I52" s="7">
        <f t="shared" si="9"/>
        <v>94.308000000000007</v>
      </c>
      <c r="K52" s="72" t="s">
        <v>5</v>
      </c>
      <c r="L52" s="73">
        <v>1464</v>
      </c>
      <c r="M52" s="73">
        <f t="shared" si="10"/>
        <v>292.8</v>
      </c>
      <c r="N52" s="73">
        <f t="shared" si="11"/>
        <v>1756.8</v>
      </c>
    </row>
    <row r="53" spans="1:14" x14ac:dyDescent="0.25">
      <c r="A53" s="53" t="s">
        <v>140</v>
      </c>
      <c r="B53" s="7">
        <v>102</v>
      </c>
      <c r="C53" s="6">
        <f t="shared" si="6"/>
        <v>20.399999999999999</v>
      </c>
      <c r="D53" s="6">
        <f t="shared" si="7"/>
        <v>122.4</v>
      </c>
      <c r="E53" s="18"/>
      <c r="F53" s="53" t="s">
        <v>20</v>
      </c>
      <c r="G53" s="7">
        <v>6.18</v>
      </c>
      <c r="H53" s="7">
        <f t="shared" si="8"/>
        <v>1.236</v>
      </c>
      <c r="I53" s="7">
        <f t="shared" si="9"/>
        <v>7.4159999999999995</v>
      </c>
      <c r="K53" s="9" t="s">
        <v>4</v>
      </c>
      <c r="L53" s="6">
        <v>36</v>
      </c>
      <c r="M53" s="6">
        <f t="shared" si="10"/>
        <v>7.2</v>
      </c>
      <c r="N53" s="6">
        <f t="shared" si="11"/>
        <v>43.2</v>
      </c>
    </row>
    <row r="54" spans="1:14" x14ac:dyDescent="0.25">
      <c r="A54" s="53" t="s">
        <v>141</v>
      </c>
      <c r="B54" s="7">
        <v>232.8</v>
      </c>
      <c r="C54" s="6">
        <f t="shared" si="6"/>
        <v>46.56</v>
      </c>
      <c r="D54" s="6">
        <f t="shared" si="7"/>
        <v>279.36</v>
      </c>
      <c r="E54" s="18"/>
      <c r="F54" s="53" t="s">
        <v>19</v>
      </c>
      <c r="G54" s="7">
        <v>111.67</v>
      </c>
      <c r="H54" s="7">
        <f t="shared" si="8"/>
        <v>22.334</v>
      </c>
      <c r="I54" s="7">
        <f t="shared" si="9"/>
        <v>134.00399999999999</v>
      </c>
      <c r="K54" s="9" t="s">
        <v>3</v>
      </c>
      <c r="L54" s="6">
        <v>90</v>
      </c>
      <c r="M54" s="6">
        <f t="shared" si="10"/>
        <v>18</v>
      </c>
      <c r="N54" s="6">
        <f t="shared" si="11"/>
        <v>108</v>
      </c>
    </row>
    <row r="55" spans="1:14" x14ac:dyDescent="0.25">
      <c r="A55" s="53" t="s">
        <v>34</v>
      </c>
      <c r="B55" s="7">
        <v>265.7</v>
      </c>
      <c r="C55" s="6">
        <f t="shared" si="6"/>
        <v>53.14</v>
      </c>
      <c r="D55" s="6">
        <f t="shared" si="7"/>
        <v>318.83999999999997</v>
      </c>
      <c r="E55" s="18"/>
      <c r="F55" s="53" t="s">
        <v>18</v>
      </c>
      <c r="G55" s="7">
        <v>89</v>
      </c>
      <c r="H55" s="7">
        <f t="shared" si="8"/>
        <v>17.8</v>
      </c>
      <c r="I55" s="7">
        <f t="shared" si="9"/>
        <v>106.8</v>
      </c>
      <c r="K55" s="9" t="s">
        <v>2</v>
      </c>
      <c r="L55" s="6">
        <v>282</v>
      </c>
      <c r="M55" s="6">
        <f t="shared" si="10"/>
        <v>56.4</v>
      </c>
      <c r="N55" s="6">
        <f t="shared" si="11"/>
        <v>338.4</v>
      </c>
    </row>
    <row r="56" spans="1:14" x14ac:dyDescent="0.25">
      <c r="A56" s="53" t="s">
        <v>155</v>
      </c>
      <c r="B56" s="7">
        <v>441.6</v>
      </c>
      <c r="C56" s="6">
        <f t="shared" si="6"/>
        <v>88.32</v>
      </c>
      <c r="D56" s="6">
        <f t="shared" si="7"/>
        <v>529.92000000000007</v>
      </c>
      <c r="E56" s="18"/>
      <c r="F56" s="53" t="s">
        <v>17</v>
      </c>
      <c r="G56" s="7">
        <f>11700/12</f>
        <v>975</v>
      </c>
      <c r="H56" s="7">
        <f t="shared" si="8"/>
        <v>195</v>
      </c>
      <c r="I56" s="7">
        <f t="shared" si="9"/>
        <v>1170</v>
      </c>
      <c r="K56" s="9" t="s">
        <v>1</v>
      </c>
      <c r="L56" s="6">
        <v>135.5</v>
      </c>
      <c r="M56" s="6">
        <f t="shared" si="10"/>
        <v>27.1</v>
      </c>
      <c r="N56" s="6">
        <f t="shared" si="11"/>
        <v>162.6</v>
      </c>
    </row>
    <row r="57" spans="1:14" x14ac:dyDescent="0.25">
      <c r="A57" s="53" t="s">
        <v>121</v>
      </c>
      <c r="B57" s="7">
        <v>149.28</v>
      </c>
      <c r="C57" s="6">
        <f t="shared" si="6"/>
        <v>29.855999999999998</v>
      </c>
      <c r="D57" s="6">
        <f t="shared" si="7"/>
        <v>179.136</v>
      </c>
      <c r="E57" s="18"/>
      <c r="F57" s="72" t="s">
        <v>122</v>
      </c>
      <c r="G57" s="73">
        <v>76</v>
      </c>
      <c r="H57" s="73">
        <f t="shared" si="8"/>
        <v>15.2</v>
      </c>
      <c r="I57" s="73">
        <f t="shared" si="9"/>
        <v>91.2</v>
      </c>
      <c r="K57" s="9" t="s">
        <v>0</v>
      </c>
      <c r="L57" s="6">
        <v>276</v>
      </c>
      <c r="M57" s="6">
        <f t="shared" si="10"/>
        <v>55.2</v>
      </c>
      <c r="N57" s="6">
        <f t="shared" si="11"/>
        <v>331.2</v>
      </c>
    </row>
    <row r="58" spans="1:14" x14ac:dyDescent="0.25">
      <c r="A58" s="53" t="s">
        <v>33</v>
      </c>
      <c r="B58" s="7">
        <v>312</v>
      </c>
      <c r="C58" s="6">
        <f t="shared" si="6"/>
        <v>62.4</v>
      </c>
      <c r="D58" s="6">
        <f t="shared" si="7"/>
        <v>374.4</v>
      </c>
      <c r="E58" s="18"/>
      <c r="F58" s="72" t="s">
        <v>16</v>
      </c>
      <c r="G58" s="73">
        <v>222.77</v>
      </c>
      <c r="H58" s="73">
        <f t="shared" si="8"/>
        <v>44.554000000000002</v>
      </c>
      <c r="I58" s="73">
        <f t="shared" si="9"/>
        <v>267.32400000000001</v>
      </c>
      <c r="K58" s="9" t="s">
        <v>238</v>
      </c>
      <c r="L58" s="6">
        <v>1800</v>
      </c>
      <c r="M58" s="6">
        <f t="shared" si="10"/>
        <v>360</v>
      </c>
      <c r="N58" s="6">
        <f t="shared" si="11"/>
        <v>2160</v>
      </c>
    </row>
    <row r="59" spans="1:14" x14ac:dyDescent="0.25">
      <c r="A59" s="53" t="s">
        <v>32</v>
      </c>
      <c r="B59" s="7">
        <v>53.5</v>
      </c>
      <c r="C59" s="6">
        <f t="shared" si="6"/>
        <v>10.7</v>
      </c>
      <c r="D59" s="6">
        <f t="shared" si="7"/>
        <v>64.2</v>
      </c>
      <c r="E59" s="18"/>
      <c r="F59" s="53" t="s">
        <v>164</v>
      </c>
      <c r="G59" s="7">
        <v>15456</v>
      </c>
      <c r="H59" s="7">
        <f t="shared" si="8"/>
        <v>3091.2</v>
      </c>
      <c r="I59" s="7">
        <f t="shared" si="9"/>
        <v>18547.2</v>
      </c>
    </row>
    <row r="60" spans="1:14" x14ac:dyDescent="0.25">
      <c r="A60" s="68" t="s">
        <v>113</v>
      </c>
      <c r="B60" s="54">
        <v>480</v>
      </c>
      <c r="C60" s="54">
        <f t="shared" si="6"/>
        <v>96</v>
      </c>
      <c r="D60" s="54">
        <f t="shared" si="7"/>
        <v>576</v>
      </c>
      <c r="E60" s="18"/>
      <c r="F60" s="53" t="s">
        <v>14</v>
      </c>
      <c r="G60" s="7">
        <v>7200</v>
      </c>
      <c r="H60" s="7">
        <f t="shared" si="8"/>
        <v>1440</v>
      </c>
      <c r="I60" s="7">
        <f t="shared" si="9"/>
        <v>8640</v>
      </c>
    </row>
    <row r="61" spans="1:14" x14ac:dyDescent="0.25">
      <c r="A61" s="53" t="s">
        <v>235</v>
      </c>
      <c r="B61" s="7">
        <v>3505.2</v>
      </c>
      <c r="C61" s="6">
        <f t="shared" si="6"/>
        <v>701.04</v>
      </c>
      <c r="D61" s="6">
        <f t="shared" si="7"/>
        <v>4206.24</v>
      </c>
      <c r="E61" s="18"/>
      <c r="F61" s="53" t="s">
        <v>163</v>
      </c>
      <c r="G61" s="7">
        <v>8628</v>
      </c>
      <c r="H61" s="7">
        <f t="shared" si="8"/>
        <v>1725.6</v>
      </c>
      <c r="I61" s="7">
        <f t="shared" si="9"/>
        <v>10353.6</v>
      </c>
    </row>
    <row r="62" spans="1:14" x14ac:dyDescent="0.25">
      <c r="A62" s="9" t="s">
        <v>31</v>
      </c>
      <c r="B62" s="6">
        <v>81.12</v>
      </c>
      <c r="C62" s="6">
        <f>B62*20/100</f>
        <v>16.224</v>
      </c>
      <c r="D62" s="6">
        <f>B62+C62</f>
        <v>97.344000000000008</v>
      </c>
      <c r="E62" s="18"/>
      <c r="F62" s="9" t="s">
        <v>12</v>
      </c>
      <c r="G62" s="6">
        <v>66</v>
      </c>
      <c r="H62" s="6">
        <f>G62*20/100</f>
        <v>13.2</v>
      </c>
      <c r="I62" s="7">
        <f>G62+H62</f>
        <v>79.2</v>
      </c>
    </row>
    <row r="63" spans="1:14" x14ac:dyDescent="0.25">
      <c r="E63" s="13"/>
    </row>
    <row r="64" spans="1:14" x14ac:dyDescent="0.25">
      <c r="E64" s="13"/>
    </row>
    <row r="65" spans="2:5" x14ac:dyDescent="0.25">
      <c r="E65" s="13"/>
    </row>
    <row r="66" spans="2:5" x14ac:dyDescent="0.25">
      <c r="E66" s="13"/>
    </row>
    <row r="67" spans="2:5" x14ac:dyDescent="0.25">
      <c r="E67" s="13"/>
    </row>
    <row r="68" spans="2:5" x14ac:dyDescent="0.25">
      <c r="E68" s="13"/>
    </row>
    <row r="69" spans="2:5" x14ac:dyDescent="0.25">
      <c r="E69" s="13"/>
    </row>
    <row r="70" spans="2:5" x14ac:dyDescent="0.25">
      <c r="E70" s="13"/>
    </row>
    <row r="71" spans="2:5" x14ac:dyDescent="0.25">
      <c r="E71" s="13"/>
    </row>
    <row r="72" spans="2:5" x14ac:dyDescent="0.25">
      <c r="E72" s="13"/>
    </row>
    <row r="73" spans="2:5" x14ac:dyDescent="0.25">
      <c r="E73" s="13"/>
    </row>
    <row r="74" spans="2:5" x14ac:dyDescent="0.25">
      <c r="E74" s="13"/>
    </row>
    <row r="75" spans="2:5" x14ac:dyDescent="0.25">
      <c r="E75" s="13"/>
    </row>
    <row r="76" spans="2:5" x14ac:dyDescent="0.25">
      <c r="B76"/>
      <c r="C76"/>
      <c r="D76"/>
      <c r="E76" s="13"/>
    </row>
    <row r="77" spans="2:5" x14ac:dyDescent="0.25">
      <c r="B77"/>
      <c r="C77"/>
      <c r="D77"/>
      <c r="E77" s="13"/>
    </row>
    <row r="78" spans="2:5" x14ac:dyDescent="0.25">
      <c r="B78"/>
      <c r="C78"/>
      <c r="D78"/>
      <c r="E78" s="13"/>
    </row>
    <row r="79" spans="2:5" x14ac:dyDescent="0.25">
      <c r="B79"/>
      <c r="C79"/>
      <c r="D79"/>
      <c r="E79" s="13"/>
    </row>
    <row r="80" spans="2:5" x14ac:dyDescent="0.25">
      <c r="B80"/>
      <c r="C80"/>
      <c r="D80"/>
      <c r="E80" s="13"/>
    </row>
    <row r="81" spans="1:14" x14ac:dyDescent="0.25">
      <c r="B81"/>
      <c r="C81"/>
      <c r="D81"/>
      <c r="E81" s="13"/>
    </row>
    <row r="82" spans="1:14" x14ac:dyDescent="0.25">
      <c r="B82"/>
      <c r="C82"/>
      <c r="D82"/>
      <c r="E82" s="13"/>
    </row>
    <row r="83" spans="1:14" x14ac:dyDescent="0.25">
      <c r="B83"/>
      <c r="C83"/>
      <c r="D83"/>
      <c r="E83" s="13"/>
    </row>
    <row r="84" spans="1:14" x14ac:dyDescent="0.25">
      <c r="B84"/>
      <c r="C84"/>
      <c r="D84"/>
      <c r="E84" s="13"/>
    </row>
    <row r="85" spans="1:14" x14ac:dyDescent="0.25">
      <c r="B85"/>
      <c r="C85"/>
      <c r="D85"/>
      <c r="E85" s="13"/>
    </row>
    <row r="86" spans="1:14" x14ac:dyDescent="0.25">
      <c r="B86"/>
      <c r="C86"/>
      <c r="D86"/>
      <c r="E86" s="13"/>
    </row>
    <row r="87" spans="1:14" x14ac:dyDescent="0.25">
      <c r="B87"/>
      <c r="C87"/>
      <c r="D87"/>
      <c r="E87" s="13"/>
    </row>
    <row r="88" spans="1:14" x14ac:dyDescent="0.25">
      <c r="B88"/>
      <c r="C88"/>
      <c r="D88"/>
      <c r="E88" s="13"/>
    </row>
    <row r="89" spans="1:14" x14ac:dyDescent="0.25">
      <c r="B89"/>
      <c r="C89"/>
      <c r="D89"/>
      <c r="E89" s="13"/>
    </row>
    <row r="90" spans="1:14" x14ac:dyDescent="0.25">
      <c r="B90"/>
      <c r="C90"/>
      <c r="D90"/>
      <c r="E90" s="13"/>
    </row>
    <row r="91" spans="1:14" x14ac:dyDescent="0.25">
      <c r="B91"/>
      <c r="C91"/>
      <c r="D91"/>
      <c r="E91" s="13"/>
    </row>
    <row r="92" spans="1:14" x14ac:dyDescent="0.25">
      <c r="B92"/>
      <c r="C92"/>
      <c r="D92"/>
      <c r="E92" s="13"/>
    </row>
    <row r="93" spans="1:14" x14ac:dyDescent="0.25">
      <c r="B93"/>
      <c r="C93"/>
      <c r="D93"/>
      <c r="E93" s="13"/>
    </row>
    <row r="94" spans="1:14" x14ac:dyDescent="0.25">
      <c r="B94"/>
      <c r="C94"/>
      <c r="D94"/>
      <c r="E94" s="13"/>
    </row>
    <row r="95" spans="1:14" x14ac:dyDescent="0.25">
      <c r="B95"/>
      <c r="C95"/>
      <c r="D95"/>
    </row>
    <row r="96" spans="1:14" s="8" customFormat="1" x14ac:dyDescent="0.25">
      <c r="A96"/>
      <c r="B96"/>
      <c r="C96"/>
      <c r="D96"/>
      <c r="F96"/>
      <c r="G96"/>
      <c r="H96"/>
      <c r="I96"/>
      <c r="J96"/>
      <c r="K96"/>
      <c r="L96"/>
      <c r="M96"/>
      <c r="N96"/>
    </row>
    <row r="97" spans="1:14" s="8" customFormat="1" x14ac:dyDescent="0.25">
      <c r="A97"/>
      <c r="B97"/>
      <c r="C97"/>
      <c r="D97"/>
      <c r="F97"/>
      <c r="G97"/>
      <c r="H97"/>
      <c r="I97"/>
      <c r="J97"/>
      <c r="K97"/>
      <c r="L97"/>
      <c r="M97"/>
      <c r="N97"/>
    </row>
    <row r="98" spans="1:14" s="8" customFormat="1" x14ac:dyDescent="0.25">
      <c r="A98"/>
      <c r="B98"/>
      <c r="C98"/>
      <c r="D98"/>
      <c r="F98"/>
      <c r="G98"/>
      <c r="H98"/>
      <c r="I98"/>
      <c r="J98"/>
      <c r="K98"/>
      <c r="L98"/>
      <c r="M98"/>
      <c r="N98"/>
    </row>
    <row r="99" spans="1:14" s="8" customFormat="1" x14ac:dyDescent="0.25">
      <c r="A99"/>
      <c r="B99"/>
      <c r="C99"/>
      <c r="D99"/>
      <c r="F99"/>
      <c r="G99"/>
      <c r="H99"/>
      <c r="I99"/>
      <c r="J99"/>
      <c r="K99"/>
      <c r="L99"/>
      <c r="M99"/>
      <c r="N99"/>
    </row>
    <row r="100" spans="1:14" s="8" customFormat="1" x14ac:dyDescent="0.25">
      <c r="A100"/>
      <c r="B100"/>
      <c r="C100"/>
      <c r="D100"/>
      <c r="F100"/>
      <c r="G100"/>
      <c r="H100"/>
      <c r="I100"/>
      <c r="J100"/>
      <c r="K100"/>
      <c r="L100"/>
      <c r="M100"/>
      <c r="N100"/>
    </row>
    <row r="101" spans="1:14" s="8" customFormat="1" x14ac:dyDescent="0.25">
      <c r="A101"/>
      <c r="B101"/>
      <c r="C101"/>
      <c r="D101"/>
      <c r="F101"/>
      <c r="G101"/>
      <c r="H101"/>
      <c r="I101"/>
      <c r="J101"/>
      <c r="K101"/>
      <c r="L101"/>
      <c r="M101"/>
      <c r="N101"/>
    </row>
    <row r="102" spans="1:14" s="8" customFormat="1" x14ac:dyDescent="0.25">
      <c r="A102"/>
      <c r="B102"/>
      <c r="C102"/>
      <c r="D102"/>
      <c r="F102"/>
      <c r="G102"/>
      <c r="H102"/>
      <c r="I102"/>
      <c r="J102"/>
      <c r="K102"/>
      <c r="L102"/>
      <c r="M102"/>
      <c r="N102"/>
    </row>
    <row r="103" spans="1:14" s="8" customFormat="1" x14ac:dyDescent="0.25">
      <c r="A103"/>
      <c r="B103"/>
      <c r="C103"/>
      <c r="D103"/>
      <c r="F103"/>
      <c r="G103"/>
      <c r="H103"/>
      <c r="I103"/>
      <c r="J103"/>
      <c r="K103"/>
      <c r="L103"/>
      <c r="M103"/>
      <c r="N103"/>
    </row>
    <row r="104" spans="1:14" s="8" customFormat="1" x14ac:dyDescent="0.25">
      <c r="A104"/>
      <c r="B104"/>
      <c r="C104"/>
      <c r="D104"/>
      <c r="F104"/>
      <c r="G104"/>
      <c r="H104"/>
      <c r="I104"/>
      <c r="J104"/>
      <c r="K104"/>
      <c r="L104"/>
      <c r="M104"/>
      <c r="N104"/>
    </row>
    <row r="105" spans="1:14" s="8" customFormat="1" x14ac:dyDescent="0.25">
      <c r="A105"/>
      <c r="B105"/>
      <c r="C105"/>
      <c r="D105"/>
      <c r="F105"/>
      <c r="G105"/>
      <c r="H105"/>
      <c r="I105"/>
      <c r="J105"/>
      <c r="K105"/>
      <c r="L105"/>
      <c r="M105"/>
      <c r="N105"/>
    </row>
    <row r="106" spans="1:14" s="8" customFormat="1" x14ac:dyDescent="0.25">
      <c r="A106"/>
      <c r="B106"/>
      <c r="C106"/>
      <c r="D106"/>
      <c r="F106"/>
      <c r="G106"/>
      <c r="H106"/>
      <c r="I106"/>
      <c r="J106"/>
      <c r="K106"/>
      <c r="L106"/>
      <c r="M106"/>
      <c r="N106"/>
    </row>
    <row r="107" spans="1:14" s="8" customFormat="1" x14ac:dyDescent="0.25">
      <c r="A107"/>
      <c r="B107"/>
      <c r="C107"/>
      <c r="D107"/>
      <c r="F107"/>
      <c r="G107"/>
      <c r="H107"/>
      <c r="I107"/>
      <c r="J107"/>
      <c r="K107"/>
      <c r="L107"/>
      <c r="M107"/>
      <c r="N107"/>
    </row>
    <row r="108" spans="1:14" s="8" customFormat="1" x14ac:dyDescent="0.25">
      <c r="A108"/>
      <c r="B108"/>
      <c r="C108"/>
      <c r="D108"/>
      <c r="F108"/>
      <c r="G108"/>
      <c r="H108"/>
      <c r="I108"/>
      <c r="J108"/>
      <c r="K108"/>
      <c r="L108"/>
      <c r="M108"/>
      <c r="N108"/>
    </row>
    <row r="109" spans="1:14" s="8" customFormat="1" x14ac:dyDescent="0.25">
      <c r="A109"/>
      <c r="B109"/>
      <c r="C109"/>
      <c r="D109"/>
      <c r="F109"/>
      <c r="G109"/>
      <c r="H109"/>
      <c r="I109"/>
      <c r="J109"/>
      <c r="K109"/>
      <c r="L109"/>
      <c r="M109"/>
      <c r="N109"/>
    </row>
    <row r="110" spans="1:14" s="8" customFormat="1" x14ac:dyDescent="0.25">
      <c r="A110"/>
      <c r="B110"/>
      <c r="C110"/>
      <c r="D110"/>
      <c r="F110"/>
      <c r="G110"/>
      <c r="H110"/>
      <c r="I110"/>
      <c r="J110"/>
      <c r="K110"/>
      <c r="L110"/>
      <c r="M110"/>
      <c r="N110"/>
    </row>
    <row r="111" spans="1:14" s="8" customFormat="1" x14ac:dyDescent="0.25">
      <c r="A111"/>
      <c r="B111"/>
      <c r="C111"/>
      <c r="D111"/>
      <c r="F111"/>
      <c r="G111"/>
      <c r="H111"/>
      <c r="I111"/>
      <c r="J111"/>
      <c r="K111"/>
      <c r="L111"/>
      <c r="M111"/>
      <c r="N111"/>
    </row>
    <row r="112" spans="1:14" s="8" customFormat="1" x14ac:dyDescent="0.25">
      <c r="A112"/>
      <c r="B112"/>
      <c r="C112"/>
      <c r="D112"/>
      <c r="F112"/>
      <c r="G112"/>
      <c r="H112"/>
      <c r="I112"/>
      <c r="J112"/>
      <c r="K112"/>
      <c r="L112"/>
      <c r="M112"/>
      <c r="N112"/>
    </row>
    <row r="113" spans="1:14" s="8" customFormat="1" x14ac:dyDescent="0.25">
      <c r="A113"/>
      <c r="B113"/>
      <c r="C113"/>
      <c r="D113"/>
      <c r="F113"/>
      <c r="G113"/>
      <c r="H113"/>
      <c r="I113"/>
      <c r="J113"/>
      <c r="K113"/>
      <c r="L113"/>
      <c r="M113"/>
      <c r="N113"/>
    </row>
    <row r="114" spans="1:14" s="8" customFormat="1" x14ac:dyDescent="0.25">
      <c r="A114"/>
      <c r="B114"/>
      <c r="C114"/>
      <c r="D114"/>
      <c r="F114"/>
      <c r="G114"/>
      <c r="H114"/>
      <c r="I114"/>
      <c r="J114"/>
      <c r="K114"/>
      <c r="L114"/>
      <c r="M114"/>
      <c r="N114"/>
    </row>
    <row r="115" spans="1:14" s="8" customFormat="1" x14ac:dyDescent="0.25">
      <c r="A115"/>
      <c r="B115"/>
      <c r="C115"/>
      <c r="D115"/>
      <c r="F115"/>
      <c r="G115"/>
      <c r="H115"/>
      <c r="I115"/>
      <c r="J115"/>
      <c r="K115"/>
      <c r="L115"/>
      <c r="M115"/>
      <c r="N115"/>
    </row>
    <row r="116" spans="1:14" s="8" customFormat="1" x14ac:dyDescent="0.25">
      <c r="A116"/>
      <c r="B116"/>
      <c r="C116"/>
      <c r="D116"/>
      <c r="F116"/>
      <c r="G116"/>
      <c r="H116"/>
      <c r="I116"/>
      <c r="J116"/>
      <c r="K116"/>
      <c r="L116"/>
      <c r="M116"/>
      <c r="N116"/>
    </row>
    <row r="117" spans="1:14" s="8" customFormat="1" x14ac:dyDescent="0.25">
      <c r="A117"/>
      <c r="B117"/>
      <c r="C117"/>
      <c r="D117"/>
      <c r="F117"/>
      <c r="G117"/>
      <c r="H117"/>
      <c r="I117"/>
      <c r="J117"/>
      <c r="K117"/>
      <c r="L117"/>
      <c r="M117"/>
      <c r="N117"/>
    </row>
    <row r="118" spans="1:14" s="8" customFormat="1" x14ac:dyDescent="0.25">
      <c r="A118"/>
      <c r="B118"/>
      <c r="C118"/>
      <c r="D118"/>
      <c r="F118"/>
      <c r="G118"/>
      <c r="H118"/>
      <c r="I118"/>
      <c r="J118"/>
      <c r="K118"/>
      <c r="L118"/>
      <c r="M118"/>
      <c r="N118"/>
    </row>
    <row r="119" spans="1:14" s="8" customFormat="1" x14ac:dyDescent="0.25">
      <c r="A119"/>
      <c r="B119"/>
      <c r="C119"/>
      <c r="D119"/>
      <c r="F119"/>
      <c r="G119"/>
      <c r="H119"/>
      <c r="I119"/>
      <c r="J119"/>
      <c r="K119"/>
      <c r="L119"/>
      <c r="M119"/>
      <c r="N119"/>
    </row>
    <row r="120" spans="1:14" s="8" customFormat="1" x14ac:dyDescent="0.25">
      <c r="A120"/>
      <c r="B120"/>
      <c r="C120"/>
      <c r="D120"/>
      <c r="F120"/>
      <c r="G120"/>
      <c r="H120"/>
      <c r="I120"/>
      <c r="J120"/>
      <c r="K120"/>
      <c r="L120"/>
      <c r="M120"/>
      <c r="N120"/>
    </row>
    <row r="121" spans="1:14" s="8" customFormat="1" x14ac:dyDescent="0.25">
      <c r="A121"/>
      <c r="B121"/>
      <c r="C121"/>
      <c r="D121"/>
      <c r="F121"/>
      <c r="G121"/>
      <c r="H121"/>
      <c r="I121"/>
      <c r="J121"/>
      <c r="K121"/>
      <c r="L121"/>
      <c r="M121"/>
      <c r="N121"/>
    </row>
    <row r="122" spans="1:14" s="8" customFormat="1" x14ac:dyDescent="0.25">
      <c r="A122"/>
      <c r="B122"/>
      <c r="C122"/>
      <c r="D122"/>
      <c r="F122"/>
      <c r="G122"/>
      <c r="H122"/>
      <c r="I122"/>
      <c r="J122"/>
      <c r="K122"/>
      <c r="L122"/>
      <c r="M122"/>
      <c r="N122"/>
    </row>
    <row r="123" spans="1:14" s="8" customFormat="1" x14ac:dyDescent="0.25">
      <c r="A123"/>
      <c r="B123"/>
      <c r="C123"/>
      <c r="D123"/>
      <c r="F123"/>
      <c r="G123"/>
      <c r="H123"/>
      <c r="I123"/>
      <c r="J123"/>
      <c r="K123"/>
      <c r="L123"/>
      <c r="M123"/>
      <c r="N123"/>
    </row>
    <row r="124" spans="1:14" s="8" customFormat="1" x14ac:dyDescent="0.25">
      <c r="A124"/>
      <c r="B124"/>
      <c r="C124"/>
      <c r="D124"/>
      <c r="F124"/>
      <c r="G124"/>
      <c r="H124"/>
      <c r="I124"/>
      <c r="J124"/>
      <c r="K124"/>
      <c r="L124"/>
      <c r="M124"/>
      <c r="N124"/>
    </row>
    <row r="125" spans="1:14" s="8" customFormat="1" x14ac:dyDescent="0.25">
      <c r="A125"/>
      <c r="B125"/>
      <c r="C125"/>
      <c r="D125"/>
      <c r="F125"/>
      <c r="G125"/>
      <c r="H125"/>
      <c r="I125"/>
      <c r="J125"/>
      <c r="K125"/>
      <c r="L125"/>
      <c r="M125"/>
      <c r="N125"/>
    </row>
    <row r="126" spans="1:14" s="8" customFormat="1" x14ac:dyDescent="0.25">
      <c r="A126"/>
      <c r="B126"/>
      <c r="C126"/>
      <c r="D126"/>
      <c r="F126"/>
      <c r="G126"/>
      <c r="H126"/>
      <c r="I126"/>
      <c r="J126"/>
      <c r="K126"/>
      <c r="L126"/>
      <c r="M126"/>
      <c r="N126"/>
    </row>
    <row r="127" spans="1:14" s="8" customFormat="1" x14ac:dyDescent="0.25">
      <c r="A127"/>
      <c r="B127"/>
      <c r="C127"/>
      <c r="D127"/>
      <c r="F127"/>
      <c r="G127"/>
      <c r="H127"/>
      <c r="I127"/>
      <c r="J127"/>
      <c r="K127"/>
      <c r="L127"/>
      <c r="M127"/>
      <c r="N127"/>
    </row>
    <row r="128" spans="1:14" s="8" customFormat="1" x14ac:dyDescent="0.25">
      <c r="A128"/>
      <c r="B128"/>
      <c r="C128"/>
      <c r="D128"/>
      <c r="F128"/>
      <c r="G128"/>
      <c r="H128"/>
      <c r="I128"/>
      <c r="J128"/>
      <c r="K128"/>
      <c r="L128"/>
      <c r="M128"/>
      <c r="N128"/>
    </row>
    <row r="129" spans="1:14" s="8" customFormat="1" x14ac:dyDescent="0.25">
      <c r="A129"/>
      <c r="B129"/>
      <c r="C129"/>
      <c r="D129"/>
      <c r="F129"/>
      <c r="G129"/>
      <c r="H129"/>
      <c r="I129"/>
      <c r="J129"/>
      <c r="K129"/>
      <c r="L129"/>
      <c r="M129"/>
      <c r="N129"/>
    </row>
    <row r="130" spans="1:14" s="8" customFormat="1" x14ac:dyDescent="0.25">
      <c r="A130"/>
      <c r="B130"/>
      <c r="C130"/>
      <c r="D130"/>
      <c r="F130"/>
      <c r="G130"/>
      <c r="H130"/>
      <c r="I130"/>
      <c r="J130"/>
      <c r="K130"/>
      <c r="L130"/>
      <c r="M130"/>
      <c r="N130"/>
    </row>
    <row r="131" spans="1:14" s="8" customFormat="1" x14ac:dyDescent="0.25">
      <c r="A131"/>
      <c r="B131"/>
      <c r="C131"/>
      <c r="D131"/>
      <c r="F131"/>
      <c r="G131"/>
      <c r="H131"/>
      <c r="I131"/>
      <c r="J131"/>
      <c r="K131"/>
      <c r="L131"/>
      <c r="M131"/>
      <c r="N131"/>
    </row>
    <row r="132" spans="1:14" s="8" customFormat="1" x14ac:dyDescent="0.25">
      <c r="A132"/>
      <c r="B132"/>
      <c r="C132"/>
      <c r="D132"/>
      <c r="F132"/>
      <c r="G132"/>
      <c r="H132"/>
      <c r="I132"/>
      <c r="J132"/>
      <c r="K132"/>
      <c r="L132"/>
      <c r="M132"/>
      <c r="N132"/>
    </row>
    <row r="133" spans="1:14" s="8" customFormat="1" x14ac:dyDescent="0.25">
      <c r="A133"/>
      <c r="B133"/>
      <c r="C133"/>
      <c r="D133"/>
      <c r="F133"/>
      <c r="G133"/>
      <c r="H133"/>
      <c r="I133"/>
      <c r="J133"/>
      <c r="K133"/>
      <c r="L133"/>
      <c r="M133"/>
      <c r="N133"/>
    </row>
    <row r="134" spans="1:14" s="8" customFormat="1" x14ac:dyDescent="0.25">
      <c r="A134"/>
      <c r="B134"/>
      <c r="C134"/>
      <c r="D134"/>
      <c r="F134"/>
      <c r="G134"/>
      <c r="H134"/>
      <c r="I134"/>
      <c r="J134"/>
      <c r="K134"/>
      <c r="L134"/>
      <c r="M134"/>
      <c r="N134"/>
    </row>
    <row r="135" spans="1:14" s="8" customFormat="1" x14ac:dyDescent="0.25">
      <c r="A135"/>
      <c r="B135"/>
      <c r="C135"/>
      <c r="D135"/>
      <c r="F135"/>
      <c r="G135"/>
      <c r="H135"/>
      <c r="I135"/>
      <c r="J135"/>
      <c r="K135"/>
      <c r="L135"/>
      <c r="M135"/>
      <c r="N135"/>
    </row>
    <row r="136" spans="1:14" s="8" customFormat="1" x14ac:dyDescent="0.25">
      <c r="A136"/>
      <c r="B136"/>
      <c r="C136"/>
      <c r="D136"/>
      <c r="F136"/>
      <c r="G136"/>
      <c r="H136"/>
      <c r="I136"/>
      <c r="J136"/>
      <c r="K136"/>
      <c r="L136"/>
      <c r="M136"/>
      <c r="N136"/>
    </row>
    <row r="137" spans="1:14" s="8" customFormat="1" x14ac:dyDescent="0.25">
      <c r="A137"/>
      <c r="B137"/>
      <c r="C137"/>
      <c r="D137"/>
      <c r="F137"/>
      <c r="G137"/>
      <c r="H137"/>
      <c r="I137"/>
      <c r="J137"/>
      <c r="K137"/>
      <c r="L137"/>
      <c r="M137"/>
      <c r="N137"/>
    </row>
    <row r="138" spans="1:14" s="8" customFormat="1" x14ac:dyDescent="0.25">
      <c r="A138"/>
      <c r="B138"/>
      <c r="C138"/>
      <c r="D138"/>
      <c r="F138"/>
      <c r="G138"/>
      <c r="H138"/>
      <c r="I138"/>
      <c r="J138"/>
      <c r="K138"/>
      <c r="L138"/>
      <c r="M138"/>
      <c r="N138"/>
    </row>
    <row r="139" spans="1:14" s="8" customFormat="1" x14ac:dyDescent="0.25">
      <c r="A139"/>
      <c r="B139"/>
      <c r="C139"/>
      <c r="D139"/>
      <c r="F139"/>
      <c r="G139"/>
      <c r="H139"/>
      <c r="I139"/>
      <c r="J139"/>
      <c r="K139"/>
      <c r="L139"/>
      <c r="M139"/>
      <c r="N139"/>
    </row>
    <row r="140" spans="1:14" s="8" customFormat="1" x14ac:dyDescent="0.25">
      <c r="A140"/>
      <c r="B140"/>
      <c r="C140"/>
      <c r="D140"/>
      <c r="F140"/>
      <c r="G140"/>
      <c r="H140"/>
      <c r="I140"/>
      <c r="J140"/>
      <c r="K140"/>
      <c r="L140"/>
      <c r="M140"/>
      <c r="N140"/>
    </row>
    <row r="141" spans="1:14" s="8" customFormat="1" x14ac:dyDescent="0.25">
      <c r="A141"/>
      <c r="B141"/>
      <c r="C141"/>
      <c r="D141"/>
      <c r="F141"/>
      <c r="G141"/>
      <c r="H141"/>
      <c r="I141"/>
      <c r="J141"/>
      <c r="K141"/>
      <c r="L141"/>
      <c r="M141"/>
      <c r="N141"/>
    </row>
    <row r="142" spans="1:14" s="8" customFormat="1" x14ac:dyDescent="0.25">
      <c r="A142"/>
      <c r="B142"/>
      <c r="C142"/>
      <c r="D142"/>
      <c r="F142"/>
      <c r="G142"/>
      <c r="H142"/>
      <c r="I142"/>
      <c r="J142"/>
      <c r="K142"/>
      <c r="L142"/>
      <c r="M142"/>
      <c r="N142"/>
    </row>
    <row r="143" spans="1:14" s="8" customFormat="1" x14ac:dyDescent="0.25">
      <c r="A143"/>
      <c r="B143"/>
      <c r="C143"/>
      <c r="D143"/>
      <c r="F143"/>
      <c r="G143"/>
      <c r="H143"/>
      <c r="I143"/>
      <c r="J143"/>
      <c r="K143"/>
      <c r="L143"/>
      <c r="M143"/>
      <c r="N143"/>
    </row>
    <row r="144" spans="1:14" s="8" customFormat="1" x14ac:dyDescent="0.25">
      <c r="A144"/>
      <c r="B144"/>
      <c r="C144"/>
      <c r="D144"/>
      <c r="F144"/>
      <c r="G144"/>
      <c r="H144"/>
      <c r="I144"/>
      <c r="J144"/>
      <c r="K144"/>
      <c r="L144"/>
      <c r="M144"/>
      <c r="N144"/>
    </row>
    <row r="145" spans="1:14" s="8" customFormat="1" x14ac:dyDescent="0.25">
      <c r="A145"/>
      <c r="B145"/>
      <c r="C145"/>
      <c r="D145"/>
      <c r="F145"/>
      <c r="G145"/>
      <c r="H145"/>
      <c r="I145"/>
      <c r="J145"/>
      <c r="K145"/>
      <c r="L145"/>
      <c r="M145"/>
      <c r="N145"/>
    </row>
    <row r="146" spans="1:14" s="8" customFormat="1" x14ac:dyDescent="0.25">
      <c r="A146"/>
      <c r="B146"/>
      <c r="C146"/>
      <c r="D146"/>
      <c r="F146"/>
      <c r="G146"/>
      <c r="H146"/>
      <c r="I146"/>
      <c r="J146"/>
      <c r="K146"/>
      <c r="L146"/>
      <c r="M146"/>
      <c r="N146"/>
    </row>
    <row r="147" spans="1:14" s="8" customFormat="1" x14ac:dyDescent="0.25">
      <c r="A147"/>
      <c r="B147"/>
      <c r="C147"/>
      <c r="D147"/>
      <c r="F147"/>
      <c r="G147"/>
      <c r="H147"/>
      <c r="I147"/>
      <c r="J147"/>
      <c r="K147"/>
      <c r="L147"/>
      <c r="M147"/>
      <c r="N147"/>
    </row>
    <row r="148" spans="1:14" s="8" customFormat="1" x14ac:dyDescent="0.25">
      <c r="A148"/>
      <c r="B148"/>
      <c r="C148"/>
      <c r="D148"/>
      <c r="F148"/>
      <c r="G148"/>
      <c r="H148"/>
      <c r="I148"/>
      <c r="J148"/>
      <c r="K148"/>
      <c r="L148"/>
      <c r="M148"/>
      <c r="N148"/>
    </row>
    <row r="149" spans="1:14" s="8" customFormat="1" x14ac:dyDescent="0.25">
      <c r="A149"/>
      <c r="B149"/>
      <c r="C149"/>
      <c r="D149"/>
      <c r="F149"/>
      <c r="G149"/>
      <c r="H149"/>
      <c r="I149"/>
      <c r="J149"/>
      <c r="K149"/>
      <c r="L149"/>
      <c r="M149"/>
      <c r="N149"/>
    </row>
    <row r="150" spans="1:14" s="8" customFormat="1" x14ac:dyDescent="0.25">
      <c r="A150"/>
      <c r="B150"/>
      <c r="C150"/>
      <c r="D150"/>
      <c r="F150"/>
      <c r="G150"/>
      <c r="H150"/>
      <c r="I150"/>
      <c r="J150"/>
      <c r="K150"/>
      <c r="L150"/>
      <c r="M150"/>
      <c r="N150"/>
    </row>
    <row r="151" spans="1:14" s="8" customFormat="1" x14ac:dyDescent="0.25">
      <c r="A151"/>
      <c r="B151"/>
      <c r="C151"/>
      <c r="D151"/>
      <c r="F151"/>
      <c r="G151"/>
      <c r="H151"/>
      <c r="I151"/>
      <c r="J151"/>
      <c r="K151"/>
      <c r="L151"/>
      <c r="M151"/>
      <c r="N151"/>
    </row>
    <row r="152" spans="1:14" s="8" customFormat="1" x14ac:dyDescent="0.25">
      <c r="A152"/>
      <c r="B152"/>
      <c r="C152"/>
      <c r="D152"/>
      <c r="F152"/>
      <c r="G152"/>
      <c r="H152"/>
      <c r="I152"/>
      <c r="J152"/>
      <c r="K152"/>
      <c r="L152"/>
      <c r="M152"/>
      <c r="N152"/>
    </row>
    <row r="153" spans="1:14" s="8" customFormat="1" x14ac:dyDescent="0.25">
      <c r="A153"/>
      <c r="B153"/>
      <c r="C153"/>
      <c r="D153"/>
      <c r="F153"/>
      <c r="G153"/>
      <c r="H153"/>
      <c r="I153"/>
      <c r="J153"/>
      <c r="K153"/>
      <c r="L153"/>
      <c r="M153"/>
      <c r="N153"/>
    </row>
    <row r="154" spans="1:14" s="8" customFormat="1" x14ac:dyDescent="0.25">
      <c r="A154"/>
      <c r="B154"/>
      <c r="C154"/>
      <c r="D154"/>
      <c r="F154"/>
      <c r="G154"/>
      <c r="H154"/>
      <c r="I154"/>
      <c r="J154"/>
      <c r="K154"/>
      <c r="L154"/>
      <c r="M154"/>
      <c r="N154"/>
    </row>
    <row r="155" spans="1:14" s="8" customFormat="1" x14ac:dyDescent="0.25">
      <c r="A155"/>
      <c r="B155"/>
      <c r="C155"/>
      <c r="D155"/>
      <c r="F155"/>
      <c r="G155"/>
      <c r="H155"/>
      <c r="I155"/>
      <c r="J155"/>
      <c r="K155"/>
      <c r="L155"/>
      <c r="M155"/>
      <c r="N155"/>
    </row>
  </sheetData>
  <mergeCells count="6">
    <mergeCell ref="L44:N44"/>
    <mergeCell ref="L17:M18"/>
    <mergeCell ref="A36:A38"/>
    <mergeCell ref="B36:B38"/>
    <mergeCell ref="C36:C38"/>
    <mergeCell ref="D36:D38"/>
  </mergeCells>
  <pageMargins left="0.16" right="0.16" top="0.16" bottom="0.17" header="0.16" footer="0.17"/>
  <pageSetup scale="96" fitToHeight="2" orientation="landscape" verticalDpi="300" r:id="rId1"/>
  <rowBreaks count="1" manualBreakCount="1">
    <brk id="33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zoomScale="115" zoomScaleNormal="115" zoomScaleSheetLayoutView="100" workbookViewId="0">
      <selection activeCell="A5" sqref="A5:A6"/>
    </sheetView>
  </sheetViews>
  <sheetFormatPr defaultColWidth="9.140625" defaultRowHeight="15" x14ac:dyDescent="0.25"/>
  <cols>
    <col min="1" max="1" width="28.42578125" customWidth="1"/>
    <col min="2" max="2" width="23.140625" customWidth="1"/>
    <col min="3" max="3" width="7.42578125" style="8" bestFit="1" customWidth="1"/>
    <col min="4" max="4" width="8.5703125" style="8" customWidth="1"/>
    <col min="5" max="5" width="7.85546875" style="8" customWidth="1"/>
    <col min="6" max="6" width="9.140625" style="8" customWidth="1"/>
  </cols>
  <sheetData>
    <row r="1" spans="1:6" x14ac:dyDescent="0.25">
      <c r="A1" s="14" t="s">
        <v>242</v>
      </c>
      <c r="B1" s="14"/>
      <c r="C1" s="14"/>
      <c r="D1" s="14"/>
      <c r="E1" s="67"/>
      <c r="F1" s="67"/>
    </row>
    <row r="2" spans="1:6" x14ac:dyDescent="0.25">
      <c r="A2" s="2"/>
      <c r="B2" s="2"/>
      <c r="C2" s="3"/>
      <c r="D2" s="4"/>
      <c r="E2" s="4"/>
      <c r="F2" s="4"/>
    </row>
    <row r="3" spans="1:6" ht="36" x14ac:dyDescent="0.25">
      <c r="A3" s="79" t="s">
        <v>145</v>
      </c>
      <c r="B3" s="79" t="s">
        <v>392</v>
      </c>
      <c r="C3" s="79" t="s">
        <v>156</v>
      </c>
      <c r="D3" s="80">
        <v>0.2</v>
      </c>
      <c r="E3" s="79" t="s">
        <v>143</v>
      </c>
      <c r="F3" s="79" t="s">
        <v>243</v>
      </c>
    </row>
    <row r="4" spans="1:6" x14ac:dyDescent="0.25">
      <c r="A4" s="101" t="s">
        <v>144</v>
      </c>
      <c r="B4" s="101"/>
      <c r="C4" s="16"/>
      <c r="D4" s="17"/>
      <c r="E4" s="17"/>
      <c r="F4" s="17"/>
    </row>
    <row r="5" spans="1:6" x14ac:dyDescent="0.25">
      <c r="A5" s="102" t="s">
        <v>244</v>
      </c>
      <c r="B5" s="102"/>
      <c r="C5" s="7">
        <v>2.4</v>
      </c>
      <c r="D5" s="6">
        <f t="shared" ref="D5:D32" si="0">C5*20/100</f>
        <v>0.48</v>
      </c>
      <c r="E5" s="6">
        <f t="shared" ref="E5:E32" si="1">C5+D5</f>
        <v>2.88</v>
      </c>
      <c r="F5" s="76">
        <v>1</v>
      </c>
    </row>
    <row r="6" spans="1:6" x14ac:dyDescent="0.25">
      <c r="A6" s="102" t="s">
        <v>245</v>
      </c>
      <c r="B6" s="102"/>
      <c r="C6" s="7">
        <v>3.6</v>
      </c>
      <c r="D6" s="6">
        <f t="shared" si="0"/>
        <v>0.72</v>
      </c>
      <c r="E6" s="6">
        <f t="shared" si="1"/>
        <v>4.32</v>
      </c>
      <c r="F6" s="76">
        <v>1</v>
      </c>
    </row>
    <row r="7" spans="1:6" x14ac:dyDescent="0.25">
      <c r="A7" s="102" t="s">
        <v>246</v>
      </c>
      <c r="B7" s="102"/>
      <c r="C7" s="7">
        <v>48.3</v>
      </c>
      <c r="D7" s="6">
        <f t="shared" si="0"/>
        <v>9.66</v>
      </c>
      <c r="E7" s="6">
        <f t="shared" si="1"/>
        <v>57.959999999999994</v>
      </c>
      <c r="F7" s="76">
        <v>1</v>
      </c>
    </row>
    <row r="8" spans="1:6" x14ac:dyDescent="0.25">
      <c r="A8" s="102" t="s">
        <v>247</v>
      </c>
      <c r="B8" s="102"/>
      <c r="C8" s="7">
        <v>0</v>
      </c>
      <c r="D8" s="7">
        <f t="shared" si="0"/>
        <v>0</v>
      </c>
      <c r="E8" s="7">
        <f t="shared" si="1"/>
        <v>0</v>
      </c>
      <c r="F8" s="76">
        <v>1</v>
      </c>
    </row>
    <row r="9" spans="1:6" x14ac:dyDescent="0.25">
      <c r="A9" s="102" t="s">
        <v>248</v>
      </c>
      <c r="B9" s="102"/>
      <c r="C9" s="7">
        <v>4.5119999999999996</v>
      </c>
      <c r="D9" s="7">
        <f t="shared" si="0"/>
        <v>0.90239999999999998</v>
      </c>
      <c r="E9" s="7">
        <f t="shared" si="1"/>
        <v>5.4143999999999997</v>
      </c>
      <c r="F9" s="76">
        <v>1</v>
      </c>
    </row>
    <row r="10" spans="1:6" x14ac:dyDescent="0.25">
      <c r="A10" s="102" t="s">
        <v>249</v>
      </c>
      <c r="B10" s="102"/>
      <c r="C10" s="7">
        <v>8.39</v>
      </c>
      <c r="D10" s="7">
        <f t="shared" si="0"/>
        <v>1.6780000000000002</v>
      </c>
      <c r="E10" s="7">
        <f t="shared" si="1"/>
        <v>10.068000000000001</v>
      </c>
      <c r="F10" s="76">
        <v>1</v>
      </c>
    </row>
    <row r="11" spans="1:6" x14ac:dyDescent="0.25">
      <c r="A11" s="102" t="s">
        <v>250</v>
      </c>
      <c r="B11" s="102"/>
      <c r="C11" s="7">
        <v>12.69</v>
      </c>
      <c r="D11" s="7">
        <f t="shared" si="0"/>
        <v>2.5379999999999998</v>
      </c>
      <c r="E11" s="7">
        <f t="shared" si="1"/>
        <v>15.228</v>
      </c>
      <c r="F11" s="76">
        <v>1</v>
      </c>
    </row>
    <row r="12" spans="1:6" x14ac:dyDescent="0.25">
      <c r="A12" s="102" t="s">
        <v>251</v>
      </c>
      <c r="B12" s="102"/>
      <c r="C12" s="7">
        <v>30.48</v>
      </c>
      <c r="D12" s="7">
        <f t="shared" si="0"/>
        <v>6.0960000000000001</v>
      </c>
      <c r="E12" s="7">
        <f t="shared" si="1"/>
        <v>36.576000000000001</v>
      </c>
      <c r="F12" s="76">
        <v>1</v>
      </c>
    </row>
    <row r="13" spans="1:6" x14ac:dyDescent="0.25">
      <c r="A13" s="102" t="s">
        <v>252</v>
      </c>
      <c r="B13" s="102"/>
      <c r="C13" s="7">
        <v>11.5</v>
      </c>
      <c r="D13" s="7">
        <f t="shared" si="0"/>
        <v>2.2999999999999998</v>
      </c>
      <c r="E13" s="7">
        <f t="shared" si="1"/>
        <v>13.8</v>
      </c>
      <c r="F13" s="76">
        <v>1</v>
      </c>
    </row>
    <row r="14" spans="1:6" x14ac:dyDescent="0.25">
      <c r="A14" s="102" t="s">
        <v>253</v>
      </c>
      <c r="B14" s="102"/>
      <c r="C14" s="7">
        <v>5.6</v>
      </c>
      <c r="D14" s="7">
        <f t="shared" si="0"/>
        <v>1.1200000000000001</v>
      </c>
      <c r="E14" s="7">
        <f t="shared" si="1"/>
        <v>6.72</v>
      </c>
      <c r="F14" s="76">
        <v>1</v>
      </c>
    </row>
    <row r="15" spans="1:6" x14ac:dyDescent="0.25">
      <c r="A15" s="102" t="s">
        <v>254</v>
      </c>
      <c r="B15" s="102"/>
      <c r="C15" s="7">
        <v>2.8</v>
      </c>
      <c r="D15" s="7">
        <f t="shared" si="0"/>
        <v>0.56000000000000005</v>
      </c>
      <c r="E15" s="7">
        <f t="shared" si="1"/>
        <v>3.36</v>
      </c>
      <c r="F15" s="76">
        <v>1</v>
      </c>
    </row>
    <row r="16" spans="1:6" x14ac:dyDescent="0.25">
      <c r="A16" s="102" t="s">
        <v>255</v>
      </c>
      <c r="B16" s="102"/>
      <c r="C16" s="7" t="s">
        <v>103</v>
      </c>
      <c r="D16" s="7">
        <f t="shared" si="0"/>
        <v>1.702</v>
      </c>
      <c r="E16" s="7">
        <f t="shared" si="1"/>
        <v>10.212</v>
      </c>
      <c r="F16" s="76">
        <v>1</v>
      </c>
    </row>
    <row r="17" spans="1:6" x14ac:dyDescent="0.25">
      <c r="A17" s="102" t="s">
        <v>256</v>
      </c>
      <c r="B17" s="102"/>
      <c r="C17" s="7">
        <v>17</v>
      </c>
      <c r="D17" s="6">
        <f t="shared" si="0"/>
        <v>3.4</v>
      </c>
      <c r="E17" s="6">
        <f t="shared" si="1"/>
        <v>20.399999999999999</v>
      </c>
      <c r="F17" s="76">
        <v>1</v>
      </c>
    </row>
    <row r="18" spans="1:6" x14ac:dyDescent="0.25">
      <c r="A18" s="102" t="s">
        <v>257</v>
      </c>
      <c r="B18" s="102"/>
      <c r="C18" s="7" t="s">
        <v>102</v>
      </c>
      <c r="D18" s="6">
        <f t="shared" si="0"/>
        <v>2.4700000000000002</v>
      </c>
      <c r="E18" s="6">
        <f t="shared" si="1"/>
        <v>14.82</v>
      </c>
      <c r="F18" s="76">
        <v>0</v>
      </c>
    </row>
    <row r="19" spans="1:6" x14ac:dyDescent="0.25">
      <c r="A19" s="102" t="s">
        <v>258</v>
      </c>
      <c r="B19" s="102"/>
      <c r="C19" s="7">
        <v>34.049999999999997</v>
      </c>
      <c r="D19" s="7">
        <f t="shared" si="0"/>
        <v>6.81</v>
      </c>
      <c r="E19" s="7">
        <f t="shared" si="1"/>
        <v>40.86</v>
      </c>
      <c r="F19" s="76">
        <v>0</v>
      </c>
    </row>
    <row r="20" spans="1:6" x14ac:dyDescent="0.25">
      <c r="A20" s="103" t="s">
        <v>259</v>
      </c>
      <c r="B20" s="103"/>
      <c r="C20" s="54">
        <v>11.99</v>
      </c>
      <c r="D20" s="54">
        <f t="shared" si="0"/>
        <v>2.3980000000000001</v>
      </c>
      <c r="E20" s="54">
        <f t="shared" si="1"/>
        <v>14.388</v>
      </c>
      <c r="F20" s="76">
        <v>1</v>
      </c>
    </row>
    <row r="21" spans="1:6" x14ac:dyDescent="0.25">
      <c r="A21" s="102" t="s">
        <v>260</v>
      </c>
      <c r="B21" s="102"/>
      <c r="C21" s="7">
        <v>180</v>
      </c>
      <c r="D21" s="7">
        <f t="shared" si="0"/>
        <v>36</v>
      </c>
      <c r="E21" s="7">
        <f t="shared" si="1"/>
        <v>216</v>
      </c>
      <c r="F21" s="76">
        <v>0</v>
      </c>
    </row>
    <row r="22" spans="1:6" x14ac:dyDescent="0.25">
      <c r="A22" s="102" t="s">
        <v>261</v>
      </c>
      <c r="B22" s="102"/>
      <c r="C22" s="7">
        <v>180</v>
      </c>
      <c r="D22" s="7">
        <f t="shared" si="0"/>
        <v>36</v>
      </c>
      <c r="E22" s="7">
        <f t="shared" si="1"/>
        <v>216</v>
      </c>
      <c r="F22" s="76">
        <v>0</v>
      </c>
    </row>
    <row r="23" spans="1:6" x14ac:dyDescent="0.25">
      <c r="A23" s="102" t="s">
        <v>262</v>
      </c>
      <c r="B23" s="102"/>
      <c r="C23" s="7">
        <v>270</v>
      </c>
      <c r="D23" s="7">
        <f t="shared" si="0"/>
        <v>54</v>
      </c>
      <c r="E23" s="7">
        <f t="shared" si="1"/>
        <v>324</v>
      </c>
      <c r="F23" s="76">
        <v>0</v>
      </c>
    </row>
    <row r="24" spans="1:6" x14ac:dyDescent="0.25">
      <c r="A24" s="102" t="s">
        <v>263</v>
      </c>
      <c r="B24" s="102"/>
      <c r="C24" s="7">
        <v>270</v>
      </c>
      <c r="D24" s="7">
        <f t="shared" si="0"/>
        <v>54</v>
      </c>
      <c r="E24" s="7">
        <f t="shared" si="1"/>
        <v>324</v>
      </c>
      <c r="F24" s="76">
        <v>0</v>
      </c>
    </row>
    <row r="25" spans="1:6" x14ac:dyDescent="0.25">
      <c r="A25" s="102" t="s">
        <v>264</v>
      </c>
      <c r="B25" s="102"/>
      <c r="C25" s="7">
        <v>3</v>
      </c>
      <c r="D25" s="7">
        <f t="shared" si="0"/>
        <v>0.6</v>
      </c>
      <c r="E25" s="7">
        <f t="shared" si="1"/>
        <v>3.6</v>
      </c>
      <c r="F25" s="76">
        <v>1</v>
      </c>
    </row>
    <row r="26" spans="1:6" x14ac:dyDescent="0.25">
      <c r="A26" s="102" t="s">
        <v>265</v>
      </c>
      <c r="B26" s="102"/>
      <c r="C26" s="7">
        <v>9.66</v>
      </c>
      <c r="D26" s="7">
        <f t="shared" si="0"/>
        <v>1.9319999999999999</v>
      </c>
      <c r="E26" s="7">
        <f t="shared" si="1"/>
        <v>11.592000000000001</v>
      </c>
      <c r="F26" s="76">
        <v>1</v>
      </c>
    </row>
    <row r="27" spans="1:6" x14ac:dyDescent="0.25">
      <c r="A27" s="102" t="s">
        <v>266</v>
      </c>
      <c r="B27" s="102"/>
      <c r="C27" s="7">
        <v>6</v>
      </c>
      <c r="D27" s="7">
        <f t="shared" si="0"/>
        <v>1.2</v>
      </c>
      <c r="E27" s="7">
        <f t="shared" si="1"/>
        <v>7.2</v>
      </c>
      <c r="F27" s="76">
        <v>1</v>
      </c>
    </row>
    <row r="28" spans="1:6" x14ac:dyDescent="0.25">
      <c r="A28" s="103" t="s">
        <v>267</v>
      </c>
      <c r="B28" s="103"/>
      <c r="C28" s="54">
        <v>3.85</v>
      </c>
      <c r="D28" s="54">
        <f t="shared" si="0"/>
        <v>0.77</v>
      </c>
      <c r="E28" s="54">
        <f t="shared" si="1"/>
        <v>4.62</v>
      </c>
      <c r="F28" s="76">
        <v>1</v>
      </c>
    </row>
    <row r="29" spans="1:6" x14ac:dyDescent="0.25">
      <c r="A29" s="103" t="s">
        <v>268</v>
      </c>
      <c r="B29" s="103"/>
      <c r="C29" s="54">
        <v>12</v>
      </c>
      <c r="D29" s="54">
        <f t="shared" si="0"/>
        <v>2.4</v>
      </c>
      <c r="E29" s="54">
        <f t="shared" si="1"/>
        <v>14.4</v>
      </c>
      <c r="F29" s="76">
        <v>1</v>
      </c>
    </row>
    <row r="30" spans="1:6" x14ac:dyDescent="0.25">
      <c r="A30" s="102" t="s">
        <v>269</v>
      </c>
      <c r="B30" s="102"/>
      <c r="C30" s="7">
        <v>19.100000000000001</v>
      </c>
      <c r="D30" s="7">
        <f t="shared" si="0"/>
        <v>3.82</v>
      </c>
      <c r="E30" s="7">
        <f t="shared" si="1"/>
        <v>22.92</v>
      </c>
      <c r="F30" s="76">
        <v>1</v>
      </c>
    </row>
    <row r="31" spans="1:6" x14ac:dyDescent="0.25">
      <c r="A31" s="103" t="s">
        <v>270</v>
      </c>
      <c r="B31" s="103"/>
      <c r="C31" s="54">
        <v>3.74</v>
      </c>
      <c r="D31" s="54">
        <f t="shared" si="0"/>
        <v>0.74800000000000011</v>
      </c>
      <c r="E31" s="54">
        <f t="shared" si="1"/>
        <v>4.4880000000000004</v>
      </c>
      <c r="F31" s="76">
        <v>1</v>
      </c>
    </row>
    <row r="32" spans="1:6" x14ac:dyDescent="0.25">
      <c r="A32" s="102" t="s">
        <v>271</v>
      </c>
      <c r="B32" s="102"/>
      <c r="C32" s="7">
        <v>9</v>
      </c>
      <c r="D32" s="7">
        <f t="shared" si="0"/>
        <v>1.8</v>
      </c>
      <c r="E32" s="7">
        <f t="shared" si="1"/>
        <v>10.8</v>
      </c>
      <c r="F32" s="76">
        <v>1</v>
      </c>
    </row>
    <row r="33" spans="1:6" x14ac:dyDescent="0.25">
      <c r="A33" s="104" t="s">
        <v>272</v>
      </c>
      <c r="B33" s="104"/>
      <c r="C33" s="5">
        <v>66.239999999999995</v>
      </c>
      <c r="D33" s="5">
        <f t="shared" ref="D33:D62" si="2">C33*20/100</f>
        <v>13.247999999999999</v>
      </c>
      <c r="E33" s="5">
        <f t="shared" ref="E33:E62" si="3">C33+D33</f>
        <v>79.488</v>
      </c>
      <c r="F33" s="76">
        <v>1</v>
      </c>
    </row>
    <row r="34" spans="1:6" x14ac:dyDescent="0.25">
      <c r="A34" s="102" t="s">
        <v>273</v>
      </c>
      <c r="B34" s="102"/>
      <c r="C34" s="7">
        <v>3.84</v>
      </c>
      <c r="D34" s="7">
        <f t="shared" si="2"/>
        <v>0.76800000000000002</v>
      </c>
      <c r="E34" s="7">
        <f t="shared" si="3"/>
        <v>4.6079999999999997</v>
      </c>
      <c r="F34" s="76">
        <v>1</v>
      </c>
    </row>
    <row r="35" spans="1:6" x14ac:dyDescent="0.25">
      <c r="A35" s="102" t="s">
        <v>274</v>
      </c>
      <c r="B35" s="102"/>
      <c r="C35" s="7">
        <v>57.6</v>
      </c>
      <c r="D35" s="7">
        <f t="shared" si="2"/>
        <v>11.52</v>
      </c>
      <c r="E35" s="7">
        <f t="shared" si="3"/>
        <v>69.12</v>
      </c>
      <c r="F35" s="76">
        <v>1</v>
      </c>
    </row>
    <row r="36" spans="1:6" x14ac:dyDescent="0.25">
      <c r="A36" s="102" t="s">
        <v>275</v>
      </c>
      <c r="B36" s="102"/>
      <c r="C36" s="7">
        <v>6</v>
      </c>
      <c r="D36" s="7">
        <f t="shared" si="2"/>
        <v>1.2</v>
      </c>
      <c r="E36" s="7">
        <f t="shared" si="3"/>
        <v>7.2</v>
      </c>
      <c r="F36" s="76">
        <v>1</v>
      </c>
    </row>
    <row r="37" spans="1:6" x14ac:dyDescent="0.25">
      <c r="A37" s="102" t="s">
        <v>276</v>
      </c>
      <c r="B37" s="102"/>
      <c r="C37" s="7">
        <v>7.92</v>
      </c>
      <c r="D37" s="7">
        <f t="shared" si="2"/>
        <v>1.5840000000000001</v>
      </c>
      <c r="E37" s="7">
        <f t="shared" si="3"/>
        <v>9.5039999999999996</v>
      </c>
      <c r="F37" s="76">
        <v>1</v>
      </c>
    </row>
    <row r="38" spans="1:6" x14ac:dyDescent="0.25">
      <c r="A38" s="102" t="s">
        <v>277</v>
      </c>
      <c r="B38" s="102"/>
      <c r="C38" s="7">
        <v>3.25</v>
      </c>
      <c r="D38" s="7">
        <f t="shared" si="2"/>
        <v>0.65</v>
      </c>
      <c r="E38" s="7">
        <f t="shared" si="3"/>
        <v>3.9</v>
      </c>
      <c r="F38" s="76">
        <v>1</v>
      </c>
    </row>
    <row r="39" spans="1:6" x14ac:dyDescent="0.25">
      <c r="A39" s="102" t="s">
        <v>278</v>
      </c>
      <c r="B39" s="102"/>
      <c r="C39" s="7">
        <v>3.6</v>
      </c>
      <c r="D39" s="7">
        <f t="shared" si="2"/>
        <v>0.72</v>
      </c>
      <c r="E39" s="7">
        <f t="shared" si="3"/>
        <v>4.32</v>
      </c>
      <c r="F39" s="76">
        <v>1</v>
      </c>
    </row>
    <row r="40" spans="1:6" x14ac:dyDescent="0.25">
      <c r="A40" s="103" t="s">
        <v>279</v>
      </c>
      <c r="B40" s="103"/>
      <c r="C40" s="54">
        <v>4.1399999999999997</v>
      </c>
      <c r="D40" s="54">
        <f t="shared" si="2"/>
        <v>0.82799999999999996</v>
      </c>
      <c r="E40" s="54">
        <f t="shared" si="3"/>
        <v>4.968</v>
      </c>
      <c r="F40" s="76">
        <v>1</v>
      </c>
    </row>
    <row r="41" spans="1:6" x14ac:dyDescent="0.25">
      <c r="A41" s="102" t="s">
        <v>280</v>
      </c>
      <c r="B41" s="102"/>
      <c r="C41" s="7">
        <v>6.88</v>
      </c>
      <c r="D41" s="7">
        <f t="shared" si="2"/>
        <v>1.3759999999999999</v>
      </c>
      <c r="E41" s="7">
        <f t="shared" si="3"/>
        <v>8.2560000000000002</v>
      </c>
      <c r="F41" s="76">
        <v>1</v>
      </c>
    </row>
    <row r="42" spans="1:6" x14ac:dyDescent="0.25">
      <c r="A42" s="102" t="s">
        <v>281</v>
      </c>
      <c r="B42" s="102"/>
      <c r="C42" s="7">
        <v>3.18</v>
      </c>
      <c r="D42" s="7">
        <f t="shared" si="2"/>
        <v>0.63600000000000001</v>
      </c>
      <c r="E42" s="7">
        <f t="shared" si="3"/>
        <v>3.8160000000000003</v>
      </c>
      <c r="F42" s="76">
        <v>1</v>
      </c>
    </row>
    <row r="43" spans="1:6" x14ac:dyDescent="0.25">
      <c r="A43" s="102" t="s">
        <v>282</v>
      </c>
      <c r="B43" s="102"/>
      <c r="C43" s="7">
        <v>28.8</v>
      </c>
      <c r="D43" s="7">
        <f t="shared" si="2"/>
        <v>5.76</v>
      </c>
      <c r="E43" s="7">
        <f t="shared" si="3"/>
        <v>34.56</v>
      </c>
      <c r="F43" s="76">
        <v>1</v>
      </c>
    </row>
    <row r="44" spans="1:6" x14ac:dyDescent="0.25">
      <c r="A44" s="102" t="s">
        <v>283</v>
      </c>
      <c r="B44" s="102"/>
      <c r="C44" s="7">
        <v>8.5</v>
      </c>
      <c r="D44" s="7">
        <f t="shared" si="2"/>
        <v>1.7</v>
      </c>
      <c r="E44" s="7">
        <f t="shared" si="3"/>
        <v>10.199999999999999</v>
      </c>
      <c r="F44" s="76">
        <v>1</v>
      </c>
    </row>
    <row r="45" spans="1:6" x14ac:dyDescent="0.25">
      <c r="A45" s="102" t="s">
        <v>284</v>
      </c>
      <c r="B45" s="102"/>
      <c r="C45" s="7">
        <v>42.6</v>
      </c>
      <c r="D45" s="7">
        <f t="shared" si="2"/>
        <v>8.52</v>
      </c>
      <c r="E45" s="7">
        <f t="shared" si="3"/>
        <v>51.120000000000005</v>
      </c>
      <c r="F45" s="76">
        <v>1</v>
      </c>
    </row>
    <row r="46" spans="1:6" x14ac:dyDescent="0.25">
      <c r="A46" s="102" t="s">
        <v>285</v>
      </c>
      <c r="B46" s="102"/>
      <c r="C46" s="7">
        <v>23.44</v>
      </c>
      <c r="D46" s="7">
        <f t="shared" si="2"/>
        <v>4.6879999999999997</v>
      </c>
      <c r="E46" s="7">
        <f t="shared" si="3"/>
        <v>28.128</v>
      </c>
      <c r="F46" s="76">
        <v>1</v>
      </c>
    </row>
    <row r="47" spans="1:6" x14ac:dyDescent="0.25">
      <c r="A47" s="102" t="s">
        <v>286</v>
      </c>
      <c r="B47" s="102"/>
      <c r="C47" s="7">
        <v>1.3</v>
      </c>
      <c r="D47" s="7">
        <f t="shared" si="2"/>
        <v>0.26</v>
      </c>
      <c r="E47" s="7">
        <f t="shared" si="3"/>
        <v>1.56</v>
      </c>
      <c r="F47" s="76">
        <v>1</v>
      </c>
    </row>
    <row r="48" spans="1:6" x14ac:dyDescent="0.25">
      <c r="A48" s="102" t="s">
        <v>287</v>
      </c>
      <c r="B48" s="102"/>
      <c r="C48" s="7">
        <v>4</v>
      </c>
      <c r="D48" s="7">
        <f t="shared" si="2"/>
        <v>0.8</v>
      </c>
      <c r="E48" s="7">
        <f t="shared" si="3"/>
        <v>4.8</v>
      </c>
      <c r="F48" s="76">
        <v>1</v>
      </c>
    </row>
    <row r="49" spans="1:6" x14ac:dyDescent="0.25">
      <c r="A49" s="104" t="s">
        <v>288</v>
      </c>
      <c r="B49" s="104"/>
      <c r="C49" s="6">
        <v>69.599999999999994</v>
      </c>
      <c r="D49" s="6">
        <f t="shared" si="2"/>
        <v>13.92</v>
      </c>
      <c r="E49" s="6">
        <f t="shared" si="3"/>
        <v>83.52</v>
      </c>
      <c r="F49" s="76">
        <v>0</v>
      </c>
    </row>
    <row r="50" spans="1:6" x14ac:dyDescent="0.25">
      <c r="A50" s="103" t="s">
        <v>289</v>
      </c>
      <c r="B50" s="103"/>
      <c r="C50" s="54">
        <v>14</v>
      </c>
      <c r="D50" s="54">
        <f t="shared" si="2"/>
        <v>2.8</v>
      </c>
      <c r="E50" s="54">
        <f t="shared" si="3"/>
        <v>16.8</v>
      </c>
      <c r="F50" s="76">
        <v>1</v>
      </c>
    </row>
    <row r="51" spans="1:6" x14ac:dyDescent="0.25">
      <c r="A51" s="102" t="s">
        <v>290</v>
      </c>
      <c r="B51" s="102"/>
      <c r="C51" s="7">
        <v>6.9</v>
      </c>
      <c r="D51" s="7">
        <f t="shared" si="2"/>
        <v>1.38</v>
      </c>
      <c r="E51" s="7">
        <f t="shared" si="3"/>
        <v>8.2800000000000011</v>
      </c>
      <c r="F51" s="76">
        <v>1</v>
      </c>
    </row>
    <row r="52" spans="1:6" x14ac:dyDescent="0.25">
      <c r="A52" s="102" t="s">
        <v>291</v>
      </c>
      <c r="B52" s="102"/>
      <c r="C52" s="7">
        <v>66</v>
      </c>
      <c r="D52" s="7">
        <f t="shared" si="2"/>
        <v>13.2</v>
      </c>
      <c r="E52" s="7">
        <f t="shared" si="3"/>
        <v>79.2</v>
      </c>
      <c r="F52" s="76">
        <v>1</v>
      </c>
    </row>
    <row r="53" spans="1:6" x14ac:dyDescent="0.25">
      <c r="A53" s="105" t="s">
        <v>292</v>
      </c>
      <c r="B53" s="105"/>
      <c r="C53" s="74">
        <v>6.23</v>
      </c>
      <c r="D53" s="74">
        <f t="shared" si="2"/>
        <v>1.246</v>
      </c>
      <c r="E53" s="74">
        <f t="shared" si="3"/>
        <v>7.4760000000000009</v>
      </c>
      <c r="F53" s="76">
        <v>1</v>
      </c>
    </row>
    <row r="54" spans="1:6" x14ac:dyDescent="0.25">
      <c r="A54" s="103" t="s">
        <v>293</v>
      </c>
      <c r="B54" s="103"/>
      <c r="C54" s="54">
        <v>7.2</v>
      </c>
      <c r="D54" s="54">
        <f t="shared" si="2"/>
        <v>1.44</v>
      </c>
      <c r="E54" s="54">
        <f t="shared" si="3"/>
        <v>8.64</v>
      </c>
      <c r="F54" s="76">
        <v>1</v>
      </c>
    </row>
    <row r="55" spans="1:6" x14ac:dyDescent="0.25">
      <c r="A55" s="102" t="s">
        <v>294</v>
      </c>
      <c r="B55" s="102"/>
      <c r="C55" s="7">
        <v>10.1</v>
      </c>
      <c r="D55" s="7">
        <f t="shared" si="2"/>
        <v>2.02</v>
      </c>
      <c r="E55" s="7">
        <f t="shared" si="3"/>
        <v>12.12</v>
      </c>
      <c r="F55" s="76">
        <v>1</v>
      </c>
    </row>
    <row r="56" spans="1:6" x14ac:dyDescent="0.25">
      <c r="A56" s="102" t="s">
        <v>295</v>
      </c>
      <c r="B56" s="102"/>
      <c r="C56" s="7">
        <v>1.68</v>
      </c>
      <c r="D56" s="7">
        <f t="shared" si="2"/>
        <v>0.33600000000000002</v>
      </c>
      <c r="E56" s="7">
        <f t="shared" si="3"/>
        <v>2.016</v>
      </c>
      <c r="F56" s="76">
        <v>1</v>
      </c>
    </row>
    <row r="57" spans="1:6" x14ac:dyDescent="0.25">
      <c r="A57" s="102" t="s">
        <v>296</v>
      </c>
      <c r="B57" s="102"/>
      <c r="C57" s="7">
        <v>60.3</v>
      </c>
      <c r="D57" s="7">
        <f t="shared" si="2"/>
        <v>12.06</v>
      </c>
      <c r="E57" s="7">
        <f t="shared" si="3"/>
        <v>72.36</v>
      </c>
      <c r="F57" s="76">
        <v>0</v>
      </c>
    </row>
    <row r="58" spans="1:6" x14ac:dyDescent="0.25">
      <c r="A58" s="102" t="s">
        <v>297</v>
      </c>
      <c r="B58" s="102"/>
      <c r="C58" s="7">
        <v>0</v>
      </c>
      <c r="D58" s="7">
        <f t="shared" si="2"/>
        <v>0</v>
      </c>
      <c r="E58" s="7">
        <f t="shared" si="3"/>
        <v>0</v>
      </c>
      <c r="F58" s="76">
        <v>1</v>
      </c>
    </row>
    <row r="59" spans="1:6" x14ac:dyDescent="0.25">
      <c r="A59" s="102" t="s">
        <v>298</v>
      </c>
      <c r="B59" s="102"/>
      <c r="C59" s="7">
        <v>1.2</v>
      </c>
      <c r="D59" s="7">
        <f t="shared" si="2"/>
        <v>0.24</v>
      </c>
      <c r="E59" s="7">
        <f t="shared" si="3"/>
        <v>1.44</v>
      </c>
      <c r="F59" s="76">
        <v>1</v>
      </c>
    </row>
    <row r="60" spans="1:6" x14ac:dyDescent="0.25">
      <c r="A60" s="102" t="s">
        <v>299</v>
      </c>
      <c r="B60" s="102"/>
      <c r="C60" s="7">
        <v>13.11</v>
      </c>
      <c r="D60" s="7">
        <f t="shared" si="2"/>
        <v>2.6219999999999999</v>
      </c>
      <c r="E60" s="7">
        <f t="shared" si="3"/>
        <v>15.731999999999999</v>
      </c>
      <c r="F60" s="76">
        <v>1</v>
      </c>
    </row>
    <row r="61" spans="1:6" x14ac:dyDescent="0.25">
      <c r="A61" s="102" t="s">
        <v>300</v>
      </c>
      <c r="B61" s="102"/>
      <c r="C61" s="7">
        <v>10.199999999999999</v>
      </c>
      <c r="D61" s="7">
        <f t="shared" si="2"/>
        <v>2.04</v>
      </c>
      <c r="E61" s="7">
        <f t="shared" si="3"/>
        <v>12.239999999999998</v>
      </c>
      <c r="F61" s="76">
        <v>1</v>
      </c>
    </row>
    <row r="62" spans="1:6" x14ac:dyDescent="0.25">
      <c r="A62" s="102" t="s">
        <v>301</v>
      </c>
      <c r="B62" s="102"/>
      <c r="C62" s="7">
        <v>24</v>
      </c>
      <c r="D62" s="7">
        <f t="shared" si="2"/>
        <v>4.8</v>
      </c>
      <c r="E62" s="7">
        <f t="shared" si="3"/>
        <v>28.8</v>
      </c>
      <c r="F62" s="76">
        <v>1</v>
      </c>
    </row>
    <row r="63" spans="1:6" x14ac:dyDescent="0.25">
      <c r="A63" s="101" t="s">
        <v>61</v>
      </c>
      <c r="B63" s="101"/>
      <c r="C63" s="16"/>
      <c r="D63" s="16"/>
      <c r="E63" s="16"/>
      <c r="F63" s="16"/>
    </row>
    <row r="64" spans="1:6" x14ac:dyDescent="0.25">
      <c r="A64" s="104" t="s">
        <v>302</v>
      </c>
      <c r="B64" s="104"/>
      <c r="C64" s="6">
        <v>1140</v>
      </c>
      <c r="D64" s="5">
        <f>C64*20/100</f>
        <v>228</v>
      </c>
      <c r="E64" s="5">
        <f>C64+D64</f>
        <v>1368</v>
      </c>
      <c r="F64" s="77">
        <v>0</v>
      </c>
    </row>
    <row r="65" spans="1:6" x14ac:dyDescent="0.25">
      <c r="A65" s="102" t="s">
        <v>303</v>
      </c>
      <c r="B65" s="102"/>
      <c r="C65" s="7">
        <v>1172.4000000000001</v>
      </c>
      <c r="D65" s="7">
        <f>C65*20/100</f>
        <v>234.48</v>
      </c>
      <c r="E65" s="5">
        <f>C65+D65</f>
        <v>1406.88</v>
      </c>
      <c r="F65" s="77">
        <v>0</v>
      </c>
    </row>
    <row r="66" spans="1:6" x14ac:dyDescent="0.25">
      <c r="A66" s="102" t="s">
        <v>304</v>
      </c>
      <c r="B66" s="102"/>
      <c r="C66" s="7">
        <v>536.4</v>
      </c>
      <c r="D66" s="7">
        <f>C66*20/100</f>
        <v>107.28</v>
      </c>
      <c r="E66" s="7">
        <f>C66+D66</f>
        <v>643.67999999999995</v>
      </c>
      <c r="F66" s="78">
        <v>0</v>
      </c>
    </row>
    <row r="67" spans="1:6" x14ac:dyDescent="0.25">
      <c r="A67" s="102" t="s">
        <v>305</v>
      </c>
      <c r="B67" s="102"/>
      <c r="C67" s="7">
        <v>1725.6</v>
      </c>
      <c r="D67" s="7">
        <f>C67*20/100</f>
        <v>345.12</v>
      </c>
      <c r="E67" s="5">
        <f>C67+D67</f>
        <v>2070.7199999999998</v>
      </c>
      <c r="F67" s="77">
        <v>0</v>
      </c>
    </row>
    <row r="68" spans="1:6" x14ac:dyDescent="0.25">
      <c r="A68" s="102" t="s">
        <v>306</v>
      </c>
      <c r="B68" s="102"/>
      <c r="C68" s="7">
        <v>862.5</v>
      </c>
      <c r="D68" s="7">
        <f>C68*20/100</f>
        <v>172.5</v>
      </c>
      <c r="E68" s="5">
        <f>C68+D68</f>
        <v>1035</v>
      </c>
      <c r="F68" s="77">
        <v>0</v>
      </c>
    </row>
    <row r="69" spans="1:6" x14ac:dyDescent="0.25">
      <c r="A69" s="101" t="s">
        <v>58</v>
      </c>
      <c r="B69" s="101"/>
      <c r="C69" s="16"/>
      <c r="D69" s="16"/>
      <c r="E69" s="16"/>
      <c r="F69" s="16"/>
    </row>
    <row r="70" spans="1:6" x14ac:dyDescent="0.25">
      <c r="A70" s="104" t="s">
        <v>307</v>
      </c>
      <c r="B70" s="104"/>
      <c r="C70" s="6">
        <v>840</v>
      </c>
      <c r="D70" s="6">
        <f>C70*20/100</f>
        <v>168</v>
      </c>
      <c r="E70" s="5">
        <f>C70+D70</f>
        <v>1008</v>
      </c>
      <c r="F70" s="77">
        <v>0</v>
      </c>
    </row>
    <row r="71" spans="1:6" x14ac:dyDescent="0.25">
      <c r="A71" s="102" t="s">
        <v>308</v>
      </c>
      <c r="B71" s="102"/>
      <c r="C71" s="7">
        <v>120</v>
      </c>
      <c r="D71" s="7">
        <f>C71*20/100</f>
        <v>24</v>
      </c>
      <c r="E71" s="5">
        <f>C71+D71</f>
        <v>144</v>
      </c>
      <c r="F71" s="77">
        <v>0</v>
      </c>
    </row>
    <row r="72" spans="1:6" x14ac:dyDescent="0.25">
      <c r="A72" s="102" t="s">
        <v>309</v>
      </c>
      <c r="B72" s="102"/>
      <c r="C72" s="7">
        <v>216</v>
      </c>
      <c r="D72" s="7">
        <f>C72*20/100</f>
        <v>43.2</v>
      </c>
      <c r="E72" s="7">
        <f>C72+D72</f>
        <v>259.2</v>
      </c>
      <c r="F72" s="78">
        <v>0</v>
      </c>
    </row>
    <row r="73" spans="1:6" x14ac:dyDescent="0.25">
      <c r="A73" s="102" t="s">
        <v>310</v>
      </c>
      <c r="B73" s="102"/>
      <c r="C73" s="7">
        <v>151.02000000000001</v>
      </c>
      <c r="D73" s="7">
        <f>C73*20/100</f>
        <v>30.204000000000001</v>
      </c>
      <c r="E73" s="7">
        <f>C73+D73</f>
        <v>181.22400000000002</v>
      </c>
      <c r="F73" s="77">
        <v>0</v>
      </c>
    </row>
    <row r="74" spans="1:6" ht="15" customHeight="1" x14ac:dyDescent="0.25">
      <c r="A74" s="102" t="s">
        <v>311</v>
      </c>
      <c r="B74" s="102"/>
      <c r="C74" s="7">
        <v>702.5</v>
      </c>
      <c r="D74" s="7">
        <f>C74*20/100</f>
        <v>140.5</v>
      </c>
      <c r="E74" s="7">
        <f>C74+D74</f>
        <v>843</v>
      </c>
      <c r="F74" s="77">
        <v>0</v>
      </c>
    </row>
    <row r="75" spans="1:6" x14ac:dyDescent="0.25">
      <c r="A75" s="102" t="s">
        <v>312</v>
      </c>
      <c r="B75" s="102"/>
      <c r="C75" s="7">
        <v>0</v>
      </c>
      <c r="D75" s="7">
        <v>0</v>
      </c>
      <c r="E75" s="5">
        <v>0</v>
      </c>
      <c r="F75" s="77">
        <v>0</v>
      </c>
    </row>
    <row r="76" spans="1:6" x14ac:dyDescent="0.25">
      <c r="A76" s="101" t="s">
        <v>53</v>
      </c>
      <c r="B76" s="101"/>
      <c r="C76" s="16"/>
      <c r="D76" s="16"/>
      <c r="E76" s="16"/>
      <c r="F76" s="16"/>
    </row>
    <row r="77" spans="1:6" x14ac:dyDescent="0.25">
      <c r="A77" s="102" t="s">
        <v>313</v>
      </c>
      <c r="B77" s="102"/>
      <c r="C77" s="7">
        <v>405.6</v>
      </c>
      <c r="D77" s="7">
        <f t="shared" ref="D77:D87" si="4">C77*20/100</f>
        <v>81.12</v>
      </c>
      <c r="E77" s="7">
        <f t="shared" ref="E77:E87" si="5">C77+D77</f>
        <v>486.72</v>
      </c>
      <c r="F77" s="77">
        <v>0</v>
      </c>
    </row>
    <row r="78" spans="1:6" x14ac:dyDescent="0.25">
      <c r="A78" s="102" t="s">
        <v>314</v>
      </c>
      <c r="B78" s="102"/>
      <c r="C78" s="7">
        <v>360</v>
      </c>
      <c r="D78" s="6">
        <f t="shared" si="4"/>
        <v>72</v>
      </c>
      <c r="E78" s="5">
        <f t="shared" si="5"/>
        <v>432</v>
      </c>
      <c r="F78" s="77">
        <v>0</v>
      </c>
    </row>
    <row r="79" spans="1:6" x14ac:dyDescent="0.25">
      <c r="A79" s="102" t="s">
        <v>315</v>
      </c>
      <c r="B79" s="102"/>
      <c r="C79" s="7">
        <v>415.2</v>
      </c>
      <c r="D79" s="6">
        <f t="shared" si="4"/>
        <v>83.04</v>
      </c>
      <c r="E79" s="5">
        <f t="shared" si="5"/>
        <v>498.24</v>
      </c>
      <c r="F79" s="77">
        <v>0</v>
      </c>
    </row>
    <row r="80" spans="1:6" x14ac:dyDescent="0.25">
      <c r="A80" s="102" t="s">
        <v>316</v>
      </c>
      <c r="B80" s="102"/>
      <c r="C80" s="7">
        <v>462</v>
      </c>
      <c r="D80" s="6">
        <f t="shared" si="4"/>
        <v>92.4</v>
      </c>
      <c r="E80" s="5">
        <f t="shared" si="5"/>
        <v>554.4</v>
      </c>
      <c r="F80" s="77">
        <v>0</v>
      </c>
    </row>
    <row r="81" spans="1:6" x14ac:dyDescent="0.25">
      <c r="A81" s="102" t="s">
        <v>317</v>
      </c>
      <c r="B81" s="102"/>
      <c r="C81" s="7">
        <v>237.6</v>
      </c>
      <c r="D81" s="7">
        <f t="shared" si="4"/>
        <v>47.52</v>
      </c>
      <c r="E81" s="7">
        <f t="shared" si="5"/>
        <v>285.12</v>
      </c>
      <c r="F81" s="77">
        <v>0</v>
      </c>
    </row>
    <row r="82" spans="1:6" x14ac:dyDescent="0.25">
      <c r="A82" s="102" t="s">
        <v>318</v>
      </c>
      <c r="B82" s="102"/>
      <c r="C82" s="7">
        <v>387.6</v>
      </c>
      <c r="D82" s="6">
        <f t="shared" si="4"/>
        <v>77.52</v>
      </c>
      <c r="E82" s="5">
        <f t="shared" si="5"/>
        <v>465.12</v>
      </c>
      <c r="F82" s="77">
        <v>0</v>
      </c>
    </row>
    <row r="83" spans="1:6" x14ac:dyDescent="0.25">
      <c r="A83" s="102" t="s">
        <v>319</v>
      </c>
      <c r="B83" s="102"/>
      <c r="C83" s="7">
        <v>264</v>
      </c>
      <c r="D83" s="6">
        <f t="shared" si="4"/>
        <v>52.8</v>
      </c>
      <c r="E83" s="5">
        <f t="shared" si="5"/>
        <v>316.8</v>
      </c>
      <c r="F83" s="77">
        <v>0</v>
      </c>
    </row>
    <row r="84" spans="1:6" x14ac:dyDescent="0.25">
      <c r="A84" s="102" t="s">
        <v>320</v>
      </c>
      <c r="B84" s="102"/>
      <c r="C84" s="7">
        <v>642</v>
      </c>
      <c r="D84" s="6">
        <f t="shared" si="4"/>
        <v>128.4</v>
      </c>
      <c r="E84" s="5">
        <f t="shared" si="5"/>
        <v>770.4</v>
      </c>
      <c r="F84" s="77">
        <v>0</v>
      </c>
    </row>
    <row r="85" spans="1:6" x14ac:dyDescent="0.25">
      <c r="A85" s="102" t="s">
        <v>321</v>
      </c>
      <c r="B85" s="102"/>
      <c r="C85" s="7">
        <v>454.8</v>
      </c>
      <c r="D85" s="6">
        <f t="shared" si="4"/>
        <v>90.96</v>
      </c>
      <c r="E85" s="5">
        <f t="shared" si="5"/>
        <v>545.76</v>
      </c>
      <c r="F85" s="77">
        <v>0</v>
      </c>
    </row>
    <row r="86" spans="1:6" x14ac:dyDescent="0.25">
      <c r="A86" s="102" t="s">
        <v>322</v>
      </c>
      <c r="B86" s="102"/>
      <c r="C86" s="7">
        <v>360</v>
      </c>
      <c r="D86" s="6">
        <f t="shared" si="4"/>
        <v>72</v>
      </c>
      <c r="E86" s="5">
        <f t="shared" si="5"/>
        <v>432</v>
      </c>
      <c r="F86" s="77">
        <v>0</v>
      </c>
    </row>
    <row r="87" spans="1:6" x14ac:dyDescent="0.25">
      <c r="A87" s="104" t="s">
        <v>323</v>
      </c>
      <c r="B87" s="104"/>
      <c r="C87" s="6">
        <v>216</v>
      </c>
      <c r="D87" s="6">
        <f t="shared" si="4"/>
        <v>43.2</v>
      </c>
      <c r="E87" s="5">
        <f t="shared" si="5"/>
        <v>259.2</v>
      </c>
      <c r="F87" s="77">
        <v>0</v>
      </c>
    </row>
    <row r="88" spans="1:6" s="8" customFormat="1" x14ac:dyDescent="0.25">
      <c r="A88" s="101" t="s">
        <v>41</v>
      </c>
      <c r="B88" s="101"/>
      <c r="C88" s="16"/>
      <c r="D88" s="16"/>
      <c r="E88" s="16"/>
      <c r="F88" s="16"/>
    </row>
    <row r="89" spans="1:6" s="8" customFormat="1" x14ac:dyDescent="0.25">
      <c r="A89" s="104" t="s">
        <v>324</v>
      </c>
      <c r="B89" s="104"/>
      <c r="C89" s="6">
        <v>792</v>
      </c>
      <c r="D89" s="6">
        <f t="shared" ref="D89:D111" si="6">C89*20/100</f>
        <v>158.4</v>
      </c>
      <c r="E89" s="6">
        <f t="shared" ref="E89:E111" si="7">C89+D89</f>
        <v>950.4</v>
      </c>
      <c r="F89" s="77">
        <v>0</v>
      </c>
    </row>
    <row r="90" spans="1:6" s="8" customFormat="1" x14ac:dyDescent="0.25">
      <c r="A90" s="104" t="s">
        <v>325</v>
      </c>
      <c r="B90" s="104"/>
      <c r="C90" s="6">
        <v>476.1</v>
      </c>
      <c r="D90" s="6">
        <f t="shared" si="6"/>
        <v>95.22</v>
      </c>
      <c r="E90" s="6">
        <f t="shared" si="7"/>
        <v>571.32000000000005</v>
      </c>
      <c r="F90" s="77">
        <v>0</v>
      </c>
    </row>
    <row r="91" spans="1:6" s="8" customFormat="1" x14ac:dyDescent="0.25">
      <c r="A91" s="102" t="s">
        <v>326</v>
      </c>
      <c r="B91" s="102"/>
      <c r="C91" s="7">
        <v>124.2</v>
      </c>
      <c r="D91" s="6">
        <f t="shared" si="6"/>
        <v>24.84</v>
      </c>
      <c r="E91" s="6">
        <f t="shared" si="7"/>
        <v>149.04</v>
      </c>
      <c r="F91" s="77">
        <v>0</v>
      </c>
    </row>
    <row r="92" spans="1:6" s="8" customFormat="1" x14ac:dyDescent="0.25">
      <c r="A92" s="105" t="s">
        <v>327</v>
      </c>
      <c r="B92" s="105"/>
      <c r="C92" s="74">
        <v>124.8</v>
      </c>
      <c r="D92" s="74">
        <f t="shared" si="6"/>
        <v>24.96</v>
      </c>
      <c r="E92" s="74">
        <f t="shared" si="7"/>
        <v>149.76</v>
      </c>
      <c r="F92" s="77">
        <v>0</v>
      </c>
    </row>
    <row r="93" spans="1:6" s="8" customFormat="1" x14ac:dyDescent="0.25">
      <c r="A93" s="102" t="s">
        <v>328</v>
      </c>
      <c r="B93" s="102"/>
      <c r="C93" s="7">
        <v>53.5</v>
      </c>
      <c r="D93" s="6">
        <f t="shared" si="6"/>
        <v>10.7</v>
      </c>
      <c r="E93" s="6">
        <f t="shared" si="7"/>
        <v>64.2</v>
      </c>
      <c r="F93" s="77">
        <v>0</v>
      </c>
    </row>
    <row r="94" spans="1:6" s="8" customFormat="1" x14ac:dyDescent="0.25">
      <c r="A94" s="102" t="s">
        <v>329</v>
      </c>
      <c r="B94" s="102"/>
      <c r="C94" s="7">
        <v>303.60000000000002</v>
      </c>
      <c r="D94" s="6">
        <f t="shared" si="6"/>
        <v>60.72</v>
      </c>
      <c r="E94" s="6">
        <f t="shared" si="7"/>
        <v>364.32000000000005</v>
      </c>
      <c r="F94" s="77">
        <v>0</v>
      </c>
    </row>
    <row r="95" spans="1:6" s="8" customFormat="1" x14ac:dyDescent="0.25">
      <c r="A95" s="102" t="s">
        <v>330</v>
      </c>
      <c r="B95" s="102"/>
      <c r="C95" s="7">
        <v>249.36</v>
      </c>
      <c r="D95" s="6">
        <f t="shared" si="6"/>
        <v>49.872000000000007</v>
      </c>
      <c r="E95" s="6">
        <f t="shared" si="7"/>
        <v>299.23200000000003</v>
      </c>
      <c r="F95" s="77">
        <v>0</v>
      </c>
    </row>
    <row r="96" spans="1:6" s="8" customFormat="1" x14ac:dyDescent="0.25">
      <c r="A96" s="102" t="s">
        <v>331</v>
      </c>
      <c r="B96" s="102"/>
      <c r="C96" s="7">
        <v>149.13999999999999</v>
      </c>
      <c r="D96" s="6">
        <f t="shared" si="6"/>
        <v>29.827999999999996</v>
      </c>
      <c r="E96" s="6">
        <f t="shared" si="7"/>
        <v>178.96799999999999</v>
      </c>
      <c r="F96" s="77">
        <v>0</v>
      </c>
    </row>
    <row r="97" spans="1:6" s="8" customFormat="1" x14ac:dyDescent="0.25">
      <c r="A97" s="106" t="s">
        <v>332</v>
      </c>
      <c r="B97" s="106"/>
      <c r="C97" s="75">
        <v>62.37</v>
      </c>
      <c r="D97" s="75">
        <f t="shared" si="6"/>
        <v>12.473999999999998</v>
      </c>
      <c r="E97" s="75">
        <f t="shared" si="7"/>
        <v>74.843999999999994</v>
      </c>
      <c r="F97" s="77">
        <v>0</v>
      </c>
    </row>
    <row r="98" spans="1:6" s="8" customFormat="1" x14ac:dyDescent="0.25">
      <c r="A98" s="102" t="s">
        <v>333</v>
      </c>
      <c r="B98" s="102"/>
      <c r="C98" s="7">
        <v>31.283000000000001</v>
      </c>
      <c r="D98" s="6">
        <f t="shared" si="6"/>
        <v>6.2566000000000006</v>
      </c>
      <c r="E98" s="6">
        <f t="shared" si="7"/>
        <v>37.5396</v>
      </c>
      <c r="F98" s="77">
        <v>0</v>
      </c>
    </row>
    <row r="99" spans="1:6" s="8" customFormat="1" x14ac:dyDescent="0.25">
      <c r="A99" s="102" t="s">
        <v>334</v>
      </c>
      <c r="B99" s="102"/>
      <c r="C99" s="7">
        <v>60</v>
      </c>
      <c r="D99" s="6">
        <f t="shared" si="6"/>
        <v>12</v>
      </c>
      <c r="E99" s="6">
        <f t="shared" si="7"/>
        <v>72</v>
      </c>
      <c r="F99" s="77">
        <v>0</v>
      </c>
    </row>
    <row r="100" spans="1:6" s="8" customFormat="1" x14ac:dyDescent="0.25">
      <c r="A100" s="102" t="s">
        <v>335</v>
      </c>
      <c r="B100" s="102"/>
      <c r="C100" s="7">
        <v>480</v>
      </c>
      <c r="D100" s="6">
        <f t="shared" si="6"/>
        <v>96</v>
      </c>
      <c r="E100" s="6">
        <f t="shared" si="7"/>
        <v>576</v>
      </c>
      <c r="F100" s="77">
        <v>0</v>
      </c>
    </row>
    <row r="101" spans="1:6" s="8" customFormat="1" x14ac:dyDescent="0.25">
      <c r="A101" s="104" t="s">
        <v>336</v>
      </c>
      <c r="B101" s="104"/>
      <c r="C101" s="6">
        <v>346</v>
      </c>
      <c r="D101" s="6">
        <f t="shared" si="6"/>
        <v>69.2</v>
      </c>
      <c r="E101" s="6">
        <f t="shared" si="7"/>
        <v>415.2</v>
      </c>
      <c r="F101" s="77">
        <v>0</v>
      </c>
    </row>
    <row r="102" spans="1:6" s="8" customFormat="1" x14ac:dyDescent="0.25">
      <c r="A102" s="102" t="s">
        <v>337</v>
      </c>
      <c r="B102" s="102"/>
      <c r="C102" s="7">
        <v>102</v>
      </c>
      <c r="D102" s="6">
        <f t="shared" si="6"/>
        <v>20.399999999999999</v>
      </c>
      <c r="E102" s="6">
        <f t="shared" si="7"/>
        <v>122.4</v>
      </c>
      <c r="F102" s="77">
        <v>0</v>
      </c>
    </row>
    <row r="103" spans="1:6" s="8" customFormat="1" x14ac:dyDescent="0.25">
      <c r="A103" s="102" t="s">
        <v>338</v>
      </c>
      <c r="B103" s="102"/>
      <c r="C103" s="7">
        <v>232.8</v>
      </c>
      <c r="D103" s="6">
        <f t="shared" si="6"/>
        <v>46.56</v>
      </c>
      <c r="E103" s="6">
        <f t="shared" si="7"/>
        <v>279.36</v>
      </c>
      <c r="F103" s="77">
        <v>0</v>
      </c>
    </row>
    <row r="104" spans="1:6" s="8" customFormat="1" x14ac:dyDescent="0.25">
      <c r="A104" s="102" t="s">
        <v>339</v>
      </c>
      <c r="B104" s="102"/>
      <c r="C104" s="7">
        <v>265.7</v>
      </c>
      <c r="D104" s="6">
        <f t="shared" si="6"/>
        <v>53.14</v>
      </c>
      <c r="E104" s="6">
        <f t="shared" si="7"/>
        <v>318.83999999999997</v>
      </c>
      <c r="F104" s="77">
        <v>0</v>
      </c>
    </row>
    <row r="105" spans="1:6" s="8" customFormat="1" x14ac:dyDescent="0.25">
      <c r="A105" s="102" t="s">
        <v>340</v>
      </c>
      <c r="B105" s="102"/>
      <c r="C105" s="7">
        <v>441.6</v>
      </c>
      <c r="D105" s="6">
        <f t="shared" si="6"/>
        <v>88.32</v>
      </c>
      <c r="E105" s="6">
        <f t="shared" si="7"/>
        <v>529.92000000000007</v>
      </c>
      <c r="F105" s="77">
        <v>0</v>
      </c>
    </row>
    <row r="106" spans="1:6" s="8" customFormat="1" x14ac:dyDescent="0.25">
      <c r="A106" s="105" t="s">
        <v>341</v>
      </c>
      <c r="B106" s="105"/>
      <c r="C106" s="74">
        <v>168</v>
      </c>
      <c r="D106" s="74">
        <f t="shared" si="6"/>
        <v>33.6</v>
      </c>
      <c r="E106" s="74">
        <f t="shared" si="7"/>
        <v>201.6</v>
      </c>
      <c r="F106" s="77">
        <v>0</v>
      </c>
    </row>
    <row r="107" spans="1:6" s="8" customFormat="1" x14ac:dyDescent="0.25">
      <c r="A107" s="102" t="s">
        <v>342</v>
      </c>
      <c r="B107" s="102"/>
      <c r="C107" s="7">
        <v>312</v>
      </c>
      <c r="D107" s="6">
        <f t="shared" si="6"/>
        <v>62.4</v>
      </c>
      <c r="E107" s="6">
        <f t="shared" si="7"/>
        <v>374.4</v>
      </c>
      <c r="F107" s="77">
        <v>0</v>
      </c>
    </row>
    <row r="108" spans="1:6" s="8" customFormat="1" x14ac:dyDescent="0.25">
      <c r="A108" s="102" t="s">
        <v>343</v>
      </c>
      <c r="B108" s="102"/>
      <c r="C108" s="7">
        <v>53.5</v>
      </c>
      <c r="D108" s="6">
        <f t="shared" si="6"/>
        <v>10.7</v>
      </c>
      <c r="E108" s="6">
        <f t="shared" si="7"/>
        <v>64.2</v>
      </c>
      <c r="F108" s="77">
        <v>0</v>
      </c>
    </row>
    <row r="109" spans="1:6" s="8" customFormat="1" x14ac:dyDescent="0.25">
      <c r="A109" s="103" t="s">
        <v>344</v>
      </c>
      <c r="B109" s="103"/>
      <c r="C109" s="54">
        <v>480</v>
      </c>
      <c r="D109" s="54">
        <f t="shared" si="6"/>
        <v>96</v>
      </c>
      <c r="E109" s="54">
        <f t="shared" si="7"/>
        <v>576</v>
      </c>
      <c r="F109" s="77">
        <v>0</v>
      </c>
    </row>
    <row r="110" spans="1:6" s="8" customFormat="1" x14ac:dyDescent="0.25">
      <c r="A110" s="102" t="s">
        <v>345</v>
      </c>
      <c r="B110" s="102"/>
      <c r="C110" s="7">
        <v>3505.2</v>
      </c>
      <c r="D110" s="6">
        <f t="shared" si="6"/>
        <v>701.04</v>
      </c>
      <c r="E110" s="6">
        <f t="shared" si="7"/>
        <v>4206.24</v>
      </c>
      <c r="F110" s="77">
        <v>0</v>
      </c>
    </row>
    <row r="111" spans="1:6" s="8" customFormat="1" x14ac:dyDescent="0.25">
      <c r="A111" s="105" t="s">
        <v>346</v>
      </c>
      <c r="B111" s="105"/>
      <c r="C111" s="74">
        <v>565.32000000000005</v>
      </c>
      <c r="D111" s="74">
        <f t="shared" si="6"/>
        <v>113.06400000000002</v>
      </c>
      <c r="E111" s="74">
        <f t="shared" si="7"/>
        <v>678.38400000000001</v>
      </c>
      <c r="F111" s="77">
        <v>0</v>
      </c>
    </row>
    <row r="112" spans="1:6" s="8" customFormat="1" x14ac:dyDescent="0.25">
      <c r="A112" s="105" t="s">
        <v>347</v>
      </c>
      <c r="B112" s="105"/>
      <c r="C112" s="74">
        <v>192</v>
      </c>
      <c r="D112" s="74">
        <f>C112*20/100</f>
        <v>38.4</v>
      </c>
      <c r="E112" s="74">
        <f>C112+D112</f>
        <v>230.4</v>
      </c>
      <c r="F112" s="77">
        <v>0</v>
      </c>
    </row>
    <row r="113" spans="1:6" s="8" customFormat="1" x14ac:dyDescent="0.25">
      <c r="A113" s="101" t="s">
        <v>30</v>
      </c>
      <c r="B113" s="101"/>
      <c r="C113" s="16"/>
      <c r="D113" s="16"/>
      <c r="E113" s="16"/>
      <c r="F113" s="16"/>
    </row>
    <row r="114" spans="1:6" s="8" customFormat="1" x14ac:dyDescent="0.25">
      <c r="A114" s="102" t="s">
        <v>348</v>
      </c>
      <c r="B114" s="102"/>
      <c r="C114" s="7">
        <v>15.7</v>
      </c>
      <c r="D114" s="7">
        <f t="shared" ref="D114:D136" si="8">C114*20/100</f>
        <v>3.14</v>
      </c>
      <c r="E114" s="7">
        <f t="shared" ref="E114:E136" si="9">C114+D114</f>
        <v>18.84</v>
      </c>
      <c r="F114" s="77">
        <v>0</v>
      </c>
    </row>
    <row r="115" spans="1:6" s="8" customFormat="1" x14ac:dyDescent="0.25">
      <c r="A115" s="102" t="s">
        <v>349</v>
      </c>
      <c r="B115" s="102"/>
      <c r="C115" s="7">
        <v>3932.4</v>
      </c>
      <c r="D115" s="7">
        <f t="shared" si="8"/>
        <v>786.48</v>
      </c>
      <c r="E115" s="7">
        <f t="shared" si="9"/>
        <v>4718.88</v>
      </c>
      <c r="F115" s="77">
        <v>0</v>
      </c>
    </row>
    <row r="116" spans="1:6" s="8" customFormat="1" x14ac:dyDescent="0.25">
      <c r="A116" s="102" t="s">
        <v>350</v>
      </c>
      <c r="B116" s="102"/>
      <c r="C116" s="7">
        <v>324</v>
      </c>
      <c r="D116" s="7">
        <f t="shared" si="8"/>
        <v>64.8</v>
      </c>
      <c r="E116" s="7">
        <f t="shared" si="9"/>
        <v>388.8</v>
      </c>
      <c r="F116" s="77">
        <v>0</v>
      </c>
    </row>
    <row r="117" spans="1:6" s="8" customFormat="1" x14ac:dyDescent="0.25">
      <c r="A117" s="102" t="s">
        <v>351</v>
      </c>
      <c r="B117" s="102"/>
      <c r="C117" s="54">
        <v>72</v>
      </c>
      <c r="D117" s="7">
        <f t="shared" si="8"/>
        <v>14.4</v>
      </c>
      <c r="E117" s="7">
        <f t="shared" si="9"/>
        <v>86.4</v>
      </c>
      <c r="F117" s="77">
        <v>0</v>
      </c>
    </row>
    <row r="118" spans="1:6" s="8" customFormat="1" x14ac:dyDescent="0.25">
      <c r="A118" s="102" t="s">
        <v>352</v>
      </c>
      <c r="B118" s="102"/>
      <c r="C118" s="54">
        <v>1800</v>
      </c>
      <c r="D118" s="7">
        <f t="shared" si="8"/>
        <v>360</v>
      </c>
      <c r="E118" s="7">
        <f t="shared" si="9"/>
        <v>2160</v>
      </c>
      <c r="F118" s="77">
        <v>0</v>
      </c>
    </row>
    <row r="119" spans="1:6" s="8" customFormat="1" x14ac:dyDescent="0.25">
      <c r="A119" s="102" t="s">
        <v>353</v>
      </c>
      <c r="B119" s="102"/>
      <c r="C119" s="7">
        <v>399</v>
      </c>
      <c r="D119" s="7">
        <f t="shared" si="8"/>
        <v>79.8</v>
      </c>
      <c r="E119" s="7">
        <f t="shared" si="9"/>
        <v>478.8</v>
      </c>
      <c r="F119" s="77">
        <v>0</v>
      </c>
    </row>
    <row r="120" spans="1:6" s="8" customFormat="1" x14ac:dyDescent="0.25">
      <c r="A120" s="102" t="s">
        <v>354</v>
      </c>
      <c r="B120" s="102"/>
      <c r="C120" s="7">
        <v>149</v>
      </c>
      <c r="D120" s="7">
        <f t="shared" si="8"/>
        <v>29.8</v>
      </c>
      <c r="E120" s="7">
        <f t="shared" si="9"/>
        <v>178.8</v>
      </c>
      <c r="F120" s="77">
        <v>0</v>
      </c>
    </row>
    <row r="121" spans="1:6" s="8" customFormat="1" x14ac:dyDescent="0.25">
      <c r="A121" s="102" t="s">
        <v>355</v>
      </c>
      <c r="B121" s="102"/>
      <c r="C121" s="7">
        <v>112</v>
      </c>
      <c r="D121" s="7">
        <f t="shared" si="8"/>
        <v>22.4</v>
      </c>
      <c r="E121" s="7">
        <f t="shared" si="9"/>
        <v>134.4</v>
      </c>
      <c r="F121" s="77">
        <v>0</v>
      </c>
    </row>
    <row r="122" spans="1:6" s="8" customFormat="1" x14ac:dyDescent="0.25">
      <c r="A122" s="102" t="s">
        <v>356</v>
      </c>
      <c r="B122" s="102"/>
      <c r="C122" s="7">
        <v>140</v>
      </c>
      <c r="D122" s="7">
        <f t="shared" si="8"/>
        <v>28</v>
      </c>
      <c r="E122" s="7">
        <f t="shared" si="9"/>
        <v>168</v>
      </c>
      <c r="F122" s="77">
        <v>0</v>
      </c>
    </row>
    <row r="123" spans="1:6" s="8" customFormat="1" x14ac:dyDescent="0.25">
      <c r="A123" s="102" t="s">
        <v>357</v>
      </c>
      <c r="B123" s="102"/>
      <c r="C123" s="7">
        <v>149.6</v>
      </c>
      <c r="D123" s="7">
        <f t="shared" si="8"/>
        <v>29.92</v>
      </c>
      <c r="E123" s="7">
        <f t="shared" si="9"/>
        <v>179.51999999999998</v>
      </c>
      <c r="F123" s="77">
        <v>0</v>
      </c>
    </row>
    <row r="124" spans="1:6" s="8" customFormat="1" x14ac:dyDescent="0.25">
      <c r="A124" s="102" t="s">
        <v>358</v>
      </c>
      <c r="B124" s="102"/>
      <c r="C124" s="7">
        <v>4981.6000000000004</v>
      </c>
      <c r="D124" s="7">
        <f t="shared" si="8"/>
        <v>996.32</v>
      </c>
      <c r="E124" s="7">
        <f t="shared" si="9"/>
        <v>5977.92</v>
      </c>
      <c r="F124" s="77">
        <v>0</v>
      </c>
    </row>
    <row r="125" spans="1:6" s="8" customFormat="1" x14ac:dyDescent="0.25">
      <c r="A125" s="102" t="s">
        <v>359</v>
      </c>
      <c r="B125" s="102"/>
      <c r="C125" s="7">
        <v>78.59</v>
      </c>
      <c r="D125" s="7">
        <f t="shared" si="8"/>
        <v>15.718000000000002</v>
      </c>
      <c r="E125" s="7">
        <f t="shared" si="9"/>
        <v>94.308000000000007</v>
      </c>
      <c r="F125" s="77">
        <v>0</v>
      </c>
    </row>
    <row r="126" spans="1:6" s="8" customFormat="1" x14ac:dyDescent="0.25">
      <c r="A126" s="102" t="s">
        <v>360</v>
      </c>
      <c r="B126" s="102"/>
      <c r="C126" s="7">
        <v>6.18</v>
      </c>
      <c r="D126" s="7">
        <f t="shared" si="8"/>
        <v>1.236</v>
      </c>
      <c r="E126" s="7">
        <f t="shared" si="9"/>
        <v>7.4159999999999995</v>
      </c>
      <c r="F126" s="77">
        <v>0</v>
      </c>
    </row>
    <row r="127" spans="1:6" s="8" customFormat="1" x14ac:dyDescent="0.25">
      <c r="A127" s="102" t="s">
        <v>361</v>
      </c>
      <c r="B127" s="102"/>
      <c r="C127" s="7">
        <v>111.67</v>
      </c>
      <c r="D127" s="7">
        <f t="shared" si="8"/>
        <v>22.334</v>
      </c>
      <c r="E127" s="7">
        <f t="shared" si="9"/>
        <v>134.00399999999999</v>
      </c>
      <c r="F127" s="77">
        <v>0</v>
      </c>
    </row>
    <row r="128" spans="1:6" s="8" customFormat="1" x14ac:dyDescent="0.25">
      <c r="A128" s="102" t="s">
        <v>362</v>
      </c>
      <c r="B128" s="102"/>
      <c r="C128" s="7">
        <v>89</v>
      </c>
      <c r="D128" s="7">
        <f t="shared" si="8"/>
        <v>17.8</v>
      </c>
      <c r="E128" s="7">
        <f t="shared" si="9"/>
        <v>106.8</v>
      </c>
      <c r="F128" s="77">
        <v>0</v>
      </c>
    </row>
    <row r="129" spans="1:6" s="8" customFormat="1" x14ac:dyDescent="0.25">
      <c r="A129" s="102" t="s">
        <v>363</v>
      </c>
      <c r="B129" s="102"/>
      <c r="C129" s="7">
        <f>11700/12</f>
        <v>975</v>
      </c>
      <c r="D129" s="7">
        <f t="shared" si="8"/>
        <v>195</v>
      </c>
      <c r="E129" s="7">
        <f t="shared" si="9"/>
        <v>1170</v>
      </c>
      <c r="F129" s="77">
        <v>0</v>
      </c>
    </row>
    <row r="130" spans="1:6" s="8" customFormat="1" x14ac:dyDescent="0.25">
      <c r="A130" s="106" t="s">
        <v>364</v>
      </c>
      <c r="B130" s="106"/>
      <c r="C130" s="75">
        <v>76</v>
      </c>
      <c r="D130" s="75">
        <f t="shared" si="8"/>
        <v>15.2</v>
      </c>
      <c r="E130" s="75">
        <f t="shared" si="9"/>
        <v>91.2</v>
      </c>
      <c r="F130" s="77">
        <v>0</v>
      </c>
    </row>
    <row r="131" spans="1:6" s="8" customFormat="1" x14ac:dyDescent="0.25">
      <c r="A131" s="106" t="s">
        <v>365</v>
      </c>
      <c r="B131" s="106"/>
      <c r="C131" s="75">
        <v>222.77</v>
      </c>
      <c r="D131" s="75">
        <f t="shared" si="8"/>
        <v>44.554000000000002</v>
      </c>
      <c r="E131" s="75">
        <f t="shared" si="9"/>
        <v>267.32400000000001</v>
      </c>
      <c r="F131" s="77">
        <v>0</v>
      </c>
    </row>
    <row r="132" spans="1:6" s="8" customFormat="1" x14ac:dyDescent="0.25">
      <c r="A132" s="102" t="s">
        <v>366</v>
      </c>
      <c r="B132" s="102"/>
      <c r="C132" s="7">
        <v>15456</v>
      </c>
      <c r="D132" s="7">
        <f t="shared" si="8"/>
        <v>3091.2</v>
      </c>
      <c r="E132" s="7">
        <f t="shared" si="9"/>
        <v>18547.2</v>
      </c>
      <c r="F132" s="77">
        <v>0</v>
      </c>
    </row>
    <row r="133" spans="1:6" s="8" customFormat="1" x14ac:dyDescent="0.25">
      <c r="A133" s="102" t="s">
        <v>367</v>
      </c>
      <c r="B133" s="102"/>
      <c r="C133" s="7">
        <v>7200</v>
      </c>
      <c r="D133" s="7">
        <f t="shared" si="8"/>
        <v>1440</v>
      </c>
      <c r="E133" s="7">
        <f t="shared" si="9"/>
        <v>8640</v>
      </c>
      <c r="F133" s="77">
        <v>0</v>
      </c>
    </row>
    <row r="134" spans="1:6" s="8" customFormat="1" x14ac:dyDescent="0.25">
      <c r="A134" s="102" t="s">
        <v>368</v>
      </c>
      <c r="B134" s="102"/>
      <c r="C134" s="7">
        <v>8628</v>
      </c>
      <c r="D134" s="7">
        <f t="shared" si="8"/>
        <v>1725.6</v>
      </c>
      <c r="E134" s="7">
        <f t="shared" si="9"/>
        <v>10353.6</v>
      </c>
      <c r="F134" s="77">
        <v>0</v>
      </c>
    </row>
    <row r="135" spans="1:6" s="8" customFormat="1" x14ac:dyDescent="0.25">
      <c r="A135" s="102" t="s">
        <v>369</v>
      </c>
      <c r="B135" s="102"/>
      <c r="C135" s="7">
        <v>14.4</v>
      </c>
      <c r="D135" s="7">
        <f t="shared" si="8"/>
        <v>2.88</v>
      </c>
      <c r="E135" s="7">
        <f t="shared" si="9"/>
        <v>17.28</v>
      </c>
      <c r="F135" s="77">
        <v>0</v>
      </c>
    </row>
    <row r="136" spans="1:6" s="8" customFormat="1" x14ac:dyDescent="0.25">
      <c r="A136" s="102" t="s">
        <v>370</v>
      </c>
      <c r="B136" s="102"/>
      <c r="C136" s="7">
        <v>16</v>
      </c>
      <c r="D136" s="7">
        <f t="shared" si="8"/>
        <v>3.2</v>
      </c>
      <c r="E136" s="7">
        <f t="shared" si="9"/>
        <v>19.2</v>
      </c>
      <c r="F136" s="77">
        <v>0</v>
      </c>
    </row>
    <row r="137" spans="1:6" s="8" customFormat="1" x14ac:dyDescent="0.25">
      <c r="A137" s="104" t="s">
        <v>371</v>
      </c>
      <c r="B137" s="104"/>
      <c r="C137" s="6">
        <v>66</v>
      </c>
      <c r="D137" s="6">
        <f t="shared" ref="D137:D142" si="10">C137*20/100</f>
        <v>13.2</v>
      </c>
      <c r="E137" s="7">
        <f t="shared" ref="E137:E142" si="11">C137+D137</f>
        <v>79.2</v>
      </c>
      <c r="F137" s="77">
        <v>0</v>
      </c>
    </row>
    <row r="138" spans="1:6" s="8" customFormat="1" x14ac:dyDescent="0.25">
      <c r="A138" s="104" t="s">
        <v>372</v>
      </c>
      <c r="B138" s="104"/>
      <c r="C138" s="6">
        <v>14.4</v>
      </c>
      <c r="D138" s="6">
        <f t="shared" si="10"/>
        <v>2.88</v>
      </c>
      <c r="E138" s="6">
        <f t="shared" si="11"/>
        <v>17.28</v>
      </c>
      <c r="F138" s="77">
        <v>0</v>
      </c>
    </row>
    <row r="139" spans="1:6" s="8" customFormat="1" x14ac:dyDescent="0.25">
      <c r="A139" s="104" t="s">
        <v>373</v>
      </c>
      <c r="B139" s="104"/>
      <c r="C139" s="6">
        <v>87.6</v>
      </c>
      <c r="D139" s="6">
        <f t="shared" si="10"/>
        <v>17.52</v>
      </c>
      <c r="E139" s="6">
        <f t="shared" si="11"/>
        <v>105.11999999999999</v>
      </c>
      <c r="F139" s="77">
        <v>0</v>
      </c>
    </row>
    <row r="140" spans="1:6" s="8" customFormat="1" x14ac:dyDescent="0.25">
      <c r="A140" s="104" t="s">
        <v>374</v>
      </c>
      <c r="B140" s="104"/>
      <c r="C140" s="6">
        <v>16</v>
      </c>
      <c r="D140" s="6">
        <f t="shared" si="10"/>
        <v>3.2</v>
      </c>
      <c r="E140" s="6">
        <f t="shared" si="11"/>
        <v>19.2</v>
      </c>
      <c r="F140" s="77">
        <v>0</v>
      </c>
    </row>
    <row r="141" spans="1:6" s="8" customFormat="1" x14ac:dyDescent="0.25">
      <c r="A141" s="104" t="s">
        <v>375</v>
      </c>
      <c r="B141" s="104"/>
      <c r="C141" s="6">
        <v>2378.4</v>
      </c>
      <c r="D141" s="6">
        <f t="shared" si="10"/>
        <v>475.68</v>
      </c>
      <c r="E141" s="6">
        <f t="shared" si="11"/>
        <v>2854.08</v>
      </c>
      <c r="F141" s="77">
        <v>0</v>
      </c>
    </row>
    <row r="142" spans="1:6" s="8" customFormat="1" x14ac:dyDescent="0.25">
      <c r="A142" s="104" t="s">
        <v>376</v>
      </c>
      <c r="B142" s="104"/>
      <c r="C142" s="6">
        <v>1159.2</v>
      </c>
      <c r="D142" s="6">
        <f t="shared" si="10"/>
        <v>231.84</v>
      </c>
      <c r="E142" s="6">
        <f t="shared" si="11"/>
        <v>1391.04</v>
      </c>
      <c r="F142" s="77">
        <v>0</v>
      </c>
    </row>
    <row r="143" spans="1:6" s="8" customFormat="1" x14ac:dyDescent="0.25">
      <c r="A143" s="104" t="s">
        <v>377</v>
      </c>
      <c r="B143" s="104"/>
      <c r="C143" s="107" t="s">
        <v>159</v>
      </c>
      <c r="D143" s="107"/>
      <c r="E143" s="107"/>
      <c r="F143" s="77">
        <v>0</v>
      </c>
    </row>
    <row r="144" spans="1:6" s="8" customFormat="1" x14ac:dyDescent="0.25">
      <c r="A144" s="102" t="s">
        <v>378</v>
      </c>
      <c r="B144" s="102"/>
      <c r="C144" s="7">
        <v>5.4</v>
      </c>
      <c r="D144" s="6">
        <f t="shared" ref="D144:D157" si="12">C144*20/100</f>
        <v>1.08</v>
      </c>
      <c r="E144" s="6">
        <f t="shared" ref="E144:E157" si="13">C144+D144</f>
        <v>6.48</v>
      </c>
      <c r="F144" s="77">
        <v>0</v>
      </c>
    </row>
    <row r="145" spans="1:6" s="8" customFormat="1" x14ac:dyDescent="0.25">
      <c r="A145" s="104" t="s">
        <v>379</v>
      </c>
      <c r="B145" s="104"/>
      <c r="C145" s="6">
        <v>35.200000000000003</v>
      </c>
      <c r="D145" s="6">
        <f t="shared" si="12"/>
        <v>7.04</v>
      </c>
      <c r="E145" s="6">
        <f t="shared" si="13"/>
        <v>42.24</v>
      </c>
      <c r="F145" s="77">
        <v>0</v>
      </c>
    </row>
    <row r="146" spans="1:6" s="8" customFormat="1" x14ac:dyDescent="0.25">
      <c r="A146" s="104" t="s">
        <v>380</v>
      </c>
      <c r="B146" s="104"/>
      <c r="C146" s="6">
        <v>41.12</v>
      </c>
      <c r="D146" s="6">
        <f t="shared" si="12"/>
        <v>8.2240000000000002</v>
      </c>
      <c r="E146" s="6">
        <f t="shared" si="13"/>
        <v>49.343999999999994</v>
      </c>
      <c r="F146" s="77">
        <v>0</v>
      </c>
    </row>
    <row r="147" spans="1:6" s="8" customFormat="1" x14ac:dyDescent="0.25">
      <c r="A147" s="104" t="s">
        <v>381</v>
      </c>
      <c r="B147" s="104"/>
      <c r="C147" s="6">
        <v>45.6</v>
      </c>
      <c r="D147" s="6">
        <f t="shared" si="12"/>
        <v>9.1199999999999992</v>
      </c>
      <c r="E147" s="6">
        <f t="shared" si="13"/>
        <v>54.72</v>
      </c>
      <c r="F147" s="77">
        <v>0</v>
      </c>
    </row>
    <row r="148" spans="1:6" x14ac:dyDescent="0.25">
      <c r="A148" s="104" t="s">
        <v>382</v>
      </c>
      <c r="B148" s="104"/>
      <c r="C148" s="6">
        <v>240</v>
      </c>
      <c r="D148" s="6">
        <f t="shared" si="12"/>
        <v>48</v>
      </c>
      <c r="E148" s="6">
        <f t="shared" si="13"/>
        <v>288</v>
      </c>
      <c r="F148" s="77">
        <v>0</v>
      </c>
    </row>
    <row r="149" spans="1:6" x14ac:dyDescent="0.25">
      <c r="A149" s="104" t="s">
        <v>383</v>
      </c>
      <c r="B149" s="104"/>
      <c r="C149" s="6">
        <v>162</v>
      </c>
      <c r="D149" s="6">
        <f t="shared" si="12"/>
        <v>32.4</v>
      </c>
      <c r="E149" s="6">
        <f t="shared" si="13"/>
        <v>194.4</v>
      </c>
      <c r="F149" s="77">
        <v>0</v>
      </c>
    </row>
    <row r="150" spans="1:6" x14ac:dyDescent="0.25">
      <c r="A150" s="104" t="s">
        <v>384</v>
      </c>
      <c r="B150" s="104"/>
      <c r="C150" s="6">
        <v>618</v>
      </c>
      <c r="D150" s="6">
        <f t="shared" si="12"/>
        <v>123.6</v>
      </c>
      <c r="E150" s="6">
        <f t="shared" si="13"/>
        <v>741.6</v>
      </c>
      <c r="F150" s="77">
        <v>0</v>
      </c>
    </row>
    <row r="151" spans="1:6" x14ac:dyDescent="0.25">
      <c r="A151" s="106" t="s">
        <v>385</v>
      </c>
      <c r="B151" s="106"/>
      <c r="C151" s="75">
        <v>1464</v>
      </c>
      <c r="D151" s="75">
        <f t="shared" si="12"/>
        <v>292.8</v>
      </c>
      <c r="E151" s="75">
        <f t="shared" si="13"/>
        <v>1756.8</v>
      </c>
      <c r="F151" s="77">
        <v>0</v>
      </c>
    </row>
    <row r="152" spans="1:6" x14ac:dyDescent="0.25">
      <c r="A152" s="104" t="s">
        <v>386</v>
      </c>
      <c r="B152" s="104"/>
      <c r="C152" s="6">
        <v>36</v>
      </c>
      <c r="D152" s="6">
        <f t="shared" si="12"/>
        <v>7.2</v>
      </c>
      <c r="E152" s="6">
        <f t="shared" si="13"/>
        <v>43.2</v>
      </c>
      <c r="F152" s="77">
        <v>0</v>
      </c>
    </row>
    <row r="153" spans="1:6" x14ac:dyDescent="0.25">
      <c r="A153" s="104" t="s">
        <v>387</v>
      </c>
      <c r="B153" s="104"/>
      <c r="C153" s="6">
        <v>90</v>
      </c>
      <c r="D153" s="6">
        <f t="shared" si="12"/>
        <v>18</v>
      </c>
      <c r="E153" s="6">
        <f t="shared" si="13"/>
        <v>108</v>
      </c>
      <c r="F153" s="77">
        <v>0</v>
      </c>
    </row>
    <row r="154" spans="1:6" x14ac:dyDescent="0.25">
      <c r="A154" s="104" t="s">
        <v>388</v>
      </c>
      <c r="B154" s="104"/>
      <c r="C154" s="6">
        <v>282</v>
      </c>
      <c r="D154" s="6">
        <f t="shared" si="12"/>
        <v>56.4</v>
      </c>
      <c r="E154" s="6">
        <f t="shared" si="13"/>
        <v>338.4</v>
      </c>
      <c r="F154" s="77">
        <v>0</v>
      </c>
    </row>
    <row r="155" spans="1:6" x14ac:dyDescent="0.25">
      <c r="A155" s="104" t="s">
        <v>389</v>
      </c>
      <c r="B155" s="104"/>
      <c r="C155" s="6">
        <v>135.5</v>
      </c>
      <c r="D155" s="6">
        <f t="shared" si="12"/>
        <v>27.1</v>
      </c>
      <c r="E155" s="6">
        <f t="shared" si="13"/>
        <v>162.6</v>
      </c>
      <c r="F155" s="77">
        <v>0</v>
      </c>
    </row>
    <row r="156" spans="1:6" x14ac:dyDescent="0.25">
      <c r="A156" s="104" t="s">
        <v>390</v>
      </c>
      <c r="B156" s="104"/>
      <c r="C156" s="6">
        <v>276</v>
      </c>
      <c r="D156" s="6">
        <f t="shared" si="12"/>
        <v>55.2</v>
      </c>
      <c r="E156" s="6">
        <f t="shared" si="13"/>
        <v>331.2</v>
      </c>
      <c r="F156" s="77">
        <v>0</v>
      </c>
    </row>
    <row r="157" spans="1:6" x14ac:dyDescent="0.25">
      <c r="A157" s="104" t="s">
        <v>391</v>
      </c>
      <c r="B157" s="104"/>
      <c r="C157" s="6">
        <v>1800</v>
      </c>
      <c r="D157" s="6">
        <f t="shared" si="12"/>
        <v>360</v>
      </c>
      <c r="E157" s="6">
        <f t="shared" si="13"/>
        <v>2160</v>
      </c>
      <c r="F157" s="77">
        <v>0</v>
      </c>
    </row>
    <row r="158" spans="1:6" x14ac:dyDescent="0.25">
      <c r="C158"/>
      <c r="D158"/>
      <c r="E158"/>
      <c r="F158"/>
    </row>
    <row r="159" spans="1:6" x14ac:dyDescent="0.25">
      <c r="C159"/>
      <c r="D159"/>
      <c r="E159"/>
      <c r="F159"/>
    </row>
    <row r="160" spans="1:6" x14ac:dyDescent="0.25">
      <c r="C160"/>
      <c r="D160"/>
      <c r="E160"/>
      <c r="F160"/>
    </row>
    <row r="161" spans="3:6" x14ac:dyDescent="0.25">
      <c r="C161"/>
      <c r="D161"/>
      <c r="E161"/>
      <c r="F161"/>
    </row>
    <row r="162" spans="3:6" x14ac:dyDescent="0.25">
      <c r="C162"/>
      <c r="D162"/>
      <c r="E162"/>
      <c r="F162"/>
    </row>
    <row r="163" spans="3:6" x14ac:dyDescent="0.25">
      <c r="C163"/>
      <c r="D163"/>
      <c r="E163"/>
      <c r="F163"/>
    </row>
    <row r="164" spans="3:6" x14ac:dyDescent="0.25">
      <c r="C164"/>
      <c r="D164"/>
      <c r="E164"/>
      <c r="F164"/>
    </row>
    <row r="165" spans="3:6" x14ac:dyDescent="0.25">
      <c r="C165"/>
      <c r="D165"/>
      <c r="E165"/>
      <c r="F165"/>
    </row>
    <row r="166" spans="3:6" x14ac:dyDescent="0.25">
      <c r="C166"/>
      <c r="D166"/>
      <c r="E166"/>
      <c r="F166"/>
    </row>
    <row r="167" spans="3:6" x14ac:dyDescent="0.25">
      <c r="C167"/>
      <c r="D167"/>
      <c r="E167"/>
      <c r="F167"/>
    </row>
    <row r="168" spans="3:6" x14ac:dyDescent="0.25">
      <c r="C168"/>
      <c r="D168"/>
      <c r="E168"/>
      <c r="F168"/>
    </row>
    <row r="169" spans="3:6" x14ac:dyDescent="0.25">
      <c r="C169"/>
      <c r="D169"/>
      <c r="E169"/>
      <c r="F169"/>
    </row>
    <row r="170" spans="3:6" x14ac:dyDescent="0.25">
      <c r="C170"/>
      <c r="D170"/>
      <c r="E170"/>
      <c r="F170"/>
    </row>
    <row r="171" spans="3:6" x14ac:dyDescent="0.25">
      <c r="C171"/>
      <c r="D171"/>
      <c r="E171"/>
      <c r="F171"/>
    </row>
    <row r="172" spans="3:6" x14ac:dyDescent="0.25">
      <c r="C172"/>
      <c r="D172"/>
      <c r="E172"/>
      <c r="F172"/>
    </row>
    <row r="173" spans="3:6" x14ac:dyDescent="0.25">
      <c r="C173"/>
      <c r="D173"/>
      <c r="E173"/>
      <c r="F173"/>
    </row>
    <row r="174" spans="3:6" x14ac:dyDescent="0.25">
      <c r="C174"/>
      <c r="D174"/>
      <c r="E174"/>
      <c r="F174"/>
    </row>
    <row r="175" spans="3:6" x14ac:dyDescent="0.25">
      <c r="C175"/>
      <c r="D175"/>
      <c r="E175"/>
      <c r="F175"/>
    </row>
    <row r="176" spans="3:6" x14ac:dyDescent="0.25">
      <c r="C176"/>
      <c r="D176"/>
      <c r="E176"/>
      <c r="F176"/>
    </row>
    <row r="177" spans="3:6" x14ac:dyDescent="0.25">
      <c r="C177"/>
      <c r="D177"/>
      <c r="E177"/>
      <c r="F177"/>
    </row>
    <row r="178" spans="3:6" x14ac:dyDescent="0.25">
      <c r="C178"/>
      <c r="D178"/>
      <c r="E178"/>
      <c r="F178"/>
    </row>
    <row r="179" spans="3:6" x14ac:dyDescent="0.25">
      <c r="C179"/>
      <c r="D179"/>
      <c r="E179"/>
      <c r="F179"/>
    </row>
    <row r="180" spans="3:6" x14ac:dyDescent="0.25">
      <c r="C180"/>
      <c r="D180"/>
      <c r="E180"/>
      <c r="F180"/>
    </row>
    <row r="181" spans="3:6" x14ac:dyDescent="0.25">
      <c r="C181"/>
      <c r="D181"/>
      <c r="E181"/>
      <c r="F181"/>
    </row>
    <row r="182" spans="3:6" x14ac:dyDescent="0.25">
      <c r="C182"/>
      <c r="D182"/>
      <c r="E182"/>
      <c r="F182"/>
    </row>
    <row r="183" spans="3:6" x14ac:dyDescent="0.25">
      <c r="C183"/>
      <c r="D183"/>
      <c r="E183"/>
      <c r="F183"/>
    </row>
    <row r="184" spans="3:6" x14ac:dyDescent="0.25">
      <c r="C184"/>
      <c r="D184"/>
      <c r="E184"/>
      <c r="F184"/>
    </row>
    <row r="185" spans="3:6" x14ac:dyDescent="0.25">
      <c r="C185"/>
      <c r="D185"/>
      <c r="E185"/>
      <c r="F185"/>
    </row>
    <row r="186" spans="3:6" x14ac:dyDescent="0.25">
      <c r="C186"/>
      <c r="D186"/>
      <c r="E186"/>
      <c r="F186"/>
    </row>
    <row r="187" spans="3:6" x14ac:dyDescent="0.25">
      <c r="C187"/>
      <c r="D187"/>
      <c r="E187"/>
      <c r="F187"/>
    </row>
    <row r="188" spans="3:6" x14ac:dyDescent="0.25">
      <c r="C188"/>
      <c r="D188"/>
      <c r="E188"/>
      <c r="F188"/>
    </row>
    <row r="189" spans="3:6" x14ac:dyDescent="0.25">
      <c r="C189"/>
      <c r="D189"/>
      <c r="E189"/>
      <c r="F189"/>
    </row>
    <row r="190" spans="3:6" x14ac:dyDescent="0.25">
      <c r="C190"/>
      <c r="D190"/>
      <c r="E190"/>
      <c r="F190"/>
    </row>
    <row r="191" spans="3:6" x14ac:dyDescent="0.25">
      <c r="C191"/>
      <c r="D191"/>
      <c r="E191"/>
      <c r="F191"/>
    </row>
    <row r="192" spans="3:6" x14ac:dyDescent="0.25">
      <c r="C192"/>
      <c r="D192"/>
      <c r="E192"/>
      <c r="F192"/>
    </row>
    <row r="193" spans="3:6" x14ac:dyDescent="0.25">
      <c r="C193"/>
      <c r="D193"/>
      <c r="E193"/>
      <c r="F193"/>
    </row>
    <row r="194" spans="3:6" x14ac:dyDescent="0.25">
      <c r="C194"/>
      <c r="D194"/>
      <c r="E194"/>
      <c r="F194"/>
    </row>
    <row r="195" spans="3:6" x14ac:dyDescent="0.25">
      <c r="C195"/>
      <c r="D195"/>
      <c r="E195"/>
      <c r="F195"/>
    </row>
    <row r="196" spans="3:6" x14ac:dyDescent="0.25">
      <c r="C196"/>
      <c r="D196"/>
      <c r="E196"/>
      <c r="F196"/>
    </row>
    <row r="197" spans="3:6" x14ac:dyDescent="0.25">
      <c r="C197"/>
      <c r="D197"/>
      <c r="E197"/>
      <c r="F197"/>
    </row>
    <row r="198" spans="3:6" x14ac:dyDescent="0.25">
      <c r="C198"/>
      <c r="D198"/>
      <c r="E198"/>
      <c r="F198"/>
    </row>
    <row r="199" spans="3:6" x14ac:dyDescent="0.25">
      <c r="C199"/>
      <c r="D199"/>
      <c r="E199"/>
      <c r="F199"/>
    </row>
    <row r="200" spans="3:6" x14ac:dyDescent="0.25">
      <c r="C200"/>
      <c r="D200"/>
      <c r="E200"/>
      <c r="F200"/>
    </row>
    <row r="201" spans="3:6" x14ac:dyDescent="0.25">
      <c r="C201"/>
      <c r="D201"/>
      <c r="E201"/>
      <c r="F201"/>
    </row>
    <row r="202" spans="3:6" x14ac:dyDescent="0.25">
      <c r="C202"/>
      <c r="D202"/>
      <c r="E202"/>
      <c r="F202"/>
    </row>
    <row r="203" spans="3:6" x14ac:dyDescent="0.25">
      <c r="C203"/>
      <c r="D203"/>
      <c r="E203"/>
      <c r="F203"/>
    </row>
    <row r="204" spans="3:6" x14ac:dyDescent="0.25">
      <c r="C204"/>
      <c r="D204"/>
      <c r="E204"/>
      <c r="F204"/>
    </row>
    <row r="205" spans="3:6" x14ac:dyDescent="0.25">
      <c r="C205"/>
      <c r="D205"/>
      <c r="E205"/>
      <c r="F205"/>
    </row>
    <row r="206" spans="3:6" x14ac:dyDescent="0.25">
      <c r="C206"/>
      <c r="D206"/>
      <c r="E206"/>
      <c r="F206"/>
    </row>
  </sheetData>
  <mergeCells count="1">
    <mergeCell ref="C143:E143"/>
  </mergeCells>
  <pageMargins left="0.16" right="0.16" top="0.16" bottom="0.17" header="0.16" footer="0.17"/>
  <pageSetup scale="96" fitToHeight="2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01-01</vt:lpstr>
      <vt:lpstr>28-04</vt:lpstr>
      <vt:lpstr>18-05</vt:lpstr>
      <vt:lpstr>17-6</vt:lpstr>
      <vt:lpstr>14-7 </vt:lpstr>
      <vt:lpstr>12-8</vt:lpstr>
      <vt:lpstr>8-9</vt:lpstr>
      <vt:lpstr>16-10</vt:lpstr>
      <vt:lpstr>10-11</vt:lpstr>
      <vt:lpstr>'10-11'!Print_Area</vt:lpstr>
      <vt:lpstr>'12-8'!Print_Area</vt:lpstr>
      <vt:lpstr>'14-7 '!Print_Area</vt:lpstr>
      <vt:lpstr>'16-10'!Print_Area</vt:lpstr>
      <vt:lpstr>'17-6'!Print_Area</vt:lpstr>
      <vt:lpstr>'18-05'!Print_Area</vt:lpstr>
      <vt:lpstr>'28-04'!Print_Area</vt:lpstr>
      <vt:lpstr>'8-9'!Print_Area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des Horts</dc:creator>
  <cp:lastModifiedBy>patieru12</cp:lastModifiedBy>
  <cp:lastPrinted>2015-11-12T12:40:11Z</cp:lastPrinted>
  <dcterms:created xsi:type="dcterms:W3CDTF">2014-12-19T13:39:02Z</dcterms:created>
  <dcterms:modified xsi:type="dcterms:W3CDTF">2017-12-24T09:43:08Z</dcterms:modified>
</cp:coreProperties>
</file>