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337FZ\Downloads\"/>
    </mc:Choice>
  </mc:AlternateContent>
  <xr:revisionPtr revIDLastSave="0" documentId="13_ncr:1_{D077E78A-6931-423F-BEF6-BBED6418D394}" xr6:coauthVersionLast="47" xr6:coauthVersionMax="47" xr10:uidLastSave="{00000000-0000-0000-0000-000000000000}"/>
  <bookViews>
    <workbookView xWindow="-110" yWindow="-110" windowWidth="19420" windowHeight="11500" firstSheet="2" activeTab="8" xr2:uid="{BCD50FCD-A049-44E2-BF0E-13F6803B492A}"/>
  </bookViews>
  <sheets>
    <sheet name="Data" sheetId="1" r:id="rId1"/>
    <sheet name="disney_movies" sheetId="16" r:id="rId2"/>
    <sheet name="Sheet1" sheetId="15" r:id="rId3"/>
    <sheet name="F Básicas" sheetId="9" r:id="rId4"/>
    <sheet name="F Lógicas" sheetId="10" r:id="rId5"/>
    <sheet name="F Texto" sheetId="11" r:id="rId6"/>
    <sheet name="F Fechas" sheetId="12" r:id="rId7"/>
    <sheet name="Referencias" sheetId="13" r:id="rId8"/>
    <sheet name="Buscar" sheetId="14" r:id="rId9"/>
  </sheets>
  <definedNames>
    <definedName name="_xlnm._FilterDatabase" localSheetId="0" hidden="1">Data!$B$2:$S$2</definedName>
    <definedName name="_xlnm.Criteria" localSheetId="0">Data!$K$2:$M$3</definedName>
    <definedName name="ExternalData_1" localSheetId="1" hidden="1">disney_movies!$A$1:$F$580</definedName>
    <definedName name="_xlnm.Extract" localSheetId="0">Data!$K$13:$S$13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L2" i="14" l="1"/>
  <c r="K2" i="14"/>
  <c r="J2" i="14"/>
  <c r="L2" i="12"/>
  <c r="K2" i="12"/>
  <c r="J2" i="12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2" i="11"/>
  <c r="J10" i="11" a="1"/>
  <c r="J10" i="11" s="1"/>
  <c r="J11" i="11" a="1"/>
  <c r="J11" i="11" s="1"/>
  <c r="J12" i="11" a="1"/>
  <c r="J12" i="11" s="1"/>
  <c r="J13" i="11" a="1"/>
  <c r="J13" i="11"/>
  <c r="J14" i="11" a="1"/>
  <c r="J14" i="11"/>
  <c r="J15" i="11" a="1"/>
  <c r="J15" i="11" s="1"/>
  <c r="J16" i="11" a="1"/>
  <c r="J16" i="11" s="1"/>
  <c r="J17" i="11" a="1"/>
  <c r="J17" i="11" s="1"/>
  <c r="J18" i="11" a="1"/>
  <c r="J18" i="11" s="1"/>
  <c r="J19" i="11" a="1"/>
  <c r="J19" i="11" s="1"/>
  <c r="J20" i="11" a="1"/>
  <c r="J20" i="11" s="1"/>
  <c r="J21" i="11" a="1"/>
  <c r="J21" i="11" s="1"/>
  <c r="J22" i="11" a="1"/>
  <c r="J22" i="11"/>
  <c r="J23" i="11" a="1"/>
  <c r="J23" i="11" s="1"/>
  <c r="J24" i="11" a="1"/>
  <c r="J24" i="11" s="1"/>
  <c r="J25" i="11" a="1"/>
  <c r="J25" i="11" s="1"/>
  <c r="J26" i="11" a="1"/>
  <c r="J26" i="11" s="1"/>
  <c r="J27" i="11" a="1"/>
  <c r="J27" i="11" s="1"/>
  <c r="J28" i="11" a="1"/>
  <c r="J28" i="11"/>
  <c r="J29" i="11" a="1"/>
  <c r="J29" i="11"/>
  <c r="J30" i="11" a="1"/>
  <c r="J30" i="11"/>
  <c r="J31" i="11" a="1"/>
  <c r="J31" i="11"/>
  <c r="J32" i="11" a="1"/>
  <c r="J32" i="11" s="1"/>
  <c r="J33" i="11" a="1"/>
  <c r="J33" i="11" s="1"/>
  <c r="J34" i="11" a="1"/>
  <c r="J34" i="11" s="1"/>
  <c r="J35" i="11" a="1"/>
  <c r="J35" i="11" s="1"/>
  <c r="J36" i="11" a="1"/>
  <c r="J36" i="11"/>
  <c r="J37" i="11" a="1"/>
  <c r="J37" i="11"/>
  <c r="J38" i="11" a="1"/>
  <c r="J38" i="11"/>
  <c r="J39" i="11" a="1"/>
  <c r="J39" i="11"/>
  <c r="J40" i="11" a="1"/>
  <c r="J40" i="11"/>
  <c r="J41" i="11" a="1"/>
  <c r="J41" i="11"/>
  <c r="J42" i="11" a="1"/>
  <c r="J42" i="11" s="1"/>
  <c r="J43" i="11" a="1"/>
  <c r="J43" i="11" s="1"/>
  <c r="J44" i="11" a="1"/>
  <c r="J44" i="11"/>
  <c r="J45" i="11" a="1"/>
  <c r="J45" i="11"/>
  <c r="J46" i="11" a="1"/>
  <c r="J46" i="11"/>
  <c r="J47" i="11" a="1"/>
  <c r="J47" i="11"/>
  <c r="J48" i="11" a="1"/>
  <c r="J48" i="11"/>
  <c r="J49" i="11" a="1"/>
  <c r="J49" i="11" s="1"/>
  <c r="J50" i="11" a="1"/>
  <c r="J50" i="11" s="1"/>
  <c r="J51" i="11" a="1"/>
  <c r="J51" i="11" s="1"/>
  <c r="J52" i="11" a="1"/>
  <c r="J52" i="11" s="1"/>
  <c r="J53" i="11" a="1"/>
  <c r="J53" i="11" s="1"/>
  <c r="J54" i="11" a="1"/>
  <c r="J54" i="11" s="1"/>
  <c r="J55" i="11" a="1"/>
  <c r="J55" i="11" s="1"/>
  <c r="J3" i="11" a="1"/>
  <c r="J3" i="11" s="1"/>
  <c r="J4" i="11" a="1"/>
  <c r="J4" i="11" s="1"/>
  <c r="J5" i="11" a="1"/>
  <c r="J5" i="11" s="1"/>
  <c r="J6" i="11" a="1"/>
  <c r="J6" i="11"/>
  <c r="J7" i="11" a="1"/>
  <c r="J7" i="11" s="1"/>
  <c r="J8" i="11" a="1"/>
  <c r="J8" i="11" s="1"/>
  <c r="J9" i="11" a="1"/>
  <c r="J9" i="11" s="1"/>
  <c r="P2" i="11"/>
  <c r="O2" i="11"/>
  <c r="N2" i="11"/>
  <c r="M2" i="11"/>
  <c r="L2" i="11"/>
  <c r="J2" i="11" a="1"/>
  <c r="J2" i="11" s="1"/>
  <c r="O5" i="9" a="1"/>
  <c r="O5" i="9" s="1"/>
  <c r="N5" i="9"/>
  <c r="M5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12ABB8-B61F-4084-879F-7F26038638F7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74F5FBB7-07C7-421A-8CF3-4B3904830295}" keepAlive="1" name="Query - disney_movies" description="Connection to the 'disney_movies' query in the workbook." type="5" refreshedVersion="8" background="1" saveData="1">
    <dbPr connection="Provider=Microsoft.Mashup.OleDb.1;Data Source=$Workbook$;Location=disney_movies;Extended Properties=&quot;&quot;" command="SELECT * FROM [disney_movies]"/>
  </connection>
  <connection id="3" xr16:uid="{07F63B9D-A1CC-47A4-A652-36BBF3B3B98E}" keepAlive="1" name="Query - Table 3" description="Connection to the 'Table 3' query in the workbook." type="5" refreshedVersion="0" background="1">
    <dbPr connection="Provider=Microsoft.Mashup.OleDb.1;Data Source=$Workbook$;Location=&quot;Table 3&quot;;Extended Properties=&quot;&quot;" command="SELECT * FROM [Table 3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<sst xmlns="http://schemas.openxmlformats.org/spreadsheetml/2006/main" count="2800" uniqueCount="727">
  <si>
    <t>nombre_completo</t>
  </si>
  <si>
    <t>id_empleado</t>
  </si>
  <si>
    <t>email (1111nombre@ey.com)</t>
  </si>
  <si>
    <t>via LinkedIn</t>
  </si>
  <si>
    <t>via Ai-Jobs.net</t>
  </si>
  <si>
    <t>via Las Vegas, NV - Geebo</t>
  </si>
  <si>
    <t>via ZipRecruiter</t>
  </si>
  <si>
    <t>via Indeed</t>
  </si>
  <si>
    <t>via Ladders</t>
  </si>
  <si>
    <t>via Ball - Talentify</t>
  </si>
  <si>
    <t>via My Champlain Valley Jobs</t>
  </si>
  <si>
    <t>via WREG Jobs</t>
  </si>
  <si>
    <t>via Recruit.net</t>
  </si>
  <si>
    <t>via Buffalo, NY - Geebo</t>
  </si>
  <si>
    <t>via PHL17 Jobs</t>
  </si>
  <si>
    <t>via Dice</t>
  </si>
  <si>
    <t>via Lakeland, FL - Geebo</t>
  </si>
  <si>
    <t>via IT JobServe</t>
  </si>
  <si>
    <t>via My ArkLaMiss Jobs</t>
  </si>
  <si>
    <t>via_trabajo</t>
  </si>
  <si>
    <t>salario_anual</t>
  </si>
  <si>
    <t>fecha_entrada</t>
  </si>
  <si>
    <t>productividad</t>
  </si>
  <si>
    <t>departamento</t>
  </si>
  <si>
    <t>IT</t>
  </si>
  <si>
    <t>Marketing</t>
  </si>
  <si>
    <t>Finanzas</t>
  </si>
  <si>
    <t>Ventas</t>
  </si>
  <si>
    <t>Ai-Jobs.net</t>
  </si>
  <si>
    <t>ZipRecruiter</t>
  </si>
  <si>
    <t>Indeed</t>
  </si>
  <si>
    <t>Las Vegas, NV - Geebo</t>
  </si>
  <si>
    <t>LinkedIn</t>
  </si>
  <si>
    <t>Ladders</t>
  </si>
  <si>
    <t>Recruit.net</t>
  </si>
  <si>
    <t>Buffalo, NY - Geebo</t>
  </si>
  <si>
    <t>PHL17 Jobs</t>
  </si>
  <si>
    <t>My Champlain Valley Jobs</t>
  </si>
  <si>
    <t>My ArkLaMiss Jobs</t>
  </si>
  <si>
    <t>Dice</t>
  </si>
  <si>
    <t>Ball - Talentify</t>
  </si>
  <si>
    <t>Lakeland, FL - Geebo</t>
  </si>
  <si>
    <t>IT JobServe</t>
  </si>
  <si>
    <t>WREG Jobs</t>
  </si>
  <si>
    <t>Recursos</t>
  </si>
  <si>
    <t>lucia fernandez</t>
  </si>
  <si>
    <t>ana rodriguez</t>
  </si>
  <si>
    <t>elena romero</t>
  </si>
  <si>
    <t>camila pardo</t>
  </si>
  <si>
    <t>patricia cabrera</t>
  </si>
  <si>
    <t>carlos lopez</t>
  </si>
  <si>
    <t>javier jimenez</t>
  </si>
  <si>
    <t>beatriz ramos</t>
  </si>
  <si>
    <t>alberto iglesias</t>
  </si>
  <si>
    <t>raul herrera</t>
  </si>
  <si>
    <t>pablo sanchez</t>
  </si>
  <si>
    <t>clara mendoza</t>
  </si>
  <si>
    <t>andrea serrano</t>
  </si>
  <si>
    <t>noelia marin</t>
  </si>
  <si>
    <t>raquel ruiz</t>
  </si>
  <si>
    <t>irene solis</t>
  </si>
  <si>
    <t>cristina navarro</t>
  </si>
  <si>
    <t>victor gutierrez</t>
  </si>
  <si>
    <t>paula cortes</t>
  </si>
  <si>
    <t>francisco rivas</t>
  </si>
  <si>
    <t>jorge reyes</t>
  </si>
  <si>
    <t>rocio mendez</t>
  </si>
  <si>
    <t>alejandro lozano</t>
  </si>
  <si>
    <t>sergio torres</t>
  </si>
  <si>
    <t>david perez</t>
  </si>
  <si>
    <t>sara vega</t>
  </si>
  <si>
    <t>esteban castillo</t>
  </si>
  <si>
    <t>juan martinez</t>
  </si>
  <si>
    <t>teresa gil</t>
  </si>
  <si>
    <t>natalia vazquez</t>
  </si>
  <si>
    <t>silguerrero</t>
  </si>
  <si>
    <t>marta castro</t>
  </si>
  <si>
    <t>oscar delgado</t>
  </si>
  <si>
    <t>mario lozano</t>
  </si>
  <si>
    <t>adrian aguirre</t>
  </si>
  <si>
    <t>hugo dominguez</t>
  </si>
  <si>
    <t>alicia duarte</t>
  </si>
  <si>
    <t>andres herrera</t>
  </si>
  <si>
    <t>manuel esteban</t>
  </si>
  <si>
    <t>ruben molina</t>
  </si>
  <si>
    <t>carolina bravo</t>
  </si>
  <si>
    <t>ivan ortega</t>
  </si>
  <si>
    <t>isabel morales</t>
  </si>
  <si>
    <t>diego campos</t>
  </si>
  <si>
    <t>laura diaz</t>
  </si>
  <si>
    <t>fernando pena</t>
  </si>
  <si>
    <t>sofia bautista</t>
  </si>
  <si>
    <t>guillermo fuentes</t>
  </si>
  <si>
    <t>antonio leon</t>
  </si>
  <si>
    <t>maria gonzalez</t>
  </si>
  <si>
    <t>julia hidalgo</t>
  </si>
  <si>
    <t>SUM</t>
  </si>
  <si>
    <t>COUNT</t>
  </si>
  <si>
    <t>AVERAGE</t>
  </si>
  <si>
    <t>MEDIAN</t>
  </si>
  <si>
    <t>MAX</t>
  </si>
  <si>
    <t>SUMIF</t>
  </si>
  <si>
    <t>COUNTIF</t>
  </si>
  <si>
    <t>AVERAGEIF</t>
  </si>
  <si>
    <t>MEDIAN IF??</t>
  </si>
  <si>
    <t>IF</t>
  </si>
  <si>
    <t>OR</t>
  </si>
  <si>
    <t>AND</t>
  </si>
  <si>
    <t>SPLITTEXT</t>
  </si>
  <si>
    <t>LEFT</t>
  </si>
  <si>
    <t>RIGHT</t>
  </si>
  <si>
    <t>LEN</t>
  </si>
  <si>
    <t>MID</t>
  </si>
  <si>
    <t>CONCAT</t>
  </si>
  <si>
    <t>DAY</t>
  </si>
  <si>
    <t>MONTH</t>
  </si>
  <si>
    <t>YEAR</t>
  </si>
  <si>
    <t>DAYS</t>
  </si>
  <si>
    <t>TODAY</t>
  </si>
  <si>
    <t>VLOOKUP</t>
  </si>
  <si>
    <t>HLOOKUP</t>
  </si>
  <si>
    <t>XLOOKUP</t>
  </si>
  <si>
    <t>SUBSTITUTE</t>
  </si>
  <si>
    <t>Sum</t>
  </si>
  <si>
    <t>Average</t>
  </si>
  <si>
    <t>Running Total</t>
  </si>
  <si>
    <t>Count</t>
  </si>
  <si>
    <t>movie_title</t>
  </si>
  <si>
    <t>release_date</t>
  </si>
  <si>
    <t>genre</t>
  </si>
  <si>
    <t>mpaa_rating</t>
  </si>
  <si>
    <t>total_gross</t>
  </si>
  <si>
    <t>inflation_adjusted_gross</t>
  </si>
  <si>
    <t>Snow White and the Seven Dwarfs</t>
  </si>
  <si>
    <t>Musical</t>
  </si>
  <si>
    <t>G</t>
  </si>
  <si>
    <t>Pinocchio</t>
  </si>
  <si>
    <t>Adventure</t>
  </si>
  <si>
    <t>Fantasia</t>
  </si>
  <si>
    <t>Song of the South</t>
  </si>
  <si>
    <t>Cinderella</t>
  </si>
  <si>
    <t>Drama</t>
  </si>
  <si>
    <t>20,000 Leagues Under the Sea</t>
  </si>
  <si>
    <t/>
  </si>
  <si>
    <t>Lady and the Tramp</t>
  </si>
  <si>
    <t>Sleeping Beauty</t>
  </si>
  <si>
    <t>101 Dalmatians</t>
  </si>
  <si>
    <t>Comedy</t>
  </si>
  <si>
    <t>The Absent Minded Professor</t>
  </si>
  <si>
    <t>Babes in Toyland</t>
  </si>
  <si>
    <t>Bon Voyage!</t>
  </si>
  <si>
    <t>Not Rated</t>
  </si>
  <si>
    <t>The Sword in the Stone</t>
  </si>
  <si>
    <t>The Jungle Book</t>
  </si>
  <si>
    <t>Blackbeard's Ghost</t>
  </si>
  <si>
    <t>The Aristocats</t>
  </si>
  <si>
    <t>The Boatniks</t>
  </si>
  <si>
    <t>Bedknobs and Broomsticks</t>
  </si>
  <si>
    <t>The Apple Dumpling Gang</t>
  </si>
  <si>
    <t>Freaky Friday</t>
  </si>
  <si>
    <t>The Many Adventures of Winnie the Pooh</t>
  </si>
  <si>
    <t>The Rescuers</t>
  </si>
  <si>
    <t>Herbie Goes to Monte Carlo</t>
  </si>
  <si>
    <t>The Black Hole</t>
  </si>
  <si>
    <t>Midnight Madness</t>
  </si>
  <si>
    <t>The Last Flight of Noah’s Ark</t>
  </si>
  <si>
    <t>The Devil and Max Devlin</t>
  </si>
  <si>
    <t>Amy</t>
  </si>
  <si>
    <t>The Fox and the Hound</t>
  </si>
  <si>
    <t>Condorman</t>
  </si>
  <si>
    <t>Action</t>
  </si>
  <si>
    <t>Night Crossing</t>
  </si>
  <si>
    <t>Tron</t>
  </si>
  <si>
    <t>Tex</t>
  </si>
  <si>
    <t>Trenchcoat</t>
  </si>
  <si>
    <t>Something Wicked This Way Comes</t>
  </si>
  <si>
    <t>Horror</t>
  </si>
  <si>
    <t>Never Cry Wolf</t>
  </si>
  <si>
    <t>Running Brave</t>
  </si>
  <si>
    <t>Splash</t>
  </si>
  <si>
    <t>PG</t>
  </si>
  <si>
    <t>Country</t>
  </si>
  <si>
    <t>Baby: Secret of the Lost Legend</t>
  </si>
  <si>
    <t>Return to Oz</t>
  </si>
  <si>
    <t>The Black Cauldron</t>
  </si>
  <si>
    <t>My Science Project</t>
  </si>
  <si>
    <t>The Journey of Natty Gann</t>
  </si>
  <si>
    <t>One Magic Christmas</t>
  </si>
  <si>
    <t>Down and Out in Beverly Hills</t>
  </si>
  <si>
    <t>R</t>
  </si>
  <si>
    <t>Off Beat</t>
  </si>
  <si>
    <t>Ruthless People</t>
  </si>
  <si>
    <t>The Great Mouse Detective</t>
  </si>
  <si>
    <t>Flight of the Navigator</t>
  </si>
  <si>
    <t>Tough Guys</t>
  </si>
  <si>
    <t>The Color of Money</t>
  </si>
  <si>
    <t>Outrageous Fortune</t>
  </si>
  <si>
    <t>Tin Men</t>
  </si>
  <si>
    <t>Ernest Goes to Camp</t>
  </si>
  <si>
    <t>Benji the Hunted</t>
  </si>
  <si>
    <t>Adventures in Babysitting</t>
  </si>
  <si>
    <t>Stakeout</t>
  </si>
  <si>
    <t>Can't Buy Me Love</t>
  </si>
  <si>
    <t>Romantic Comedy</t>
  </si>
  <si>
    <t>Hello Again</t>
  </si>
  <si>
    <t>3 Men and a Baby</t>
  </si>
  <si>
    <t>Good Morning Vietnam</t>
  </si>
  <si>
    <t>Shoot to Kill</t>
  </si>
  <si>
    <t>D.O.A.</t>
  </si>
  <si>
    <t>Thriller/Suspense</t>
  </si>
  <si>
    <t>Return to Snowy River</t>
  </si>
  <si>
    <t>Big Business</t>
  </si>
  <si>
    <t>Who Framed Roger Rabbit?</t>
  </si>
  <si>
    <t>Cocktail</t>
  </si>
  <si>
    <t>The Rescue</t>
  </si>
  <si>
    <t>Heartbreak Hotel</t>
  </si>
  <si>
    <t>The Good Mother</t>
  </si>
  <si>
    <t>Ernest Saves Christmas</t>
  </si>
  <si>
    <t>Oliver &amp; Company</t>
  </si>
  <si>
    <t>Beaches</t>
  </si>
  <si>
    <t>PG-13</t>
  </si>
  <si>
    <t>Three Fugitives</t>
  </si>
  <si>
    <t>New York Stories</t>
  </si>
  <si>
    <t>Disorganized Crime</t>
  </si>
  <si>
    <t>Dead Poets Society</t>
  </si>
  <si>
    <t>Honey, I Shrunk the Kids</t>
  </si>
  <si>
    <t>Turner &amp; Hooch</t>
  </si>
  <si>
    <t>Cheetah</t>
  </si>
  <si>
    <t>An Innocent Man</t>
  </si>
  <si>
    <t>Gross Anatomy</t>
  </si>
  <si>
    <t>The Little Mermaid</t>
  </si>
  <si>
    <t>Blaze</t>
  </si>
  <si>
    <t>Stella</t>
  </si>
  <si>
    <t>Where the Heart Is</t>
  </si>
  <si>
    <t>Pretty Woman</t>
  </si>
  <si>
    <t>Ernest Goes to Jail</t>
  </si>
  <si>
    <t>Spaced Invaders</t>
  </si>
  <si>
    <t>Fire Birds</t>
  </si>
  <si>
    <t>Dick Tracy</t>
  </si>
  <si>
    <t>Betsy's Wedding</t>
  </si>
  <si>
    <t>Arachnophobia</t>
  </si>
  <si>
    <t>DuckTales: The Movie - Treasure of th…</t>
  </si>
  <si>
    <t>Taking Care of Business</t>
  </si>
  <si>
    <t>Mr. Destiny</t>
  </si>
  <si>
    <t>The Rescuers Down Under</t>
  </si>
  <si>
    <t>3 Men and a Little Lady</t>
  </si>
  <si>
    <t>Green Card</t>
  </si>
  <si>
    <t>White Fang</t>
  </si>
  <si>
    <t>Scenes from a Mall</t>
  </si>
  <si>
    <t>Haakon Haakonsen</t>
  </si>
  <si>
    <t>The Marrying Man</t>
  </si>
  <si>
    <t>Oscar</t>
  </si>
  <si>
    <t>One Good Cop</t>
  </si>
  <si>
    <t>What About Bob?</t>
  </si>
  <si>
    <t>Wild Hearts Can't Be Broken</t>
  </si>
  <si>
    <t>The Rocketeer</t>
  </si>
  <si>
    <t>The Doctor</t>
  </si>
  <si>
    <t>Paradise</t>
  </si>
  <si>
    <t>Deceived</t>
  </si>
  <si>
    <t>Ernest Scared Stupid</t>
  </si>
  <si>
    <t>Billy Bathgate</t>
  </si>
  <si>
    <t>Beauty and the Beast</t>
  </si>
  <si>
    <t>Father of the Bride</t>
  </si>
  <si>
    <t>The Hand That Rocks the Cradle</t>
  </si>
  <si>
    <t>Medicine Man</t>
  </si>
  <si>
    <t>Blame it on the Bellboy</t>
  </si>
  <si>
    <t>Noises Off...</t>
  </si>
  <si>
    <t>Straight Talk</t>
  </si>
  <si>
    <t>Newsies</t>
  </si>
  <si>
    <t>Passed Away</t>
  </si>
  <si>
    <t>Encino Man</t>
  </si>
  <si>
    <t>Sister Act</t>
  </si>
  <si>
    <t>Honey I Blew Up the Kid</t>
  </si>
  <si>
    <t>A Stranger Among Us</t>
  </si>
  <si>
    <t>3 Ninjas</t>
  </si>
  <si>
    <t>A Gun in Betty Lou's Handbag</t>
  </si>
  <si>
    <t>Captain Ron</t>
  </si>
  <si>
    <t>Sarafina!</t>
  </si>
  <si>
    <t>Innocent Blood</t>
  </si>
  <si>
    <t>The Mighty Ducks</t>
  </si>
  <si>
    <t>1492: Conquest of Paradise</t>
  </si>
  <si>
    <t>Consenting Adults</t>
  </si>
  <si>
    <t>Aladdin</t>
  </si>
  <si>
    <t>The Distinguished Gentleman</t>
  </si>
  <si>
    <t>The Muppet Christmas Carol</t>
  </si>
  <si>
    <t>Alive</t>
  </si>
  <si>
    <t>Aspen Extreme</t>
  </si>
  <si>
    <t>Homeward Bound: The Incredible Journey</t>
  </si>
  <si>
    <t>The Cemetery Club</t>
  </si>
  <si>
    <t>Swing Kids</t>
  </si>
  <si>
    <t>A Far Off Place</t>
  </si>
  <si>
    <t>Born Yesterday</t>
  </si>
  <si>
    <t>The Adventures of Huck Finn</t>
  </si>
  <si>
    <t>Bound by Honor</t>
  </si>
  <si>
    <t>Indian Summer</t>
  </si>
  <si>
    <t>Super Mario Bros.</t>
  </si>
  <si>
    <t>Guilty as Sin</t>
  </si>
  <si>
    <t>Life With Mikey</t>
  </si>
  <si>
    <t>What's Love Got to Do With It</t>
  </si>
  <si>
    <t>Son in Law</t>
  </si>
  <si>
    <t>Hocus Pocus</t>
  </si>
  <si>
    <t>Another Stakeout</t>
  </si>
  <si>
    <t>My Boyfriend's Back</t>
  </si>
  <si>
    <t>Father Hood</t>
  </si>
  <si>
    <t>The Joy Luck Club</t>
  </si>
  <si>
    <t>Money for Nothing</t>
  </si>
  <si>
    <t>The Program</t>
  </si>
  <si>
    <t>Cool Runnings</t>
  </si>
  <si>
    <t>The Nightmare Before Christmas</t>
  </si>
  <si>
    <t>The Three Musketeers</t>
  </si>
  <si>
    <t>Sister Act 2 Back in the Habit</t>
  </si>
  <si>
    <t>Tombstone</t>
  </si>
  <si>
    <t>Western</t>
  </si>
  <si>
    <t>The Air Up There</t>
  </si>
  <si>
    <t>Cabin Boy</t>
  </si>
  <si>
    <t>Iron Will</t>
  </si>
  <si>
    <t>Red Rock West</t>
  </si>
  <si>
    <t>Blank Check</t>
  </si>
  <si>
    <t>Angie</t>
  </si>
  <si>
    <t>The Ref</t>
  </si>
  <si>
    <t>D2: The Mighty Ducks</t>
  </si>
  <si>
    <t>Holy Matrimony</t>
  </si>
  <si>
    <t>White Fang 2: Myth of the White Wolf</t>
  </si>
  <si>
    <t>The Inkwell</t>
  </si>
  <si>
    <t>When a Man Loves a Woman</t>
  </si>
  <si>
    <t>3 Ninjas Kick Back</t>
  </si>
  <si>
    <t>Renaissance Man</t>
  </si>
  <si>
    <t>The Lion King</t>
  </si>
  <si>
    <t>I Love Trouble</t>
  </si>
  <si>
    <t>Angels in the Outfield</t>
  </si>
  <si>
    <t>In the Army Now</t>
  </si>
  <si>
    <t>Color of Night</t>
  </si>
  <si>
    <t>Camp Nowhere</t>
  </si>
  <si>
    <t>It's Pat</t>
  </si>
  <si>
    <t>A Simple Twist of Fate</t>
  </si>
  <si>
    <t>Quiz Show</t>
  </si>
  <si>
    <t>Terminal Velocity</t>
  </si>
  <si>
    <t>Ed Wood</t>
  </si>
  <si>
    <t>The Puppet Masters</t>
  </si>
  <si>
    <t>Squanto: A Warrior's Tale</t>
  </si>
  <si>
    <t>The Santa Clause</t>
  </si>
  <si>
    <t>A Low Down Dirty Shame</t>
  </si>
  <si>
    <t>Houseguest</t>
  </si>
  <si>
    <t>Bad Company</t>
  </si>
  <si>
    <t>Miami Rhapsody</t>
  </si>
  <si>
    <t>The Jerky Boys</t>
  </si>
  <si>
    <t>Heavy Weights</t>
  </si>
  <si>
    <t>Man of the House</t>
  </si>
  <si>
    <t>Roommates</t>
  </si>
  <si>
    <t>Tall Tale</t>
  </si>
  <si>
    <t>A Pyromaniac's Love Story</t>
  </si>
  <si>
    <t>Jefferson in Paris</t>
  </si>
  <si>
    <t>Funny Bones</t>
  </si>
  <si>
    <t>A Goofy Movie</t>
  </si>
  <si>
    <t>While You Were Sleeping</t>
  </si>
  <si>
    <t>Crimson Tide</t>
  </si>
  <si>
    <t>Mad Love</t>
  </si>
  <si>
    <t>Pocahontas</t>
  </si>
  <si>
    <t>Judge Dredd</t>
  </si>
  <si>
    <t>Operation Dumbo Drop</t>
  </si>
  <si>
    <t>Dangerous Minds</t>
  </si>
  <si>
    <t>A Kid in King Arthur's Court</t>
  </si>
  <si>
    <t>The Tie That Binds</t>
  </si>
  <si>
    <t>Unstrung Heroes</t>
  </si>
  <si>
    <t>The Big Green</t>
  </si>
  <si>
    <t>Dead Presidents</t>
  </si>
  <si>
    <t>The Scarlet Letter</t>
  </si>
  <si>
    <t>Feast of July</t>
  </si>
  <si>
    <t>Powder</t>
  </si>
  <si>
    <t>Toy Story</t>
  </si>
  <si>
    <t>Father of the Bride Part II</t>
  </si>
  <si>
    <t>Nixon</t>
  </si>
  <si>
    <t>Tom and Huck</t>
  </si>
  <si>
    <t>Mr. Holland's Opus</t>
  </si>
  <si>
    <t>White Squall</t>
  </si>
  <si>
    <t>Muppet Treasure Island</t>
  </si>
  <si>
    <t>Mr. Wrong</t>
  </si>
  <si>
    <t>Before and After</t>
  </si>
  <si>
    <t>Up Close &amp; Personal</t>
  </si>
  <si>
    <t>Homeward Bound II: Lost in San Franc…</t>
  </si>
  <si>
    <t>Two Much</t>
  </si>
  <si>
    <t>Un indien dans la ville</t>
  </si>
  <si>
    <t>James and the Giant Peach</t>
  </si>
  <si>
    <t>Celtic Pride</t>
  </si>
  <si>
    <t>Last Dance</t>
  </si>
  <si>
    <t>Boys</t>
  </si>
  <si>
    <t>Spy Hard</t>
  </si>
  <si>
    <t>Eddie</t>
  </si>
  <si>
    <t>The Rock</t>
  </si>
  <si>
    <t>The Hunchback of Notre Dame</t>
  </si>
  <si>
    <t>Phenomenon</t>
  </si>
  <si>
    <t>Kazaam</t>
  </si>
  <si>
    <t>Jack</t>
  </si>
  <si>
    <t>First Kid</t>
  </si>
  <si>
    <t>The Rich Man's Wife</t>
  </si>
  <si>
    <t>D3: The Mighty Ducks</t>
  </si>
  <si>
    <t>The Associate</t>
  </si>
  <si>
    <t>Ransom</t>
  </si>
  <si>
    <t>The War at Home</t>
  </si>
  <si>
    <t>The Preacher's Wife</t>
  </si>
  <si>
    <t>Evita</t>
  </si>
  <si>
    <t>Metro</t>
  </si>
  <si>
    <t>Prefontaine</t>
  </si>
  <si>
    <t>Shadow Conspiracy</t>
  </si>
  <si>
    <t>That Darn Cat</t>
  </si>
  <si>
    <t>Jungle 2 Jungle</t>
  </si>
  <si>
    <t>The Sixth Man</t>
  </si>
  <si>
    <t>Grosse Pointe Blank</t>
  </si>
  <si>
    <t>Black Comedy</t>
  </si>
  <si>
    <t>Romy and Michele's High School Reunion</t>
  </si>
  <si>
    <t>Gone Fishin'</t>
  </si>
  <si>
    <t>Con Air</t>
  </si>
  <si>
    <t>Hercules</t>
  </si>
  <si>
    <t>George Of The Jungle</t>
  </si>
  <si>
    <t>Nothing To Lose</t>
  </si>
  <si>
    <t>Air Bud</t>
  </si>
  <si>
    <t>G.I. Jane</t>
  </si>
  <si>
    <t>A Thousand Acres</t>
  </si>
  <si>
    <t>Washington Square</t>
  </si>
  <si>
    <t>Rocket Man</t>
  </si>
  <si>
    <t>Playing God</t>
  </si>
  <si>
    <t>Flubber</t>
  </si>
  <si>
    <t>An American Werewolf in Paris</t>
  </si>
  <si>
    <t>Mr. Magoo</t>
  </si>
  <si>
    <t>Kundun</t>
  </si>
  <si>
    <t>Deep Rising</t>
  </si>
  <si>
    <t>Krippendorf's Tribe</t>
  </si>
  <si>
    <t>An Alan Smithee Film: Burn Hollywood …</t>
  </si>
  <si>
    <t>Meet the Deedles</t>
  </si>
  <si>
    <t>He Got Game</t>
  </si>
  <si>
    <t>The Horse Whisperer</t>
  </si>
  <si>
    <t>Six Days, Seven Nights</t>
  </si>
  <si>
    <t>Mulan</t>
  </si>
  <si>
    <t>Armageddon</t>
  </si>
  <si>
    <t>Jane Austen's Mafia</t>
  </si>
  <si>
    <t>The Parent Trap</t>
  </si>
  <si>
    <t>Firelight</t>
  </si>
  <si>
    <t>Simon Birch</t>
  </si>
  <si>
    <t>Holy Man</t>
  </si>
  <si>
    <t>Beloved</t>
  </si>
  <si>
    <t>The Waterboy</t>
  </si>
  <si>
    <t>I'll Be Home For Christmas</t>
  </si>
  <si>
    <t>A Bug's Life</t>
  </si>
  <si>
    <t>Enemy of the State</t>
  </si>
  <si>
    <t>Rushmore</t>
  </si>
  <si>
    <t>A Civil Action</t>
  </si>
  <si>
    <t>Mighty Joe Young</t>
  </si>
  <si>
    <t>My Favorite Martian</t>
  </si>
  <si>
    <t>The Other Sister</t>
  </si>
  <si>
    <t>Doug's 1st Movie</t>
  </si>
  <si>
    <t>Ten Things I Hate About You</t>
  </si>
  <si>
    <t>Endurance</t>
  </si>
  <si>
    <t>Instinct</t>
  </si>
  <si>
    <t>Tarzan</t>
  </si>
  <si>
    <t>Summer of Sam</t>
  </si>
  <si>
    <t>Inspector Gadget</t>
  </si>
  <si>
    <t>The Sixth Sense</t>
  </si>
  <si>
    <t>The 13th Warrior</t>
  </si>
  <si>
    <t>Breakfast of Champions</t>
  </si>
  <si>
    <t>Mumford</t>
  </si>
  <si>
    <t>Mystery, Alaska</t>
  </si>
  <si>
    <t>The Straight Story</t>
  </si>
  <si>
    <t>The Insider</t>
  </si>
  <si>
    <t>Toy Story 2</t>
  </si>
  <si>
    <t>Cradle Will Rock</t>
  </si>
  <si>
    <t>Deuce Bigalow: Male Gigolo</t>
  </si>
  <si>
    <t>Bicentennial Man</t>
  </si>
  <si>
    <t>Play it to the Bone</t>
  </si>
  <si>
    <t>Fantasia 2000 (IMAX)</t>
  </si>
  <si>
    <t>Gun Shy</t>
  </si>
  <si>
    <t>The Tigger Movie</t>
  </si>
  <si>
    <t>Mission to Mars</t>
  </si>
  <si>
    <t>High Fidelity</t>
  </si>
  <si>
    <t>Keeping the Faith</t>
  </si>
  <si>
    <t>Dinosaur</t>
  </si>
  <si>
    <t>Shanghai Noon</t>
  </si>
  <si>
    <t>Gone in 60 Seconds</t>
  </si>
  <si>
    <t>Fantasia 2000 (Theatrical Release)</t>
  </si>
  <si>
    <t>The Kid</t>
  </si>
  <si>
    <t>Coyote Ugly</t>
  </si>
  <si>
    <t>The Crew</t>
  </si>
  <si>
    <t>Duets</t>
  </si>
  <si>
    <t>Remember the Titans</t>
  </si>
  <si>
    <t>Unbreakable</t>
  </si>
  <si>
    <t>102 Dalmatians</t>
  </si>
  <si>
    <t>The Emperor's New Groove</t>
  </si>
  <si>
    <t>O Brother, Where Art Thou?</t>
  </si>
  <si>
    <t>Double Take</t>
  </si>
  <si>
    <t>Recess: School's Out</t>
  </si>
  <si>
    <t>Just Visiting</t>
  </si>
  <si>
    <t>Pearl Harbor</t>
  </si>
  <si>
    <t>Atlantis: The Lost Empire</t>
  </si>
  <si>
    <t>crazy/beautiful</t>
  </si>
  <si>
    <t>The Princess Diaries</t>
  </si>
  <si>
    <t>Bubble Boy</t>
  </si>
  <si>
    <t>Max Keeble's Big Move</t>
  </si>
  <si>
    <t>Corky Romano</t>
  </si>
  <si>
    <t>High Heels and Low Lifes</t>
  </si>
  <si>
    <t>Monsters, Inc.</t>
  </si>
  <si>
    <t>Out Cold</t>
  </si>
  <si>
    <t>The Royal Tenenbaums</t>
  </si>
  <si>
    <t>Beauty and the Beast (IMAX)</t>
  </si>
  <si>
    <t>Frank McKlusky C.I.</t>
  </si>
  <si>
    <t>Snow Dogs</t>
  </si>
  <si>
    <t>The Count of Monte Cristo</t>
  </si>
  <si>
    <t>Peter Pan: Return to Neverland</t>
  </si>
  <si>
    <t>Reign of Fire</t>
  </si>
  <si>
    <t>Sorority Boys</t>
  </si>
  <si>
    <t>The Rookie</t>
  </si>
  <si>
    <t>Big Trouble</t>
  </si>
  <si>
    <t>ESPN's Ultimate X - The Movie</t>
  </si>
  <si>
    <t>Documentary</t>
  </si>
  <si>
    <t>Lilo &amp; Stitch</t>
  </si>
  <si>
    <t>The Country Bears</t>
  </si>
  <si>
    <t>Signs</t>
  </si>
  <si>
    <t>Sen to Chihiro no Kamikakushi</t>
  </si>
  <si>
    <t>Sweet Home Alabama</t>
  </si>
  <si>
    <t>Moonlight Mile</t>
  </si>
  <si>
    <t>Tuck Everlasting</t>
  </si>
  <si>
    <t>The Santa Clause 2</t>
  </si>
  <si>
    <t>Treasure Planet</t>
  </si>
  <si>
    <t>The Hot Chick</t>
  </si>
  <si>
    <t>25th Hour</t>
  </si>
  <si>
    <t>The Recruit</t>
  </si>
  <si>
    <t>Shanghai Knights</t>
  </si>
  <si>
    <t>The Jungle Book 2</t>
  </si>
  <si>
    <t>Bringing Down the House</t>
  </si>
  <si>
    <t>Piglet's Big Movie</t>
  </si>
  <si>
    <t>Ghosts of the Abyss</t>
  </si>
  <si>
    <t>Holes</t>
  </si>
  <si>
    <t>The Lizzie McGuire Movie</t>
  </si>
  <si>
    <t>Finding Nemo</t>
  </si>
  <si>
    <t>Pirates of the Caribbean: The Curse o…</t>
  </si>
  <si>
    <t>Open Range</t>
  </si>
  <si>
    <t>Cold Creek Manor</t>
  </si>
  <si>
    <t>Under the Tuscan Sun</t>
  </si>
  <si>
    <t>Veronica Guerin</t>
  </si>
  <si>
    <t>Brother Bear</t>
  </si>
  <si>
    <t>The Haunted Mansion</t>
  </si>
  <si>
    <t>Calendar Girls</t>
  </si>
  <si>
    <t>Young Black Stallion</t>
  </si>
  <si>
    <t>Teacher's Pet: The Movie</t>
  </si>
  <si>
    <t>Miracle</t>
  </si>
  <si>
    <t>Confessions of a Teenage Drama Queen</t>
  </si>
  <si>
    <t>Hidalgo</t>
  </si>
  <si>
    <t>The Ladykillers</t>
  </si>
  <si>
    <t>Home on the Range</t>
  </si>
  <si>
    <t>The Alamo</t>
  </si>
  <si>
    <t>Raising Helen</t>
  </si>
  <si>
    <t>Around the World in 80 Days</t>
  </si>
  <si>
    <t>America's Heart and Soul</t>
  </si>
  <si>
    <t>King Arthur</t>
  </si>
  <si>
    <t>The Village</t>
  </si>
  <si>
    <t>The Princess Diaries 2: Royal Engagement</t>
  </si>
  <si>
    <t>Mr. 3000</t>
  </si>
  <si>
    <t>The Last Shot</t>
  </si>
  <si>
    <t>Ladder 49</t>
  </si>
  <si>
    <t>The Incredibles</t>
  </si>
  <si>
    <t>National Treasure</t>
  </si>
  <si>
    <t>The Life Aquatic with Steve Zissou</t>
  </si>
  <si>
    <t>Aliens of the Deep</t>
  </si>
  <si>
    <t>Pooh's Heffalump Movie</t>
  </si>
  <si>
    <t>The Pacifier</t>
  </si>
  <si>
    <t>Ice Princess</t>
  </si>
  <si>
    <t>A Lot Like Love</t>
  </si>
  <si>
    <t>The Hitchhiker's Guide to the Galaxy</t>
  </si>
  <si>
    <t>Hauru no ugoku shiro</t>
  </si>
  <si>
    <t>Herbie: Fully Loaded</t>
  </si>
  <si>
    <t>Dark Water</t>
  </si>
  <si>
    <t>Sky High</t>
  </si>
  <si>
    <t>Valiant</t>
  </si>
  <si>
    <t>Flightplan</t>
  </si>
  <si>
    <t>The Greatest Game Ever Played</t>
  </si>
  <si>
    <t>Shopgirl</t>
  </si>
  <si>
    <t>Chicken Little</t>
  </si>
  <si>
    <t>The Chronicles of Narnia: The Lion, t…</t>
  </si>
  <si>
    <t>Casanova</t>
  </si>
  <si>
    <t>Glory Road</t>
  </si>
  <si>
    <t>Annapolis</t>
  </si>
  <si>
    <t>Roving Mars</t>
  </si>
  <si>
    <t>Eight Below</t>
  </si>
  <si>
    <t>The Shaggy Dog</t>
  </si>
  <si>
    <t>Stay Alive</t>
  </si>
  <si>
    <t>The Wild</t>
  </si>
  <si>
    <t>Stick It</t>
  </si>
  <si>
    <t>Goal! The Dream Begins</t>
  </si>
  <si>
    <t>Cars</t>
  </si>
  <si>
    <t>Pirates of the Caribbean: Dead Man’…</t>
  </si>
  <si>
    <t>Step Up</t>
  </si>
  <si>
    <t>Invincible</t>
  </si>
  <si>
    <t>The Guardian</t>
  </si>
  <si>
    <t>The Prestige</t>
  </si>
  <si>
    <t>Tim Burton's The Nightmare Before Chr…</t>
  </si>
  <si>
    <t>The Santa Clause 3: The Escape Clause</t>
  </si>
  <si>
    <t>Déjà Vu</t>
  </si>
  <si>
    <t>Apocalypto</t>
  </si>
  <si>
    <t>Primeval</t>
  </si>
  <si>
    <t>Bridge to Terabithia</t>
  </si>
  <si>
    <t>Wild Hogs</t>
  </si>
  <si>
    <t>Meet the Robinsons</t>
  </si>
  <si>
    <t>The Lookout</t>
  </si>
  <si>
    <t>The Hoax</t>
  </si>
  <si>
    <t>The Invisible</t>
  </si>
  <si>
    <t>Pirates of the Caribbean: At World’…</t>
  </si>
  <si>
    <t>Ratatouille</t>
  </si>
  <si>
    <t>Underdog</t>
  </si>
  <si>
    <t>The Game Plan</t>
  </si>
  <si>
    <t>Dan in Real Life</t>
  </si>
  <si>
    <t>Enchanted</t>
  </si>
  <si>
    <t>National Treasure 2: Book of Secrets</t>
  </si>
  <si>
    <t>Hannah Montana/Miley Cyrus: Best of B…</t>
  </si>
  <si>
    <t>Concert/Performance</t>
  </si>
  <si>
    <t>Step Up 2 the Streets</t>
  </si>
  <si>
    <t>College Road Trip</t>
  </si>
  <si>
    <t>The Chronicles of Narnia: Prince Caspian</t>
  </si>
  <si>
    <t>WALL-E</t>
  </si>
  <si>
    <t>Swing Vote</t>
  </si>
  <si>
    <t>Goal! 2: Living the Dream...</t>
  </si>
  <si>
    <t>Miracle at St. Anna</t>
  </si>
  <si>
    <t>Beverly Hills Chihuahua</t>
  </si>
  <si>
    <t>Morning Light</t>
  </si>
  <si>
    <t>High School Musical 3: Senior Year</t>
  </si>
  <si>
    <t>Bolt</t>
  </si>
  <si>
    <t>Bedtime Stories</t>
  </si>
  <si>
    <t>Confessions of a Shopaholic</t>
  </si>
  <si>
    <t>Jonas Brothers: The 3D Concert Experi…</t>
  </si>
  <si>
    <t>Race to Witch Mountain</t>
  </si>
  <si>
    <t>Hannah Montana the Movie</t>
  </si>
  <si>
    <t>Earth</t>
  </si>
  <si>
    <t>Up</t>
  </si>
  <si>
    <t>The Proposal</t>
  </si>
  <si>
    <t>G-Force</t>
  </si>
  <si>
    <t>Gake no ue no Ponyo</t>
  </si>
  <si>
    <t>X Games 3D: The Movie</t>
  </si>
  <si>
    <t>Walt and El Grupo</t>
  </si>
  <si>
    <t>Surrogates</t>
  </si>
  <si>
    <t>Toy Story 3D Double Feature</t>
  </si>
  <si>
    <t>Disney's A Christmas Carol</t>
  </si>
  <si>
    <t>The Princess and the Frog</t>
  </si>
  <si>
    <t>Old Dogs</t>
  </si>
  <si>
    <t>When in Rome</t>
  </si>
  <si>
    <t>Alice in Wonderland</t>
  </si>
  <si>
    <t>Waking Sleeping Beauty</t>
  </si>
  <si>
    <t>The Last Song</t>
  </si>
  <si>
    <t>Oceans</t>
  </si>
  <si>
    <t>Prince of Persia: Sands of Time</t>
  </si>
  <si>
    <t>Toy Story 3</t>
  </si>
  <si>
    <t>The Sorcerer's Apprentice</t>
  </si>
  <si>
    <t>Step Up 3D</t>
  </si>
  <si>
    <t>Gedo Senki (Tales from Earthsea)</t>
  </si>
  <si>
    <t>You Again</t>
  </si>
  <si>
    <t>Secretariat</t>
  </si>
  <si>
    <t>Tangled</t>
  </si>
  <si>
    <t>Tron: Legacy</t>
  </si>
  <si>
    <t>Gnomeo and Juliet</t>
  </si>
  <si>
    <t>I am Number Four</t>
  </si>
  <si>
    <t>Mars Needs Moms</t>
  </si>
  <si>
    <t>African Cats</t>
  </si>
  <si>
    <t>Zokkomon</t>
  </si>
  <si>
    <t>Prom</t>
  </si>
  <si>
    <t>Pirates of the Caribbean: On Stranger…</t>
  </si>
  <si>
    <t>Cars 2</t>
  </si>
  <si>
    <t>Winnie the Pooh</t>
  </si>
  <si>
    <t>The Help</t>
  </si>
  <si>
    <t>Fright Night</t>
  </si>
  <si>
    <t>Real Steel</t>
  </si>
  <si>
    <t>The Muppets</t>
  </si>
  <si>
    <t>War Horse</t>
  </si>
  <si>
    <t>The Secret World of Arietty</t>
  </si>
  <si>
    <t>John Carter</t>
  </si>
  <si>
    <t>Chimpanzee</t>
  </si>
  <si>
    <t>The Avengers</t>
  </si>
  <si>
    <t>Brave</t>
  </si>
  <si>
    <t>People Like Us</t>
  </si>
  <si>
    <t>The Odd Life of Timothy Green</t>
  </si>
  <si>
    <t>Frankenweenie</t>
  </si>
  <si>
    <t>Wreck-It Ralph</t>
  </si>
  <si>
    <t>Lincoln</t>
  </si>
  <si>
    <t>Oz the Great and Powerful</t>
  </si>
  <si>
    <t>Iron Man 3</t>
  </si>
  <si>
    <t>Monsters University</t>
  </si>
  <si>
    <t>The Lone Ranger</t>
  </si>
  <si>
    <t>Disney Planes</t>
  </si>
  <si>
    <t>The Fifth Estate</t>
  </si>
  <si>
    <t>Thor: The Dark World</t>
  </si>
  <si>
    <t>Kaze Tachinu</t>
  </si>
  <si>
    <t>Frozen</t>
  </si>
  <si>
    <t>Delivery Man</t>
  </si>
  <si>
    <t>Saving Mr. Banks</t>
  </si>
  <si>
    <t>Need for Speed</t>
  </si>
  <si>
    <t>Muppets Most Wanted</t>
  </si>
  <si>
    <t>Captain America: The Winter Soldier</t>
  </si>
  <si>
    <t>Bears</t>
  </si>
  <si>
    <t>Million Dollar Arm</t>
  </si>
  <si>
    <t>Maleficent</t>
  </si>
  <si>
    <t>Planes: Fire and Rescue</t>
  </si>
  <si>
    <t>Guardians of the Galaxy</t>
  </si>
  <si>
    <t>The Hundred-Foot Journey</t>
  </si>
  <si>
    <t>Alexander and the Terrible, Horrible,…</t>
  </si>
  <si>
    <t>Big Hero 6</t>
  </si>
  <si>
    <t>Into the Woods</t>
  </si>
  <si>
    <t>Strange Magic</t>
  </si>
  <si>
    <t>McFarland, USA</t>
  </si>
  <si>
    <t>Monkey Kingdom</t>
  </si>
  <si>
    <t>Avengers: Age of Ultron</t>
  </si>
  <si>
    <t>Tomorrowland</t>
  </si>
  <si>
    <t>Inside Out</t>
  </si>
  <si>
    <t>Ant-Man</t>
  </si>
  <si>
    <t>Bridge of Spies</t>
  </si>
  <si>
    <t>The Good Dinosaur</t>
  </si>
  <si>
    <t>Star Wars Ep. VII: The Force Awakens</t>
  </si>
  <si>
    <t>The Finest Hours</t>
  </si>
  <si>
    <t>Zootopia</t>
  </si>
  <si>
    <t>A Beautiful Planet</t>
  </si>
  <si>
    <t>Captain America: Civil War</t>
  </si>
  <si>
    <t>Alice Through the Looking Glass</t>
  </si>
  <si>
    <t>Finding Dory</t>
  </si>
  <si>
    <t>The BFG</t>
  </si>
  <si>
    <t>Pete’s Dragon</t>
  </si>
  <si>
    <t>The Light Between Oceans</t>
  </si>
  <si>
    <t>Queen of Katwe</t>
  </si>
  <si>
    <t>Doctor Strange</t>
  </si>
  <si>
    <t>Moana</t>
  </si>
  <si>
    <t>Rogue One: A Star Wars Story</t>
  </si>
  <si>
    <t>MAXIFS</t>
  </si>
  <si>
    <t>MINIFS</t>
  </si>
  <si>
    <t xml:space="preserve">card duck pet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</si>
</sst>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9" fontId="0" fillId="0" borderId="0" xfId="2" applyFont="1"/>
    <xf numFmtId="14" fontId="0" fillId="0" borderId="0" xfId="0" applyNumberFormat="1"/>
    <xf numFmtId="164" fontId="0" fillId="0" borderId="0" xfId="1" applyNumberFormat="1" applyFont="1" applyAlignment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1" applyNumberFormat="1" applyFont="1"/>
    <xf numFmtId="0" fontId="3" fillId="3" borderId="0" xfId="0" applyFont="1" applyFill="1" applyBorder="1" applyAlignment="1">
      <alignment horizontal="center" vertical="center"/>
    </xf>
    <xf numFmtId="0" fontId="0" fillId="0" borderId="0" xfId="0" applyNumberFormat="1"/>
    <xf numFmtId="0" fontId="3" fillId="2" borderId="0" xfId="0" applyFont="1" applyFill="1"/>
  </cellXfs>
  <cellStyles count="3">
    <cellStyle name="Currency" xfId="1" builtinId="4"/>
    <cellStyle name="Normal" xfId="0" builtinId="0"/>
    <cellStyle name="Percent" xfId="2" builtinId="5"/>
  </cellStyles>
  <dxfs count="4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C07BA05-23C0-4F32-99CF-A5869D93FAD8}" autoFormatId="16" applyNumberFormats="0" applyBorderFormats="0" applyFontFormats="0" applyPatternFormats="0" applyAlignmentFormats="0" applyWidthHeightFormats="0">
  <queryTableRefresh nextId="7">
    <queryTableFields count="6">
      <queryTableField id="1" name="movie_title" tableColumnId="1"/>
      <queryTableField id="2" name="release_date" tableColumnId="2"/>
      <queryTableField id="3" name="genre" tableColumnId="3"/>
      <queryTableField id="4" name="mpaa_rating" tableColumnId="4"/>
      <queryTableField id="5" name="total_gross" tableColumnId="5"/>
      <queryTableField id="6" name="inflation_adjusted_gros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B28544-5436-41F3-BFD6-429D36A7C941}" name="disney_movies" displayName="disney_movies" ref="A1:F580" tableType="queryTable" totalsRowShown="0">
  <autoFilter ref="A1:F580" xr:uid="{0CB28544-5436-41F3-BFD6-429D36A7C941}"/>
  <tableColumns count="6">
    <tableColumn id="1" xr3:uid="{0095AF69-8C42-4322-97DD-7BEB50A820D1}" uniqueName="1" name="movie_title" queryTableFieldId="1" dataDxfId="3"/>
    <tableColumn id="2" xr3:uid="{17C1A0C6-4B00-4F4A-8171-36130368A037}" uniqueName="2" name="release_date" queryTableFieldId="2" dataDxfId="2"/>
    <tableColumn id="3" xr3:uid="{4CB5E185-9DB7-4EA4-B066-575295C70768}" uniqueName="3" name="genre" queryTableFieldId="3" dataDxfId="1"/>
    <tableColumn id="4" xr3:uid="{A239A525-3013-4D0A-8D45-C09E88BDC1DC}" uniqueName="4" name="mpaa_rating" queryTableFieldId="4" dataDxfId="0"/>
    <tableColumn id="5" xr3:uid="{FA5BC216-7742-4783-B861-55F5826FA191}" uniqueName="5" name="total_gross" queryTableFieldId="5"/>
    <tableColumn id="6" xr3:uid="{9CDEFB3C-9602-487E-9195-F22B39FAB0BA}" uniqueName="6" name="inflation_adjusted_gros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1A60-63C3-4E98-96D5-F65F977036F9}">
  <dimension ref="B2:S56"/>
  <sheetViews>
    <sheetView topLeftCell="B1" zoomScale="85" zoomScaleNormal="85" workbookViewId="0">
      <selection activeCell="K6" sqref="K6"/>
    </sheetView>
  </sheetViews>
  <sheetFormatPr defaultRowHeight="14.5" x14ac:dyDescent="0.35"/>
  <cols>
    <col min="1" max="1" width="15.81640625" customWidth="1"/>
    <col min="2" max="2" width="17.1796875" bestFit="1" customWidth="1"/>
    <col min="3" max="3" width="21.81640625" bestFit="1" customWidth="1"/>
    <col min="4" max="4" width="31.453125" bestFit="1" customWidth="1"/>
    <col min="5" max="5" width="25.08984375" bestFit="1" customWidth="1"/>
    <col min="6" max="6" width="18.1796875" bestFit="1" customWidth="1"/>
    <col min="7" max="7" width="17.81640625" bestFit="1" customWidth="1"/>
    <col min="8" max="8" width="17.453125" bestFit="1" customWidth="1"/>
    <col min="9" max="9" width="27.26953125" bestFit="1" customWidth="1"/>
    <col min="10" max="10" width="10.36328125" bestFit="1" customWidth="1"/>
    <col min="12" max="12" width="14.81640625" bestFit="1" customWidth="1"/>
    <col min="13" max="13" width="13.1796875" customWidth="1"/>
  </cols>
  <sheetData>
    <row r="2" spans="2:19" ht="30" customHeight="1" x14ac:dyDescent="0.35">
      <c r="B2" s="10" t="s">
        <v>1</v>
      </c>
      <c r="C2" s="10" t="s">
        <v>0</v>
      </c>
      <c r="D2" s="10" t="s">
        <v>2</v>
      </c>
      <c r="E2" s="10" t="s">
        <v>19</v>
      </c>
      <c r="F2" s="10" t="s">
        <v>23</v>
      </c>
      <c r="G2" s="10" t="s">
        <v>22</v>
      </c>
      <c r="H2" s="10" t="s">
        <v>20</v>
      </c>
      <c r="I2" s="10" t="s">
        <v>21</v>
      </c>
    </row>
    <row r="3" spans="2:19" x14ac:dyDescent="0.35">
      <c r="B3">
        <v>1626</v>
      </c>
      <c r="C3" t="s">
        <v>45</v>
      </c>
      <c r="E3" s="1" t="s">
        <v>4</v>
      </c>
      <c r="F3" s="1" t="s">
        <v>25</v>
      </c>
      <c r="G3" s="3">
        <v>0.62</v>
      </c>
      <c r="H3">
        <v>88128</v>
      </c>
      <c r="I3" s="4">
        <v>44956.342997685198</v>
      </c>
    </row>
    <row r="4" spans="2:19" x14ac:dyDescent="0.35">
      <c r="B4">
        <v>1626</v>
      </c>
      <c r="C4" t="s">
        <v>45</v>
      </c>
      <c r="E4" s="1" t="s">
        <v>4</v>
      </c>
      <c r="F4" s="1" t="s">
        <v>44</v>
      </c>
      <c r="G4" s="3">
        <v>0.62</v>
      </c>
      <c r="H4">
        <v>88128</v>
      </c>
      <c r="I4" s="4">
        <v>44956.342997685198</v>
      </c>
    </row>
    <row r="5" spans="2:19" x14ac:dyDescent="0.35">
      <c r="B5">
        <v>1382</v>
      </c>
      <c r="C5" t="s">
        <v>46</v>
      </c>
      <c r="E5" s="1" t="s">
        <v>6</v>
      </c>
      <c r="F5" s="1" t="s">
        <v>27</v>
      </c>
      <c r="G5" s="3">
        <v>0.21</v>
      </c>
      <c r="H5">
        <v>105800</v>
      </c>
      <c r="I5" s="4">
        <v>44955.420057870397</v>
      </c>
    </row>
    <row r="6" spans="2:19" x14ac:dyDescent="0.35">
      <c r="B6">
        <v>1414</v>
      </c>
      <c r="C6" t="s">
        <v>47</v>
      </c>
      <c r="E6" s="1" t="s">
        <v>6</v>
      </c>
      <c r="F6" s="1" t="s">
        <v>24</v>
      </c>
      <c r="G6" s="3">
        <v>0.1</v>
      </c>
      <c r="H6">
        <v>116700</v>
      </c>
      <c r="I6" s="4">
        <v>44955.420046296298</v>
      </c>
    </row>
    <row r="7" spans="2:19" x14ac:dyDescent="0.35">
      <c r="B7">
        <v>1415</v>
      </c>
      <c r="C7" t="s">
        <v>48</v>
      </c>
      <c r="E7" s="1" t="s">
        <v>6</v>
      </c>
      <c r="F7" s="1" t="s">
        <v>25</v>
      </c>
      <c r="G7" s="3">
        <v>0.37</v>
      </c>
      <c r="H7">
        <v>96500</v>
      </c>
      <c r="I7" s="4">
        <v>44953.435868055603</v>
      </c>
      <c r="N7" s="1"/>
      <c r="O7" s="1"/>
      <c r="P7" s="2"/>
      <c r="S7" s="2"/>
    </row>
    <row r="8" spans="2:19" x14ac:dyDescent="0.35">
      <c r="B8">
        <v>1087</v>
      </c>
      <c r="C8" t="s">
        <v>49</v>
      </c>
      <c r="E8" s="1" t="s">
        <v>7</v>
      </c>
      <c r="F8" s="1" t="s">
        <v>26</v>
      </c>
      <c r="G8" s="3">
        <v>0.49</v>
      </c>
      <c r="H8">
        <v>45240</v>
      </c>
      <c r="I8" s="4">
        <v>44953.378587963001</v>
      </c>
      <c r="N8" s="1"/>
      <c r="O8" s="1"/>
      <c r="P8" s="2"/>
      <c r="S8" s="2"/>
    </row>
    <row r="9" spans="2:19" x14ac:dyDescent="0.35">
      <c r="B9">
        <v>1383</v>
      </c>
      <c r="C9" t="s">
        <v>50</v>
      </c>
      <c r="E9" s="1" t="s">
        <v>5</v>
      </c>
      <c r="F9" s="1" t="s">
        <v>27</v>
      </c>
      <c r="G9" s="3">
        <v>0.51</v>
      </c>
      <c r="H9">
        <v>138320</v>
      </c>
      <c r="I9" s="4">
        <v>44953.003946759301</v>
      </c>
      <c r="N9" s="1"/>
      <c r="O9" s="1"/>
      <c r="P9" s="2"/>
      <c r="S9" s="2"/>
    </row>
    <row r="10" spans="2:19" x14ac:dyDescent="0.35">
      <c r="B10">
        <v>1759</v>
      </c>
      <c r="C10" t="s">
        <v>51</v>
      </c>
      <c r="E10" s="1" t="s">
        <v>3</v>
      </c>
      <c r="F10" s="1" t="s">
        <v>24</v>
      </c>
      <c r="G10" s="3">
        <v>0.18</v>
      </c>
      <c r="H10">
        <v>75000</v>
      </c>
      <c r="I10" s="4">
        <v>44952.6753356482</v>
      </c>
    </row>
    <row r="11" spans="2:19" x14ac:dyDescent="0.35">
      <c r="B11">
        <v>1357</v>
      </c>
      <c r="C11" t="s">
        <v>52</v>
      </c>
      <c r="E11" s="1" t="s">
        <v>3</v>
      </c>
      <c r="F11" s="1" t="s">
        <v>27</v>
      </c>
      <c r="G11" s="3">
        <v>0.64</v>
      </c>
      <c r="H11">
        <v>105000</v>
      </c>
      <c r="I11" s="4">
        <v>44952.328252314801</v>
      </c>
    </row>
    <row r="12" spans="2:19" x14ac:dyDescent="0.35">
      <c r="B12">
        <v>1706</v>
      </c>
      <c r="C12" t="s">
        <v>53</v>
      </c>
      <c r="E12" s="1" t="s">
        <v>3</v>
      </c>
      <c r="F12" s="1" t="s">
        <v>44</v>
      </c>
      <c r="G12" s="3">
        <v>0.46</v>
      </c>
      <c r="H12">
        <v>149874</v>
      </c>
      <c r="I12" s="4">
        <v>44951.975243055596</v>
      </c>
    </row>
    <row r="13" spans="2:19" x14ac:dyDescent="0.35">
      <c r="B13">
        <v>1781</v>
      </c>
      <c r="C13" t="s">
        <v>54</v>
      </c>
      <c r="E13" s="1" t="s">
        <v>3</v>
      </c>
      <c r="F13" s="1" t="s">
        <v>25</v>
      </c>
      <c r="G13" s="3">
        <v>0.4</v>
      </c>
      <c r="H13">
        <v>125000</v>
      </c>
      <c r="I13" s="4">
        <v>44951.915694444397</v>
      </c>
    </row>
    <row r="14" spans="2:19" x14ac:dyDescent="0.35">
      <c r="B14">
        <v>1253</v>
      </c>
      <c r="C14" t="s">
        <v>55</v>
      </c>
      <c r="E14" s="1" t="s">
        <v>3</v>
      </c>
      <c r="F14" s="1" t="s">
        <v>25</v>
      </c>
      <c r="G14" s="3">
        <v>0.24</v>
      </c>
      <c r="H14">
        <v>115000</v>
      </c>
      <c r="I14" s="4">
        <v>44950.668113425898</v>
      </c>
      <c r="N14" s="1"/>
      <c r="O14" s="1"/>
      <c r="P14" s="2"/>
      <c r="S14" s="2"/>
    </row>
    <row r="15" spans="2:19" x14ac:dyDescent="0.35">
      <c r="B15">
        <v>1085</v>
      </c>
      <c r="C15" t="s">
        <v>56</v>
      </c>
      <c r="E15" s="1" t="s">
        <v>3</v>
      </c>
      <c r="F15" s="1" t="s">
        <v>26</v>
      </c>
      <c r="G15" s="3">
        <v>0.81</v>
      </c>
      <c r="H15">
        <v>155000</v>
      </c>
      <c r="I15" s="4">
        <v>44950.632337962998</v>
      </c>
    </row>
    <row r="16" spans="2:19" x14ac:dyDescent="0.35">
      <c r="B16">
        <v>1571</v>
      </c>
      <c r="C16" t="s">
        <v>57</v>
      </c>
      <c r="E16" s="1" t="s">
        <v>8</v>
      </c>
      <c r="F16" s="1" t="s">
        <v>24</v>
      </c>
      <c r="G16" s="3">
        <v>0.32</v>
      </c>
      <c r="H16">
        <v>200000</v>
      </c>
      <c r="I16" s="4">
        <v>44950.292384259301</v>
      </c>
    </row>
    <row r="17" spans="2:9" x14ac:dyDescent="0.35">
      <c r="B17">
        <v>1508</v>
      </c>
      <c r="C17" t="s">
        <v>58</v>
      </c>
      <c r="E17" s="1" t="s">
        <v>7</v>
      </c>
      <c r="F17" s="1" t="s">
        <v>44</v>
      </c>
      <c r="G17" s="3">
        <v>0.78</v>
      </c>
      <c r="H17">
        <v>164500</v>
      </c>
      <c r="I17" s="4">
        <v>44947.598182870403</v>
      </c>
    </row>
    <row r="18" spans="2:9" x14ac:dyDescent="0.35">
      <c r="B18">
        <v>1155</v>
      </c>
      <c r="C18" t="s">
        <v>59</v>
      </c>
      <c r="E18" s="1" t="s">
        <v>8</v>
      </c>
      <c r="F18" s="1" t="s">
        <v>25</v>
      </c>
      <c r="G18" s="3">
        <v>0.4</v>
      </c>
      <c r="H18">
        <v>200000</v>
      </c>
      <c r="I18" s="4">
        <v>44946.514837962997</v>
      </c>
    </row>
    <row r="19" spans="2:9" x14ac:dyDescent="0.35">
      <c r="B19">
        <v>1878</v>
      </c>
      <c r="C19" t="s">
        <v>60</v>
      </c>
      <c r="E19" s="1" t="s">
        <v>4</v>
      </c>
      <c r="F19" s="1" t="s">
        <v>25</v>
      </c>
      <c r="G19" s="3">
        <v>0.8</v>
      </c>
      <c r="H19">
        <v>104668</v>
      </c>
      <c r="I19" s="4">
        <v>44945.192858796298</v>
      </c>
    </row>
    <row r="20" spans="2:9" x14ac:dyDescent="0.35">
      <c r="B20">
        <v>1904</v>
      </c>
      <c r="C20" t="s">
        <v>61</v>
      </c>
      <c r="E20" s="1" t="s">
        <v>3</v>
      </c>
      <c r="F20" s="1" t="s">
        <v>27</v>
      </c>
      <c r="G20" s="3">
        <v>0.66</v>
      </c>
      <c r="H20">
        <v>105000</v>
      </c>
      <c r="I20" s="4">
        <v>44944.634004629603</v>
      </c>
    </row>
    <row r="21" spans="2:9" x14ac:dyDescent="0.35">
      <c r="B21">
        <v>1334</v>
      </c>
      <c r="C21" t="s">
        <v>62</v>
      </c>
      <c r="E21" s="1" t="s">
        <v>12</v>
      </c>
      <c r="F21" s="1" t="s">
        <v>26</v>
      </c>
      <c r="G21" s="3">
        <v>0.53</v>
      </c>
      <c r="H21">
        <v>217000</v>
      </c>
      <c r="I21" s="4">
        <v>44943.012071759302</v>
      </c>
    </row>
    <row r="22" spans="2:9" x14ac:dyDescent="0.35">
      <c r="B22">
        <v>1140</v>
      </c>
      <c r="C22" t="s">
        <v>63</v>
      </c>
      <c r="E22" s="1" t="s">
        <v>7</v>
      </c>
      <c r="F22" s="1" t="s">
        <v>24</v>
      </c>
      <c r="G22" s="3">
        <v>0.09</v>
      </c>
      <c r="H22">
        <v>135000</v>
      </c>
      <c r="I22" s="4">
        <v>44942.9045833333</v>
      </c>
    </row>
    <row r="23" spans="2:9" x14ac:dyDescent="0.35">
      <c r="B23">
        <v>1368</v>
      </c>
      <c r="C23" t="s">
        <v>64</v>
      </c>
      <c r="E23" s="1" t="s">
        <v>13</v>
      </c>
      <c r="F23" s="1" t="s">
        <v>25</v>
      </c>
      <c r="G23" s="3">
        <v>0.68</v>
      </c>
      <c r="H23">
        <v>72540</v>
      </c>
      <c r="I23" s="4">
        <v>44942.003437500003</v>
      </c>
    </row>
    <row r="24" spans="2:9" x14ac:dyDescent="0.35">
      <c r="B24">
        <v>1241</v>
      </c>
      <c r="C24" t="s">
        <v>65</v>
      </c>
      <c r="E24" s="1" t="s">
        <v>14</v>
      </c>
      <c r="F24" s="1" t="s">
        <v>44</v>
      </c>
      <c r="G24" s="3">
        <v>0.89</v>
      </c>
      <c r="H24">
        <v>145000</v>
      </c>
      <c r="I24" s="4">
        <v>44941.582916666703</v>
      </c>
    </row>
    <row r="25" spans="2:9" x14ac:dyDescent="0.35">
      <c r="B25">
        <v>1241</v>
      </c>
      <c r="C25" t="s">
        <v>65</v>
      </c>
      <c r="E25" s="1" t="s">
        <v>14</v>
      </c>
      <c r="F25" s="1" t="s">
        <v>44</v>
      </c>
      <c r="G25" s="3">
        <v>0.89</v>
      </c>
      <c r="H25">
        <v>145000</v>
      </c>
      <c r="I25" s="4">
        <v>44941.582916666703</v>
      </c>
    </row>
    <row r="26" spans="2:9" x14ac:dyDescent="0.35">
      <c r="B26">
        <v>1876</v>
      </c>
      <c r="C26" t="s">
        <v>66</v>
      </c>
      <c r="E26" s="1" t="s">
        <v>8</v>
      </c>
      <c r="F26" s="1" t="s">
        <v>24</v>
      </c>
      <c r="G26" s="3">
        <v>0.81</v>
      </c>
      <c r="H26">
        <v>350000</v>
      </c>
      <c r="I26" s="4">
        <v>44941.251863425903</v>
      </c>
    </row>
    <row r="27" spans="2:9" x14ac:dyDescent="0.35">
      <c r="B27">
        <v>1174</v>
      </c>
      <c r="C27" t="s">
        <v>67</v>
      </c>
      <c r="E27" s="1" t="s">
        <v>7</v>
      </c>
      <c r="F27" s="1" t="s">
        <v>27</v>
      </c>
      <c r="G27" s="3">
        <v>0.11</v>
      </c>
      <c r="H27">
        <v>110000</v>
      </c>
      <c r="I27" s="4">
        <v>44939.8907175926</v>
      </c>
    </row>
    <row r="28" spans="2:9" x14ac:dyDescent="0.35">
      <c r="B28">
        <v>1091</v>
      </c>
      <c r="C28" t="s">
        <v>68</v>
      </c>
      <c r="E28" s="1" t="s">
        <v>7</v>
      </c>
      <c r="F28" s="1" t="s">
        <v>26</v>
      </c>
      <c r="G28" s="3">
        <v>0.37</v>
      </c>
      <c r="H28">
        <v>102500</v>
      </c>
      <c r="I28" s="4">
        <v>44939.798032407401</v>
      </c>
    </row>
    <row r="29" spans="2:9" x14ac:dyDescent="0.35">
      <c r="B29">
        <v>1755</v>
      </c>
      <c r="C29" t="s">
        <v>69</v>
      </c>
      <c r="E29" s="1" t="s">
        <v>4</v>
      </c>
      <c r="F29" s="1" t="s">
        <v>24</v>
      </c>
      <c r="G29" s="3">
        <v>0.26</v>
      </c>
      <c r="H29">
        <v>980301.5</v>
      </c>
      <c r="I29" s="4">
        <v>44938.864351851902</v>
      </c>
    </row>
    <row r="30" spans="2:9" x14ac:dyDescent="0.35">
      <c r="B30">
        <v>1457</v>
      </c>
      <c r="C30" t="s">
        <v>70</v>
      </c>
      <c r="E30" s="1" t="s">
        <v>10</v>
      </c>
      <c r="F30" s="1" t="s">
        <v>27</v>
      </c>
      <c r="G30" s="3">
        <v>0.72</v>
      </c>
      <c r="H30">
        <v>173000</v>
      </c>
      <c r="I30" s="4">
        <v>44938.753912036998</v>
      </c>
    </row>
    <row r="31" spans="2:9" x14ac:dyDescent="0.35">
      <c r="B31">
        <v>1604</v>
      </c>
      <c r="C31" t="s">
        <v>71</v>
      </c>
      <c r="E31" s="1" t="s">
        <v>18</v>
      </c>
      <c r="F31" s="1" t="s">
        <v>25</v>
      </c>
      <c r="G31" s="3">
        <v>0.28999999999999998</v>
      </c>
      <c r="H31">
        <v>138200</v>
      </c>
      <c r="I31" s="4">
        <v>44938.389571759297</v>
      </c>
    </row>
    <row r="32" spans="2:9" x14ac:dyDescent="0.35">
      <c r="B32">
        <v>1769</v>
      </c>
      <c r="C32" t="s">
        <v>72</v>
      </c>
      <c r="E32" s="1" t="s">
        <v>3</v>
      </c>
      <c r="F32" s="1" t="s">
        <v>44</v>
      </c>
      <c r="G32" s="3">
        <v>0.64</v>
      </c>
      <c r="H32">
        <v>157500</v>
      </c>
      <c r="I32" s="4">
        <v>44938.17</v>
      </c>
    </row>
    <row r="33" spans="2:9" x14ac:dyDescent="0.35">
      <c r="B33">
        <v>1259</v>
      </c>
      <c r="C33" t="s">
        <v>73</v>
      </c>
      <c r="E33" s="1" t="s">
        <v>4</v>
      </c>
      <c r="F33" s="1" t="s">
        <v>24</v>
      </c>
      <c r="G33" s="3">
        <v>0.36</v>
      </c>
      <c r="H33">
        <v>147500</v>
      </c>
      <c r="I33" s="4">
        <v>44937.8390393519</v>
      </c>
    </row>
    <row r="34" spans="2:9" x14ac:dyDescent="0.35">
      <c r="B34">
        <v>1165</v>
      </c>
      <c r="C34" t="s">
        <v>74</v>
      </c>
      <c r="E34" s="1" t="s">
        <v>7</v>
      </c>
      <c r="F34" s="1" t="s">
        <v>26</v>
      </c>
      <c r="G34" s="3">
        <v>0.64</v>
      </c>
      <c r="H34">
        <v>49920</v>
      </c>
      <c r="I34" s="4">
        <v>44937.418194444399</v>
      </c>
    </row>
    <row r="35" spans="2:9" x14ac:dyDescent="0.35">
      <c r="B35">
        <v>1026</v>
      </c>
      <c r="C35" t="s">
        <v>75</v>
      </c>
      <c r="E35" s="1" t="s">
        <v>3</v>
      </c>
      <c r="F35" s="1" t="s">
        <v>24</v>
      </c>
      <c r="G35" s="3">
        <v>0.12</v>
      </c>
      <c r="H35">
        <v>215500</v>
      </c>
      <c r="I35" s="4">
        <v>44937.251875000002</v>
      </c>
    </row>
    <row r="36" spans="2:9" x14ac:dyDescent="0.35">
      <c r="B36">
        <v>1872</v>
      </c>
      <c r="C36" t="s">
        <v>76</v>
      </c>
      <c r="E36" s="1" t="s">
        <v>3</v>
      </c>
      <c r="F36" s="1" t="s">
        <v>27</v>
      </c>
      <c r="G36" s="3">
        <v>0.81</v>
      </c>
      <c r="H36">
        <v>222500</v>
      </c>
      <c r="I36" s="4">
        <v>44937.251828703702</v>
      </c>
    </row>
    <row r="37" spans="2:9" x14ac:dyDescent="0.35">
      <c r="B37">
        <v>1280</v>
      </c>
      <c r="C37" t="s">
        <v>77</v>
      </c>
      <c r="E37" s="1" t="s">
        <v>3</v>
      </c>
      <c r="F37" s="1" t="s">
        <v>25</v>
      </c>
      <c r="G37" s="3">
        <v>0.89</v>
      </c>
      <c r="H37">
        <v>77500</v>
      </c>
      <c r="I37" s="4">
        <v>44936.751516203702</v>
      </c>
    </row>
    <row r="38" spans="2:9" x14ac:dyDescent="0.35">
      <c r="B38">
        <v>1351</v>
      </c>
      <c r="C38" t="s">
        <v>78</v>
      </c>
      <c r="E38" s="1" t="s">
        <v>4</v>
      </c>
      <c r="F38" s="1" t="s">
        <v>44</v>
      </c>
      <c r="G38" s="3">
        <v>0.62</v>
      </c>
      <c r="H38">
        <v>94342.5</v>
      </c>
      <c r="I38" s="4">
        <v>44935.885138888902</v>
      </c>
    </row>
    <row r="39" spans="2:9" x14ac:dyDescent="0.35">
      <c r="B39">
        <v>1354</v>
      </c>
      <c r="C39" t="s">
        <v>79</v>
      </c>
      <c r="E39" s="1" t="s">
        <v>15</v>
      </c>
      <c r="F39" s="1" t="s">
        <v>27</v>
      </c>
      <c r="G39" s="3">
        <v>0.83</v>
      </c>
      <c r="H39">
        <v>70000</v>
      </c>
      <c r="I39" s="4">
        <v>44935.862546296303</v>
      </c>
    </row>
    <row r="40" spans="2:9" x14ac:dyDescent="0.35">
      <c r="B40">
        <v>1354</v>
      </c>
      <c r="C40" t="s">
        <v>79</v>
      </c>
      <c r="E40" s="1" t="s">
        <v>15</v>
      </c>
      <c r="F40" s="1" t="s">
        <v>26</v>
      </c>
      <c r="G40" s="3">
        <v>0.83</v>
      </c>
      <c r="H40">
        <v>70000</v>
      </c>
      <c r="I40" s="4">
        <v>44935.862546296303</v>
      </c>
    </row>
    <row r="41" spans="2:9" x14ac:dyDescent="0.35">
      <c r="B41">
        <v>1353</v>
      </c>
      <c r="C41" t="s">
        <v>80</v>
      </c>
      <c r="E41" s="1" t="s">
        <v>3</v>
      </c>
      <c r="F41" s="1" t="s">
        <v>26</v>
      </c>
      <c r="G41" s="3">
        <v>0.78</v>
      </c>
      <c r="H41">
        <v>83200</v>
      </c>
      <c r="I41" s="4">
        <v>44935.753368055601</v>
      </c>
    </row>
    <row r="42" spans="2:9" x14ac:dyDescent="0.35">
      <c r="B42">
        <v>1695</v>
      </c>
      <c r="C42" t="s">
        <v>81</v>
      </c>
      <c r="E42" s="1" t="s">
        <v>6</v>
      </c>
      <c r="F42" s="1" t="s">
        <v>24</v>
      </c>
      <c r="G42" s="3">
        <v>0.4</v>
      </c>
      <c r="H42">
        <v>150000</v>
      </c>
      <c r="I42" s="4">
        <v>44935.483148148203</v>
      </c>
    </row>
    <row r="43" spans="2:9" x14ac:dyDescent="0.35">
      <c r="B43">
        <v>1224</v>
      </c>
      <c r="C43" t="s">
        <v>82</v>
      </c>
      <c r="E43" s="1" t="s">
        <v>8</v>
      </c>
      <c r="F43" s="1" t="s">
        <v>25</v>
      </c>
      <c r="G43" s="3">
        <v>0.55000000000000004</v>
      </c>
      <c r="H43">
        <v>90000</v>
      </c>
      <c r="I43" s="4">
        <v>44935.086574074099</v>
      </c>
    </row>
    <row r="44" spans="2:9" x14ac:dyDescent="0.35">
      <c r="B44">
        <v>1923</v>
      </c>
      <c r="C44" t="s">
        <v>83</v>
      </c>
      <c r="E44" s="1" t="s">
        <v>7</v>
      </c>
      <c r="F44" s="1" t="s">
        <v>44</v>
      </c>
      <c r="G44" s="3">
        <v>0.41</v>
      </c>
      <c r="H44">
        <v>135000</v>
      </c>
      <c r="I44" s="4">
        <v>44933.9211574074</v>
      </c>
    </row>
    <row r="45" spans="2:9" x14ac:dyDescent="0.35">
      <c r="B45">
        <v>1193</v>
      </c>
      <c r="C45" t="s">
        <v>84</v>
      </c>
      <c r="E45" s="1" t="s">
        <v>9</v>
      </c>
      <c r="F45" s="1" t="s">
        <v>25</v>
      </c>
      <c r="G45" s="3">
        <v>0.18</v>
      </c>
      <c r="H45">
        <v>218500</v>
      </c>
      <c r="I45" s="4">
        <v>44933.333541666703</v>
      </c>
    </row>
    <row r="46" spans="2:9" x14ac:dyDescent="0.35">
      <c r="B46">
        <v>1523</v>
      </c>
      <c r="C46" t="s">
        <v>85</v>
      </c>
      <c r="E46" s="1" t="s">
        <v>3</v>
      </c>
      <c r="F46" s="1" t="s">
        <v>27</v>
      </c>
      <c r="G46" s="3">
        <v>0.25</v>
      </c>
      <c r="H46">
        <v>127500</v>
      </c>
      <c r="I46" s="4">
        <v>44932.797962962999</v>
      </c>
    </row>
    <row r="47" spans="2:9" x14ac:dyDescent="0.35">
      <c r="B47">
        <v>1812</v>
      </c>
      <c r="C47" t="s">
        <v>86</v>
      </c>
      <c r="E47" s="1" t="s">
        <v>6</v>
      </c>
      <c r="F47" s="1" t="s">
        <v>26</v>
      </c>
      <c r="G47" s="3">
        <v>0.13</v>
      </c>
      <c r="H47">
        <v>57500</v>
      </c>
      <c r="I47" s="4">
        <v>44931.668831018498</v>
      </c>
    </row>
    <row r="48" spans="2:9" x14ac:dyDescent="0.35">
      <c r="B48">
        <v>1650</v>
      </c>
      <c r="C48" t="s">
        <v>87</v>
      </c>
      <c r="E48" s="1" t="s">
        <v>7</v>
      </c>
      <c r="F48" s="1" t="s">
        <v>24</v>
      </c>
      <c r="G48" s="3">
        <v>0.59</v>
      </c>
      <c r="H48">
        <v>145000</v>
      </c>
      <c r="I48" s="4">
        <v>44930.919699074097</v>
      </c>
    </row>
    <row r="49" spans="2:9" x14ac:dyDescent="0.35">
      <c r="B49">
        <v>1806</v>
      </c>
      <c r="C49" t="s">
        <v>88</v>
      </c>
      <c r="E49" s="1" t="s">
        <v>6</v>
      </c>
      <c r="F49" s="1" t="s">
        <v>44</v>
      </c>
      <c r="G49" s="3">
        <v>0.35</v>
      </c>
      <c r="H49">
        <v>96500</v>
      </c>
      <c r="I49" s="4">
        <v>44930.417453703703</v>
      </c>
    </row>
    <row r="50" spans="2:9" x14ac:dyDescent="0.35">
      <c r="B50">
        <v>1762</v>
      </c>
      <c r="C50" t="s">
        <v>89</v>
      </c>
      <c r="E50" s="1" t="s">
        <v>6</v>
      </c>
      <c r="F50" s="1" t="s">
        <v>25</v>
      </c>
      <c r="G50" s="3">
        <v>0.62</v>
      </c>
      <c r="H50">
        <v>96500</v>
      </c>
      <c r="I50" s="4">
        <v>44930.417141203703</v>
      </c>
    </row>
    <row r="51" spans="2:9" x14ac:dyDescent="0.35">
      <c r="B51">
        <v>1815</v>
      </c>
      <c r="C51" t="s">
        <v>90</v>
      </c>
      <c r="E51" s="1" t="s">
        <v>3</v>
      </c>
      <c r="F51" s="1" t="s">
        <v>27</v>
      </c>
      <c r="G51" s="3">
        <v>0.8</v>
      </c>
      <c r="H51">
        <v>170000</v>
      </c>
      <c r="I51" s="4">
        <v>44930.060763888898</v>
      </c>
    </row>
    <row r="52" spans="2:9" x14ac:dyDescent="0.35">
      <c r="B52">
        <v>1251</v>
      </c>
      <c r="C52" t="s">
        <v>91</v>
      </c>
      <c r="E52" s="1" t="s">
        <v>16</v>
      </c>
      <c r="F52" s="1" t="s">
        <v>25</v>
      </c>
      <c r="G52" s="3">
        <v>0.85</v>
      </c>
      <c r="H52">
        <v>72800</v>
      </c>
      <c r="I52" s="4">
        <v>44929.982650462996</v>
      </c>
    </row>
    <row r="53" spans="2:9" x14ac:dyDescent="0.35">
      <c r="B53">
        <v>1227</v>
      </c>
      <c r="C53" t="s">
        <v>92</v>
      </c>
      <c r="E53" s="1" t="s">
        <v>17</v>
      </c>
      <c r="F53" s="1" t="s">
        <v>26</v>
      </c>
      <c r="G53" s="3">
        <v>0.34</v>
      </c>
      <c r="H53">
        <v>202500</v>
      </c>
      <c r="I53" s="4">
        <v>44928.793657407397</v>
      </c>
    </row>
    <row r="54" spans="2:9" x14ac:dyDescent="0.35">
      <c r="B54">
        <v>1103</v>
      </c>
      <c r="C54" t="s">
        <v>93</v>
      </c>
      <c r="E54" s="1" t="s">
        <v>11</v>
      </c>
      <c r="F54" s="1" t="s">
        <v>24</v>
      </c>
      <c r="G54" s="3">
        <v>0.57999999999999996</v>
      </c>
      <c r="H54">
        <v>218500</v>
      </c>
      <c r="I54" s="4">
        <v>44928.708414351902</v>
      </c>
    </row>
    <row r="55" spans="2:9" x14ac:dyDescent="0.35">
      <c r="B55">
        <v>1743</v>
      </c>
      <c r="C55" t="s">
        <v>94</v>
      </c>
      <c r="E55" s="1" t="s">
        <v>3</v>
      </c>
      <c r="F55" s="1" t="s">
        <v>27</v>
      </c>
      <c r="G55" s="3">
        <v>0.36</v>
      </c>
      <c r="H55">
        <v>224500</v>
      </c>
      <c r="I55" s="4">
        <v>44928.625729166699</v>
      </c>
    </row>
    <row r="56" spans="2:9" x14ac:dyDescent="0.35">
      <c r="B56">
        <v>1349</v>
      </c>
      <c r="C56" t="s">
        <v>95</v>
      </c>
      <c r="E56" s="1" t="s">
        <v>3</v>
      </c>
      <c r="F56" s="1" t="s">
        <v>25</v>
      </c>
      <c r="G56" s="3">
        <v>0.26</v>
      </c>
      <c r="H56">
        <v>204500</v>
      </c>
      <c r="I56" s="4">
        <v>44938</v>
      </c>
    </row>
  </sheetData>
  <autoFilter ref="B2:S2" xr:uid="{223F1A60-63C3-4E98-96D5-F65F977036F9}"/>
  <sortState xmlns:xlrd2="http://schemas.microsoft.com/office/spreadsheetml/2017/richdata2" ref="L3:L17">
    <sortCondition ref="L3:L17"/>
  </sortState>
  <phoneticPr fontId="1" type="noConversion"/>
  <conditionalFormatting sqref="H3:H5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{CBA7F265-50DA-467B-B231-CBD31523584B}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A7F265-50DA-467B-B231-CBD3152358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H3:H56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2504-FAFE-4C0B-B558-2E9686E5D67F}">
  <dimension ref="A1:F580"/>
  <sheetViews>
    <sheetView workbookViewId="0">
      <selection activeCell="K11" sqref="K11"/>
    </sheetView>
  </sheetViews>
  <sheetFormatPr defaultRowHeight="14.5" x14ac:dyDescent="0.35"/>
  <cols>
    <col min="1" max="1" width="34.7265625" bestFit="1" customWidth="1"/>
    <col min="2" max="2" width="13.7265625" bestFit="1" customWidth="1"/>
    <col min="3" max="3" width="18.6328125" bestFit="1" customWidth="1"/>
    <col min="4" max="4" width="13.453125" bestFit="1" customWidth="1"/>
    <col min="5" max="5" width="12.08984375" bestFit="1" customWidth="1"/>
    <col min="6" max="6" width="23.81640625" bestFit="1" customWidth="1"/>
  </cols>
  <sheetData>
    <row r="1" spans="1:6" x14ac:dyDescent="0.35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</row>
    <row r="2" spans="1:6" x14ac:dyDescent="0.35">
      <c r="A2" s="11" t="s">
        <v>133</v>
      </c>
      <c r="B2" s="4">
        <v>13870</v>
      </c>
      <c r="C2" s="11" t="s">
        <v>134</v>
      </c>
      <c r="D2" s="11" t="s">
        <v>135</v>
      </c>
      <c r="E2">
        <v>184925485</v>
      </c>
      <c r="F2">
        <v>5228953251</v>
      </c>
    </row>
    <row r="3" spans="1:6" x14ac:dyDescent="0.35">
      <c r="A3" s="11" t="s">
        <v>136</v>
      </c>
      <c r="B3" s="4">
        <v>14650</v>
      </c>
      <c r="C3" s="11" t="s">
        <v>137</v>
      </c>
      <c r="D3" s="11" t="s">
        <v>135</v>
      </c>
      <c r="E3">
        <v>84300000</v>
      </c>
      <c r="F3">
        <v>2188229052</v>
      </c>
    </row>
    <row r="4" spans="1:6" x14ac:dyDescent="0.35">
      <c r="A4" s="11" t="s">
        <v>138</v>
      </c>
      <c r="B4" s="4">
        <v>14928</v>
      </c>
      <c r="C4" s="11" t="s">
        <v>134</v>
      </c>
      <c r="D4" s="11" t="s">
        <v>135</v>
      </c>
      <c r="E4">
        <v>83320000</v>
      </c>
      <c r="F4">
        <v>2187090808</v>
      </c>
    </row>
    <row r="5" spans="1:6" x14ac:dyDescent="0.35">
      <c r="A5" s="11" t="s">
        <v>139</v>
      </c>
      <c r="B5" s="4">
        <v>17118</v>
      </c>
      <c r="C5" s="11" t="s">
        <v>137</v>
      </c>
      <c r="D5" s="11" t="s">
        <v>135</v>
      </c>
      <c r="E5">
        <v>65000000</v>
      </c>
      <c r="F5">
        <v>1078510579</v>
      </c>
    </row>
    <row r="6" spans="1:6" x14ac:dyDescent="0.35">
      <c r="A6" s="11" t="s">
        <v>140</v>
      </c>
      <c r="B6" s="4">
        <v>18309</v>
      </c>
      <c r="C6" s="11" t="s">
        <v>141</v>
      </c>
      <c r="D6" s="11" t="s">
        <v>135</v>
      </c>
      <c r="E6">
        <v>85000000</v>
      </c>
      <c r="F6">
        <v>920608730</v>
      </c>
    </row>
    <row r="7" spans="1:6" x14ac:dyDescent="0.35">
      <c r="A7" s="11" t="s">
        <v>142</v>
      </c>
      <c r="B7" s="4">
        <v>20081</v>
      </c>
      <c r="C7" s="11" t="s">
        <v>137</v>
      </c>
      <c r="D7" s="11" t="s">
        <v>143</v>
      </c>
      <c r="E7">
        <v>28200000</v>
      </c>
      <c r="F7">
        <v>528279994</v>
      </c>
    </row>
    <row r="8" spans="1:6" x14ac:dyDescent="0.35">
      <c r="A8" s="11" t="s">
        <v>144</v>
      </c>
      <c r="B8" s="4">
        <v>20262</v>
      </c>
      <c r="C8" s="11" t="s">
        <v>141</v>
      </c>
      <c r="D8" s="11" t="s">
        <v>135</v>
      </c>
      <c r="E8">
        <v>93600000</v>
      </c>
      <c r="F8">
        <v>1236035515</v>
      </c>
    </row>
    <row r="9" spans="1:6" x14ac:dyDescent="0.35">
      <c r="A9" s="11" t="s">
        <v>145</v>
      </c>
      <c r="B9" s="4">
        <v>21579</v>
      </c>
      <c r="C9" s="11" t="s">
        <v>141</v>
      </c>
      <c r="D9" s="11" t="s">
        <v>143</v>
      </c>
      <c r="E9">
        <v>9464608</v>
      </c>
      <c r="F9">
        <v>21505832</v>
      </c>
    </row>
    <row r="10" spans="1:6" x14ac:dyDescent="0.35">
      <c r="A10" s="11" t="s">
        <v>146</v>
      </c>
      <c r="B10" s="4">
        <v>22306</v>
      </c>
      <c r="C10" s="11" t="s">
        <v>147</v>
      </c>
      <c r="D10" s="11" t="s">
        <v>135</v>
      </c>
      <c r="E10">
        <v>153000000</v>
      </c>
      <c r="F10">
        <v>1362870985</v>
      </c>
    </row>
    <row r="11" spans="1:6" x14ac:dyDescent="0.35">
      <c r="A11" s="11" t="s">
        <v>148</v>
      </c>
      <c r="B11" s="4">
        <v>22356</v>
      </c>
      <c r="C11" s="11" t="s">
        <v>147</v>
      </c>
      <c r="D11" s="11" t="s">
        <v>143</v>
      </c>
      <c r="E11">
        <v>25381407</v>
      </c>
      <c r="F11">
        <v>310094574</v>
      </c>
    </row>
    <row r="12" spans="1:6" x14ac:dyDescent="0.35">
      <c r="A12" s="11" t="s">
        <v>149</v>
      </c>
      <c r="B12" s="4">
        <v>22629</v>
      </c>
      <c r="C12" s="11" t="s">
        <v>134</v>
      </c>
      <c r="D12" s="11" t="s">
        <v>135</v>
      </c>
      <c r="E12">
        <v>10218316</v>
      </c>
      <c r="F12">
        <v>124841160</v>
      </c>
    </row>
    <row r="13" spans="1:6" x14ac:dyDescent="0.35">
      <c r="A13" s="11" t="s">
        <v>150</v>
      </c>
      <c r="B13" s="4">
        <v>22783</v>
      </c>
      <c r="C13" s="11" t="s">
        <v>147</v>
      </c>
      <c r="D13" s="11" t="s">
        <v>151</v>
      </c>
      <c r="E13">
        <v>9230769</v>
      </c>
      <c r="F13">
        <v>109581646</v>
      </c>
    </row>
    <row r="14" spans="1:6" x14ac:dyDescent="0.35">
      <c r="A14" s="11" t="s">
        <v>152</v>
      </c>
      <c r="B14" s="4">
        <v>23370</v>
      </c>
      <c r="C14" s="11" t="s">
        <v>137</v>
      </c>
      <c r="D14" s="11" t="s">
        <v>143</v>
      </c>
      <c r="E14">
        <v>22182353</v>
      </c>
      <c r="F14">
        <v>153870834</v>
      </c>
    </row>
    <row r="15" spans="1:6" x14ac:dyDescent="0.35">
      <c r="A15" s="11" t="s">
        <v>153</v>
      </c>
      <c r="B15" s="4">
        <v>24763</v>
      </c>
      <c r="C15" s="11" t="s">
        <v>134</v>
      </c>
      <c r="D15" s="11" t="s">
        <v>151</v>
      </c>
      <c r="E15">
        <v>141843000</v>
      </c>
      <c r="F15">
        <v>789612346</v>
      </c>
    </row>
    <row r="16" spans="1:6" x14ac:dyDescent="0.35">
      <c r="A16" s="11" t="s">
        <v>154</v>
      </c>
      <c r="B16" s="4">
        <v>24876</v>
      </c>
      <c r="C16" s="11" t="s">
        <v>147</v>
      </c>
      <c r="D16" s="11" t="s">
        <v>143</v>
      </c>
      <c r="E16">
        <v>21540050</v>
      </c>
      <c r="F16">
        <v>138612686</v>
      </c>
    </row>
    <row r="17" spans="1:6" x14ac:dyDescent="0.35">
      <c r="A17" s="11" t="s">
        <v>155</v>
      </c>
      <c r="B17" s="4">
        <v>25682</v>
      </c>
      <c r="C17" s="11" t="s">
        <v>134</v>
      </c>
      <c r="D17" s="11" t="s">
        <v>135</v>
      </c>
      <c r="E17">
        <v>55675257</v>
      </c>
      <c r="F17">
        <v>255161499</v>
      </c>
    </row>
    <row r="18" spans="1:6" x14ac:dyDescent="0.35">
      <c r="A18" s="11" t="s">
        <v>156</v>
      </c>
      <c r="B18" s="4">
        <v>25750</v>
      </c>
      <c r="C18" s="11" t="s">
        <v>147</v>
      </c>
      <c r="D18" s="11" t="s">
        <v>143</v>
      </c>
      <c r="E18">
        <v>18607492</v>
      </c>
      <c r="F18">
        <v>101200742</v>
      </c>
    </row>
    <row r="19" spans="1:6" x14ac:dyDescent="0.35">
      <c r="A19" s="11" t="s">
        <v>157</v>
      </c>
      <c r="B19" s="4">
        <v>26213</v>
      </c>
      <c r="C19" s="11" t="s">
        <v>134</v>
      </c>
      <c r="D19" s="11" t="s">
        <v>143</v>
      </c>
      <c r="E19">
        <v>17871174</v>
      </c>
      <c r="F19">
        <v>91305448</v>
      </c>
    </row>
    <row r="20" spans="1:6" x14ac:dyDescent="0.35">
      <c r="A20" s="11" t="s">
        <v>158</v>
      </c>
      <c r="B20" s="4">
        <v>27576</v>
      </c>
      <c r="C20" s="11" t="s">
        <v>147</v>
      </c>
      <c r="D20" s="11" t="s">
        <v>143</v>
      </c>
      <c r="E20">
        <v>31916500</v>
      </c>
      <c r="F20">
        <v>131246872</v>
      </c>
    </row>
    <row r="21" spans="1:6" x14ac:dyDescent="0.35">
      <c r="A21" s="11" t="s">
        <v>159</v>
      </c>
      <c r="B21" s="4">
        <v>28146</v>
      </c>
      <c r="C21" s="11" t="s">
        <v>147</v>
      </c>
      <c r="D21" s="11" t="s">
        <v>143</v>
      </c>
      <c r="E21">
        <v>25942000</v>
      </c>
      <c r="F21">
        <v>98067733</v>
      </c>
    </row>
    <row r="22" spans="1:6" x14ac:dyDescent="0.35">
      <c r="A22" s="11" t="s">
        <v>160</v>
      </c>
      <c r="B22" s="4">
        <v>28195</v>
      </c>
      <c r="C22" s="11" t="s">
        <v>143</v>
      </c>
      <c r="D22" s="11" t="s">
        <v>143</v>
      </c>
      <c r="E22">
        <v>0</v>
      </c>
      <c r="F22">
        <v>0</v>
      </c>
    </row>
    <row r="23" spans="1:6" x14ac:dyDescent="0.35">
      <c r="A23" s="11" t="s">
        <v>161</v>
      </c>
      <c r="B23" s="4">
        <v>28298</v>
      </c>
      <c r="C23" s="11" t="s">
        <v>137</v>
      </c>
      <c r="D23" s="11" t="s">
        <v>143</v>
      </c>
      <c r="E23">
        <v>48775599</v>
      </c>
      <c r="F23">
        <v>159743914</v>
      </c>
    </row>
    <row r="24" spans="1:6" x14ac:dyDescent="0.35">
      <c r="A24" s="11" t="s">
        <v>162</v>
      </c>
      <c r="B24" s="4">
        <v>28300</v>
      </c>
      <c r="C24" s="11" t="s">
        <v>143</v>
      </c>
      <c r="D24" s="11" t="s">
        <v>143</v>
      </c>
      <c r="E24">
        <v>28000000</v>
      </c>
      <c r="F24">
        <v>105847527</v>
      </c>
    </row>
    <row r="25" spans="1:6" x14ac:dyDescent="0.35">
      <c r="A25" s="11" t="s">
        <v>163</v>
      </c>
      <c r="B25" s="4">
        <v>29210</v>
      </c>
      <c r="C25" s="11" t="s">
        <v>143</v>
      </c>
      <c r="D25" s="11" t="s">
        <v>143</v>
      </c>
      <c r="E25">
        <v>35841901</v>
      </c>
      <c r="F25">
        <v>120377374</v>
      </c>
    </row>
    <row r="26" spans="1:6" x14ac:dyDescent="0.35">
      <c r="A26" s="11" t="s">
        <v>164</v>
      </c>
      <c r="B26" s="4">
        <v>29259</v>
      </c>
      <c r="C26" s="11" t="s">
        <v>143</v>
      </c>
      <c r="D26" s="11" t="s">
        <v>143</v>
      </c>
      <c r="E26">
        <v>2900000</v>
      </c>
      <c r="F26">
        <v>9088096</v>
      </c>
    </row>
    <row r="27" spans="1:6" x14ac:dyDescent="0.35">
      <c r="A27" s="11" t="s">
        <v>165</v>
      </c>
      <c r="B27" s="4">
        <v>29397</v>
      </c>
      <c r="C27" s="11" t="s">
        <v>143</v>
      </c>
      <c r="D27" s="11" t="s">
        <v>143</v>
      </c>
      <c r="E27">
        <v>11000000</v>
      </c>
      <c r="F27">
        <v>34472116</v>
      </c>
    </row>
    <row r="28" spans="1:6" x14ac:dyDescent="0.35">
      <c r="A28" s="11" t="s">
        <v>166</v>
      </c>
      <c r="B28" s="4">
        <v>29587</v>
      </c>
      <c r="C28" s="11" t="s">
        <v>143</v>
      </c>
      <c r="D28" s="11" t="s">
        <v>143</v>
      </c>
      <c r="E28">
        <v>16000000</v>
      </c>
      <c r="F28">
        <v>48517980</v>
      </c>
    </row>
    <row r="29" spans="1:6" x14ac:dyDescent="0.35">
      <c r="A29" s="11" t="s">
        <v>167</v>
      </c>
      <c r="B29" s="4">
        <v>29665</v>
      </c>
      <c r="C29" s="11" t="s">
        <v>141</v>
      </c>
      <c r="D29" s="11" t="s">
        <v>143</v>
      </c>
      <c r="E29">
        <v>0</v>
      </c>
      <c r="F29">
        <v>0</v>
      </c>
    </row>
    <row r="30" spans="1:6" x14ac:dyDescent="0.35">
      <c r="A30" s="11" t="s">
        <v>168</v>
      </c>
      <c r="B30" s="4">
        <v>29777</v>
      </c>
      <c r="C30" s="11" t="s">
        <v>147</v>
      </c>
      <c r="D30" s="11" t="s">
        <v>143</v>
      </c>
      <c r="E30">
        <v>43899231</v>
      </c>
      <c r="F30">
        <v>133118889</v>
      </c>
    </row>
    <row r="31" spans="1:6" x14ac:dyDescent="0.35">
      <c r="A31" s="11" t="s">
        <v>169</v>
      </c>
      <c r="B31" s="4">
        <v>29805</v>
      </c>
      <c r="C31" s="11" t="s">
        <v>170</v>
      </c>
      <c r="D31" s="11" t="s">
        <v>143</v>
      </c>
      <c r="E31">
        <v>0</v>
      </c>
      <c r="F31">
        <v>0</v>
      </c>
    </row>
    <row r="32" spans="1:6" x14ac:dyDescent="0.35">
      <c r="A32" s="11" t="s">
        <v>171</v>
      </c>
      <c r="B32" s="4">
        <v>29987</v>
      </c>
      <c r="C32" s="11" t="s">
        <v>141</v>
      </c>
      <c r="D32" s="11" t="s">
        <v>143</v>
      </c>
      <c r="E32">
        <v>4500000</v>
      </c>
      <c r="F32">
        <v>12903059</v>
      </c>
    </row>
    <row r="33" spans="1:6" x14ac:dyDescent="0.35">
      <c r="A33" s="11" t="s">
        <v>172</v>
      </c>
      <c r="B33" s="4">
        <v>30141</v>
      </c>
      <c r="C33" s="11" t="s">
        <v>170</v>
      </c>
      <c r="D33" s="11" t="s">
        <v>143</v>
      </c>
      <c r="E33">
        <v>26918576</v>
      </c>
      <c r="F33">
        <v>77184895</v>
      </c>
    </row>
    <row r="34" spans="1:6" x14ac:dyDescent="0.35">
      <c r="A34" s="11" t="s">
        <v>173</v>
      </c>
      <c r="B34" s="4">
        <v>30274</v>
      </c>
      <c r="C34" s="11" t="s">
        <v>141</v>
      </c>
      <c r="D34" s="11" t="s">
        <v>143</v>
      </c>
      <c r="E34">
        <v>7199408</v>
      </c>
      <c r="F34">
        <v>20643199</v>
      </c>
    </row>
    <row r="35" spans="1:6" x14ac:dyDescent="0.35">
      <c r="A35" s="11" t="s">
        <v>174</v>
      </c>
      <c r="B35" s="4">
        <v>30386</v>
      </c>
      <c r="C35" s="11" t="s">
        <v>147</v>
      </c>
      <c r="D35" s="11" t="s">
        <v>143</v>
      </c>
      <c r="E35">
        <v>4304286</v>
      </c>
      <c r="F35">
        <v>11519089</v>
      </c>
    </row>
    <row r="36" spans="1:6" x14ac:dyDescent="0.35">
      <c r="A36" s="11" t="s">
        <v>175</v>
      </c>
      <c r="B36" s="4">
        <v>30435</v>
      </c>
      <c r="C36" s="11" t="s">
        <v>176</v>
      </c>
      <c r="D36" s="11" t="s">
        <v>143</v>
      </c>
      <c r="E36">
        <v>5656087</v>
      </c>
      <c r="F36">
        <v>15136765</v>
      </c>
    </row>
    <row r="37" spans="1:6" x14ac:dyDescent="0.35">
      <c r="A37" s="11" t="s">
        <v>177</v>
      </c>
      <c r="B37" s="4">
        <v>30596</v>
      </c>
      <c r="C37" s="11" t="s">
        <v>141</v>
      </c>
      <c r="D37" s="11" t="s">
        <v>143</v>
      </c>
      <c r="E37">
        <v>27668764</v>
      </c>
      <c r="F37">
        <v>70669955</v>
      </c>
    </row>
    <row r="38" spans="1:6" x14ac:dyDescent="0.35">
      <c r="A38" s="11" t="s">
        <v>178</v>
      </c>
      <c r="B38" s="4">
        <v>30624</v>
      </c>
      <c r="C38" s="11" t="s">
        <v>141</v>
      </c>
      <c r="D38" s="11" t="s">
        <v>143</v>
      </c>
      <c r="E38">
        <v>1204595</v>
      </c>
      <c r="F38">
        <v>3223725</v>
      </c>
    </row>
    <row r="39" spans="1:6" x14ac:dyDescent="0.35">
      <c r="A39" s="11" t="s">
        <v>179</v>
      </c>
      <c r="B39" s="4">
        <v>30750</v>
      </c>
      <c r="C39" s="11" t="s">
        <v>147</v>
      </c>
      <c r="D39" s="11" t="s">
        <v>180</v>
      </c>
      <c r="E39">
        <v>62599495</v>
      </c>
      <c r="F39">
        <v>157057661</v>
      </c>
    </row>
    <row r="40" spans="1:6" x14ac:dyDescent="0.35">
      <c r="A40" s="11" t="s">
        <v>181</v>
      </c>
      <c r="B40" s="4">
        <v>30954</v>
      </c>
      <c r="C40" s="11" t="s">
        <v>141</v>
      </c>
      <c r="D40" s="11" t="s">
        <v>143</v>
      </c>
      <c r="E40">
        <v>8400000</v>
      </c>
      <c r="F40">
        <v>21075000</v>
      </c>
    </row>
    <row r="41" spans="1:6" x14ac:dyDescent="0.35">
      <c r="A41" s="11" t="s">
        <v>182</v>
      </c>
      <c r="B41" s="4">
        <v>31128</v>
      </c>
      <c r="C41" s="11" t="s">
        <v>137</v>
      </c>
      <c r="D41" s="11" t="s">
        <v>143</v>
      </c>
      <c r="E41">
        <v>14276095</v>
      </c>
      <c r="F41">
        <v>33900697</v>
      </c>
    </row>
    <row r="42" spans="1:6" x14ac:dyDescent="0.35">
      <c r="A42" s="11" t="s">
        <v>183</v>
      </c>
      <c r="B42" s="4">
        <v>31219</v>
      </c>
      <c r="C42" s="11" t="s">
        <v>137</v>
      </c>
      <c r="D42" s="11" t="s">
        <v>143</v>
      </c>
      <c r="E42">
        <v>10618813</v>
      </c>
      <c r="F42">
        <v>25215934</v>
      </c>
    </row>
    <row r="43" spans="1:6" x14ac:dyDescent="0.35">
      <c r="A43" s="11" t="s">
        <v>184</v>
      </c>
      <c r="B43" s="4">
        <v>31252</v>
      </c>
      <c r="C43" s="11" t="s">
        <v>137</v>
      </c>
      <c r="D43" s="11" t="s">
        <v>143</v>
      </c>
      <c r="E43">
        <v>21288692</v>
      </c>
      <c r="F43">
        <v>50553142</v>
      </c>
    </row>
    <row r="44" spans="1:6" x14ac:dyDescent="0.35">
      <c r="A44" s="11" t="s">
        <v>185</v>
      </c>
      <c r="B44" s="4">
        <v>31268</v>
      </c>
      <c r="C44" s="11" t="s">
        <v>147</v>
      </c>
      <c r="D44" s="11" t="s">
        <v>143</v>
      </c>
      <c r="E44">
        <v>4100000</v>
      </c>
      <c r="F44">
        <v>9736051</v>
      </c>
    </row>
    <row r="45" spans="1:6" x14ac:dyDescent="0.35">
      <c r="A45" s="11" t="s">
        <v>186</v>
      </c>
      <c r="B45" s="4">
        <v>31317</v>
      </c>
      <c r="C45" s="11" t="s">
        <v>141</v>
      </c>
      <c r="D45" s="11" t="s">
        <v>143</v>
      </c>
      <c r="E45">
        <v>9468512</v>
      </c>
      <c r="F45">
        <v>22302956</v>
      </c>
    </row>
    <row r="46" spans="1:6" x14ac:dyDescent="0.35">
      <c r="A46" s="11" t="s">
        <v>187</v>
      </c>
      <c r="B46" s="4">
        <v>31373</v>
      </c>
      <c r="C46" s="11" t="s">
        <v>141</v>
      </c>
      <c r="D46" s="11" t="s">
        <v>143</v>
      </c>
      <c r="E46">
        <v>13229514</v>
      </c>
      <c r="F46">
        <v>31415432</v>
      </c>
    </row>
    <row r="47" spans="1:6" x14ac:dyDescent="0.35">
      <c r="A47" s="11" t="s">
        <v>188</v>
      </c>
      <c r="B47" s="4">
        <v>31443</v>
      </c>
      <c r="C47" s="11" t="s">
        <v>147</v>
      </c>
      <c r="D47" s="11" t="s">
        <v>189</v>
      </c>
      <c r="E47">
        <v>62134225</v>
      </c>
      <c r="F47">
        <v>141183693</v>
      </c>
    </row>
    <row r="48" spans="1:6" x14ac:dyDescent="0.35">
      <c r="A48" s="11" t="s">
        <v>190</v>
      </c>
      <c r="B48" s="4">
        <v>31513</v>
      </c>
      <c r="C48" s="11" t="s">
        <v>147</v>
      </c>
      <c r="D48" s="11" t="s">
        <v>143</v>
      </c>
      <c r="E48">
        <v>4842778</v>
      </c>
      <c r="F48">
        <v>11003932</v>
      </c>
    </row>
    <row r="49" spans="1:6" x14ac:dyDescent="0.35">
      <c r="A49" s="11" t="s">
        <v>191</v>
      </c>
      <c r="B49" s="4">
        <v>31590</v>
      </c>
      <c r="C49" s="11" t="s">
        <v>147</v>
      </c>
      <c r="D49" s="11" t="s">
        <v>189</v>
      </c>
      <c r="E49">
        <v>71624879</v>
      </c>
      <c r="F49">
        <v>162748712</v>
      </c>
    </row>
    <row r="50" spans="1:6" x14ac:dyDescent="0.35">
      <c r="A50" s="11" t="s">
        <v>192</v>
      </c>
      <c r="B50" s="4">
        <v>31595</v>
      </c>
      <c r="C50" s="11" t="s">
        <v>137</v>
      </c>
      <c r="D50" s="11" t="s">
        <v>143</v>
      </c>
      <c r="E50">
        <v>23605534</v>
      </c>
      <c r="F50">
        <v>53637367</v>
      </c>
    </row>
    <row r="51" spans="1:6" x14ac:dyDescent="0.35">
      <c r="A51" s="11" t="s">
        <v>193</v>
      </c>
      <c r="B51" s="4">
        <v>31623</v>
      </c>
      <c r="C51" s="11" t="s">
        <v>137</v>
      </c>
      <c r="D51" s="11" t="s">
        <v>143</v>
      </c>
      <c r="E51">
        <v>18564613</v>
      </c>
      <c r="F51">
        <v>42183197</v>
      </c>
    </row>
    <row r="52" spans="1:6" x14ac:dyDescent="0.35">
      <c r="A52" s="11" t="s">
        <v>194</v>
      </c>
      <c r="B52" s="4">
        <v>31688</v>
      </c>
      <c r="C52" s="11" t="s">
        <v>147</v>
      </c>
      <c r="D52" s="11" t="s">
        <v>143</v>
      </c>
      <c r="E52">
        <v>21458229</v>
      </c>
      <c r="F52">
        <v>48758184</v>
      </c>
    </row>
    <row r="53" spans="1:6" x14ac:dyDescent="0.35">
      <c r="A53" s="11" t="s">
        <v>195</v>
      </c>
      <c r="B53" s="4">
        <v>31702</v>
      </c>
      <c r="C53" s="11" t="s">
        <v>141</v>
      </c>
      <c r="D53" s="11" t="s">
        <v>189</v>
      </c>
      <c r="E53">
        <v>52293000</v>
      </c>
      <c r="F53">
        <v>117957323</v>
      </c>
    </row>
    <row r="54" spans="1:6" x14ac:dyDescent="0.35">
      <c r="A54" s="11" t="s">
        <v>196</v>
      </c>
      <c r="B54" s="4">
        <v>31807</v>
      </c>
      <c r="C54" s="11" t="s">
        <v>147</v>
      </c>
      <c r="D54" s="11" t="s">
        <v>189</v>
      </c>
      <c r="E54">
        <v>52864741</v>
      </c>
      <c r="F54">
        <v>113976921</v>
      </c>
    </row>
    <row r="55" spans="1:6" x14ac:dyDescent="0.35">
      <c r="A55" s="11" t="s">
        <v>197</v>
      </c>
      <c r="B55" s="4">
        <v>31842</v>
      </c>
      <c r="C55" s="11" t="s">
        <v>147</v>
      </c>
      <c r="D55" s="11" t="s">
        <v>143</v>
      </c>
      <c r="E55">
        <v>25411386</v>
      </c>
      <c r="F55">
        <v>54787202</v>
      </c>
    </row>
    <row r="56" spans="1:6" x14ac:dyDescent="0.35">
      <c r="A56" s="11" t="s">
        <v>198</v>
      </c>
      <c r="B56" s="4">
        <v>31919</v>
      </c>
      <c r="C56" s="11" t="s">
        <v>147</v>
      </c>
      <c r="D56" s="11" t="s">
        <v>143</v>
      </c>
      <c r="E56">
        <v>23509382</v>
      </c>
      <c r="F56">
        <v>50686462</v>
      </c>
    </row>
    <row r="57" spans="1:6" x14ac:dyDescent="0.35">
      <c r="A57" s="11" t="s">
        <v>199</v>
      </c>
      <c r="B57" s="4">
        <v>31933</v>
      </c>
      <c r="C57" s="11" t="s">
        <v>137</v>
      </c>
      <c r="D57" s="11" t="s">
        <v>143</v>
      </c>
      <c r="E57">
        <v>15212539</v>
      </c>
      <c r="F57">
        <v>32798382</v>
      </c>
    </row>
    <row r="58" spans="1:6" x14ac:dyDescent="0.35">
      <c r="A58" s="11" t="s">
        <v>200</v>
      </c>
      <c r="B58" s="4">
        <v>31961</v>
      </c>
      <c r="C58" s="11" t="s">
        <v>147</v>
      </c>
      <c r="D58" s="11" t="s">
        <v>143</v>
      </c>
      <c r="E58">
        <v>33790923</v>
      </c>
      <c r="F58">
        <v>72853569</v>
      </c>
    </row>
    <row r="59" spans="1:6" x14ac:dyDescent="0.35">
      <c r="A59" s="11" t="s">
        <v>201</v>
      </c>
      <c r="B59" s="4">
        <v>31994</v>
      </c>
      <c r="C59" s="11" t="s">
        <v>147</v>
      </c>
      <c r="D59" s="11" t="s">
        <v>189</v>
      </c>
      <c r="E59">
        <v>65673233</v>
      </c>
      <c r="F59">
        <v>141592160</v>
      </c>
    </row>
    <row r="60" spans="1:6" x14ac:dyDescent="0.35">
      <c r="A60" s="11" t="s">
        <v>202</v>
      </c>
      <c r="B60" s="4">
        <v>32003</v>
      </c>
      <c r="C60" s="11" t="s">
        <v>203</v>
      </c>
      <c r="D60" s="11" t="s">
        <v>143</v>
      </c>
      <c r="E60">
        <v>31623833</v>
      </c>
      <c r="F60">
        <v>68181300</v>
      </c>
    </row>
    <row r="61" spans="1:6" x14ac:dyDescent="0.35">
      <c r="A61" s="11" t="s">
        <v>204</v>
      </c>
      <c r="B61" s="4">
        <v>32087</v>
      </c>
      <c r="C61" s="11" t="s">
        <v>147</v>
      </c>
      <c r="D61" s="11" t="s">
        <v>143</v>
      </c>
      <c r="E61">
        <v>20419446</v>
      </c>
      <c r="F61">
        <v>44024529</v>
      </c>
    </row>
    <row r="62" spans="1:6" x14ac:dyDescent="0.35">
      <c r="A62" s="11" t="s">
        <v>205</v>
      </c>
      <c r="B62" s="4">
        <v>32106</v>
      </c>
      <c r="C62" s="11" t="s">
        <v>147</v>
      </c>
      <c r="D62" s="11" t="s">
        <v>180</v>
      </c>
      <c r="E62">
        <v>167780960</v>
      </c>
      <c r="F62">
        <v>353334607</v>
      </c>
    </row>
    <row r="63" spans="1:6" x14ac:dyDescent="0.35">
      <c r="A63" s="11" t="s">
        <v>206</v>
      </c>
      <c r="B63" s="4">
        <v>32134</v>
      </c>
      <c r="C63" s="11" t="s">
        <v>147</v>
      </c>
      <c r="D63" s="11" t="s">
        <v>189</v>
      </c>
      <c r="E63">
        <v>123922370</v>
      </c>
      <c r="F63">
        <v>254414837</v>
      </c>
    </row>
    <row r="64" spans="1:6" x14ac:dyDescent="0.35">
      <c r="A64" s="11" t="s">
        <v>207</v>
      </c>
      <c r="B64" s="4">
        <v>32185</v>
      </c>
      <c r="C64" s="11" t="s">
        <v>170</v>
      </c>
      <c r="D64" s="11" t="s">
        <v>143</v>
      </c>
      <c r="E64">
        <v>29300000</v>
      </c>
      <c r="F64">
        <v>60097074</v>
      </c>
    </row>
    <row r="65" spans="1:6" x14ac:dyDescent="0.35">
      <c r="A65" s="11" t="s">
        <v>208</v>
      </c>
      <c r="B65" s="4">
        <v>32220</v>
      </c>
      <c r="C65" s="11" t="s">
        <v>209</v>
      </c>
      <c r="D65" s="11" t="s">
        <v>143</v>
      </c>
      <c r="E65">
        <v>12706478</v>
      </c>
      <c r="F65">
        <v>26062188</v>
      </c>
    </row>
    <row r="66" spans="1:6" x14ac:dyDescent="0.35">
      <c r="A66" s="11" t="s">
        <v>210</v>
      </c>
      <c r="B66" s="4">
        <v>32248</v>
      </c>
      <c r="C66" s="11" t="s">
        <v>137</v>
      </c>
      <c r="D66" s="11" t="s">
        <v>180</v>
      </c>
      <c r="E66">
        <v>13687027</v>
      </c>
      <c r="F66">
        <v>28073384</v>
      </c>
    </row>
    <row r="67" spans="1:6" x14ac:dyDescent="0.35">
      <c r="A67" s="11" t="s">
        <v>211</v>
      </c>
      <c r="B67" s="4">
        <v>32304</v>
      </c>
      <c r="C67" s="11" t="s">
        <v>147</v>
      </c>
      <c r="D67" s="11" t="s">
        <v>180</v>
      </c>
      <c r="E67">
        <v>40150487</v>
      </c>
      <c r="F67">
        <v>82352451</v>
      </c>
    </row>
    <row r="68" spans="1:6" x14ac:dyDescent="0.35">
      <c r="A68" s="11" t="s">
        <v>212</v>
      </c>
      <c r="B68" s="4">
        <v>32316</v>
      </c>
      <c r="C68" s="11" t="s">
        <v>147</v>
      </c>
      <c r="D68" s="11" t="s">
        <v>180</v>
      </c>
      <c r="E68">
        <v>154112492</v>
      </c>
      <c r="F68">
        <v>316250084</v>
      </c>
    </row>
    <row r="69" spans="1:6" x14ac:dyDescent="0.35">
      <c r="A69" s="11" t="s">
        <v>213</v>
      </c>
      <c r="B69" s="4">
        <v>32353</v>
      </c>
      <c r="C69" s="11" t="s">
        <v>141</v>
      </c>
      <c r="D69" s="11" t="s">
        <v>189</v>
      </c>
      <c r="E69">
        <v>78222753</v>
      </c>
      <c r="F69">
        <v>160442289</v>
      </c>
    </row>
    <row r="70" spans="1:6" x14ac:dyDescent="0.35">
      <c r="A70" s="11" t="s">
        <v>214</v>
      </c>
      <c r="B70" s="4">
        <v>32360</v>
      </c>
      <c r="C70" s="11" t="s">
        <v>170</v>
      </c>
      <c r="D70" s="11" t="s">
        <v>143</v>
      </c>
      <c r="E70">
        <v>5855392</v>
      </c>
      <c r="F70">
        <v>12009960</v>
      </c>
    </row>
    <row r="71" spans="1:6" x14ac:dyDescent="0.35">
      <c r="A71" s="11" t="s">
        <v>215</v>
      </c>
      <c r="B71" s="4">
        <v>32416</v>
      </c>
      <c r="C71" s="11" t="s">
        <v>147</v>
      </c>
      <c r="D71" s="11" t="s">
        <v>143</v>
      </c>
      <c r="E71">
        <v>5509417</v>
      </c>
      <c r="F71">
        <v>11300331</v>
      </c>
    </row>
    <row r="72" spans="1:6" x14ac:dyDescent="0.35">
      <c r="A72" s="11" t="s">
        <v>216</v>
      </c>
      <c r="B72" s="4">
        <v>32451</v>
      </c>
      <c r="C72" s="11" t="s">
        <v>141</v>
      </c>
      <c r="D72" s="11" t="s">
        <v>143</v>
      </c>
      <c r="E72">
        <v>4764606</v>
      </c>
      <c r="F72">
        <v>9772655</v>
      </c>
    </row>
    <row r="73" spans="1:6" x14ac:dyDescent="0.35">
      <c r="A73" s="11" t="s">
        <v>217</v>
      </c>
      <c r="B73" s="4">
        <v>32458</v>
      </c>
      <c r="C73" s="11" t="s">
        <v>147</v>
      </c>
      <c r="D73" s="11" t="s">
        <v>180</v>
      </c>
      <c r="E73">
        <v>28202109</v>
      </c>
      <c r="F73">
        <v>57845202</v>
      </c>
    </row>
    <row r="74" spans="1:6" x14ac:dyDescent="0.35">
      <c r="A74" s="11" t="s">
        <v>218</v>
      </c>
      <c r="B74" s="4">
        <v>32465</v>
      </c>
      <c r="C74" s="11" t="s">
        <v>137</v>
      </c>
      <c r="D74" s="11" t="s">
        <v>135</v>
      </c>
      <c r="E74">
        <v>49576671</v>
      </c>
      <c r="F74">
        <v>102254492</v>
      </c>
    </row>
    <row r="75" spans="1:6" x14ac:dyDescent="0.35">
      <c r="A75" s="11" t="s">
        <v>219</v>
      </c>
      <c r="B75" s="4">
        <v>32498</v>
      </c>
      <c r="C75" s="11" t="s">
        <v>141</v>
      </c>
      <c r="D75" s="11" t="s">
        <v>220</v>
      </c>
      <c r="E75">
        <v>57041866</v>
      </c>
      <c r="F75">
        <v>120381757</v>
      </c>
    </row>
    <row r="76" spans="1:6" x14ac:dyDescent="0.35">
      <c r="A76" s="11" t="s">
        <v>221</v>
      </c>
      <c r="B76" s="4">
        <v>32535</v>
      </c>
      <c r="C76" s="11" t="s">
        <v>147</v>
      </c>
      <c r="D76" s="11" t="s">
        <v>220</v>
      </c>
      <c r="E76">
        <v>40590000</v>
      </c>
      <c r="F76">
        <v>85757817</v>
      </c>
    </row>
    <row r="77" spans="1:6" x14ac:dyDescent="0.35">
      <c r="A77" s="11" t="s">
        <v>222</v>
      </c>
      <c r="B77" s="4">
        <v>32568</v>
      </c>
      <c r="C77" s="11" t="s">
        <v>141</v>
      </c>
      <c r="D77" s="11" t="s">
        <v>180</v>
      </c>
      <c r="E77">
        <v>10763469</v>
      </c>
      <c r="F77">
        <v>22740861</v>
      </c>
    </row>
    <row r="78" spans="1:6" x14ac:dyDescent="0.35">
      <c r="A78" s="11" t="s">
        <v>223</v>
      </c>
      <c r="B78" s="4">
        <v>32612</v>
      </c>
      <c r="C78" s="11" t="s">
        <v>147</v>
      </c>
      <c r="D78" s="11" t="s">
        <v>143</v>
      </c>
      <c r="E78">
        <v>7210149</v>
      </c>
      <c r="F78">
        <v>15233465</v>
      </c>
    </row>
    <row r="79" spans="1:6" x14ac:dyDescent="0.35">
      <c r="A79" s="11" t="s">
        <v>224</v>
      </c>
      <c r="B79" s="4">
        <v>32661</v>
      </c>
      <c r="C79" s="11" t="s">
        <v>141</v>
      </c>
      <c r="D79" s="11" t="s">
        <v>180</v>
      </c>
      <c r="E79">
        <v>95860116</v>
      </c>
      <c r="F79">
        <v>202531517</v>
      </c>
    </row>
    <row r="80" spans="1:6" x14ac:dyDescent="0.35">
      <c r="A80" s="11" t="s">
        <v>225</v>
      </c>
      <c r="B80" s="4">
        <v>32682</v>
      </c>
      <c r="C80" s="11" t="s">
        <v>137</v>
      </c>
      <c r="D80" s="11" t="s">
        <v>180</v>
      </c>
      <c r="E80">
        <v>130724172</v>
      </c>
      <c r="F80">
        <v>276191669</v>
      </c>
    </row>
    <row r="81" spans="1:6" x14ac:dyDescent="0.35">
      <c r="A81" s="11" t="s">
        <v>226</v>
      </c>
      <c r="B81" s="4">
        <v>32717</v>
      </c>
      <c r="C81" s="11" t="s">
        <v>147</v>
      </c>
      <c r="D81" s="11" t="s">
        <v>180</v>
      </c>
      <c r="E81">
        <v>71079915</v>
      </c>
      <c r="F81">
        <v>150176361</v>
      </c>
    </row>
    <row r="82" spans="1:6" x14ac:dyDescent="0.35">
      <c r="A82" s="11" t="s">
        <v>227</v>
      </c>
      <c r="B82" s="4">
        <v>32738</v>
      </c>
      <c r="C82" s="11" t="s">
        <v>137</v>
      </c>
      <c r="D82" s="11" t="s">
        <v>143</v>
      </c>
      <c r="E82">
        <v>7882250</v>
      </c>
      <c r="F82">
        <v>16653473</v>
      </c>
    </row>
    <row r="83" spans="1:6" x14ac:dyDescent="0.35">
      <c r="A83" s="11" t="s">
        <v>228</v>
      </c>
      <c r="B83" s="4">
        <v>32787</v>
      </c>
      <c r="C83" s="11" t="s">
        <v>141</v>
      </c>
      <c r="D83" s="11" t="s">
        <v>189</v>
      </c>
      <c r="E83">
        <v>19397847</v>
      </c>
      <c r="F83">
        <v>40983414</v>
      </c>
    </row>
    <row r="84" spans="1:6" x14ac:dyDescent="0.35">
      <c r="A84" s="11" t="s">
        <v>229</v>
      </c>
      <c r="B84" s="4">
        <v>32801</v>
      </c>
      <c r="C84" s="11" t="s">
        <v>141</v>
      </c>
      <c r="D84" s="11" t="s">
        <v>220</v>
      </c>
      <c r="E84">
        <v>11346186</v>
      </c>
      <c r="F84">
        <v>23972012</v>
      </c>
    </row>
    <row r="85" spans="1:6" x14ac:dyDescent="0.35">
      <c r="A85" s="11" t="s">
        <v>230</v>
      </c>
      <c r="B85" s="4">
        <v>32827</v>
      </c>
      <c r="C85" s="11" t="s">
        <v>137</v>
      </c>
      <c r="D85" s="11" t="s">
        <v>135</v>
      </c>
      <c r="E85">
        <v>111543479</v>
      </c>
      <c r="F85">
        <v>223726012</v>
      </c>
    </row>
    <row r="86" spans="1:6" x14ac:dyDescent="0.35">
      <c r="A86" s="11" t="s">
        <v>231</v>
      </c>
      <c r="B86" s="4">
        <v>32855</v>
      </c>
      <c r="C86" s="11" t="s">
        <v>141</v>
      </c>
      <c r="D86" s="11" t="s">
        <v>189</v>
      </c>
      <c r="E86">
        <v>19049727</v>
      </c>
      <c r="F86">
        <v>39884640</v>
      </c>
    </row>
    <row r="87" spans="1:6" x14ac:dyDescent="0.35">
      <c r="A87" s="11" t="s">
        <v>232</v>
      </c>
      <c r="B87" s="4">
        <v>32906</v>
      </c>
      <c r="C87" s="11" t="s">
        <v>141</v>
      </c>
      <c r="D87" s="11" t="s">
        <v>220</v>
      </c>
      <c r="E87">
        <v>20062347</v>
      </c>
      <c r="F87">
        <v>40077147</v>
      </c>
    </row>
    <row r="88" spans="1:6" x14ac:dyDescent="0.35">
      <c r="A88" s="11" t="s">
        <v>233</v>
      </c>
      <c r="B88" s="4">
        <v>32927</v>
      </c>
      <c r="C88" s="11" t="s">
        <v>147</v>
      </c>
      <c r="D88" s="11" t="s">
        <v>143</v>
      </c>
      <c r="E88">
        <v>1106475</v>
      </c>
      <c r="F88">
        <v>2210321</v>
      </c>
    </row>
    <row r="89" spans="1:6" x14ac:dyDescent="0.35">
      <c r="A89" s="11" t="s">
        <v>234</v>
      </c>
      <c r="B89" s="4">
        <v>32955</v>
      </c>
      <c r="C89" s="11" t="s">
        <v>203</v>
      </c>
      <c r="D89" s="11" t="s">
        <v>189</v>
      </c>
      <c r="E89">
        <v>178406268</v>
      </c>
      <c r="F89">
        <v>356389765</v>
      </c>
    </row>
    <row r="90" spans="1:6" x14ac:dyDescent="0.35">
      <c r="A90" s="11" t="s">
        <v>235</v>
      </c>
      <c r="B90" s="4">
        <v>32969</v>
      </c>
      <c r="C90" s="11" t="s">
        <v>147</v>
      </c>
      <c r="D90" s="11" t="s">
        <v>180</v>
      </c>
      <c r="E90">
        <v>25029569</v>
      </c>
      <c r="F90">
        <v>49999822</v>
      </c>
    </row>
    <row r="91" spans="1:6" x14ac:dyDescent="0.35">
      <c r="A91" s="11" t="s">
        <v>236</v>
      </c>
      <c r="B91" s="4">
        <v>32990</v>
      </c>
      <c r="C91" s="11" t="s">
        <v>147</v>
      </c>
      <c r="D91" s="11" t="s">
        <v>180</v>
      </c>
      <c r="E91">
        <v>15000000</v>
      </c>
      <c r="F91">
        <v>29964452</v>
      </c>
    </row>
    <row r="92" spans="1:6" x14ac:dyDescent="0.35">
      <c r="A92" s="11" t="s">
        <v>237</v>
      </c>
      <c r="B92" s="4">
        <v>33017</v>
      </c>
      <c r="C92" s="11" t="s">
        <v>170</v>
      </c>
      <c r="D92" s="11" t="s">
        <v>220</v>
      </c>
      <c r="E92">
        <v>14760451</v>
      </c>
      <c r="F92">
        <v>29485923</v>
      </c>
    </row>
    <row r="93" spans="1:6" x14ac:dyDescent="0.35">
      <c r="A93" s="11" t="s">
        <v>238</v>
      </c>
      <c r="B93" s="4">
        <v>33039</v>
      </c>
      <c r="C93" s="11" t="s">
        <v>170</v>
      </c>
      <c r="D93" s="11" t="s">
        <v>180</v>
      </c>
      <c r="E93">
        <v>103738726</v>
      </c>
      <c r="F93">
        <v>207231621</v>
      </c>
    </row>
    <row r="94" spans="1:6" x14ac:dyDescent="0.35">
      <c r="A94" s="11" t="s">
        <v>239</v>
      </c>
      <c r="B94" s="4">
        <v>33046</v>
      </c>
      <c r="C94" s="11" t="s">
        <v>147</v>
      </c>
      <c r="D94" s="11" t="s">
        <v>189</v>
      </c>
      <c r="E94">
        <v>19740070</v>
      </c>
      <c r="F94">
        <v>39433357</v>
      </c>
    </row>
    <row r="95" spans="1:6" x14ac:dyDescent="0.35">
      <c r="A95" s="11" t="s">
        <v>240</v>
      </c>
      <c r="B95" s="4">
        <v>33072</v>
      </c>
      <c r="C95" s="11" t="s">
        <v>209</v>
      </c>
      <c r="D95" s="11" t="s">
        <v>220</v>
      </c>
      <c r="E95">
        <v>53208180</v>
      </c>
      <c r="F95">
        <v>106290270</v>
      </c>
    </row>
    <row r="96" spans="1:6" x14ac:dyDescent="0.35">
      <c r="A96" s="11" t="s">
        <v>241</v>
      </c>
      <c r="B96" s="4">
        <v>33088</v>
      </c>
      <c r="C96" s="11" t="s">
        <v>137</v>
      </c>
      <c r="D96" s="11" t="s">
        <v>135</v>
      </c>
      <c r="E96">
        <v>18075331</v>
      </c>
      <c r="F96">
        <v>36107823</v>
      </c>
    </row>
    <row r="97" spans="1:6" x14ac:dyDescent="0.35">
      <c r="A97" s="11" t="s">
        <v>242</v>
      </c>
      <c r="B97" s="4">
        <v>33102</v>
      </c>
      <c r="C97" s="11" t="s">
        <v>147</v>
      </c>
      <c r="D97" s="11" t="s">
        <v>189</v>
      </c>
      <c r="E97">
        <v>20005435</v>
      </c>
      <c r="F97">
        <v>39963460</v>
      </c>
    </row>
    <row r="98" spans="1:6" x14ac:dyDescent="0.35">
      <c r="A98" s="11" t="s">
        <v>243</v>
      </c>
      <c r="B98" s="4">
        <v>33158</v>
      </c>
      <c r="C98" s="11" t="s">
        <v>147</v>
      </c>
      <c r="D98" s="11" t="s">
        <v>220</v>
      </c>
      <c r="E98">
        <v>15379253</v>
      </c>
      <c r="F98">
        <v>30722056</v>
      </c>
    </row>
    <row r="99" spans="1:6" x14ac:dyDescent="0.35">
      <c r="A99" s="11" t="s">
        <v>244</v>
      </c>
      <c r="B99" s="4">
        <v>33193</v>
      </c>
      <c r="C99" s="11" t="s">
        <v>137</v>
      </c>
      <c r="D99" s="11" t="s">
        <v>135</v>
      </c>
      <c r="E99">
        <v>27931461</v>
      </c>
      <c r="F99">
        <v>55796728</v>
      </c>
    </row>
    <row r="100" spans="1:6" x14ac:dyDescent="0.35">
      <c r="A100" s="11" t="s">
        <v>245</v>
      </c>
      <c r="B100" s="4">
        <v>33198</v>
      </c>
      <c r="C100" s="11" t="s">
        <v>147</v>
      </c>
      <c r="D100" s="11" t="s">
        <v>180</v>
      </c>
      <c r="E100">
        <v>71609321</v>
      </c>
      <c r="F100">
        <v>143108869</v>
      </c>
    </row>
    <row r="101" spans="1:6" x14ac:dyDescent="0.35">
      <c r="A101" s="11" t="s">
        <v>246</v>
      </c>
      <c r="B101" s="4">
        <v>33232</v>
      </c>
      <c r="C101" s="11" t="s">
        <v>203</v>
      </c>
      <c r="D101" s="11" t="s">
        <v>220</v>
      </c>
      <c r="E101">
        <v>29804169</v>
      </c>
      <c r="F101">
        <v>59679131</v>
      </c>
    </row>
    <row r="102" spans="1:6" x14ac:dyDescent="0.35">
      <c r="A102" s="11" t="s">
        <v>247</v>
      </c>
      <c r="B102" s="4">
        <v>33256</v>
      </c>
      <c r="C102" s="11" t="s">
        <v>137</v>
      </c>
      <c r="D102" s="11" t="s">
        <v>180</v>
      </c>
      <c r="E102">
        <v>34729091</v>
      </c>
      <c r="F102">
        <v>69540672</v>
      </c>
    </row>
    <row r="103" spans="1:6" x14ac:dyDescent="0.35">
      <c r="A103" s="11" t="s">
        <v>248</v>
      </c>
      <c r="B103" s="4">
        <v>33291</v>
      </c>
      <c r="C103" s="11" t="s">
        <v>147</v>
      </c>
      <c r="D103" s="11" t="s">
        <v>143</v>
      </c>
      <c r="E103">
        <v>9563393</v>
      </c>
      <c r="F103">
        <v>19149495</v>
      </c>
    </row>
    <row r="104" spans="1:6" x14ac:dyDescent="0.35">
      <c r="A104" s="11" t="s">
        <v>249</v>
      </c>
      <c r="B104" s="4">
        <v>33298</v>
      </c>
      <c r="C104" s="11" t="s">
        <v>137</v>
      </c>
      <c r="D104" s="11" t="s">
        <v>180</v>
      </c>
      <c r="E104">
        <v>15024232</v>
      </c>
      <c r="F104">
        <v>30084149</v>
      </c>
    </row>
    <row r="105" spans="1:6" x14ac:dyDescent="0.35">
      <c r="A105" s="11" t="s">
        <v>250</v>
      </c>
      <c r="B105" s="4">
        <v>33333</v>
      </c>
      <c r="C105" s="11" t="s">
        <v>203</v>
      </c>
      <c r="D105" s="11" t="s">
        <v>189</v>
      </c>
      <c r="E105">
        <v>12454768</v>
      </c>
      <c r="F105">
        <v>24939118</v>
      </c>
    </row>
    <row r="106" spans="1:6" x14ac:dyDescent="0.35">
      <c r="A106" s="11" t="s">
        <v>251</v>
      </c>
      <c r="B106" s="4">
        <v>33354</v>
      </c>
      <c r="C106" s="11" t="s">
        <v>147</v>
      </c>
      <c r="D106" s="11" t="s">
        <v>180</v>
      </c>
      <c r="E106">
        <v>23562716</v>
      </c>
      <c r="F106">
        <v>47181395</v>
      </c>
    </row>
    <row r="107" spans="1:6" x14ac:dyDescent="0.35">
      <c r="A107" s="11" t="s">
        <v>252</v>
      </c>
      <c r="B107" s="4">
        <v>33361</v>
      </c>
      <c r="C107" s="11" t="s">
        <v>170</v>
      </c>
      <c r="D107" s="11" t="s">
        <v>189</v>
      </c>
      <c r="E107">
        <v>11276846</v>
      </c>
      <c r="F107">
        <v>22580472</v>
      </c>
    </row>
    <row r="108" spans="1:6" x14ac:dyDescent="0.35">
      <c r="A108" s="11" t="s">
        <v>253</v>
      </c>
      <c r="B108" s="4">
        <v>33375</v>
      </c>
      <c r="C108" s="11" t="s">
        <v>147</v>
      </c>
      <c r="D108" s="11" t="s">
        <v>180</v>
      </c>
      <c r="E108">
        <v>63710000</v>
      </c>
      <c r="F108">
        <v>127571325</v>
      </c>
    </row>
    <row r="109" spans="1:6" x14ac:dyDescent="0.35">
      <c r="A109" s="11" t="s">
        <v>254</v>
      </c>
      <c r="B109" s="4">
        <v>33382</v>
      </c>
      <c r="C109" s="11" t="s">
        <v>141</v>
      </c>
      <c r="D109" s="11" t="s">
        <v>143</v>
      </c>
      <c r="E109">
        <v>7300000</v>
      </c>
      <c r="F109">
        <v>14617333</v>
      </c>
    </row>
    <row r="110" spans="1:6" x14ac:dyDescent="0.35">
      <c r="A110" s="11" t="s">
        <v>255</v>
      </c>
      <c r="B110" s="4">
        <v>33410</v>
      </c>
      <c r="C110" s="11" t="s">
        <v>170</v>
      </c>
      <c r="D110" s="11" t="s">
        <v>180</v>
      </c>
      <c r="E110">
        <v>46573027</v>
      </c>
      <c r="F110">
        <v>93256673</v>
      </c>
    </row>
    <row r="111" spans="1:6" x14ac:dyDescent="0.35">
      <c r="A111" s="11" t="s">
        <v>256</v>
      </c>
      <c r="B111" s="4">
        <v>33443</v>
      </c>
      <c r="C111" s="11" t="s">
        <v>141</v>
      </c>
      <c r="D111" s="11" t="s">
        <v>220</v>
      </c>
      <c r="E111">
        <v>37497480</v>
      </c>
      <c r="F111">
        <v>75084021</v>
      </c>
    </row>
    <row r="112" spans="1:6" x14ac:dyDescent="0.35">
      <c r="A112" s="11" t="s">
        <v>257</v>
      </c>
      <c r="B112" s="4">
        <v>33499</v>
      </c>
      <c r="C112" s="11" t="s">
        <v>141</v>
      </c>
      <c r="D112" s="11" t="s">
        <v>220</v>
      </c>
      <c r="E112">
        <v>18634643</v>
      </c>
      <c r="F112">
        <v>37313540</v>
      </c>
    </row>
    <row r="113" spans="1:6" x14ac:dyDescent="0.35">
      <c r="A113" s="11" t="s">
        <v>258</v>
      </c>
      <c r="B113" s="4">
        <v>33508</v>
      </c>
      <c r="C113" s="11" t="s">
        <v>209</v>
      </c>
      <c r="D113" s="11" t="s">
        <v>220</v>
      </c>
      <c r="E113">
        <v>28738096</v>
      </c>
      <c r="F113">
        <v>57544453</v>
      </c>
    </row>
    <row r="114" spans="1:6" x14ac:dyDescent="0.35">
      <c r="A114" s="11" t="s">
        <v>259</v>
      </c>
      <c r="B114" s="4">
        <v>33522</v>
      </c>
      <c r="C114" s="11" t="s">
        <v>147</v>
      </c>
      <c r="D114" s="11" t="s">
        <v>180</v>
      </c>
      <c r="E114">
        <v>14143280</v>
      </c>
      <c r="F114">
        <v>28320147</v>
      </c>
    </row>
    <row r="115" spans="1:6" x14ac:dyDescent="0.35">
      <c r="A115" s="11" t="s">
        <v>260</v>
      </c>
      <c r="B115" s="4">
        <v>33543</v>
      </c>
      <c r="C115" s="11" t="s">
        <v>141</v>
      </c>
      <c r="D115" s="11" t="s">
        <v>189</v>
      </c>
      <c r="E115">
        <v>15565363</v>
      </c>
      <c r="F115">
        <v>31167691</v>
      </c>
    </row>
    <row r="116" spans="1:6" x14ac:dyDescent="0.35">
      <c r="A116" s="11" t="s">
        <v>261</v>
      </c>
      <c r="B116" s="4">
        <v>33555</v>
      </c>
      <c r="C116" s="11" t="s">
        <v>134</v>
      </c>
      <c r="D116" s="11" t="s">
        <v>135</v>
      </c>
      <c r="E116">
        <v>218951625</v>
      </c>
      <c r="F116">
        <v>363017667</v>
      </c>
    </row>
    <row r="117" spans="1:6" x14ac:dyDescent="0.35">
      <c r="A117" s="11" t="s">
        <v>262</v>
      </c>
      <c r="B117" s="4">
        <v>33592</v>
      </c>
      <c r="C117" s="11" t="s">
        <v>147</v>
      </c>
      <c r="D117" s="11" t="s">
        <v>180</v>
      </c>
      <c r="E117">
        <v>89325780</v>
      </c>
      <c r="F117">
        <v>179821881</v>
      </c>
    </row>
    <row r="118" spans="1:6" x14ac:dyDescent="0.35">
      <c r="A118" s="11" t="s">
        <v>263</v>
      </c>
      <c r="B118" s="4">
        <v>33613</v>
      </c>
      <c r="C118" s="11" t="s">
        <v>209</v>
      </c>
      <c r="D118" s="11" t="s">
        <v>189</v>
      </c>
      <c r="E118">
        <v>88036683</v>
      </c>
      <c r="F118">
        <v>178831137</v>
      </c>
    </row>
    <row r="119" spans="1:6" x14ac:dyDescent="0.35">
      <c r="A119" s="11" t="s">
        <v>264</v>
      </c>
      <c r="B119" s="4">
        <v>33641</v>
      </c>
      <c r="C119" s="11" t="s">
        <v>141</v>
      </c>
      <c r="D119" s="11" t="s">
        <v>220</v>
      </c>
      <c r="E119">
        <v>44948240</v>
      </c>
      <c r="F119">
        <v>91304495</v>
      </c>
    </row>
    <row r="120" spans="1:6" x14ac:dyDescent="0.35">
      <c r="A120" s="11" t="s">
        <v>265</v>
      </c>
      <c r="B120" s="4">
        <v>33669</v>
      </c>
      <c r="C120" s="11" t="s">
        <v>147</v>
      </c>
      <c r="D120" s="11" t="s">
        <v>220</v>
      </c>
      <c r="E120">
        <v>2891055</v>
      </c>
      <c r="F120">
        <v>5872667</v>
      </c>
    </row>
    <row r="121" spans="1:6" x14ac:dyDescent="0.35">
      <c r="A121" s="11" t="s">
        <v>266</v>
      </c>
      <c r="B121" s="4">
        <v>33683</v>
      </c>
      <c r="C121" s="11" t="s">
        <v>147</v>
      </c>
      <c r="D121" s="11" t="s">
        <v>220</v>
      </c>
      <c r="E121">
        <v>2280148</v>
      </c>
      <c r="F121">
        <v>4631720</v>
      </c>
    </row>
    <row r="122" spans="1:6" x14ac:dyDescent="0.35">
      <c r="A122" s="11" t="s">
        <v>267</v>
      </c>
      <c r="B122" s="4">
        <v>33697</v>
      </c>
      <c r="C122" s="11" t="s">
        <v>147</v>
      </c>
      <c r="D122" s="11" t="s">
        <v>180</v>
      </c>
      <c r="E122">
        <v>21202099</v>
      </c>
      <c r="F122">
        <v>43068356</v>
      </c>
    </row>
    <row r="123" spans="1:6" x14ac:dyDescent="0.35">
      <c r="A123" s="11" t="s">
        <v>268</v>
      </c>
      <c r="B123" s="4">
        <v>33702</v>
      </c>
      <c r="C123" s="11" t="s">
        <v>143</v>
      </c>
      <c r="D123" s="11" t="s">
        <v>180</v>
      </c>
      <c r="E123">
        <v>2706352</v>
      </c>
      <c r="F123">
        <v>5497481</v>
      </c>
    </row>
    <row r="124" spans="1:6" x14ac:dyDescent="0.35">
      <c r="A124" s="11" t="s">
        <v>269</v>
      </c>
      <c r="B124" s="4">
        <v>33718</v>
      </c>
      <c r="C124" s="11" t="s">
        <v>143</v>
      </c>
      <c r="D124" s="11" t="s">
        <v>220</v>
      </c>
      <c r="E124">
        <v>4030793</v>
      </c>
      <c r="F124">
        <v>8187848</v>
      </c>
    </row>
    <row r="125" spans="1:6" x14ac:dyDescent="0.35">
      <c r="A125" s="11" t="s">
        <v>270</v>
      </c>
      <c r="B125" s="4">
        <v>33746</v>
      </c>
      <c r="C125" s="11" t="s">
        <v>147</v>
      </c>
      <c r="D125" s="11" t="s">
        <v>180</v>
      </c>
      <c r="E125">
        <v>40057130</v>
      </c>
      <c r="F125">
        <v>81369058</v>
      </c>
    </row>
    <row r="126" spans="1:6" x14ac:dyDescent="0.35">
      <c r="A126" s="11" t="s">
        <v>271</v>
      </c>
      <c r="B126" s="4">
        <v>33753</v>
      </c>
      <c r="C126" s="11" t="s">
        <v>147</v>
      </c>
      <c r="D126" s="11" t="s">
        <v>180</v>
      </c>
      <c r="E126">
        <v>139605150</v>
      </c>
      <c r="F126">
        <v>283583472</v>
      </c>
    </row>
    <row r="127" spans="1:6" x14ac:dyDescent="0.35">
      <c r="A127" s="11" t="s">
        <v>272</v>
      </c>
      <c r="B127" s="4">
        <v>33802</v>
      </c>
      <c r="C127" s="11" t="s">
        <v>147</v>
      </c>
      <c r="D127" s="11" t="s">
        <v>180</v>
      </c>
      <c r="E127">
        <v>58662452</v>
      </c>
      <c r="F127">
        <v>119162518</v>
      </c>
    </row>
    <row r="128" spans="1:6" x14ac:dyDescent="0.35">
      <c r="A128" s="11" t="s">
        <v>273</v>
      </c>
      <c r="B128" s="4">
        <v>33802</v>
      </c>
      <c r="C128" s="11" t="s">
        <v>141</v>
      </c>
      <c r="D128" s="11" t="s">
        <v>220</v>
      </c>
      <c r="E128">
        <v>12282994</v>
      </c>
      <c r="F128">
        <v>24950752</v>
      </c>
    </row>
    <row r="129" spans="1:6" x14ac:dyDescent="0.35">
      <c r="A129" s="11" t="s">
        <v>274</v>
      </c>
      <c r="B129" s="4">
        <v>33823</v>
      </c>
      <c r="C129" s="11" t="s">
        <v>170</v>
      </c>
      <c r="D129" s="11" t="s">
        <v>180</v>
      </c>
      <c r="E129">
        <v>29028000</v>
      </c>
      <c r="F129">
        <v>58965304</v>
      </c>
    </row>
    <row r="130" spans="1:6" x14ac:dyDescent="0.35">
      <c r="A130" s="11" t="s">
        <v>275</v>
      </c>
      <c r="B130" s="4">
        <v>33837</v>
      </c>
      <c r="C130" s="11" t="s">
        <v>143</v>
      </c>
      <c r="D130" s="11" t="s">
        <v>220</v>
      </c>
      <c r="E130">
        <v>3591460</v>
      </c>
      <c r="F130">
        <v>7295423</v>
      </c>
    </row>
    <row r="131" spans="1:6" x14ac:dyDescent="0.35">
      <c r="A131" s="11" t="s">
        <v>276</v>
      </c>
      <c r="B131" s="4">
        <v>33865</v>
      </c>
      <c r="C131" s="11" t="s">
        <v>147</v>
      </c>
      <c r="D131" s="11" t="s">
        <v>220</v>
      </c>
      <c r="E131">
        <v>22518097</v>
      </c>
      <c r="F131">
        <v>45741576</v>
      </c>
    </row>
    <row r="132" spans="1:6" x14ac:dyDescent="0.35">
      <c r="A132" s="11" t="s">
        <v>277</v>
      </c>
      <c r="B132" s="4">
        <v>33865</v>
      </c>
      <c r="C132" s="11" t="s">
        <v>141</v>
      </c>
      <c r="D132" s="11" t="s">
        <v>220</v>
      </c>
      <c r="E132">
        <v>7306242</v>
      </c>
      <c r="F132">
        <v>14841352</v>
      </c>
    </row>
    <row r="133" spans="1:6" x14ac:dyDescent="0.35">
      <c r="A133" s="11" t="s">
        <v>278</v>
      </c>
      <c r="B133" s="4">
        <v>33872</v>
      </c>
      <c r="C133" s="11" t="s">
        <v>176</v>
      </c>
      <c r="D133" s="11" t="s">
        <v>189</v>
      </c>
      <c r="E133">
        <v>4877567</v>
      </c>
      <c r="F133">
        <v>9907922</v>
      </c>
    </row>
    <row r="134" spans="1:6" x14ac:dyDescent="0.35">
      <c r="A134" s="11" t="s">
        <v>279</v>
      </c>
      <c r="B134" s="4">
        <v>33879</v>
      </c>
      <c r="C134" s="11" t="s">
        <v>147</v>
      </c>
      <c r="D134" s="11" t="s">
        <v>180</v>
      </c>
      <c r="E134">
        <v>50752337</v>
      </c>
      <c r="F134">
        <v>103120810</v>
      </c>
    </row>
    <row r="135" spans="1:6" x14ac:dyDescent="0.35">
      <c r="A135" s="11" t="s">
        <v>280</v>
      </c>
      <c r="B135" s="4">
        <v>33886</v>
      </c>
      <c r="C135" s="11" t="s">
        <v>137</v>
      </c>
      <c r="D135" s="11" t="s">
        <v>220</v>
      </c>
      <c r="E135">
        <v>7099531</v>
      </c>
      <c r="F135">
        <v>14421454</v>
      </c>
    </row>
    <row r="136" spans="1:6" x14ac:dyDescent="0.35">
      <c r="A136" s="11" t="s">
        <v>281</v>
      </c>
      <c r="B136" s="4">
        <v>33893</v>
      </c>
      <c r="C136" s="11" t="s">
        <v>141</v>
      </c>
      <c r="D136" s="11" t="s">
        <v>189</v>
      </c>
      <c r="E136">
        <v>21591728</v>
      </c>
      <c r="F136">
        <v>43859823</v>
      </c>
    </row>
    <row r="137" spans="1:6" x14ac:dyDescent="0.35">
      <c r="A137" s="11" t="s">
        <v>282</v>
      </c>
      <c r="B137" s="4">
        <v>33919</v>
      </c>
      <c r="C137" s="11" t="s">
        <v>147</v>
      </c>
      <c r="D137" s="11" t="s">
        <v>135</v>
      </c>
      <c r="E137">
        <v>217350219</v>
      </c>
      <c r="F137">
        <v>441969178</v>
      </c>
    </row>
    <row r="138" spans="1:6" x14ac:dyDescent="0.35">
      <c r="A138" s="11" t="s">
        <v>283</v>
      </c>
      <c r="B138" s="4">
        <v>33942</v>
      </c>
      <c r="C138" s="11" t="s">
        <v>147</v>
      </c>
      <c r="D138" s="11" t="s">
        <v>189</v>
      </c>
      <c r="E138">
        <v>46434570</v>
      </c>
      <c r="F138">
        <v>94349900</v>
      </c>
    </row>
    <row r="139" spans="1:6" x14ac:dyDescent="0.35">
      <c r="A139" s="11" t="s">
        <v>284</v>
      </c>
      <c r="B139" s="4">
        <v>33949</v>
      </c>
      <c r="C139" s="11" t="s">
        <v>147</v>
      </c>
      <c r="D139" s="11" t="s">
        <v>135</v>
      </c>
      <c r="E139">
        <v>27281507</v>
      </c>
      <c r="F139">
        <v>55417615</v>
      </c>
    </row>
    <row r="140" spans="1:6" x14ac:dyDescent="0.35">
      <c r="A140" s="11" t="s">
        <v>285</v>
      </c>
      <c r="B140" s="4">
        <v>33984</v>
      </c>
      <c r="C140" s="11" t="s">
        <v>137</v>
      </c>
      <c r="D140" s="11" t="s">
        <v>189</v>
      </c>
      <c r="E140">
        <v>36299670</v>
      </c>
      <c r="F140">
        <v>73914543</v>
      </c>
    </row>
    <row r="141" spans="1:6" x14ac:dyDescent="0.35">
      <c r="A141" s="11" t="s">
        <v>286</v>
      </c>
      <c r="B141" s="4">
        <v>33991</v>
      </c>
      <c r="C141" s="11" t="s">
        <v>203</v>
      </c>
      <c r="D141" s="11" t="s">
        <v>220</v>
      </c>
      <c r="E141">
        <v>7843388</v>
      </c>
      <c r="F141">
        <v>15970955</v>
      </c>
    </row>
    <row r="142" spans="1:6" x14ac:dyDescent="0.35">
      <c r="A142" s="11" t="s">
        <v>287</v>
      </c>
      <c r="B142" s="4">
        <v>34003</v>
      </c>
      <c r="C142" s="11" t="s">
        <v>137</v>
      </c>
      <c r="D142" s="11" t="s">
        <v>135</v>
      </c>
      <c r="E142">
        <v>41833324</v>
      </c>
      <c r="F142">
        <v>85182343</v>
      </c>
    </row>
    <row r="143" spans="1:6" x14ac:dyDescent="0.35">
      <c r="A143" s="11" t="s">
        <v>288</v>
      </c>
      <c r="B143" s="4">
        <v>34003</v>
      </c>
      <c r="C143" s="11" t="s">
        <v>147</v>
      </c>
      <c r="D143" s="11" t="s">
        <v>220</v>
      </c>
      <c r="E143">
        <v>5583621</v>
      </c>
      <c r="F143">
        <v>11369541</v>
      </c>
    </row>
    <row r="144" spans="1:6" x14ac:dyDescent="0.35">
      <c r="A144" s="11" t="s">
        <v>289</v>
      </c>
      <c r="B144" s="4">
        <v>34033</v>
      </c>
      <c r="C144" s="11" t="s">
        <v>134</v>
      </c>
      <c r="D144" s="11" t="s">
        <v>220</v>
      </c>
      <c r="E144">
        <v>5632086</v>
      </c>
      <c r="F144">
        <v>11468231</v>
      </c>
    </row>
    <row r="145" spans="1:6" x14ac:dyDescent="0.35">
      <c r="A145" s="11" t="s">
        <v>290</v>
      </c>
      <c r="B145" s="4">
        <v>34040</v>
      </c>
      <c r="C145" s="11" t="s">
        <v>137</v>
      </c>
      <c r="D145" s="11" t="s">
        <v>180</v>
      </c>
      <c r="E145">
        <v>12890752</v>
      </c>
      <c r="F145">
        <v>26248558</v>
      </c>
    </row>
    <row r="146" spans="1:6" x14ac:dyDescent="0.35">
      <c r="A146" s="11" t="s">
        <v>291</v>
      </c>
      <c r="B146" s="4">
        <v>34054</v>
      </c>
      <c r="C146" s="11" t="s">
        <v>203</v>
      </c>
      <c r="D146" s="11" t="s">
        <v>180</v>
      </c>
      <c r="E146">
        <v>17760754</v>
      </c>
      <c r="F146">
        <v>36165012</v>
      </c>
    </row>
    <row r="147" spans="1:6" x14ac:dyDescent="0.35">
      <c r="A147" s="11" t="s">
        <v>292</v>
      </c>
      <c r="B147" s="4">
        <v>34061</v>
      </c>
      <c r="C147" s="11" t="s">
        <v>137</v>
      </c>
      <c r="D147" s="11" t="s">
        <v>180</v>
      </c>
      <c r="E147">
        <v>24103594</v>
      </c>
      <c r="F147">
        <v>49080505</v>
      </c>
    </row>
    <row r="148" spans="1:6" x14ac:dyDescent="0.35">
      <c r="A148" s="11" t="s">
        <v>293</v>
      </c>
      <c r="B148" s="4">
        <v>34075</v>
      </c>
      <c r="C148" s="11" t="s">
        <v>143</v>
      </c>
      <c r="D148" s="11" t="s">
        <v>189</v>
      </c>
      <c r="E148">
        <v>4496583</v>
      </c>
      <c r="F148">
        <v>9156084</v>
      </c>
    </row>
    <row r="149" spans="1:6" x14ac:dyDescent="0.35">
      <c r="A149" s="11" t="s">
        <v>294</v>
      </c>
      <c r="B149" s="4">
        <v>34082</v>
      </c>
      <c r="C149" s="11" t="s">
        <v>147</v>
      </c>
      <c r="D149" s="11" t="s">
        <v>189</v>
      </c>
      <c r="E149">
        <v>14717851</v>
      </c>
      <c r="F149">
        <v>29968953</v>
      </c>
    </row>
    <row r="150" spans="1:6" x14ac:dyDescent="0.35">
      <c r="A150" s="11" t="s">
        <v>295</v>
      </c>
      <c r="B150" s="4">
        <v>34117</v>
      </c>
      <c r="C150" s="11" t="s">
        <v>170</v>
      </c>
      <c r="D150" s="11" t="s">
        <v>180</v>
      </c>
      <c r="E150">
        <v>20844907</v>
      </c>
      <c r="F150">
        <v>42445058</v>
      </c>
    </row>
    <row r="151" spans="1:6" x14ac:dyDescent="0.35">
      <c r="A151" s="11" t="s">
        <v>296</v>
      </c>
      <c r="B151" s="4">
        <v>34124</v>
      </c>
      <c r="C151" s="11" t="s">
        <v>209</v>
      </c>
      <c r="D151" s="11" t="s">
        <v>189</v>
      </c>
      <c r="E151">
        <v>22622537</v>
      </c>
      <c r="F151">
        <v>46064723</v>
      </c>
    </row>
    <row r="152" spans="1:6" x14ac:dyDescent="0.35">
      <c r="A152" s="11" t="s">
        <v>297</v>
      </c>
      <c r="B152" s="4">
        <v>34124</v>
      </c>
      <c r="C152" s="11" t="s">
        <v>147</v>
      </c>
      <c r="D152" s="11" t="s">
        <v>180</v>
      </c>
      <c r="E152">
        <v>12349549</v>
      </c>
      <c r="F152">
        <v>25146538</v>
      </c>
    </row>
    <row r="153" spans="1:6" x14ac:dyDescent="0.35">
      <c r="A153" s="11" t="s">
        <v>298</v>
      </c>
      <c r="B153" s="4">
        <v>34129</v>
      </c>
      <c r="C153" s="11" t="s">
        <v>141</v>
      </c>
      <c r="D153" s="11" t="s">
        <v>189</v>
      </c>
      <c r="E153">
        <v>39100956</v>
      </c>
      <c r="F153">
        <v>79618610</v>
      </c>
    </row>
    <row r="154" spans="1:6" x14ac:dyDescent="0.35">
      <c r="A154" s="11" t="s">
        <v>299</v>
      </c>
      <c r="B154" s="4">
        <v>34152</v>
      </c>
      <c r="C154" s="11" t="s">
        <v>147</v>
      </c>
      <c r="D154" s="11" t="s">
        <v>220</v>
      </c>
      <c r="E154">
        <v>25989889</v>
      </c>
      <c r="F154">
        <v>52921433</v>
      </c>
    </row>
    <row r="155" spans="1:6" x14ac:dyDescent="0.35">
      <c r="A155" s="11" t="s">
        <v>300</v>
      </c>
      <c r="B155" s="4">
        <v>34166</v>
      </c>
      <c r="C155" s="11" t="s">
        <v>147</v>
      </c>
      <c r="D155" s="11" t="s">
        <v>180</v>
      </c>
      <c r="E155">
        <v>39360491</v>
      </c>
      <c r="F155">
        <v>80147079</v>
      </c>
    </row>
    <row r="156" spans="1:6" x14ac:dyDescent="0.35">
      <c r="A156" s="11" t="s">
        <v>301</v>
      </c>
      <c r="B156" s="4">
        <v>34173</v>
      </c>
      <c r="C156" s="11" t="s">
        <v>147</v>
      </c>
      <c r="D156" s="11" t="s">
        <v>220</v>
      </c>
      <c r="E156">
        <v>20107504</v>
      </c>
      <c r="F156">
        <v>40943541</v>
      </c>
    </row>
    <row r="157" spans="1:6" x14ac:dyDescent="0.35">
      <c r="A157" s="11" t="s">
        <v>302</v>
      </c>
      <c r="B157" s="4">
        <v>34187</v>
      </c>
      <c r="C157" s="11" t="s">
        <v>143</v>
      </c>
      <c r="D157" s="11" t="s">
        <v>220</v>
      </c>
      <c r="E157">
        <v>3218882</v>
      </c>
      <c r="F157">
        <v>6554384</v>
      </c>
    </row>
    <row r="158" spans="1:6" x14ac:dyDescent="0.35">
      <c r="A158" s="11" t="s">
        <v>303</v>
      </c>
      <c r="B158" s="4">
        <v>34208</v>
      </c>
      <c r="C158" s="11" t="s">
        <v>143</v>
      </c>
      <c r="D158" s="11" t="s">
        <v>220</v>
      </c>
      <c r="E158">
        <v>3268203</v>
      </c>
      <c r="F158">
        <v>6654819</v>
      </c>
    </row>
    <row r="159" spans="1:6" x14ac:dyDescent="0.35">
      <c r="A159" s="11" t="s">
        <v>304</v>
      </c>
      <c r="B159" s="4">
        <v>34220</v>
      </c>
      <c r="C159" s="11" t="s">
        <v>141</v>
      </c>
      <c r="D159" s="11" t="s">
        <v>189</v>
      </c>
      <c r="E159">
        <v>32790064</v>
      </c>
      <c r="F159">
        <v>66768171</v>
      </c>
    </row>
    <row r="160" spans="1:6" x14ac:dyDescent="0.35">
      <c r="A160" s="11" t="s">
        <v>305</v>
      </c>
      <c r="B160" s="4">
        <v>34222</v>
      </c>
      <c r="C160" s="11" t="s">
        <v>147</v>
      </c>
      <c r="D160" s="11" t="s">
        <v>189</v>
      </c>
      <c r="E160">
        <v>1044824</v>
      </c>
      <c r="F160">
        <v>2127496</v>
      </c>
    </row>
    <row r="161" spans="1:6" x14ac:dyDescent="0.35">
      <c r="A161" s="11" t="s">
        <v>306</v>
      </c>
      <c r="B161" s="4">
        <v>34236</v>
      </c>
      <c r="C161" s="11" t="s">
        <v>170</v>
      </c>
      <c r="D161" s="11" t="s">
        <v>189</v>
      </c>
      <c r="E161">
        <v>23042200</v>
      </c>
      <c r="F161">
        <v>46919256</v>
      </c>
    </row>
    <row r="162" spans="1:6" x14ac:dyDescent="0.35">
      <c r="A162" s="11" t="s">
        <v>307</v>
      </c>
      <c r="B162" s="4">
        <v>34243</v>
      </c>
      <c r="C162" s="11" t="s">
        <v>147</v>
      </c>
      <c r="D162" s="11" t="s">
        <v>180</v>
      </c>
      <c r="E162">
        <v>68856263</v>
      </c>
      <c r="F162">
        <v>140392731</v>
      </c>
    </row>
    <row r="163" spans="1:6" x14ac:dyDescent="0.35">
      <c r="A163" s="11" t="s">
        <v>308</v>
      </c>
      <c r="B163" s="4">
        <v>34255</v>
      </c>
      <c r="C163" s="11" t="s">
        <v>134</v>
      </c>
      <c r="D163" s="11" t="s">
        <v>180</v>
      </c>
      <c r="E163">
        <v>50408318</v>
      </c>
      <c r="F163">
        <v>100026637</v>
      </c>
    </row>
    <row r="164" spans="1:6" x14ac:dyDescent="0.35">
      <c r="A164" s="11" t="s">
        <v>309</v>
      </c>
      <c r="B164" s="4">
        <v>34285</v>
      </c>
      <c r="C164" s="11" t="s">
        <v>137</v>
      </c>
      <c r="D164" s="11" t="s">
        <v>180</v>
      </c>
      <c r="E164">
        <v>53661805</v>
      </c>
      <c r="F164">
        <v>109310377</v>
      </c>
    </row>
    <row r="165" spans="1:6" x14ac:dyDescent="0.35">
      <c r="A165" s="11" t="s">
        <v>310</v>
      </c>
      <c r="B165" s="4">
        <v>34313</v>
      </c>
      <c r="C165" s="11" t="s">
        <v>147</v>
      </c>
      <c r="D165" s="11" t="s">
        <v>180</v>
      </c>
      <c r="E165">
        <v>57319029</v>
      </c>
      <c r="F165">
        <v>116965668</v>
      </c>
    </row>
    <row r="166" spans="1:6" x14ac:dyDescent="0.35">
      <c r="A166" s="11" t="s">
        <v>311</v>
      </c>
      <c r="B166" s="4">
        <v>34328</v>
      </c>
      <c r="C166" s="11" t="s">
        <v>312</v>
      </c>
      <c r="D166" s="11" t="s">
        <v>189</v>
      </c>
      <c r="E166">
        <v>56505065</v>
      </c>
      <c r="F166">
        <v>115781734</v>
      </c>
    </row>
    <row r="167" spans="1:6" x14ac:dyDescent="0.35">
      <c r="A167" s="11" t="s">
        <v>313</v>
      </c>
      <c r="B167" s="4">
        <v>34341</v>
      </c>
      <c r="C167" s="11" t="s">
        <v>147</v>
      </c>
      <c r="D167" s="11" t="s">
        <v>180</v>
      </c>
      <c r="E167">
        <v>20782439</v>
      </c>
      <c r="F167">
        <v>42940186</v>
      </c>
    </row>
    <row r="168" spans="1:6" x14ac:dyDescent="0.35">
      <c r="A168" s="11" t="s">
        <v>314</v>
      </c>
      <c r="B168" s="4">
        <v>34341</v>
      </c>
      <c r="C168" s="11" t="s">
        <v>147</v>
      </c>
      <c r="D168" s="11" t="s">
        <v>220</v>
      </c>
      <c r="E168">
        <v>3469493</v>
      </c>
      <c r="F168">
        <v>7168577</v>
      </c>
    </row>
    <row r="169" spans="1:6" x14ac:dyDescent="0.35">
      <c r="A169" s="11" t="s">
        <v>315</v>
      </c>
      <c r="B169" s="4">
        <v>34348</v>
      </c>
      <c r="C169" s="11" t="s">
        <v>141</v>
      </c>
      <c r="D169" s="11" t="s">
        <v>180</v>
      </c>
      <c r="E169">
        <v>20623071</v>
      </c>
      <c r="F169">
        <v>42610902</v>
      </c>
    </row>
    <row r="170" spans="1:6" x14ac:dyDescent="0.35">
      <c r="A170" s="11" t="s">
        <v>316</v>
      </c>
      <c r="B170" s="4">
        <v>34362</v>
      </c>
      <c r="C170" s="11" t="s">
        <v>143</v>
      </c>
      <c r="D170" s="11" t="s">
        <v>189</v>
      </c>
      <c r="E170">
        <v>2502551</v>
      </c>
      <c r="F170">
        <v>5170709</v>
      </c>
    </row>
    <row r="171" spans="1:6" x14ac:dyDescent="0.35">
      <c r="A171" s="11" t="s">
        <v>317</v>
      </c>
      <c r="B171" s="4">
        <v>34376</v>
      </c>
      <c r="C171" s="11" t="s">
        <v>147</v>
      </c>
      <c r="D171" s="11" t="s">
        <v>180</v>
      </c>
      <c r="E171">
        <v>30573770</v>
      </c>
      <c r="F171">
        <v>63170804</v>
      </c>
    </row>
    <row r="172" spans="1:6" x14ac:dyDescent="0.35">
      <c r="A172" s="11" t="s">
        <v>318</v>
      </c>
      <c r="B172" s="4">
        <v>34397</v>
      </c>
      <c r="C172" s="11" t="s">
        <v>147</v>
      </c>
      <c r="D172" s="11" t="s">
        <v>189</v>
      </c>
      <c r="E172">
        <v>9252349</v>
      </c>
      <c r="F172">
        <v>19116981</v>
      </c>
    </row>
    <row r="173" spans="1:6" x14ac:dyDescent="0.35">
      <c r="A173" s="11" t="s">
        <v>319</v>
      </c>
      <c r="B173" s="4">
        <v>34402</v>
      </c>
      <c r="C173" s="11" t="s">
        <v>147</v>
      </c>
      <c r="D173" s="11" t="s">
        <v>189</v>
      </c>
      <c r="E173">
        <v>11325885</v>
      </c>
      <c r="F173">
        <v>23401275</v>
      </c>
    </row>
    <row r="174" spans="1:6" x14ac:dyDescent="0.35">
      <c r="A174" s="11" t="s">
        <v>320</v>
      </c>
      <c r="B174" s="4">
        <v>34418</v>
      </c>
      <c r="C174" s="11" t="s">
        <v>147</v>
      </c>
      <c r="D174" s="11" t="s">
        <v>180</v>
      </c>
      <c r="E174">
        <v>45604206</v>
      </c>
      <c r="F174">
        <v>94226333</v>
      </c>
    </row>
    <row r="175" spans="1:6" x14ac:dyDescent="0.35">
      <c r="A175" s="11" t="s">
        <v>321</v>
      </c>
      <c r="B175" s="4">
        <v>34432</v>
      </c>
      <c r="C175" s="11" t="s">
        <v>147</v>
      </c>
      <c r="D175" s="11" t="s">
        <v>143</v>
      </c>
      <c r="E175">
        <v>713234</v>
      </c>
      <c r="F175">
        <v>1473665</v>
      </c>
    </row>
    <row r="176" spans="1:6" x14ac:dyDescent="0.35">
      <c r="A176" s="11" t="s">
        <v>322</v>
      </c>
      <c r="B176" s="4">
        <v>34439</v>
      </c>
      <c r="C176" s="11" t="s">
        <v>137</v>
      </c>
      <c r="D176" s="11" t="s">
        <v>180</v>
      </c>
      <c r="E176">
        <v>8752399</v>
      </c>
      <c r="F176">
        <v>18083994</v>
      </c>
    </row>
    <row r="177" spans="1:6" x14ac:dyDescent="0.35">
      <c r="A177" s="11" t="s">
        <v>323</v>
      </c>
      <c r="B177" s="4">
        <v>34446</v>
      </c>
      <c r="C177" s="11" t="s">
        <v>147</v>
      </c>
      <c r="D177" s="11" t="s">
        <v>189</v>
      </c>
      <c r="E177">
        <v>8864699</v>
      </c>
      <c r="F177">
        <v>18316030</v>
      </c>
    </row>
    <row r="178" spans="1:6" x14ac:dyDescent="0.35">
      <c r="A178" s="11" t="s">
        <v>324</v>
      </c>
      <c r="B178" s="4">
        <v>34453</v>
      </c>
      <c r="C178" s="11" t="s">
        <v>141</v>
      </c>
      <c r="D178" s="11" t="s">
        <v>189</v>
      </c>
      <c r="E178">
        <v>50021959</v>
      </c>
      <c r="F178">
        <v>103354194</v>
      </c>
    </row>
    <row r="179" spans="1:6" x14ac:dyDescent="0.35">
      <c r="A179" s="11" t="s">
        <v>325</v>
      </c>
      <c r="B179" s="4">
        <v>34460</v>
      </c>
      <c r="C179" s="11" t="s">
        <v>170</v>
      </c>
      <c r="D179" s="11" t="s">
        <v>180</v>
      </c>
      <c r="E179">
        <v>11744960</v>
      </c>
      <c r="F179">
        <v>24267154</v>
      </c>
    </row>
    <row r="180" spans="1:6" x14ac:dyDescent="0.35">
      <c r="A180" s="11" t="s">
        <v>326</v>
      </c>
      <c r="B180" s="4">
        <v>34488</v>
      </c>
      <c r="C180" s="11" t="s">
        <v>147</v>
      </c>
      <c r="D180" s="11" t="s">
        <v>220</v>
      </c>
      <c r="E180">
        <v>24172899</v>
      </c>
      <c r="F180">
        <v>49945474</v>
      </c>
    </row>
    <row r="181" spans="1:6" x14ac:dyDescent="0.35">
      <c r="A181" s="11" t="s">
        <v>327</v>
      </c>
      <c r="B181" s="4">
        <v>34500</v>
      </c>
      <c r="C181" s="11" t="s">
        <v>137</v>
      </c>
      <c r="D181" s="11" t="s">
        <v>135</v>
      </c>
      <c r="E181">
        <v>422780140</v>
      </c>
      <c r="F181">
        <v>761640898</v>
      </c>
    </row>
    <row r="182" spans="1:6" x14ac:dyDescent="0.35">
      <c r="A182" s="11" t="s">
        <v>328</v>
      </c>
      <c r="B182" s="4">
        <v>34514</v>
      </c>
      <c r="C182" s="11" t="s">
        <v>203</v>
      </c>
      <c r="D182" s="11" t="s">
        <v>180</v>
      </c>
      <c r="E182">
        <v>30806194</v>
      </c>
      <c r="F182">
        <v>63651027</v>
      </c>
    </row>
    <row r="183" spans="1:6" x14ac:dyDescent="0.35">
      <c r="A183" s="11" t="s">
        <v>329</v>
      </c>
      <c r="B183" s="4">
        <v>34530</v>
      </c>
      <c r="C183" s="11" t="s">
        <v>147</v>
      </c>
      <c r="D183" s="11" t="s">
        <v>180</v>
      </c>
      <c r="E183">
        <v>50236831</v>
      </c>
      <c r="F183">
        <v>103798152</v>
      </c>
    </row>
    <row r="184" spans="1:6" x14ac:dyDescent="0.35">
      <c r="A184" s="11" t="s">
        <v>330</v>
      </c>
      <c r="B184" s="4">
        <v>34558</v>
      </c>
      <c r="C184" s="11" t="s">
        <v>147</v>
      </c>
      <c r="D184" s="11" t="s">
        <v>180</v>
      </c>
      <c r="E184">
        <v>28881266</v>
      </c>
      <c r="F184">
        <v>59673787</v>
      </c>
    </row>
    <row r="185" spans="1:6" x14ac:dyDescent="0.35">
      <c r="A185" s="11" t="s">
        <v>331</v>
      </c>
      <c r="B185" s="4">
        <v>34565</v>
      </c>
      <c r="C185" s="11" t="s">
        <v>209</v>
      </c>
      <c r="D185" s="11" t="s">
        <v>189</v>
      </c>
      <c r="E185">
        <v>19750470</v>
      </c>
      <c r="F185">
        <v>40804816</v>
      </c>
    </row>
    <row r="186" spans="1:6" x14ac:dyDescent="0.35">
      <c r="A186" s="11" t="s">
        <v>332</v>
      </c>
      <c r="B186" s="4">
        <v>34572</v>
      </c>
      <c r="C186" s="11" t="s">
        <v>147</v>
      </c>
      <c r="D186" s="11" t="s">
        <v>180</v>
      </c>
      <c r="E186">
        <v>10442641</v>
      </c>
      <c r="F186">
        <v>21576332</v>
      </c>
    </row>
    <row r="187" spans="1:6" x14ac:dyDescent="0.35">
      <c r="A187" s="11" t="s">
        <v>333</v>
      </c>
      <c r="B187" s="4">
        <v>34572</v>
      </c>
      <c r="C187" s="11" t="s">
        <v>147</v>
      </c>
      <c r="D187" s="11" t="s">
        <v>143</v>
      </c>
      <c r="E187">
        <v>60822</v>
      </c>
      <c r="F187">
        <v>125666</v>
      </c>
    </row>
    <row r="188" spans="1:6" x14ac:dyDescent="0.35">
      <c r="A188" s="11" t="s">
        <v>334</v>
      </c>
      <c r="B188" s="4">
        <v>34579</v>
      </c>
      <c r="C188" s="11" t="s">
        <v>141</v>
      </c>
      <c r="D188" s="11" t="s">
        <v>220</v>
      </c>
      <c r="E188">
        <v>3404935</v>
      </c>
      <c r="F188">
        <v>7035189</v>
      </c>
    </row>
    <row r="189" spans="1:6" x14ac:dyDescent="0.35">
      <c r="A189" s="11" t="s">
        <v>335</v>
      </c>
      <c r="B189" s="4">
        <v>34591</v>
      </c>
      <c r="C189" s="11" t="s">
        <v>141</v>
      </c>
      <c r="D189" s="11" t="s">
        <v>220</v>
      </c>
      <c r="E189">
        <v>24787282</v>
      </c>
      <c r="F189">
        <v>50840394</v>
      </c>
    </row>
    <row r="190" spans="1:6" x14ac:dyDescent="0.35">
      <c r="A190" s="11" t="s">
        <v>336</v>
      </c>
      <c r="B190" s="4">
        <v>34600</v>
      </c>
      <c r="C190" s="11" t="s">
        <v>170</v>
      </c>
      <c r="D190" s="11" t="s">
        <v>220</v>
      </c>
      <c r="E190">
        <v>16478900</v>
      </c>
      <c r="F190">
        <v>34048315</v>
      </c>
    </row>
    <row r="191" spans="1:6" x14ac:dyDescent="0.35">
      <c r="A191" s="11" t="s">
        <v>337</v>
      </c>
      <c r="B191" s="4">
        <v>34607</v>
      </c>
      <c r="C191" s="11" t="s">
        <v>147</v>
      </c>
      <c r="D191" s="11" t="s">
        <v>189</v>
      </c>
      <c r="E191">
        <v>5828466</v>
      </c>
      <c r="F191">
        <v>12042634</v>
      </c>
    </row>
    <row r="192" spans="1:6" x14ac:dyDescent="0.35">
      <c r="A192" s="11" t="s">
        <v>338</v>
      </c>
      <c r="B192" s="4">
        <v>34628</v>
      </c>
      <c r="C192" s="11" t="s">
        <v>176</v>
      </c>
      <c r="D192" s="11" t="s">
        <v>189</v>
      </c>
      <c r="E192">
        <v>8579626</v>
      </c>
      <c r="F192">
        <v>17727017</v>
      </c>
    </row>
    <row r="193" spans="1:6" x14ac:dyDescent="0.35">
      <c r="A193" s="11" t="s">
        <v>339</v>
      </c>
      <c r="B193" s="4">
        <v>34635</v>
      </c>
      <c r="C193" s="11" t="s">
        <v>141</v>
      </c>
      <c r="D193" s="11" t="s">
        <v>180</v>
      </c>
      <c r="E193">
        <v>3319344</v>
      </c>
      <c r="F193">
        <v>6858345</v>
      </c>
    </row>
    <row r="194" spans="1:6" x14ac:dyDescent="0.35">
      <c r="A194" s="11" t="s">
        <v>340</v>
      </c>
      <c r="B194" s="4">
        <v>34649</v>
      </c>
      <c r="C194" s="11" t="s">
        <v>147</v>
      </c>
      <c r="D194" s="11" t="s">
        <v>180</v>
      </c>
      <c r="E194">
        <v>144833357</v>
      </c>
      <c r="F194">
        <v>298369717</v>
      </c>
    </row>
    <row r="195" spans="1:6" x14ac:dyDescent="0.35">
      <c r="A195" s="11" t="s">
        <v>341</v>
      </c>
      <c r="B195" s="4">
        <v>34661</v>
      </c>
      <c r="C195" s="11" t="s">
        <v>170</v>
      </c>
      <c r="D195" s="11" t="s">
        <v>189</v>
      </c>
      <c r="E195">
        <v>29317886</v>
      </c>
      <c r="F195">
        <v>60321919</v>
      </c>
    </row>
    <row r="196" spans="1:6" x14ac:dyDescent="0.35">
      <c r="A196" s="11" t="s">
        <v>153</v>
      </c>
      <c r="B196" s="4">
        <v>34693</v>
      </c>
      <c r="C196" s="11" t="s">
        <v>137</v>
      </c>
      <c r="D196" s="11" t="s">
        <v>180</v>
      </c>
      <c r="E196">
        <v>44342956</v>
      </c>
      <c r="F196">
        <v>88930321</v>
      </c>
    </row>
    <row r="197" spans="1:6" x14ac:dyDescent="0.35">
      <c r="A197" s="11" t="s">
        <v>342</v>
      </c>
      <c r="B197" s="4">
        <v>34705</v>
      </c>
      <c r="C197" s="11" t="s">
        <v>147</v>
      </c>
      <c r="D197" s="11" t="s">
        <v>180</v>
      </c>
      <c r="E197">
        <v>26325256</v>
      </c>
      <c r="F197">
        <v>51016522</v>
      </c>
    </row>
    <row r="198" spans="1:6" x14ac:dyDescent="0.35">
      <c r="A198" s="11" t="s">
        <v>343</v>
      </c>
      <c r="B198" s="4">
        <v>34719</v>
      </c>
      <c r="C198" s="11" t="s">
        <v>209</v>
      </c>
      <c r="D198" s="11" t="s">
        <v>189</v>
      </c>
      <c r="E198">
        <v>3523909</v>
      </c>
      <c r="F198">
        <v>6829092</v>
      </c>
    </row>
    <row r="199" spans="1:6" x14ac:dyDescent="0.35">
      <c r="A199" s="11" t="s">
        <v>344</v>
      </c>
      <c r="B199" s="4">
        <v>34726</v>
      </c>
      <c r="C199" s="11" t="s">
        <v>203</v>
      </c>
      <c r="D199" s="11" t="s">
        <v>220</v>
      </c>
      <c r="E199">
        <v>5086578</v>
      </c>
      <c r="F199">
        <v>9857435</v>
      </c>
    </row>
    <row r="200" spans="1:6" x14ac:dyDescent="0.35">
      <c r="A200" s="11" t="s">
        <v>345</v>
      </c>
      <c r="B200" s="4">
        <v>34733</v>
      </c>
      <c r="C200" s="11" t="s">
        <v>147</v>
      </c>
      <c r="D200" s="11" t="s">
        <v>189</v>
      </c>
      <c r="E200">
        <v>7555256</v>
      </c>
      <c r="F200">
        <v>14641561</v>
      </c>
    </row>
    <row r="201" spans="1:6" x14ac:dyDescent="0.35">
      <c r="A201" s="11" t="s">
        <v>346</v>
      </c>
      <c r="B201" s="4">
        <v>34747</v>
      </c>
      <c r="C201" s="11" t="s">
        <v>147</v>
      </c>
      <c r="D201" s="11" t="s">
        <v>180</v>
      </c>
      <c r="E201">
        <v>17671310</v>
      </c>
      <c r="F201">
        <v>34245779</v>
      </c>
    </row>
    <row r="202" spans="1:6" x14ac:dyDescent="0.35">
      <c r="A202" s="11" t="s">
        <v>347</v>
      </c>
      <c r="B202" s="4">
        <v>34761</v>
      </c>
      <c r="C202" s="11" t="s">
        <v>147</v>
      </c>
      <c r="D202" s="11" t="s">
        <v>180</v>
      </c>
      <c r="E202">
        <v>40029009</v>
      </c>
      <c r="F202">
        <v>77573459</v>
      </c>
    </row>
    <row r="203" spans="1:6" x14ac:dyDescent="0.35">
      <c r="A203" s="11" t="s">
        <v>348</v>
      </c>
      <c r="B203" s="4">
        <v>34761</v>
      </c>
      <c r="C203" s="11" t="s">
        <v>147</v>
      </c>
      <c r="D203" s="11" t="s">
        <v>180</v>
      </c>
      <c r="E203">
        <v>12076989</v>
      </c>
      <c r="F203">
        <v>23404369</v>
      </c>
    </row>
    <row r="204" spans="1:6" x14ac:dyDescent="0.35">
      <c r="A204" s="11" t="s">
        <v>349</v>
      </c>
      <c r="B204" s="4">
        <v>34782</v>
      </c>
      <c r="C204" s="11" t="s">
        <v>312</v>
      </c>
      <c r="D204" s="11" t="s">
        <v>180</v>
      </c>
      <c r="E204">
        <v>8247627</v>
      </c>
      <c r="F204">
        <v>15983331</v>
      </c>
    </row>
    <row r="205" spans="1:6" x14ac:dyDescent="0.35">
      <c r="A205" s="11" t="s">
        <v>350</v>
      </c>
      <c r="B205" s="4">
        <v>34786</v>
      </c>
      <c r="C205" s="11" t="s">
        <v>203</v>
      </c>
      <c r="D205" s="11" t="s">
        <v>180</v>
      </c>
      <c r="E205">
        <v>468240</v>
      </c>
      <c r="F205">
        <v>907414</v>
      </c>
    </row>
    <row r="206" spans="1:6" x14ac:dyDescent="0.35">
      <c r="A206" s="11" t="s">
        <v>351</v>
      </c>
      <c r="B206" s="4">
        <v>34789</v>
      </c>
      <c r="C206" s="11" t="s">
        <v>141</v>
      </c>
      <c r="D206" s="11" t="s">
        <v>220</v>
      </c>
      <c r="E206">
        <v>2461628</v>
      </c>
      <c r="F206">
        <v>4770461</v>
      </c>
    </row>
    <row r="207" spans="1:6" x14ac:dyDescent="0.35">
      <c r="A207" s="11" t="s">
        <v>352</v>
      </c>
      <c r="B207" s="4">
        <v>34789</v>
      </c>
      <c r="C207" s="11" t="s">
        <v>147</v>
      </c>
      <c r="D207" s="11" t="s">
        <v>189</v>
      </c>
      <c r="E207">
        <v>529135</v>
      </c>
      <c r="F207">
        <v>1025425</v>
      </c>
    </row>
    <row r="208" spans="1:6" x14ac:dyDescent="0.35">
      <c r="A208" s="11" t="s">
        <v>353</v>
      </c>
      <c r="B208" s="4">
        <v>34796</v>
      </c>
      <c r="C208" s="11" t="s">
        <v>147</v>
      </c>
      <c r="D208" s="11" t="s">
        <v>135</v>
      </c>
      <c r="E208">
        <v>35336439</v>
      </c>
      <c r="F208">
        <v>68479579</v>
      </c>
    </row>
    <row r="209" spans="1:6" x14ac:dyDescent="0.35">
      <c r="A209" s="11" t="s">
        <v>354</v>
      </c>
      <c r="B209" s="4">
        <v>34810</v>
      </c>
      <c r="C209" s="11" t="s">
        <v>203</v>
      </c>
      <c r="D209" s="11" t="s">
        <v>180</v>
      </c>
      <c r="E209">
        <v>81057016</v>
      </c>
      <c r="F209">
        <v>157082900</v>
      </c>
    </row>
    <row r="210" spans="1:6" x14ac:dyDescent="0.35">
      <c r="A210" s="11" t="s">
        <v>355</v>
      </c>
      <c r="B210" s="4">
        <v>34831</v>
      </c>
      <c r="C210" s="11" t="s">
        <v>170</v>
      </c>
      <c r="D210" s="11" t="s">
        <v>189</v>
      </c>
      <c r="E210">
        <v>91387195</v>
      </c>
      <c r="F210">
        <v>177102077</v>
      </c>
    </row>
    <row r="211" spans="1:6" x14ac:dyDescent="0.35">
      <c r="A211" s="11" t="s">
        <v>356</v>
      </c>
      <c r="B211" s="4">
        <v>34845</v>
      </c>
      <c r="C211" s="11" t="s">
        <v>141</v>
      </c>
      <c r="D211" s="11" t="s">
        <v>220</v>
      </c>
      <c r="E211">
        <v>15446532</v>
      </c>
      <c r="F211">
        <v>29934306</v>
      </c>
    </row>
    <row r="212" spans="1:6" x14ac:dyDescent="0.35">
      <c r="A212" s="11" t="s">
        <v>357</v>
      </c>
      <c r="B212" s="4">
        <v>34860</v>
      </c>
      <c r="C212" s="11" t="s">
        <v>137</v>
      </c>
      <c r="D212" s="11" t="s">
        <v>135</v>
      </c>
      <c r="E212">
        <v>141579773</v>
      </c>
      <c r="F212">
        <v>274370957</v>
      </c>
    </row>
    <row r="213" spans="1:6" x14ac:dyDescent="0.35">
      <c r="A213" s="11" t="s">
        <v>358</v>
      </c>
      <c r="B213" s="4">
        <v>34880</v>
      </c>
      <c r="C213" s="11" t="s">
        <v>170</v>
      </c>
      <c r="D213" s="11" t="s">
        <v>189</v>
      </c>
      <c r="E213">
        <v>34687912</v>
      </c>
      <c r="F213">
        <v>67222776</v>
      </c>
    </row>
    <row r="214" spans="1:6" x14ac:dyDescent="0.35">
      <c r="A214" s="11" t="s">
        <v>359</v>
      </c>
      <c r="B214" s="4">
        <v>34908</v>
      </c>
      <c r="C214" s="11" t="s">
        <v>137</v>
      </c>
      <c r="D214" s="11" t="s">
        <v>180</v>
      </c>
      <c r="E214">
        <v>24670346</v>
      </c>
      <c r="F214">
        <v>47809421</v>
      </c>
    </row>
    <row r="215" spans="1:6" x14ac:dyDescent="0.35">
      <c r="A215" s="11" t="s">
        <v>360</v>
      </c>
      <c r="B215" s="4">
        <v>34922</v>
      </c>
      <c r="C215" s="11" t="s">
        <v>141</v>
      </c>
      <c r="D215" s="11" t="s">
        <v>189</v>
      </c>
      <c r="E215">
        <v>84919401</v>
      </c>
      <c r="F215">
        <v>164552293</v>
      </c>
    </row>
    <row r="216" spans="1:6" x14ac:dyDescent="0.35">
      <c r="A216" s="11" t="s">
        <v>361</v>
      </c>
      <c r="B216" s="4">
        <v>34922</v>
      </c>
      <c r="C216" s="11" t="s">
        <v>137</v>
      </c>
      <c r="D216" s="11" t="s">
        <v>180</v>
      </c>
      <c r="E216">
        <v>13406717</v>
      </c>
      <c r="F216">
        <v>25981285</v>
      </c>
    </row>
    <row r="217" spans="1:6" x14ac:dyDescent="0.35">
      <c r="A217" s="11" t="s">
        <v>362</v>
      </c>
      <c r="B217" s="4">
        <v>34950</v>
      </c>
      <c r="C217" s="11" t="s">
        <v>209</v>
      </c>
      <c r="D217" s="11" t="s">
        <v>189</v>
      </c>
      <c r="E217">
        <v>5762795</v>
      </c>
      <c r="F217">
        <v>11167895</v>
      </c>
    </row>
    <row r="218" spans="1:6" x14ac:dyDescent="0.35">
      <c r="A218" s="11" t="s">
        <v>363</v>
      </c>
      <c r="B218" s="4">
        <v>34957</v>
      </c>
      <c r="C218" s="11" t="s">
        <v>141</v>
      </c>
      <c r="D218" s="11" t="s">
        <v>180</v>
      </c>
      <c r="E218">
        <v>7929000</v>
      </c>
      <c r="F218">
        <v>15365850</v>
      </c>
    </row>
    <row r="219" spans="1:6" x14ac:dyDescent="0.35">
      <c r="A219" s="11" t="s">
        <v>364</v>
      </c>
      <c r="B219" s="4">
        <v>34971</v>
      </c>
      <c r="C219" s="11" t="s">
        <v>147</v>
      </c>
      <c r="D219" s="11" t="s">
        <v>180</v>
      </c>
      <c r="E219">
        <v>17736619</v>
      </c>
      <c r="F219">
        <v>34372339</v>
      </c>
    </row>
    <row r="220" spans="1:6" x14ac:dyDescent="0.35">
      <c r="A220" s="11" t="s">
        <v>365</v>
      </c>
      <c r="B220" s="4">
        <v>34976</v>
      </c>
      <c r="C220" s="11" t="s">
        <v>141</v>
      </c>
      <c r="D220" s="11" t="s">
        <v>189</v>
      </c>
      <c r="E220">
        <v>24120194</v>
      </c>
      <c r="F220">
        <v>46741467</v>
      </c>
    </row>
    <row r="221" spans="1:6" x14ac:dyDescent="0.35">
      <c r="A221" s="11" t="s">
        <v>366</v>
      </c>
      <c r="B221" s="4">
        <v>34985</v>
      </c>
      <c r="C221" s="11" t="s">
        <v>141</v>
      </c>
      <c r="D221" s="11" t="s">
        <v>189</v>
      </c>
      <c r="E221">
        <v>10359006</v>
      </c>
      <c r="F221">
        <v>20075033</v>
      </c>
    </row>
    <row r="222" spans="1:6" x14ac:dyDescent="0.35">
      <c r="A222" s="11" t="s">
        <v>367</v>
      </c>
      <c r="B222" s="4">
        <v>34985</v>
      </c>
      <c r="C222" s="11" t="s">
        <v>141</v>
      </c>
      <c r="D222" s="11" t="s">
        <v>189</v>
      </c>
      <c r="E222">
        <v>293274</v>
      </c>
      <c r="F222">
        <v>568342</v>
      </c>
    </row>
    <row r="223" spans="1:6" x14ac:dyDescent="0.35">
      <c r="A223" s="11" t="s">
        <v>368</v>
      </c>
      <c r="B223" s="4">
        <v>34999</v>
      </c>
      <c r="C223" s="11" t="s">
        <v>141</v>
      </c>
      <c r="D223" s="11" t="s">
        <v>220</v>
      </c>
      <c r="E223">
        <v>30833914</v>
      </c>
      <c r="F223">
        <v>59727216</v>
      </c>
    </row>
    <row r="224" spans="1:6" x14ac:dyDescent="0.35">
      <c r="A224" s="11" t="s">
        <v>369</v>
      </c>
      <c r="B224" s="4">
        <v>35025</v>
      </c>
      <c r="C224" s="11" t="s">
        <v>137</v>
      </c>
      <c r="D224" s="11" t="s">
        <v>135</v>
      </c>
      <c r="E224">
        <v>191796233</v>
      </c>
      <c r="F224">
        <v>370409631</v>
      </c>
    </row>
    <row r="225" spans="1:6" x14ac:dyDescent="0.35">
      <c r="A225" s="11" t="s">
        <v>370</v>
      </c>
      <c r="B225" s="4">
        <v>35041</v>
      </c>
      <c r="C225" s="11" t="s">
        <v>147</v>
      </c>
      <c r="D225" s="11" t="s">
        <v>180</v>
      </c>
      <c r="E225">
        <v>76578911</v>
      </c>
      <c r="F225">
        <v>147658438</v>
      </c>
    </row>
    <row r="226" spans="1:6" x14ac:dyDescent="0.35">
      <c r="A226" s="11" t="s">
        <v>371</v>
      </c>
      <c r="B226" s="4">
        <v>35053</v>
      </c>
      <c r="C226" s="11" t="s">
        <v>141</v>
      </c>
      <c r="D226" s="11" t="s">
        <v>189</v>
      </c>
      <c r="E226">
        <v>13668249</v>
      </c>
      <c r="F226">
        <v>26302005</v>
      </c>
    </row>
    <row r="227" spans="1:6" x14ac:dyDescent="0.35">
      <c r="A227" s="11" t="s">
        <v>372</v>
      </c>
      <c r="B227" s="4">
        <v>35055</v>
      </c>
      <c r="C227" s="11" t="s">
        <v>137</v>
      </c>
      <c r="D227" s="11" t="s">
        <v>180</v>
      </c>
      <c r="E227">
        <v>23837227</v>
      </c>
      <c r="F227">
        <v>45911517</v>
      </c>
    </row>
    <row r="228" spans="1:6" x14ac:dyDescent="0.35">
      <c r="A228" s="11" t="s">
        <v>373</v>
      </c>
      <c r="B228" s="4">
        <v>35062</v>
      </c>
      <c r="C228" s="11" t="s">
        <v>141</v>
      </c>
      <c r="D228" s="11" t="s">
        <v>180</v>
      </c>
      <c r="E228">
        <v>82582604</v>
      </c>
      <c r="F228">
        <v>157508868</v>
      </c>
    </row>
    <row r="229" spans="1:6" x14ac:dyDescent="0.35">
      <c r="A229" s="11" t="s">
        <v>374</v>
      </c>
      <c r="B229" s="4">
        <v>35097</v>
      </c>
      <c r="C229" s="11" t="s">
        <v>137</v>
      </c>
      <c r="D229" s="11" t="s">
        <v>220</v>
      </c>
      <c r="E229">
        <v>10229300</v>
      </c>
      <c r="F229">
        <v>19509726</v>
      </c>
    </row>
    <row r="230" spans="1:6" x14ac:dyDescent="0.35">
      <c r="A230" s="11" t="s">
        <v>375</v>
      </c>
      <c r="B230" s="4">
        <v>35111</v>
      </c>
      <c r="C230" s="11" t="s">
        <v>137</v>
      </c>
      <c r="D230" s="11" t="s">
        <v>135</v>
      </c>
      <c r="E230">
        <v>34327391</v>
      </c>
      <c r="F230">
        <v>65470567</v>
      </c>
    </row>
    <row r="231" spans="1:6" x14ac:dyDescent="0.35">
      <c r="A231" s="11" t="s">
        <v>376</v>
      </c>
      <c r="B231" s="4">
        <v>35111</v>
      </c>
      <c r="C231" s="11" t="s">
        <v>203</v>
      </c>
      <c r="D231" s="11" t="s">
        <v>220</v>
      </c>
      <c r="E231">
        <v>12805071</v>
      </c>
      <c r="F231">
        <v>24422334</v>
      </c>
    </row>
    <row r="232" spans="1:6" x14ac:dyDescent="0.35">
      <c r="A232" s="11" t="s">
        <v>377</v>
      </c>
      <c r="B232" s="4">
        <v>35118</v>
      </c>
      <c r="C232" s="11" t="s">
        <v>141</v>
      </c>
      <c r="D232" s="11" t="s">
        <v>220</v>
      </c>
      <c r="E232">
        <v>8642118</v>
      </c>
      <c r="F232">
        <v>16482589</v>
      </c>
    </row>
    <row r="233" spans="1:6" x14ac:dyDescent="0.35">
      <c r="A233" s="11" t="s">
        <v>378</v>
      </c>
      <c r="B233" s="4">
        <v>35125</v>
      </c>
      <c r="C233" s="11" t="s">
        <v>141</v>
      </c>
      <c r="D233" s="11" t="s">
        <v>220</v>
      </c>
      <c r="E233">
        <v>51045801</v>
      </c>
      <c r="F233">
        <v>97356578</v>
      </c>
    </row>
    <row r="234" spans="1:6" x14ac:dyDescent="0.35">
      <c r="A234" s="11" t="s">
        <v>379</v>
      </c>
      <c r="B234" s="4">
        <v>35132</v>
      </c>
      <c r="C234" s="11" t="s">
        <v>137</v>
      </c>
      <c r="D234" s="11" t="s">
        <v>135</v>
      </c>
      <c r="E234">
        <v>32709423</v>
      </c>
      <c r="F234">
        <v>62384706</v>
      </c>
    </row>
    <row r="235" spans="1:6" x14ac:dyDescent="0.35">
      <c r="A235" s="11" t="s">
        <v>380</v>
      </c>
      <c r="B235" s="4">
        <v>35139</v>
      </c>
      <c r="C235" s="11" t="s">
        <v>203</v>
      </c>
      <c r="D235" s="11" t="s">
        <v>220</v>
      </c>
      <c r="E235">
        <v>1078555</v>
      </c>
      <c r="F235">
        <v>2057055</v>
      </c>
    </row>
    <row r="236" spans="1:6" x14ac:dyDescent="0.35">
      <c r="A236" s="11" t="s">
        <v>381</v>
      </c>
      <c r="B236" s="4">
        <v>35146</v>
      </c>
      <c r="C236" s="11" t="s">
        <v>147</v>
      </c>
      <c r="D236" s="11" t="s">
        <v>180</v>
      </c>
      <c r="E236">
        <v>1029731</v>
      </c>
      <c r="F236">
        <v>1963937</v>
      </c>
    </row>
    <row r="237" spans="1:6" x14ac:dyDescent="0.35">
      <c r="A237" s="11" t="s">
        <v>382</v>
      </c>
      <c r="B237" s="4">
        <v>35167</v>
      </c>
      <c r="C237" s="11" t="s">
        <v>137</v>
      </c>
      <c r="D237" s="11" t="s">
        <v>180</v>
      </c>
      <c r="E237">
        <v>28921264</v>
      </c>
      <c r="F237">
        <v>55159783</v>
      </c>
    </row>
    <row r="238" spans="1:6" x14ac:dyDescent="0.35">
      <c r="A238" s="11" t="s">
        <v>383</v>
      </c>
      <c r="B238" s="4">
        <v>35174</v>
      </c>
      <c r="C238" s="11" t="s">
        <v>147</v>
      </c>
      <c r="D238" s="11" t="s">
        <v>220</v>
      </c>
      <c r="E238">
        <v>9240378</v>
      </c>
      <c r="F238">
        <v>17623615</v>
      </c>
    </row>
    <row r="239" spans="1:6" x14ac:dyDescent="0.35">
      <c r="A239" s="11" t="s">
        <v>384</v>
      </c>
      <c r="B239" s="4">
        <v>35188</v>
      </c>
      <c r="C239" s="11" t="s">
        <v>141</v>
      </c>
      <c r="D239" s="11" t="s">
        <v>189</v>
      </c>
      <c r="E239">
        <v>5857534</v>
      </c>
      <c r="F239">
        <v>11171714</v>
      </c>
    </row>
    <row r="240" spans="1:6" x14ac:dyDescent="0.35">
      <c r="A240" s="11" t="s">
        <v>385</v>
      </c>
      <c r="B240" s="4">
        <v>35195</v>
      </c>
      <c r="C240" s="11" t="s">
        <v>141</v>
      </c>
      <c r="D240" s="11" t="s">
        <v>220</v>
      </c>
      <c r="E240">
        <v>21930418</v>
      </c>
      <c r="F240">
        <v>41826566</v>
      </c>
    </row>
    <row r="241" spans="1:6" x14ac:dyDescent="0.35">
      <c r="A241" s="11" t="s">
        <v>386</v>
      </c>
      <c r="B241" s="4">
        <v>35209</v>
      </c>
      <c r="C241" s="11" t="s">
        <v>147</v>
      </c>
      <c r="D241" s="11" t="s">
        <v>220</v>
      </c>
      <c r="E241">
        <v>26936265</v>
      </c>
      <c r="F241">
        <v>51373912</v>
      </c>
    </row>
    <row r="242" spans="1:6" x14ac:dyDescent="0.35">
      <c r="A242" s="11" t="s">
        <v>387</v>
      </c>
      <c r="B242" s="4">
        <v>35216</v>
      </c>
      <c r="C242" s="11" t="s">
        <v>147</v>
      </c>
      <c r="D242" s="11" t="s">
        <v>220</v>
      </c>
      <c r="E242">
        <v>31369401</v>
      </c>
      <c r="F242">
        <v>59828966</v>
      </c>
    </row>
    <row r="243" spans="1:6" x14ac:dyDescent="0.35">
      <c r="A243" s="11" t="s">
        <v>388</v>
      </c>
      <c r="B243" s="4">
        <v>35223</v>
      </c>
      <c r="C243" s="11" t="s">
        <v>170</v>
      </c>
      <c r="D243" s="11" t="s">
        <v>189</v>
      </c>
      <c r="E243">
        <v>134069511</v>
      </c>
      <c r="F243">
        <v>255702705</v>
      </c>
    </row>
    <row r="244" spans="1:6" x14ac:dyDescent="0.35">
      <c r="A244" s="11" t="s">
        <v>389</v>
      </c>
      <c r="B244" s="4">
        <v>35237</v>
      </c>
      <c r="C244" s="11" t="s">
        <v>137</v>
      </c>
      <c r="D244" s="11" t="s">
        <v>135</v>
      </c>
      <c r="E244">
        <v>100138851</v>
      </c>
      <c r="F244">
        <v>190988799</v>
      </c>
    </row>
    <row r="245" spans="1:6" x14ac:dyDescent="0.35">
      <c r="A245" s="11" t="s">
        <v>390</v>
      </c>
      <c r="B245" s="4">
        <v>35251</v>
      </c>
      <c r="C245" s="11" t="s">
        <v>141</v>
      </c>
      <c r="D245" s="11" t="s">
        <v>180</v>
      </c>
      <c r="E245">
        <v>104636382</v>
      </c>
      <c r="F245">
        <v>199559799</v>
      </c>
    </row>
    <row r="246" spans="1:6" x14ac:dyDescent="0.35">
      <c r="A246" s="11" t="s">
        <v>391</v>
      </c>
      <c r="B246" s="4">
        <v>35263</v>
      </c>
      <c r="C246" s="11" t="s">
        <v>147</v>
      </c>
      <c r="D246" s="11" t="s">
        <v>180</v>
      </c>
      <c r="E246">
        <v>18880508</v>
      </c>
      <c r="F246">
        <v>36009655</v>
      </c>
    </row>
    <row r="247" spans="1:6" x14ac:dyDescent="0.35">
      <c r="A247" s="11" t="s">
        <v>392</v>
      </c>
      <c r="B247" s="4">
        <v>35286</v>
      </c>
      <c r="C247" s="11" t="s">
        <v>141</v>
      </c>
      <c r="D247" s="11" t="s">
        <v>220</v>
      </c>
      <c r="E247">
        <v>58617334</v>
      </c>
      <c r="F247">
        <v>111792852</v>
      </c>
    </row>
    <row r="248" spans="1:6" x14ac:dyDescent="0.35">
      <c r="A248" s="11" t="s">
        <v>393</v>
      </c>
      <c r="B248" s="4">
        <v>35307</v>
      </c>
      <c r="C248" s="11" t="s">
        <v>147</v>
      </c>
      <c r="D248" s="11" t="s">
        <v>180</v>
      </c>
      <c r="E248">
        <v>26465920</v>
      </c>
      <c r="F248">
        <v>50465108</v>
      </c>
    </row>
    <row r="249" spans="1:6" x14ac:dyDescent="0.35">
      <c r="A249" s="11" t="s">
        <v>394</v>
      </c>
      <c r="B249" s="4">
        <v>35321</v>
      </c>
      <c r="C249" s="11" t="s">
        <v>209</v>
      </c>
      <c r="D249" s="11" t="s">
        <v>189</v>
      </c>
      <c r="E249">
        <v>8538318</v>
      </c>
      <c r="F249">
        <v>16284619</v>
      </c>
    </row>
    <row r="250" spans="1:6" x14ac:dyDescent="0.35">
      <c r="A250" s="11" t="s">
        <v>395</v>
      </c>
      <c r="B250" s="4">
        <v>35342</v>
      </c>
      <c r="C250" s="11" t="s">
        <v>147</v>
      </c>
      <c r="D250" s="11" t="s">
        <v>180</v>
      </c>
      <c r="E250">
        <v>22936273</v>
      </c>
      <c r="F250">
        <v>43713554</v>
      </c>
    </row>
    <row r="251" spans="1:6" x14ac:dyDescent="0.35">
      <c r="A251" s="11" t="s">
        <v>396</v>
      </c>
      <c r="B251" s="4">
        <v>35363</v>
      </c>
      <c r="C251" s="11" t="s">
        <v>147</v>
      </c>
      <c r="D251" s="11" t="s">
        <v>220</v>
      </c>
      <c r="E251">
        <v>12772657</v>
      </c>
      <c r="F251">
        <v>24333094</v>
      </c>
    </row>
    <row r="252" spans="1:6" x14ac:dyDescent="0.35">
      <c r="A252" s="11" t="s">
        <v>397</v>
      </c>
      <c r="B252" s="4">
        <v>35377</v>
      </c>
      <c r="C252" s="11" t="s">
        <v>170</v>
      </c>
      <c r="D252" s="11" t="s">
        <v>189</v>
      </c>
      <c r="E252">
        <v>136492681</v>
      </c>
      <c r="F252">
        <v>259807820</v>
      </c>
    </row>
    <row r="253" spans="1:6" x14ac:dyDescent="0.35">
      <c r="A253" s="11" t="s">
        <v>398</v>
      </c>
      <c r="B253" s="4">
        <v>35389</v>
      </c>
      <c r="C253" s="11" t="s">
        <v>143</v>
      </c>
      <c r="D253" s="11" t="s">
        <v>189</v>
      </c>
      <c r="E253">
        <v>34368</v>
      </c>
      <c r="F253">
        <v>65543</v>
      </c>
    </row>
    <row r="254" spans="1:6" x14ac:dyDescent="0.35">
      <c r="A254" s="11" t="s">
        <v>146</v>
      </c>
      <c r="B254" s="4">
        <v>35396</v>
      </c>
      <c r="C254" s="11" t="s">
        <v>147</v>
      </c>
      <c r="D254" s="11" t="s">
        <v>135</v>
      </c>
      <c r="E254">
        <v>136189294</v>
      </c>
      <c r="F254">
        <v>258728898</v>
      </c>
    </row>
    <row r="255" spans="1:6" x14ac:dyDescent="0.35">
      <c r="A255" s="11" t="s">
        <v>399</v>
      </c>
      <c r="B255" s="4">
        <v>35412</v>
      </c>
      <c r="C255" s="11" t="s">
        <v>141</v>
      </c>
      <c r="D255" s="11" t="s">
        <v>180</v>
      </c>
      <c r="E255">
        <v>48102795</v>
      </c>
      <c r="F255">
        <v>91076877</v>
      </c>
    </row>
    <row r="256" spans="1:6" x14ac:dyDescent="0.35">
      <c r="A256" s="11" t="s">
        <v>400</v>
      </c>
      <c r="B256" s="4">
        <v>35424</v>
      </c>
      <c r="C256" s="11" t="s">
        <v>134</v>
      </c>
      <c r="D256" s="11" t="s">
        <v>180</v>
      </c>
      <c r="E256">
        <v>50047179</v>
      </c>
      <c r="F256">
        <v>92077628</v>
      </c>
    </row>
    <row r="257" spans="1:6" x14ac:dyDescent="0.35">
      <c r="A257" s="11" t="s">
        <v>401</v>
      </c>
      <c r="B257" s="4">
        <v>35447</v>
      </c>
      <c r="C257" s="11" t="s">
        <v>170</v>
      </c>
      <c r="D257" s="11" t="s">
        <v>189</v>
      </c>
      <c r="E257">
        <v>32017895</v>
      </c>
      <c r="F257">
        <v>58804106</v>
      </c>
    </row>
    <row r="258" spans="1:6" x14ac:dyDescent="0.35">
      <c r="A258" s="11" t="s">
        <v>402</v>
      </c>
      <c r="B258" s="4">
        <v>35454</v>
      </c>
      <c r="C258" s="11" t="s">
        <v>141</v>
      </c>
      <c r="D258" s="11" t="s">
        <v>220</v>
      </c>
      <c r="E258">
        <v>590817</v>
      </c>
      <c r="F258">
        <v>1085093</v>
      </c>
    </row>
    <row r="259" spans="1:6" x14ac:dyDescent="0.35">
      <c r="A259" s="11" t="s">
        <v>403</v>
      </c>
      <c r="B259" s="4">
        <v>35461</v>
      </c>
      <c r="C259" s="11" t="s">
        <v>209</v>
      </c>
      <c r="D259" s="11" t="s">
        <v>189</v>
      </c>
      <c r="E259">
        <v>2154540</v>
      </c>
      <c r="F259">
        <v>3957025</v>
      </c>
    </row>
    <row r="260" spans="1:6" x14ac:dyDescent="0.35">
      <c r="A260" s="11" t="s">
        <v>404</v>
      </c>
      <c r="B260" s="4">
        <v>35475</v>
      </c>
      <c r="C260" s="11" t="s">
        <v>147</v>
      </c>
      <c r="D260" s="11" t="s">
        <v>180</v>
      </c>
      <c r="E260">
        <v>18301828</v>
      </c>
      <c r="F260">
        <v>33613158</v>
      </c>
    </row>
    <row r="261" spans="1:6" x14ac:dyDescent="0.35">
      <c r="A261" s="11" t="s">
        <v>405</v>
      </c>
      <c r="B261" s="4">
        <v>35496</v>
      </c>
      <c r="C261" s="11" t="s">
        <v>147</v>
      </c>
      <c r="D261" s="11" t="s">
        <v>180</v>
      </c>
      <c r="E261">
        <v>59925026</v>
      </c>
      <c r="F261">
        <v>110058379</v>
      </c>
    </row>
    <row r="262" spans="1:6" x14ac:dyDescent="0.35">
      <c r="A262" s="11" t="s">
        <v>406</v>
      </c>
      <c r="B262" s="4">
        <v>35517</v>
      </c>
      <c r="C262" s="11" t="s">
        <v>147</v>
      </c>
      <c r="D262" s="11" t="s">
        <v>220</v>
      </c>
      <c r="E262">
        <v>14765099</v>
      </c>
      <c r="F262">
        <v>27117599</v>
      </c>
    </row>
    <row r="263" spans="1:6" x14ac:dyDescent="0.35">
      <c r="A263" s="11" t="s">
        <v>407</v>
      </c>
      <c r="B263" s="4">
        <v>35531</v>
      </c>
      <c r="C263" s="11" t="s">
        <v>408</v>
      </c>
      <c r="D263" s="11" t="s">
        <v>189</v>
      </c>
      <c r="E263">
        <v>28084357</v>
      </c>
      <c r="F263">
        <v>51579764</v>
      </c>
    </row>
    <row r="264" spans="1:6" x14ac:dyDescent="0.35">
      <c r="A264" s="11" t="s">
        <v>409</v>
      </c>
      <c r="B264" s="4">
        <v>35545</v>
      </c>
      <c r="C264" s="11" t="s">
        <v>147</v>
      </c>
      <c r="D264" s="11" t="s">
        <v>189</v>
      </c>
      <c r="E264">
        <v>29235353</v>
      </c>
      <c r="F264">
        <v>53693680</v>
      </c>
    </row>
    <row r="265" spans="1:6" x14ac:dyDescent="0.35">
      <c r="A265" s="11" t="s">
        <v>410</v>
      </c>
      <c r="B265" s="4">
        <v>35580</v>
      </c>
      <c r="C265" s="11" t="s">
        <v>147</v>
      </c>
      <c r="D265" s="11" t="s">
        <v>180</v>
      </c>
      <c r="E265">
        <v>19745922</v>
      </c>
      <c r="F265">
        <v>36265379</v>
      </c>
    </row>
    <row r="266" spans="1:6" x14ac:dyDescent="0.35">
      <c r="A266" s="11" t="s">
        <v>411</v>
      </c>
      <c r="B266" s="4">
        <v>35587</v>
      </c>
      <c r="C266" s="11" t="s">
        <v>170</v>
      </c>
      <c r="D266" s="11" t="s">
        <v>189</v>
      </c>
      <c r="E266">
        <v>101117573</v>
      </c>
      <c r="F266">
        <v>185712664</v>
      </c>
    </row>
    <row r="267" spans="1:6" x14ac:dyDescent="0.35">
      <c r="A267" s="11" t="s">
        <v>412</v>
      </c>
      <c r="B267" s="4">
        <v>35594</v>
      </c>
      <c r="C267" s="11" t="s">
        <v>137</v>
      </c>
      <c r="D267" s="11" t="s">
        <v>135</v>
      </c>
      <c r="E267">
        <v>99112101</v>
      </c>
      <c r="F267">
        <v>182029412</v>
      </c>
    </row>
    <row r="268" spans="1:6" x14ac:dyDescent="0.35">
      <c r="A268" s="11" t="s">
        <v>413</v>
      </c>
      <c r="B268" s="4">
        <v>35627</v>
      </c>
      <c r="C268" s="11" t="s">
        <v>147</v>
      </c>
      <c r="D268" s="11" t="s">
        <v>180</v>
      </c>
      <c r="E268">
        <v>105263257</v>
      </c>
      <c r="F268">
        <v>193326632</v>
      </c>
    </row>
    <row r="269" spans="1:6" x14ac:dyDescent="0.35">
      <c r="A269" s="11" t="s">
        <v>414</v>
      </c>
      <c r="B269" s="4">
        <v>35629</v>
      </c>
      <c r="C269" s="11" t="s">
        <v>147</v>
      </c>
      <c r="D269" s="11" t="s">
        <v>189</v>
      </c>
      <c r="E269">
        <v>44480039</v>
      </c>
      <c r="F269">
        <v>81692095</v>
      </c>
    </row>
    <row r="270" spans="1:6" x14ac:dyDescent="0.35">
      <c r="A270" s="11" t="s">
        <v>415</v>
      </c>
      <c r="B270" s="4">
        <v>35643</v>
      </c>
      <c r="C270" s="11" t="s">
        <v>147</v>
      </c>
      <c r="D270" s="11" t="s">
        <v>180</v>
      </c>
      <c r="E270">
        <v>24646936</v>
      </c>
      <c r="F270">
        <v>45266588</v>
      </c>
    </row>
    <row r="271" spans="1:6" x14ac:dyDescent="0.35">
      <c r="A271" s="11" t="s">
        <v>416</v>
      </c>
      <c r="B271" s="4">
        <v>35664</v>
      </c>
      <c r="C271" s="11" t="s">
        <v>141</v>
      </c>
      <c r="D271" s="11" t="s">
        <v>189</v>
      </c>
      <c r="E271">
        <v>48169156</v>
      </c>
      <c r="F271">
        <v>88467531</v>
      </c>
    </row>
    <row r="272" spans="1:6" x14ac:dyDescent="0.35">
      <c r="A272" s="11" t="s">
        <v>417</v>
      </c>
      <c r="B272" s="4">
        <v>35692</v>
      </c>
      <c r="C272" s="11" t="s">
        <v>141</v>
      </c>
      <c r="D272" s="11" t="s">
        <v>189</v>
      </c>
      <c r="E272">
        <v>7928412</v>
      </c>
      <c r="F272">
        <v>14561324</v>
      </c>
    </row>
    <row r="273" spans="1:6" x14ac:dyDescent="0.35">
      <c r="A273" s="11" t="s">
        <v>418</v>
      </c>
      <c r="B273" s="4">
        <v>35708</v>
      </c>
      <c r="C273" s="11" t="s">
        <v>141</v>
      </c>
      <c r="D273" s="11" t="s">
        <v>180</v>
      </c>
      <c r="E273">
        <v>1775644</v>
      </c>
      <c r="F273">
        <v>3257546</v>
      </c>
    </row>
    <row r="274" spans="1:6" x14ac:dyDescent="0.35">
      <c r="A274" s="11" t="s">
        <v>419</v>
      </c>
      <c r="B274" s="4">
        <v>35713</v>
      </c>
      <c r="C274" s="11" t="s">
        <v>147</v>
      </c>
      <c r="D274" s="11" t="s">
        <v>180</v>
      </c>
      <c r="E274">
        <v>15448043</v>
      </c>
      <c r="F274">
        <v>28371890</v>
      </c>
    </row>
    <row r="275" spans="1:6" x14ac:dyDescent="0.35">
      <c r="A275" s="11" t="s">
        <v>420</v>
      </c>
      <c r="B275" s="4">
        <v>35720</v>
      </c>
      <c r="C275" s="11" t="s">
        <v>209</v>
      </c>
      <c r="D275" s="11" t="s">
        <v>189</v>
      </c>
      <c r="E275">
        <v>4166918</v>
      </c>
      <c r="F275">
        <v>7652965</v>
      </c>
    </row>
    <row r="276" spans="1:6" x14ac:dyDescent="0.35">
      <c r="A276" s="11" t="s">
        <v>421</v>
      </c>
      <c r="B276" s="4">
        <v>35760</v>
      </c>
      <c r="C276" s="11" t="s">
        <v>147</v>
      </c>
      <c r="D276" s="11" t="s">
        <v>180</v>
      </c>
      <c r="E276">
        <v>92993801</v>
      </c>
      <c r="F276">
        <v>170406423</v>
      </c>
    </row>
    <row r="277" spans="1:6" x14ac:dyDescent="0.35">
      <c r="A277" s="11" t="s">
        <v>422</v>
      </c>
      <c r="B277" s="4">
        <v>35789</v>
      </c>
      <c r="C277" s="11" t="s">
        <v>176</v>
      </c>
      <c r="D277" s="11" t="s">
        <v>189</v>
      </c>
      <c r="E277">
        <v>26570463</v>
      </c>
      <c r="F277">
        <v>48546161</v>
      </c>
    </row>
    <row r="278" spans="1:6" x14ac:dyDescent="0.35">
      <c r="A278" s="11" t="s">
        <v>423</v>
      </c>
      <c r="B278" s="4">
        <v>35789</v>
      </c>
      <c r="C278" s="11" t="s">
        <v>147</v>
      </c>
      <c r="D278" s="11" t="s">
        <v>180</v>
      </c>
      <c r="E278">
        <v>21437192</v>
      </c>
      <c r="F278">
        <v>39145784</v>
      </c>
    </row>
    <row r="279" spans="1:6" x14ac:dyDescent="0.35">
      <c r="A279" s="11" t="s">
        <v>424</v>
      </c>
      <c r="B279" s="4">
        <v>35789</v>
      </c>
      <c r="C279" s="11" t="s">
        <v>141</v>
      </c>
      <c r="D279" s="11" t="s">
        <v>220</v>
      </c>
      <c r="E279">
        <v>5686694</v>
      </c>
      <c r="F279">
        <v>10236836</v>
      </c>
    </row>
    <row r="280" spans="1:6" x14ac:dyDescent="0.35">
      <c r="A280" s="11" t="s">
        <v>425</v>
      </c>
      <c r="B280" s="4">
        <v>35825</v>
      </c>
      <c r="C280" s="11" t="s">
        <v>170</v>
      </c>
      <c r="D280" s="11" t="s">
        <v>189</v>
      </c>
      <c r="E280">
        <v>11203026</v>
      </c>
      <c r="F280">
        <v>20136775</v>
      </c>
    </row>
    <row r="281" spans="1:6" x14ac:dyDescent="0.35">
      <c r="A281" s="11" t="s">
        <v>426</v>
      </c>
      <c r="B281" s="4">
        <v>35853</v>
      </c>
      <c r="C281" s="11" t="s">
        <v>147</v>
      </c>
      <c r="D281" s="11" t="s">
        <v>220</v>
      </c>
      <c r="E281">
        <v>7571115</v>
      </c>
      <c r="F281">
        <v>13608633</v>
      </c>
    </row>
    <row r="282" spans="1:6" x14ac:dyDescent="0.35">
      <c r="A282" s="11" t="s">
        <v>427</v>
      </c>
      <c r="B282" s="4">
        <v>35853</v>
      </c>
      <c r="C282" s="11" t="s">
        <v>147</v>
      </c>
      <c r="D282" s="11" t="s">
        <v>189</v>
      </c>
      <c r="E282">
        <v>45779</v>
      </c>
      <c r="F282">
        <v>82277</v>
      </c>
    </row>
    <row r="283" spans="1:6" x14ac:dyDescent="0.35">
      <c r="A283" s="11" t="s">
        <v>428</v>
      </c>
      <c r="B283" s="4">
        <v>35881</v>
      </c>
      <c r="C283" s="11" t="s">
        <v>147</v>
      </c>
      <c r="D283" s="11" t="s">
        <v>180</v>
      </c>
      <c r="E283">
        <v>4356126</v>
      </c>
      <c r="F283">
        <v>7829877</v>
      </c>
    </row>
    <row r="284" spans="1:6" x14ac:dyDescent="0.35">
      <c r="A284" s="11" t="s">
        <v>429</v>
      </c>
      <c r="B284" s="4">
        <v>35916</v>
      </c>
      <c r="C284" s="11" t="s">
        <v>141</v>
      </c>
      <c r="D284" s="11" t="s">
        <v>189</v>
      </c>
      <c r="E284">
        <v>21567853</v>
      </c>
      <c r="F284">
        <v>38766948</v>
      </c>
    </row>
    <row r="285" spans="1:6" x14ac:dyDescent="0.35">
      <c r="A285" s="11" t="s">
        <v>430</v>
      </c>
      <c r="B285" s="4">
        <v>35930</v>
      </c>
      <c r="C285" s="11" t="s">
        <v>141</v>
      </c>
      <c r="D285" s="11" t="s">
        <v>220</v>
      </c>
      <c r="E285">
        <v>75383563</v>
      </c>
      <c r="F285">
        <v>135497531</v>
      </c>
    </row>
    <row r="286" spans="1:6" x14ac:dyDescent="0.35">
      <c r="A286" s="11" t="s">
        <v>431</v>
      </c>
      <c r="B286" s="4">
        <v>35958</v>
      </c>
      <c r="C286" s="11" t="s">
        <v>203</v>
      </c>
      <c r="D286" s="11" t="s">
        <v>220</v>
      </c>
      <c r="E286">
        <v>74339294</v>
      </c>
      <c r="F286">
        <v>133620516</v>
      </c>
    </row>
    <row r="287" spans="1:6" x14ac:dyDescent="0.35">
      <c r="A287" s="11" t="s">
        <v>432</v>
      </c>
      <c r="B287" s="4">
        <v>35965</v>
      </c>
      <c r="C287" s="11" t="s">
        <v>137</v>
      </c>
      <c r="D287" s="11" t="s">
        <v>135</v>
      </c>
      <c r="E287">
        <v>120620254</v>
      </c>
      <c r="F287">
        <v>216807832</v>
      </c>
    </row>
    <row r="288" spans="1:6" x14ac:dyDescent="0.35">
      <c r="A288" s="11" t="s">
        <v>433</v>
      </c>
      <c r="B288" s="4">
        <v>35977</v>
      </c>
      <c r="C288" s="11" t="s">
        <v>137</v>
      </c>
      <c r="D288" s="11" t="s">
        <v>220</v>
      </c>
      <c r="E288">
        <v>201578182</v>
      </c>
      <c r="F288">
        <v>362324957</v>
      </c>
    </row>
    <row r="289" spans="1:6" x14ac:dyDescent="0.35">
      <c r="A289" s="11" t="s">
        <v>434</v>
      </c>
      <c r="B289" s="4">
        <v>36000</v>
      </c>
      <c r="C289" s="11" t="s">
        <v>147</v>
      </c>
      <c r="D289" s="11" t="s">
        <v>220</v>
      </c>
      <c r="E289">
        <v>19843795</v>
      </c>
      <c r="F289">
        <v>35668055</v>
      </c>
    </row>
    <row r="290" spans="1:6" x14ac:dyDescent="0.35">
      <c r="A290" s="11" t="s">
        <v>435</v>
      </c>
      <c r="B290" s="4">
        <v>36005</v>
      </c>
      <c r="C290" s="11" t="s">
        <v>147</v>
      </c>
      <c r="D290" s="11" t="s">
        <v>180</v>
      </c>
      <c r="E290">
        <v>66308518</v>
      </c>
      <c r="F290">
        <v>119185667</v>
      </c>
    </row>
    <row r="291" spans="1:6" x14ac:dyDescent="0.35">
      <c r="A291" s="11" t="s">
        <v>436</v>
      </c>
      <c r="B291" s="4">
        <v>36042</v>
      </c>
      <c r="C291" s="11" t="s">
        <v>141</v>
      </c>
      <c r="D291" s="11" t="s">
        <v>189</v>
      </c>
      <c r="E291">
        <v>784419</v>
      </c>
      <c r="F291">
        <v>1409943</v>
      </c>
    </row>
    <row r="292" spans="1:6" x14ac:dyDescent="0.35">
      <c r="A292" s="11" t="s">
        <v>437</v>
      </c>
      <c r="B292" s="4">
        <v>36049</v>
      </c>
      <c r="C292" s="11" t="s">
        <v>141</v>
      </c>
      <c r="D292" s="11" t="s">
        <v>180</v>
      </c>
      <c r="E292">
        <v>18253415</v>
      </c>
      <c r="F292">
        <v>32809442</v>
      </c>
    </row>
    <row r="293" spans="1:6" x14ac:dyDescent="0.35">
      <c r="A293" s="11" t="s">
        <v>438</v>
      </c>
      <c r="B293" s="4">
        <v>36077</v>
      </c>
      <c r="C293" s="11" t="s">
        <v>147</v>
      </c>
      <c r="D293" s="11" t="s">
        <v>180</v>
      </c>
      <c r="E293">
        <v>12069719</v>
      </c>
      <c r="F293">
        <v>21694605</v>
      </c>
    </row>
    <row r="294" spans="1:6" x14ac:dyDescent="0.35">
      <c r="A294" s="11" t="s">
        <v>439</v>
      </c>
      <c r="B294" s="4">
        <v>36084</v>
      </c>
      <c r="C294" s="11" t="s">
        <v>141</v>
      </c>
      <c r="D294" s="11" t="s">
        <v>189</v>
      </c>
      <c r="E294">
        <v>22852487</v>
      </c>
      <c r="F294">
        <v>41062682</v>
      </c>
    </row>
    <row r="295" spans="1:6" x14ac:dyDescent="0.35">
      <c r="A295" s="11" t="s">
        <v>440</v>
      </c>
      <c r="B295" s="4">
        <v>36105</v>
      </c>
      <c r="C295" s="11" t="s">
        <v>147</v>
      </c>
      <c r="D295" s="11" t="s">
        <v>220</v>
      </c>
      <c r="E295">
        <v>161491646</v>
      </c>
      <c r="F295">
        <v>288691833</v>
      </c>
    </row>
    <row r="296" spans="1:6" x14ac:dyDescent="0.35">
      <c r="A296" s="11" t="s">
        <v>441</v>
      </c>
      <c r="B296" s="4">
        <v>36112</v>
      </c>
      <c r="C296" s="11" t="s">
        <v>147</v>
      </c>
      <c r="D296" s="11" t="s">
        <v>180</v>
      </c>
      <c r="E296">
        <v>12214338</v>
      </c>
      <c r="F296">
        <v>21941840</v>
      </c>
    </row>
    <row r="297" spans="1:6" x14ac:dyDescent="0.35">
      <c r="A297" s="11" t="s">
        <v>442</v>
      </c>
      <c r="B297" s="4">
        <v>36119</v>
      </c>
      <c r="C297" s="11" t="s">
        <v>137</v>
      </c>
      <c r="D297" s="11" t="s">
        <v>135</v>
      </c>
      <c r="E297">
        <v>162798565</v>
      </c>
      <c r="F297">
        <v>288981698</v>
      </c>
    </row>
    <row r="298" spans="1:6" x14ac:dyDescent="0.35">
      <c r="A298" s="11" t="s">
        <v>443</v>
      </c>
      <c r="B298" s="4">
        <v>36119</v>
      </c>
      <c r="C298" s="11" t="s">
        <v>170</v>
      </c>
      <c r="D298" s="11" t="s">
        <v>189</v>
      </c>
      <c r="E298">
        <v>111549836</v>
      </c>
      <c r="F298">
        <v>198472008</v>
      </c>
    </row>
    <row r="299" spans="1:6" x14ac:dyDescent="0.35">
      <c r="A299" s="11" t="s">
        <v>444</v>
      </c>
      <c r="B299" s="4">
        <v>36140</v>
      </c>
      <c r="C299" s="11" t="s">
        <v>408</v>
      </c>
      <c r="D299" s="11" t="s">
        <v>189</v>
      </c>
      <c r="E299">
        <v>17105219</v>
      </c>
      <c r="F299">
        <v>28392518</v>
      </c>
    </row>
    <row r="300" spans="1:6" x14ac:dyDescent="0.35">
      <c r="A300" s="11" t="s">
        <v>445</v>
      </c>
      <c r="B300" s="4">
        <v>36154</v>
      </c>
      <c r="C300" s="11" t="s">
        <v>141</v>
      </c>
      <c r="D300" s="11" t="s">
        <v>220</v>
      </c>
      <c r="E300">
        <v>56709981</v>
      </c>
      <c r="F300">
        <v>94139530</v>
      </c>
    </row>
    <row r="301" spans="1:6" x14ac:dyDescent="0.35">
      <c r="A301" s="11" t="s">
        <v>446</v>
      </c>
      <c r="B301" s="4">
        <v>36154</v>
      </c>
      <c r="C301" s="11" t="s">
        <v>137</v>
      </c>
      <c r="D301" s="11" t="s">
        <v>180</v>
      </c>
      <c r="E301">
        <v>50632037</v>
      </c>
      <c r="F301">
        <v>87906042</v>
      </c>
    </row>
    <row r="302" spans="1:6" x14ac:dyDescent="0.35">
      <c r="A302" s="11" t="s">
        <v>447</v>
      </c>
      <c r="B302" s="4">
        <v>36203</v>
      </c>
      <c r="C302" s="11" t="s">
        <v>147</v>
      </c>
      <c r="D302" s="11" t="s">
        <v>180</v>
      </c>
      <c r="E302">
        <v>36850101</v>
      </c>
      <c r="F302">
        <v>61150849</v>
      </c>
    </row>
    <row r="303" spans="1:6" x14ac:dyDescent="0.35">
      <c r="A303" s="11" t="s">
        <v>448</v>
      </c>
      <c r="B303" s="4">
        <v>36217</v>
      </c>
      <c r="C303" s="11" t="s">
        <v>203</v>
      </c>
      <c r="D303" s="11" t="s">
        <v>220</v>
      </c>
      <c r="E303">
        <v>27807627</v>
      </c>
      <c r="F303">
        <v>46145331</v>
      </c>
    </row>
    <row r="304" spans="1:6" x14ac:dyDescent="0.35">
      <c r="A304" s="11" t="s">
        <v>449</v>
      </c>
      <c r="B304" s="4">
        <v>36245</v>
      </c>
      <c r="C304" s="11" t="s">
        <v>137</v>
      </c>
      <c r="D304" s="11" t="s">
        <v>135</v>
      </c>
      <c r="E304">
        <v>19421271</v>
      </c>
      <c r="F304">
        <v>32228598</v>
      </c>
    </row>
    <row r="305" spans="1:6" x14ac:dyDescent="0.35">
      <c r="A305" s="11" t="s">
        <v>450</v>
      </c>
      <c r="B305" s="4">
        <v>36250</v>
      </c>
      <c r="C305" s="11" t="s">
        <v>203</v>
      </c>
      <c r="D305" s="11" t="s">
        <v>220</v>
      </c>
      <c r="E305">
        <v>38177966</v>
      </c>
      <c r="F305">
        <v>63354375</v>
      </c>
    </row>
    <row r="306" spans="1:6" x14ac:dyDescent="0.35">
      <c r="A306" s="11" t="s">
        <v>451</v>
      </c>
      <c r="B306" s="4">
        <v>36294</v>
      </c>
      <c r="C306" s="11" t="s">
        <v>143</v>
      </c>
      <c r="D306" s="11" t="s">
        <v>180</v>
      </c>
      <c r="E306">
        <v>229128</v>
      </c>
      <c r="F306">
        <v>380218</v>
      </c>
    </row>
    <row r="307" spans="1:6" x14ac:dyDescent="0.35">
      <c r="A307" s="11" t="s">
        <v>452</v>
      </c>
      <c r="B307" s="4">
        <v>36315</v>
      </c>
      <c r="C307" s="11" t="s">
        <v>141</v>
      </c>
      <c r="D307" s="11" t="s">
        <v>189</v>
      </c>
      <c r="E307">
        <v>34105207</v>
      </c>
      <c r="F307">
        <v>56595842</v>
      </c>
    </row>
    <row r="308" spans="1:6" x14ac:dyDescent="0.35">
      <c r="A308" s="11" t="s">
        <v>453</v>
      </c>
      <c r="B308" s="4">
        <v>36327</v>
      </c>
      <c r="C308" s="11" t="s">
        <v>137</v>
      </c>
      <c r="D308" s="11" t="s">
        <v>135</v>
      </c>
      <c r="E308">
        <v>171091819</v>
      </c>
      <c r="F308">
        <v>283900254</v>
      </c>
    </row>
    <row r="309" spans="1:6" x14ac:dyDescent="0.35">
      <c r="A309" s="11" t="s">
        <v>454</v>
      </c>
      <c r="B309" s="4">
        <v>36343</v>
      </c>
      <c r="C309" s="11" t="s">
        <v>141</v>
      </c>
      <c r="D309" s="11" t="s">
        <v>189</v>
      </c>
      <c r="E309">
        <v>19288130</v>
      </c>
      <c r="F309">
        <v>32007656</v>
      </c>
    </row>
    <row r="310" spans="1:6" x14ac:dyDescent="0.35">
      <c r="A310" s="11" t="s">
        <v>455</v>
      </c>
      <c r="B310" s="4">
        <v>36364</v>
      </c>
      <c r="C310" s="11" t="s">
        <v>147</v>
      </c>
      <c r="D310" s="11" t="s">
        <v>180</v>
      </c>
      <c r="E310">
        <v>97387965</v>
      </c>
      <c r="F310">
        <v>161610341</v>
      </c>
    </row>
    <row r="311" spans="1:6" x14ac:dyDescent="0.35">
      <c r="A311" s="11" t="s">
        <v>456</v>
      </c>
      <c r="B311" s="4">
        <v>36378</v>
      </c>
      <c r="C311" s="11" t="s">
        <v>209</v>
      </c>
      <c r="D311" s="11" t="s">
        <v>220</v>
      </c>
      <c r="E311">
        <v>293506292</v>
      </c>
      <c r="F311">
        <v>485424724</v>
      </c>
    </row>
    <row r="312" spans="1:6" x14ac:dyDescent="0.35">
      <c r="A312" s="11" t="s">
        <v>457</v>
      </c>
      <c r="B312" s="4">
        <v>36399</v>
      </c>
      <c r="C312" s="11" t="s">
        <v>170</v>
      </c>
      <c r="D312" s="11" t="s">
        <v>189</v>
      </c>
      <c r="E312">
        <v>32698899</v>
      </c>
      <c r="F312">
        <v>54262148</v>
      </c>
    </row>
    <row r="313" spans="1:6" x14ac:dyDescent="0.35">
      <c r="A313" s="11" t="s">
        <v>458</v>
      </c>
      <c r="B313" s="4">
        <v>36420</v>
      </c>
      <c r="C313" s="11" t="s">
        <v>147</v>
      </c>
      <c r="D313" s="11" t="s">
        <v>189</v>
      </c>
      <c r="E313">
        <v>178287</v>
      </c>
      <c r="F313">
        <v>295851</v>
      </c>
    </row>
    <row r="314" spans="1:6" x14ac:dyDescent="0.35">
      <c r="A314" s="11" t="s">
        <v>459</v>
      </c>
      <c r="B314" s="4">
        <v>36427</v>
      </c>
      <c r="C314" s="11" t="s">
        <v>147</v>
      </c>
      <c r="D314" s="11" t="s">
        <v>189</v>
      </c>
      <c r="E314">
        <v>4559569</v>
      </c>
      <c r="F314">
        <v>7566363</v>
      </c>
    </row>
    <row r="315" spans="1:6" x14ac:dyDescent="0.35">
      <c r="A315" s="11" t="s">
        <v>460</v>
      </c>
      <c r="B315" s="4">
        <v>36434</v>
      </c>
      <c r="C315" s="11" t="s">
        <v>147</v>
      </c>
      <c r="D315" s="11" t="s">
        <v>189</v>
      </c>
      <c r="E315">
        <v>8891623</v>
      </c>
      <c r="F315">
        <v>14755189</v>
      </c>
    </row>
    <row r="316" spans="1:6" x14ac:dyDescent="0.35">
      <c r="A316" s="11" t="s">
        <v>461</v>
      </c>
      <c r="B316" s="4">
        <v>36448</v>
      </c>
      <c r="C316" s="11" t="s">
        <v>141</v>
      </c>
      <c r="D316" s="11" t="s">
        <v>135</v>
      </c>
      <c r="E316">
        <v>6197866</v>
      </c>
      <c r="F316">
        <v>10111144</v>
      </c>
    </row>
    <row r="317" spans="1:6" x14ac:dyDescent="0.35">
      <c r="A317" s="11" t="s">
        <v>462</v>
      </c>
      <c r="B317" s="4">
        <v>36469</v>
      </c>
      <c r="C317" s="11" t="s">
        <v>141</v>
      </c>
      <c r="D317" s="11" t="s">
        <v>189</v>
      </c>
      <c r="E317">
        <v>28965197</v>
      </c>
      <c r="F317">
        <v>47794214</v>
      </c>
    </row>
    <row r="318" spans="1:6" x14ac:dyDescent="0.35">
      <c r="A318" s="11" t="s">
        <v>463</v>
      </c>
      <c r="B318" s="4">
        <v>36483</v>
      </c>
      <c r="C318" s="11" t="s">
        <v>137</v>
      </c>
      <c r="D318" s="11" t="s">
        <v>135</v>
      </c>
      <c r="E318">
        <v>245852179</v>
      </c>
      <c r="F318">
        <v>404450426</v>
      </c>
    </row>
    <row r="319" spans="1:6" x14ac:dyDescent="0.35">
      <c r="A319" s="11" t="s">
        <v>464</v>
      </c>
      <c r="B319" s="4">
        <v>36502</v>
      </c>
      <c r="C319" s="11" t="s">
        <v>141</v>
      </c>
      <c r="D319" s="11" t="s">
        <v>189</v>
      </c>
      <c r="E319">
        <v>2899970</v>
      </c>
      <c r="F319">
        <v>4609153</v>
      </c>
    </row>
    <row r="320" spans="1:6" x14ac:dyDescent="0.35">
      <c r="A320" s="11" t="s">
        <v>465</v>
      </c>
      <c r="B320" s="4">
        <v>36504</v>
      </c>
      <c r="C320" s="11" t="s">
        <v>147</v>
      </c>
      <c r="D320" s="11" t="s">
        <v>189</v>
      </c>
      <c r="E320">
        <v>65535067</v>
      </c>
      <c r="F320">
        <v>106921374</v>
      </c>
    </row>
    <row r="321" spans="1:6" x14ac:dyDescent="0.35">
      <c r="A321" s="11" t="s">
        <v>466</v>
      </c>
      <c r="B321" s="4">
        <v>36511</v>
      </c>
      <c r="C321" s="11" t="s">
        <v>141</v>
      </c>
      <c r="D321" s="11" t="s">
        <v>180</v>
      </c>
      <c r="E321">
        <v>58220776</v>
      </c>
      <c r="F321">
        <v>94838225</v>
      </c>
    </row>
    <row r="322" spans="1:6" x14ac:dyDescent="0.35">
      <c r="A322" s="11" t="s">
        <v>467</v>
      </c>
      <c r="B322" s="4">
        <v>36518</v>
      </c>
      <c r="C322" s="11" t="s">
        <v>147</v>
      </c>
      <c r="D322" s="11" t="s">
        <v>189</v>
      </c>
      <c r="E322">
        <v>8427204</v>
      </c>
      <c r="F322">
        <v>13180524</v>
      </c>
    </row>
    <row r="323" spans="1:6" x14ac:dyDescent="0.35">
      <c r="A323" s="11" t="s">
        <v>468</v>
      </c>
      <c r="B323" s="4">
        <v>36526</v>
      </c>
      <c r="C323" s="11" t="s">
        <v>134</v>
      </c>
      <c r="D323" s="11" t="s">
        <v>135</v>
      </c>
      <c r="E323">
        <v>60507228</v>
      </c>
      <c r="F323">
        <v>94852354</v>
      </c>
    </row>
    <row r="324" spans="1:6" x14ac:dyDescent="0.35">
      <c r="A324" s="11" t="s">
        <v>469</v>
      </c>
      <c r="B324" s="4">
        <v>36560</v>
      </c>
      <c r="C324" s="11" t="s">
        <v>147</v>
      </c>
      <c r="D324" s="11" t="s">
        <v>189</v>
      </c>
      <c r="E324">
        <v>1638202</v>
      </c>
      <c r="F324">
        <v>2562155</v>
      </c>
    </row>
    <row r="325" spans="1:6" x14ac:dyDescent="0.35">
      <c r="A325" s="11" t="s">
        <v>470</v>
      </c>
      <c r="B325" s="4">
        <v>36567</v>
      </c>
      <c r="C325" s="11" t="s">
        <v>137</v>
      </c>
      <c r="D325" s="11" t="s">
        <v>135</v>
      </c>
      <c r="E325">
        <v>45542421</v>
      </c>
      <c r="F325">
        <v>71228678</v>
      </c>
    </row>
    <row r="326" spans="1:6" x14ac:dyDescent="0.35">
      <c r="A326" s="11" t="s">
        <v>471</v>
      </c>
      <c r="B326" s="4">
        <v>36595</v>
      </c>
      <c r="C326" s="11" t="s">
        <v>137</v>
      </c>
      <c r="D326" s="11" t="s">
        <v>180</v>
      </c>
      <c r="E326">
        <v>60874615</v>
      </c>
      <c r="F326">
        <v>95208344</v>
      </c>
    </row>
    <row r="327" spans="1:6" x14ac:dyDescent="0.35">
      <c r="A327" s="11" t="s">
        <v>472</v>
      </c>
      <c r="B327" s="4">
        <v>36616</v>
      </c>
      <c r="C327" s="11" t="s">
        <v>147</v>
      </c>
      <c r="D327" s="11" t="s">
        <v>189</v>
      </c>
      <c r="E327">
        <v>27277055</v>
      </c>
      <c r="F327">
        <v>42661516</v>
      </c>
    </row>
    <row r="328" spans="1:6" x14ac:dyDescent="0.35">
      <c r="A328" s="11" t="s">
        <v>473</v>
      </c>
      <c r="B328" s="4">
        <v>36630</v>
      </c>
      <c r="C328" s="11" t="s">
        <v>203</v>
      </c>
      <c r="D328" s="11" t="s">
        <v>220</v>
      </c>
      <c r="E328">
        <v>37036404</v>
      </c>
      <c r="F328">
        <v>57925202</v>
      </c>
    </row>
    <row r="329" spans="1:6" x14ac:dyDescent="0.35">
      <c r="A329" s="11" t="s">
        <v>474</v>
      </c>
      <c r="B329" s="4">
        <v>36665</v>
      </c>
      <c r="C329" s="11" t="s">
        <v>137</v>
      </c>
      <c r="D329" s="11" t="s">
        <v>180</v>
      </c>
      <c r="E329">
        <v>137748063</v>
      </c>
      <c r="F329">
        <v>215438985</v>
      </c>
    </row>
    <row r="330" spans="1:6" x14ac:dyDescent="0.35">
      <c r="A330" s="11" t="s">
        <v>475</v>
      </c>
      <c r="B330" s="4">
        <v>36672</v>
      </c>
      <c r="C330" s="11" t="s">
        <v>312</v>
      </c>
      <c r="D330" s="11" t="s">
        <v>220</v>
      </c>
      <c r="E330">
        <v>56932305</v>
      </c>
      <c r="F330">
        <v>89042541</v>
      </c>
    </row>
    <row r="331" spans="1:6" x14ac:dyDescent="0.35">
      <c r="A331" s="11" t="s">
        <v>476</v>
      </c>
      <c r="B331" s="4">
        <v>36686</v>
      </c>
      <c r="C331" s="11" t="s">
        <v>170</v>
      </c>
      <c r="D331" s="11" t="s">
        <v>220</v>
      </c>
      <c r="E331">
        <v>101643008</v>
      </c>
      <c r="F331">
        <v>158970411</v>
      </c>
    </row>
    <row r="332" spans="1:6" x14ac:dyDescent="0.35">
      <c r="A332" s="11" t="s">
        <v>477</v>
      </c>
      <c r="B332" s="4">
        <v>36693</v>
      </c>
      <c r="C332" s="11" t="s">
        <v>134</v>
      </c>
      <c r="D332" s="11" t="s">
        <v>135</v>
      </c>
      <c r="E332">
        <v>9103630</v>
      </c>
      <c r="F332">
        <v>14238144</v>
      </c>
    </row>
    <row r="333" spans="1:6" x14ac:dyDescent="0.35">
      <c r="A333" s="11" t="s">
        <v>478</v>
      </c>
      <c r="B333" s="4">
        <v>36714</v>
      </c>
      <c r="C333" s="11" t="s">
        <v>147</v>
      </c>
      <c r="D333" s="11" t="s">
        <v>180</v>
      </c>
      <c r="E333">
        <v>69688384</v>
      </c>
      <c r="F333">
        <v>108993148</v>
      </c>
    </row>
    <row r="334" spans="1:6" x14ac:dyDescent="0.35">
      <c r="A334" s="11" t="s">
        <v>479</v>
      </c>
      <c r="B334" s="4">
        <v>36742</v>
      </c>
      <c r="C334" s="11" t="s">
        <v>141</v>
      </c>
      <c r="D334" s="11" t="s">
        <v>220</v>
      </c>
      <c r="E334">
        <v>60786269</v>
      </c>
      <c r="F334">
        <v>95070168</v>
      </c>
    </row>
    <row r="335" spans="1:6" x14ac:dyDescent="0.35">
      <c r="A335" s="11" t="s">
        <v>480</v>
      </c>
      <c r="B335" s="4">
        <v>36763</v>
      </c>
      <c r="C335" s="11" t="s">
        <v>147</v>
      </c>
      <c r="D335" s="11" t="s">
        <v>220</v>
      </c>
      <c r="E335">
        <v>13019253</v>
      </c>
      <c r="F335">
        <v>20362201</v>
      </c>
    </row>
    <row r="336" spans="1:6" x14ac:dyDescent="0.35">
      <c r="A336" s="11" t="s">
        <v>481</v>
      </c>
      <c r="B336" s="4">
        <v>36784</v>
      </c>
      <c r="C336" s="11" t="s">
        <v>141</v>
      </c>
      <c r="D336" s="11" t="s">
        <v>189</v>
      </c>
      <c r="E336">
        <v>4734235</v>
      </c>
      <c r="F336">
        <v>7404372</v>
      </c>
    </row>
    <row r="337" spans="1:6" x14ac:dyDescent="0.35">
      <c r="A337" s="11" t="s">
        <v>482</v>
      </c>
      <c r="B337" s="4">
        <v>36798</v>
      </c>
      <c r="C337" s="11" t="s">
        <v>141</v>
      </c>
      <c r="D337" s="11" t="s">
        <v>180</v>
      </c>
      <c r="E337">
        <v>115654751</v>
      </c>
      <c r="F337">
        <v>180742479</v>
      </c>
    </row>
    <row r="338" spans="1:6" x14ac:dyDescent="0.35">
      <c r="A338" s="11" t="s">
        <v>483</v>
      </c>
      <c r="B338" s="4">
        <v>36852</v>
      </c>
      <c r="C338" s="11" t="s">
        <v>209</v>
      </c>
      <c r="D338" s="11" t="s">
        <v>220</v>
      </c>
      <c r="E338">
        <v>94999143</v>
      </c>
      <c r="F338">
        <v>148208901</v>
      </c>
    </row>
    <row r="339" spans="1:6" x14ac:dyDescent="0.35">
      <c r="A339" s="11" t="s">
        <v>484</v>
      </c>
      <c r="B339" s="4">
        <v>36852</v>
      </c>
      <c r="C339" s="11" t="s">
        <v>147</v>
      </c>
      <c r="D339" s="11" t="s">
        <v>135</v>
      </c>
      <c r="E339">
        <v>66941559</v>
      </c>
      <c r="F339">
        <v>104055039</v>
      </c>
    </row>
    <row r="340" spans="1:6" x14ac:dyDescent="0.35">
      <c r="A340" s="11" t="s">
        <v>485</v>
      </c>
      <c r="B340" s="4">
        <v>36875</v>
      </c>
      <c r="C340" s="11" t="s">
        <v>137</v>
      </c>
      <c r="D340" s="11" t="s">
        <v>135</v>
      </c>
      <c r="E340">
        <v>89296573</v>
      </c>
      <c r="F340">
        <v>136789252</v>
      </c>
    </row>
    <row r="341" spans="1:6" x14ac:dyDescent="0.35">
      <c r="A341" s="11" t="s">
        <v>486</v>
      </c>
      <c r="B341" s="4">
        <v>36882</v>
      </c>
      <c r="C341" s="11" t="s">
        <v>147</v>
      </c>
      <c r="D341" s="11" t="s">
        <v>220</v>
      </c>
      <c r="E341">
        <v>45506619</v>
      </c>
      <c r="F341">
        <v>67922002</v>
      </c>
    </row>
    <row r="342" spans="1:6" x14ac:dyDescent="0.35">
      <c r="A342" s="11" t="s">
        <v>487</v>
      </c>
      <c r="B342" s="4">
        <v>36903</v>
      </c>
      <c r="C342" s="11" t="s">
        <v>170</v>
      </c>
      <c r="D342" s="11" t="s">
        <v>220</v>
      </c>
      <c r="E342">
        <v>29823162</v>
      </c>
      <c r="F342">
        <v>44418589</v>
      </c>
    </row>
    <row r="343" spans="1:6" x14ac:dyDescent="0.35">
      <c r="A343" s="11" t="s">
        <v>488</v>
      </c>
      <c r="B343" s="4">
        <v>36938</v>
      </c>
      <c r="C343" s="11" t="s">
        <v>147</v>
      </c>
      <c r="D343" s="11" t="s">
        <v>135</v>
      </c>
      <c r="E343">
        <v>36696761</v>
      </c>
      <c r="F343">
        <v>54656124</v>
      </c>
    </row>
    <row r="344" spans="1:6" x14ac:dyDescent="0.35">
      <c r="A344" s="11" t="s">
        <v>489</v>
      </c>
      <c r="B344" s="4">
        <v>36987</v>
      </c>
      <c r="C344" s="11" t="s">
        <v>147</v>
      </c>
      <c r="D344" s="11" t="s">
        <v>220</v>
      </c>
      <c r="E344">
        <v>4777007</v>
      </c>
      <c r="F344">
        <v>7114869</v>
      </c>
    </row>
    <row r="345" spans="1:6" x14ac:dyDescent="0.35">
      <c r="A345" s="11" t="s">
        <v>490</v>
      </c>
      <c r="B345" s="4">
        <v>37036</v>
      </c>
      <c r="C345" s="11" t="s">
        <v>170</v>
      </c>
      <c r="D345" s="11" t="s">
        <v>220</v>
      </c>
      <c r="E345">
        <v>198539855</v>
      </c>
      <c r="F345">
        <v>295705112</v>
      </c>
    </row>
    <row r="346" spans="1:6" x14ac:dyDescent="0.35">
      <c r="A346" s="11" t="s">
        <v>491</v>
      </c>
      <c r="B346" s="4">
        <v>37050</v>
      </c>
      <c r="C346" s="11" t="s">
        <v>137</v>
      </c>
      <c r="D346" s="11" t="s">
        <v>180</v>
      </c>
      <c r="E346">
        <v>84052762</v>
      </c>
      <c r="F346">
        <v>125188122</v>
      </c>
    </row>
    <row r="347" spans="1:6" x14ac:dyDescent="0.35">
      <c r="A347" s="11" t="s">
        <v>492</v>
      </c>
      <c r="B347" s="4">
        <v>37071</v>
      </c>
      <c r="C347" s="11" t="s">
        <v>141</v>
      </c>
      <c r="D347" s="11" t="s">
        <v>220</v>
      </c>
      <c r="E347">
        <v>16929123</v>
      </c>
      <c r="F347">
        <v>25214223</v>
      </c>
    </row>
    <row r="348" spans="1:6" x14ac:dyDescent="0.35">
      <c r="A348" s="11" t="s">
        <v>493</v>
      </c>
      <c r="B348" s="4">
        <v>37106</v>
      </c>
      <c r="C348" s="11" t="s">
        <v>147</v>
      </c>
      <c r="D348" s="11" t="s">
        <v>135</v>
      </c>
      <c r="E348">
        <v>108244774</v>
      </c>
      <c r="F348">
        <v>161218928</v>
      </c>
    </row>
    <row r="349" spans="1:6" x14ac:dyDescent="0.35">
      <c r="A349" s="11" t="s">
        <v>494</v>
      </c>
      <c r="B349" s="4">
        <v>37127</v>
      </c>
      <c r="C349" s="11" t="s">
        <v>147</v>
      </c>
      <c r="D349" s="11" t="s">
        <v>220</v>
      </c>
      <c r="E349">
        <v>5002310</v>
      </c>
      <c r="F349">
        <v>7450434</v>
      </c>
    </row>
    <row r="350" spans="1:6" x14ac:dyDescent="0.35">
      <c r="A350" s="11" t="s">
        <v>495</v>
      </c>
      <c r="B350" s="4">
        <v>37169</v>
      </c>
      <c r="C350" s="11" t="s">
        <v>147</v>
      </c>
      <c r="D350" s="11" t="s">
        <v>180</v>
      </c>
      <c r="E350">
        <v>17292381</v>
      </c>
      <c r="F350">
        <v>25749730</v>
      </c>
    </row>
    <row r="351" spans="1:6" x14ac:dyDescent="0.35">
      <c r="A351" s="11" t="s">
        <v>496</v>
      </c>
      <c r="B351" s="4">
        <v>37176</v>
      </c>
      <c r="C351" s="11" t="s">
        <v>147</v>
      </c>
      <c r="D351" s="11" t="s">
        <v>220</v>
      </c>
      <c r="E351">
        <v>23978402</v>
      </c>
      <c r="F351">
        <v>35705805</v>
      </c>
    </row>
    <row r="352" spans="1:6" x14ac:dyDescent="0.35">
      <c r="A352" s="11" t="s">
        <v>497</v>
      </c>
      <c r="B352" s="4">
        <v>37190</v>
      </c>
      <c r="C352" s="11" t="s">
        <v>143</v>
      </c>
      <c r="D352" s="11" t="s">
        <v>189</v>
      </c>
      <c r="E352">
        <v>226792</v>
      </c>
      <c r="F352">
        <v>337782</v>
      </c>
    </row>
    <row r="353" spans="1:6" x14ac:dyDescent="0.35">
      <c r="A353" s="11" t="s">
        <v>498</v>
      </c>
      <c r="B353" s="4">
        <v>37197</v>
      </c>
      <c r="C353" s="11" t="s">
        <v>137</v>
      </c>
      <c r="D353" s="11" t="s">
        <v>135</v>
      </c>
      <c r="E353">
        <v>289423425</v>
      </c>
      <c r="F353">
        <v>416073179</v>
      </c>
    </row>
    <row r="354" spans="1:6" x14ac:dyDescent="0.35">
      <c r="A354" s="11" t="s">
        <v>499</v>
      </c>
      <c r="B354" s="4">
        <v>37216</v>
      </c>
      <c r="C354" s="11" t="s">
        <v>147</v>
      </c>
      <c r="D354" s="11" t="s">
        <v>220</v>
      </c>
      <c r="E354">
        <v>13906394</v>
      </c>
      <c r="F354">
        <v>20700691</v>
      </c>
    </row>
    <row r="355" spans="1:6" x14ac:dyDescent="0.35">
      <c r="A355" s="11" t="s">
        <v>500</v>
      </c>
      <c r="B355" s="4">
        <v>37239</v>
      </c>
      <c r="C355" s="11" t="s">
        <v>408</v>
      </c>
      <c r="D355" s="11" t="s">
        <v>189</v>
      </c>
      <c r="E355">
        <v>52353636</v>
      </c>
      <c r="F355">
        <v>76758193</v>
      </c>
    </row>
    <row r="356" spans="1:6" x14ac:dyDescent="0.35">
      <c r="A356" s="11" t="s">
        <v>501</v>
      </c>
      <c r="B356" s="4">
        <v>37257</v>
      </c>
      <c r="C356" s="11" t="s">
        <v>134</v>
      </c>
      <c r="D356" s="11" t="s">
        <v>135</v>
      </c>
      <c r="E356">
        <v>25487028</v>
      </c>
      <c r="F356">
        <v>36980311</v>
      </c>
    </row>
    <row r="357" spans="1:6" x14ac:dyDescent="0.35">
      <c r="A357" s="11" t="s">
        <v>502</v>
      </c>
      <c r="B357" s="4">
        <v>37257</v>
      </c>
      <c r="C357" s="11" t="s">
        <v>143</v>
      </c>
      <c r="D357" s="11" t="s">
        <v>143</v>
      </c>
      <c r="E357">
        <v>0</v>
      </c>
      <c r="F357">
        <v>0</v>
      </c>
    </row>
    <row r="358" spans="1:6" x14ac:dyDescent="0.35">
      <c r="A358" s="11" t="s">
        <v>503</v>
      </c>
      <c r="B358" s="4">
        <v>37274</v>
      </c>
      <c r="C358" s="11" t="s">
        <v>147</v>
      </c>
      <c r="D358" s="11" t="s">
        <v>180</v>
      </c>
      <c r="E358">
        <v>81150692</v>
      </c>
      <c r="F358">
        <v>117745317</v>
      </c>
    </row>
    <row r="359" spans="1:6" x14ac:dyDescent="0.35">
      <c r="A359" s="11" t="s">
        <v>504</v>
      </c>
      <c r="B359" s="4">
        <v>37281</v>
      </c>
      <c r="C359" s="11" t="s">
        <v>141</v>
      </c>
      <c r="D359" s="11" t="s">
        <v>220</v>
      </c>
      <c r="E359">
        <v>54228104</v>
      </c>
      <c r="F359">
        <v>78682079</v>
      </c>
    </row>
    <row r="360" spans="1:6" x14ac:dyDescent="0.35">
      <c r="A360" s="11" t="s">
        <v>505</v>
      </c>
      <c r="B360" s="4">
        <v>37302</v>
      </c>
      <c r="C360" s="11" t="s">
        <v>137</v>
      </c>
      <c r="D360" s="11" t="s">
        <v>135</v>
      </c>
      <c r="E360">
        <v>48430258</v>
      </c>
      <c r="F360">
        <v>70269715</v>
      </c>
    </row>
    <row r="361" spans="1:6" x14ac:dyDescent="0.35">
      <c r="A361" s="11" t="s">
        <v>506</v>
      </c>
      <c r="B361" s="4">
        <v>37306</v>
      </c>
      <c r="C361" s="11" t="s">
        <v>170</v>
      </c>
      <c r="D361" s="11" t="s">
        <v>220</v>
      </c>
      <c r="E361">
        <v>43061982</v>
      </c>
      <c r="F361">
        <v>62480631</v>
      </c>
    </row>
    <row r="362" spans="1:6" x14ac:dyDescent="0.35">
      <c r="A362" s="11" t="s">
        <v>507</v>
      </c>
      <c r="B362" s="4">
        <v>37337</v>
      </c>
      <c r="C362" s="11" t="s">
        <v>147</v>
      </c>
      <c r="D362" s="11" t="s">
        <v>189</v>
      </c>
      <c r="E362">
        <v>10198766</v>
      </c>
      <c r="F362">
        <v>14797862</v>
      </c>
    </row>
    <row r="363" spans="1:6" x14ac:dyDescent="0.35">
      <c r="A363" s="11" t="s">
        <v>508</v>
      </c>
      <c r="B363" s="4">
        <v>37344</v>
      </c>
      <c r="C363" s="11" t="s">
        <v>141</v>
      </c>
      <c r="D363" s="11" t="s">
        <v>135</v>
      </c>
      <c r="E363">
        <v>75600072</v>
      </c>
      <c r="F363">
        <v>109691666</v>
      </c>
    </row>
    <row r="364" spans="1:6" x14ac:dyDescent="0.35">
      <c r="A364" s="11" t="s">
        <v>509</v>
      </c>
      <c r="B364" s="4">
        <v>37351</v>
      </c>
      <c r="C364" s="11" t="s">
        <v>147</v>
      </c>
      <c r="D364" s="11" t="s">
        <v>220</v>
      </c>
      <c r="E364">
        <v>7262288</v>
      </c>
      <c r="F364">
        <v>10537188</v>
      </c>
    </row>
    <row r="365" spans="1:6" x14ac:dyDescent="0.35">
      <c r="A365" s="11" t="s">
        <v>510</v>
      </c>
      <c r="B365" s="4">
        <v>37386</v>
      </c>
      <c r="C365" s="11" t="s">
        <v>511</v>
      </c>
      <c r="D365" s="11" t="s">
        <v>180</v>
      </c>
      <c r="E365">
        <v>4197175</v>
      </c>
      <c r="F365">
        <v>6089874</v>
      </c>
    </row>
    <row r="366" spans="1:6" x14ac:dyDescent="0.35">
      <c r="A366" s="11" t="s">
        <v>343</v>
      </c>
      <c r="B366" s="4">
        <v>37414</v>
      </c>
      <c r="C366" s="11" t="s">
        <v>170</v>
      </c>
      <c r="D366" s="11" t="s">
        <v>220</v>
      </c>
      <c r="E366">
        <v>30157016</v>
      </c>
      <c r="F366">
        <v>43756218</v>
      </c>
    </row>
    <row r="367" spans="1:6" x14ac:dyDescent="0.35">
      <c r="A367" s="11" t="s">
        <v>512</v>
      </c>
      <c r="B367" s="4">
        <v>37428</v>
      </c>
      <c r="C367" s="11" t="s">
        <v>137</v>
      </c>
      <c r="D367" s="11" t="s">
        <v>180</v>
      </c>
      <c r="E367">
        <v>145771527</v>
      </c>
      <c r="F367">
        <v>211506702</v>
      </c>
    </row>
    <row r="368" spans="1:6" x14ac:dyDescent="0.35">
      <c r="A368" s="11" t="s">
        <v>513</v>
      </c>
      <c r="B368" s="4">
        <v>37463</v>
      </c>
      <c r="C368" s="11" t="s">
        <v>137</v>
      </c>
      <c r="D368" s="11" t="s">
        <v>135</v>
      </c>
      <c r="E368">
        <v>16988996</v>
      </c>
      <c r="F368">
        <v>24650121</v>
      </c>
    </row>
    <row r="369" spans="1:6" x14ac:dyDescent="0.35">
      <c r="A369" s="11" t="s">
        <v>514</v>
      </c>
      <c r="B369" s="4">
        <v>37470</v>
      </c>
      <c r="C369" s="11" t="s">
        <v>209</v>
      </c>
      <c r="D369" s="11" t="s">
        <v>220</v>
      </c>
      <c r="E369">
        <v>227965690</v>
      </c>
      <c r="F369">
        <v>330754439</v>
      </c>
    </row>
    <row r="370" spans="1:6" x14ac:dyDescent="0.35">
      <c r="A370" s="11" t="s">
        <v>515</v>
      </c>
      <c r="B370" s="4">
        <v>37519</v>
      </c>
      <c r="C370" s="11" t="s">
        <v>137</v>
      </c>
      <c r="D370" s="11" t="s">
        <v>180</v>
      </c>
      <c r="E370">
        <v>10049886</v>
      </c>
      <c r="F370">
        <v>14338992</v>
      </c>
    </row>
    <row r="371" spans="1:6" x14ac:dyDescent="0.35">
      <c r="A371" s="11" t="s">
        <v>516</v>
      </c>
      <c r="B371" s="4">
        <v>37526</v>
      </c>
      <c r="C371" s="11" t="s">
        <v>147</v>
      </c>
      <c r="D371" s="11" t="s">
        <v>220</v>
      </c>
      <c r="E371">
        <v>127214072</v>
      </c>
      <c r="F371">
        <v>184521151</v>
      </c>
    </row>
    <row r="372" spans="1:6" x14ac:dyDescent="0.35">
      <c r="A372" s="11" t="s">
        <v>517</v>
      </c>
      <c r="B372" s="4">
        <v>37526</v>
      </c>
      <c r="C372" s="11" t="s">
        <v>141</v>
      </c>
      <c r="D372" s="11" t="s">
        <v>220</v>
      </c>
      <c r="E372">
        <v>6830957</v>
      </c>
      <c r="F372">
        <v>9909094</v>
      </c>
    </row>
    <row r="373" spans="1:6" x14ac:dyDescent="0.35">
      <c r="A373" s="11" t="s">
        <v>518</v>
      </c>
      <c r="B373" s="4">
        <v>37540</v>
      </c>
      <c r="C373" s="11" t="s">
        <v>141</v>
      </c>
      <c r="D373" s="11" t="s">
        <v>180</v>
      </c>
      <c r="E373">
        <v>19161999</v>
      </c>
      <c r="F373">
        <v>27789959</v>
      </c>
    </row>
    <row r="374" spans="1:6" x14ac:dyDescent="0.35">
      <c r="A374" s="11" t="s">
        <v>519</v>
      </c>
      <c r="B374" s="4">
        <v>37561</v>
      </c>
      <c r="C374" s="11" t="s">
        <v>147</v>
      </c>
      <c r="D374" s="11" t="s">
        <v>135</v>
      </c>
      <c r="E374">
        <v>139225854</v>
      </c>
      <c r="F374">
        <v>201959095</v>
      </c>
    </row>
    <row r="375" spans="1:6" x14ac:dyDescent="0.35">
      <c r="A375" s="11" t="s">
        <v>520</v>
      </c>
      <c r="B375" s="4">
        <v>37587</v>
      </c>
      <c r="C375" s="11" t="s">
        <v>137</v>
      </c>
      <c r="D375" s="11" t="s">
        <v>180</v>
      </c>
      <c r="E375">
        <v>38120554</v>
      </c>
      <c r="F375">
        <v>55189145</v>
      </c>
    </row>
    <row r="376" spans="1:6" x14ac:dyDescent="0.35">
      <c r="A376" s="11" t="s">
        <v>521</v>
      </c>
      <c r="B376" s="4">
        <v>37603</v>
      </c>
      <c r="C376" s="11" t="s">
        <v>147</v>
      </c>
      <c r="D376" s="11" t="s">
        <v>220</v>
      </c>
      <c r="E376">
        <v>35081550</v>
      </c>
      <c r="F376">
        <v>50624654</v>
      </c>
    </row>
    <row r="377" spans="1:6" x14ac:dyDescent="0.35">
      <c r="A377" s="11" t="s">
        <v>522</v>
      </c>
      <c r="B377" s="4">
        <v>37609</v>
      </c>
      <c r="C377" s="11" t="s">
        <v>141</v>
      </c>
      <c r="D377" s="11" t="s">
        <v>189</v>
      </c>
      <c r="E377">
        <v>13084595</v>
      </c>
      <c r="F377">
        <v>18325463</v>
      </c>
    </row>
    <row r="378" spans="1:6" x14ac:dyDescent="0.35">
      <c r="A378" s="11" t="s">
        <v>523</v>
      </c>
      <c r="B378" s="4">
        <v>37652</v>
      </c>
      <c r="C378" s="11" t="s">
        <v>209</v>
      </c>
      <c r="D378" s="11" t="s">
        <v>220</v>
      </c>
      <c r="E378">
        <v>52784696</v>
      </c>
      <c r="F378">
        <v>73793522</v>
      </c>
    </row>
    <row r="379" spans="1:6" x14ac:dyDescent="0.35">
      <c r="A379" s="11" t="s">
        <v>524</v>
      </c>
      <c r="B379" s="4">
        <v>37659</v>
      </c>
      <c r="C379" s="11" t="s">
        <v>137</v>
      </c>
      <c r="D379" s="11" t="s">
        <v>220</v>
      </c>
      <c r="E379">
        <v>60470220</v>
      </c>
      <c r="F379">
        <v>84537962</v>
      </c>
    </row>
    <row r="380" spans="1:6" x14ac:dyDescent="0.35">
      <c r="A380" s="11" t="s">
        <v>525</v>
      </c>
      <c r="B380" s="4">
        <v>37666</v>
      </c>
      <c r="C380" s="11" t="s">
        <v>137</v>
      </c>
      <c r="D380" s="11" t="s">
        <v>135</v>
      </c>
      <c r="E380">
        <v>47901582</v>
      </c>
      <c r="F380">
        <v>66966883</v>
      </c>
    </row>
    <row r="381" spans="1:6" x14ac:dyDescent="0.35">
      <c r="A381" s="11" t="s">
        <v>526</v>
      </c>
      <c r="B381" s="4">
        <v>37687</v>
      </c>
      <c r="C381" s="11" t="s">
        <v>147</v>
      </c>
      <c r="D381" s="11" t="s">
        <v>220</v>
      </c>
      <c r="E381">
        <v>132675402</v>
      </c>
      <c r="F381">
        <v>185481530</v>
      </c>
    </row>
    <row r="382" spans="1:6" x14ac:dyDescent="0.35">
      <c r="A382" s="11" t="s">
        <v>527</v>
      </c>
      <c r="B382" s="4">
        <v>37701</v>
      </c>
      <c r="C382" s="11" t="s">
        <v>147</v>
      </c>
      <c r="D382" s="11" t="s">
        <v>135</v>
      </c>
      <c r="E382">
        <v>23103423</v>
      </c>
      <c r="F382">
        <v>32298812</v>
      </c>
    </row>
    <row r="383" spans="1:6" x14ac:dyDescent="0.35">
      <c r="A383" s="11" t="s">
        <v>528</v>
      </c>
      <c r="B383" s="4">
        <v>37722</v>
      </c>
      <c r="C383" s="11" t="s">
        <v>511</v>
      </c>
      <c r="D383" s="11" t="s">
        <v>135</v>
      </c>
      <c r="E383">
        <v>17093668</v>
      </c>
      <c r="F383">
        <v>23803108</v>
      </c>
    </row>
    <row r="384" spans="1:6" x14ac:dyDescent="0.35">
      <c r="A384" s="11" t="s">
        <v>529</v>
      </c>
      <c r="B384" s="4">
        <v>37729</v>
      </c>
      <c r="C384" s="11" t="s">
        <v>141</v>
      </c>
      <c r="D384" s="11" t="s">
        <v>180</v>
      </c>
      <c r="E384">
        <v>67383924</v>
      </c>
      <c r="F384">
        <v>94203395</v>
      </c>
    </row>
    <row r="385" spans="1:6" x14ac:dyDescent="0.35">
      <c r="A385" s="11" t="s">
        <v>530</v>
      </c>
      <c r="B385" s="4">
        <v>37743</v>
      </c>
      <c r="C385" s="11" t="s">
        <v>147</v>
      </c>
      <c r="D385" s="11" t="s">
        <v>180</v>
      </c>
      <c r="E385">
        <v>42734455</v>
      </c>
      <c r="F385">
        <v>59743191</v>
      </c>
    </row>
    <row r="386" spans="1:6" x14ac:dyDescent="0.35">
      <c r="A386" s="11" t="s">
        <v>531</v>
      </c>
      <c r="B386" s="4">
        <v>37771</v>
      </c>
      <c r="C386" s="11" t="s">
        <v>137</v>
      </c>
      <c r="D386" s="11" t="s">
        <v>135</v>
      </c>
      <c r="E386">
        <v>380529370</v>
      </c>
      <c r="F386">
        <v>518148559</v>
      </c>
    </row>
    <row r="387" spans="1:6" x14ac:dyDescent="0.35">
      <c r="A387" s="11" t="s">
        <v>532</v>
      </c>
      <c r="B387" s="4">
        <v>37811</v>
      </c>
      <c r="C387" s="11" t="s">
        <v>137</v>
      </c>
      <c r="D387" s="11" t="s">
        <v>220</v>
      </c>
      <c r="E387">
        <v>305411224</v>
      </c>
      <c r="F387">
        <v>426967926</v>
      </c>
    </row>
    <row r="388" spans="1:6" x14ac:dyDescent="0.35">
      <c r="A388" s="11" t="s">
        <v>159</v>
      </c>
      <c r="B388" s="4">
        <v>37839</v>
      </c>
      <c r="C388" s="11" t="s">
        <v>147</v>
      </c>
      <c r="D388" s="11" t="s">
        <v>180</v>
      </c>
      <c r="E388">
        <v>110222438</v>
      </c>
      <c r="F388">
        <v>154090360</v>
      </c>
    </row>
    <row r="389" spans="1:6" x14ac:dyDescent="0.35">
      <c r="A389" s="11" t="s">
        <v>533</v>
      </c>
      <c r="B389" s="4">
        <v>37848</v>
      </c>
      <c r="C389" s="11" t="s">
        <v>312</v>
      </c>
      <c r="D389" s="11" t="s">
        <v>189</v>
      </c>
      <c r="E389">
        <v>58331254</v>
      </c>
      <c r="F389">
        <v>81547672</v>
      </c>
    </row>
    <row r="390" spans="1:6" x14ac:dyDescent="0.35">
      <c r="A390" s="11" t="s">
        <v>534</v>
      </c>
      <c r="B390" s="4">
        <v>37883</v>
      </c>
      <c r="C390" s="11" t="s">
        <v>209</v>
      </c>
      <c r="D390" s="11" t="s">
        <v>189</v>
      </c>
      <c r="E390">
        <v>21384035</v>
      </c>
      <c r="F390">
        <v>29895090</v>
      </c>
    </row>
    <row r="391" spans="1:6" x14ac:dyDescent="0.35">
      <c r="A391" s="11" t="s">
        <v>535</v>
      </c>
      <c r="B391" s="4">
        <v>37890</v>
      </c>
      <c r="C391" s="11" t="s">
        <v>147</v>
      </c>
      <c r="D391" s="11" t="s">
        <v>220</v>
      </c>
      <c r="E391">
        <v>43601508</v>
      </c>
      <c r="F391">
        <v>60944053</v>
      </c>
    </row>
    <row r="392" spans="1:6" x14ac:dyDescent="0.35">
      <c r="A392" s="11" t="s">
        <v>536</v>
      </c>
      <c r="B392" s="4">
        <v>37911</v>
      </c>
      <c r="C392" s="11" t="s">
        <v>141</v>
      </c>
      <c r="D392" s="11" t="s">
        <v>189</v>
      </c>
      <c r="E392">
        <v>1569918</v>
      </c>
      <c r="F392">
        <v>2194759</v>
      </c>
    </row>
    <row r="393" spans="1:6" x14ac:dyDescent="0.35">
      <c r="A393" s="11" t="s">
        <v>537</v>
      </c>
      <c r="B393" s="4">
        <v>37918</v>
      </c>
      <c r="C393" s="11" t="s">
        <v>137</v>
      </c>
      <c r="D393" s="11" t="s">
        <v>135</v>
      </c>
      <c r="E393">
        <v>85336277</v>
      </c>
      <c r="F393">
        <v>119218333</v>
      </c>
    </row>
    <row r="394" spans="1:6" x14ac:dyDescent="0.35">
      <c r="A394" s="11" t="s">
        <v>538</v>
      </c>
      <c r="B394" s="4">
        <v>37951</v>
      </c>
      <c r="C394" s="11" t="s">
        <v>147</v>
      </c>
      <c r="D394" s="11" t="s">
        <v>180</v>
      </c>
      <c r="E394">
        <v>75817994</v>
      </c>
      <c r="F394">
        <v>105775678</v>
      </c>
    </row>
    <row r="395" spans="1:6" x14ac:dyDescent="0.35">
      <c r="A395" s="11" t="s">
        <v>539</v>
      </c>
      <c r="B395" s="4">
        <v>37974</v>
      </c>
      <c r="C395" s="11" t="s">
        <v>147</v>
      </c>
      <c r="D395" s="11" t="s">
        <v>220</v>
      </c>
      <c r="E395">
        <v>31011616</v>
      </c>
      <c r="F395">
        <v>42379650</v>
      </c>
    </row>
    <row r="396" spans="1:6" x14ac:dyDescent="0.35">
      <c r="A396" s="11" t="s">
        <v>540</v>
      </c>
      <c r="B396" s="4">
        <v>37980</v>
      </c>
      <c r="C396" s="11" t="s">
        <v>137</v>
      </c>
      <c r="D396" s="11" t="s">
        <v>135</v>
      </c>
      <c r="E396">
        <v>6751389</v>
      </c>
      <c r="F396">
        <v>9254344</v>
      </c>
    </row>
    <row r="397" spans="1:6" x14ac:dyDescent="0.35">
      <c r="A397" s="11" t="s">
        <v>541</v>
      </c>
      <c r="B397" s="4">
        <v>38002</v>
      </c>
      <c r="C397" s="11" t="s">
        <v>147</v>
      </c>
      <c r="D397" s="11" t="s">
        <v>180</v>
      </c>
      <c r="E397">
        <v>6491969</v>
      </c>
      <c r="F397">
        <v>8812764</v>
      </c>
    </row>
    <row r="398" spans="1:6" x14ac:dyDescent="0.35">
      <c r="A398" s="11" t="s">
        <v>542</v>
      </c>
      <c r="B398" s="4">
        <v>38023</v>
      </c>
      <c r="C398" s="11" t="s">
        <v>141</v>
      </c>
      <c r="D398" s="11" t="s">
        <v>180</v>
      </c>
      <c r="E398">
        <v>64378093</v>
      </c>
      <c r="F398">
        <v>87392478</v>
      </c>
    </row>
    <row r="399" spans="1:6" x14ac:dyDescent="0.35">
      <c r="A399" s="11" t="s">
        <v>543</v>
      </c>
      <c r="B399" s="4">
        <v>38037</v>
      </c>
      <c r="C399" s="11" t="s">
        <v>147</v>
      </c>
      <c r="D399" s="11" t="s">
        <v>180</v>
      </c>
      <c r="E399">
        <v>29331068</v>
      </c>
      <c r="F399">
        <v>39816568</v>
      </c>
    </row>
    <row r="400" spans="1:6" x14ac:dyDescent="0.35">
      <c r="A400" s="11" t="s">
        <v>544</v>
      </c>
      <c r="B400" s="4">
        <v>38051</v>
      </c>
      <c r="C400" s="11" t="s">
        <v>312</v>
      </c>
      <c r="D400" s="11" t="s">
        <v>220</v>
      </c>
      <c r="E400">
        <v>67286731</v>
      </c>
      <c r="F400">
        <v>91340921</v>
      </c>
    </row>
    <row r="401" spans="1:6" x14ac:dyDescent="0.35">
      <c r="A401" s="11" t="s">
        <v>545</v>
      </c>
      <c r="B401" s="4">
        <v>38072</v>
      </c>
      <c r="C401" s="11" t="s">
        <v>147</v>
      </c>
      <c r="D401" s="11" t="s">
        <v>189</v>
      </c>
      <c r="E401">
        <v>39692139</v>
      </c>
      <c r="F401">
        <v>53881593</v>
      </c>
    </row>
    <row r="402" spans="1:6" x14ac:dyDescent="0.35">
      <c r="A402" s="11" t="s">
        <v>546</v>
      </c>
      <c r="B402" s="4">
        <v>38079</v>
      </c>
      <c r="C402" s="11" t="s">
        <v>147</v>
      </c>
      <c r="D402" s="11" t="s">
        <v>180</v>
      </c>
      <c r="E402">
        <v>50026353</v>
      </c>
      <c r="F402">
        <v>67910166</v>
      </c>
    </row>
    <row r="403" spans="1:6" x14ac:dyDescent="0.35">
      <c r="A403" s="11" t="s">
        <v>547</v>
      </c>
      <c r="B403" s="4">
        <v>38086</v>
      </c>
      <c r="C403" s="11" t="s">
        <v>312</v>
      </c>
      <c r="D403" s="11" t="s">
        <v>220</v>
      </c>
      <c r="E403">
        <v>22406362</v>
      </c>
      <c r="F403">
        <v>30416359</v>
      </c>
    </row>
    <row r="404" spans="1:6" x14ac:dyDescent="0.35">
      <c r="A404" s="11" t="s">
        <v>548</v>
      </c>
      <c r="B404" s="4">
        <v>38135</v>
      </c>
      <c r="C404" s="11" t="s">
        <v>147</v>
      </c>
      <c r="D404" s="11" t="s">
        <v>220</v>
      </c>
      <c r="E404">
        <v>37485528</v>
      </c>
      <c r="F404">
        <v>50886144</v>
      </c>
    </row>
    <row r="405" spans="1:6" x14ac:dyDescent="0.35">
      <c r="A405" s="11" t="s">
        <v>549</v>
      </c>
      <c r="B405" s="4">
        <v>38154</v>
      </c>
      <c r="C405" s="11" t="s">
        <v>137</v>
      </c>
      <c r="D405" s="11" t="s">
        <v>180</v>
      </c>
      <c r="E405">
        <v>24004159</v>
      </c>
      <c r="F405">
        <v>32585356</v>
      </c>
    </row>
    <row r="406" spans="1:6" x14ac:dyDescent="0.35">
      <c r="A406" s="11" t="s">
        <v>550</v>
      </c>
      <c r="B406" s="4">
        <v>38170</v>
      </c>
      <c r="C406" s="11" t="s">
        <v>511</v>
      </c>
      <c r="D406" s="11" t="s">
        <v>151</v>
      </c>
      <c r="E406">
        <v>314000</v>
      </c>
      <c r="F406">
        <v>426246</v>
      </c>
    </row>
    <row r="407" spans="1:6" x14ac:dyDescent="0.35">
      <c r="A407" s="11" t="s">
        <v>551</v>
      </c>
      <c r="B407" s="4">
        <v>38175</v>
      </c>
      <c r="C407" s="11" t="s">
        <v>137</v>
      </c>
      <c r="D407" s="11" t="s">
        <v>220</v>
      </c>
      <c r="E407">
        <v>51877963</v>
      </c>
      <c r="F407">
        <v>70423706</v>
      </c>
    </row>
    <row r="408" spans="1:6" x14ac:dyDescent="0.35">
      <c r="A408" s="11" t="s">
        <v>552</v>
      </c>
      <c r="B408" s="4">
        <v>38198</v>
      </c>
      <c r="C408" s="11" t="s">
        <v>209</v>
      </c>
      <c r="D408" s="11" t="s">
        <v>220</v>
      </c>
      <c r="E408">
        <v>114197520</v>
      </c>
      <c r="F408">
        <v>155021748</v>
      </c>
    </row>
    <row r="409" spans="1:6" x14ac:dyDescent="0.35">
      <c r="A409" s="11" t="s">
        <v>553</v>
      </c>
      <c r="B409" s="4">
        <v>38210</v>
      </c>
      <c r="C409" s="11" t="s">
        <v>203</v>
      </c>
      <c r="D409" s="11" t="s">
        <v>135</v>
      </c>
      <c r="E409">
        <v>95149435</v>
      </c>
      <c r="F409">
        <v>129164207</v>
      </c>
    </row>
    <row r="410" spans="1:6" x14ac:dyDescent="0.35">
      <c r="A410" s="11" t="s">
        <v>554</v>
      </c>
      <c r="B410" s="4">
        <v>38247</v>
      </c>
      <c r="C410" s="11" t="s">
        <v>147</v>
      </c>
      <c r="D410" s="11" t="s">
        <v>220</v>
      </c>
      <c r="E410">
        <v>21800302</v>
      </c>
      <c r="F410">
        <v>29593641</v>
      </c>
    </row>
    <row r="411" spans="1:6" x14ac:dyDescent="0.35">
      <c r="A411" s="11" t="s">
        <v>555</v>
      </c>
      <c r="B411" s="4">
        <v>38254</v>
      </c>
      <c r="C411" s="11" t="s">
        <v>147</v>
      </c>
      <c r="D411" s="11" t="s">
        <v>189</v>
      </c>
      <c r="E411">
        <v>463730</v>
      </c>
      <c r="F411">
        <v>629502</v>
      </c>
    </row>
    <row r="412" spans="1:6" x14ac:dyDescent="0.35">
      <c r="A412" s="11" t="s">
        <v>556</v>
      </c>
      <c r="B412" s="4">
        <v>38261</v>
      </c>
      <c r="C412" s="11" t="s">
        <v>170</v>
      </c>
      <c r="D412" s="11" t="s">
        <v>220</v>
      </c>
      <c r="E412">
        <v>74541707</v>
      </c>
      <c r="F412">
        <v>101161045</v>
      </c>
    </row>
    <row r="413" spans="1:6" x14ac:dyDescent="0.35">
      <c r="A413" s="11" t="s">
        <v>557</v>
      </c>
      <c r="B413" s="4">
        <v>38296</v>
      </c>
      <c r="C413" s="11" t="s">
        <v>137</v>
      </c>
      <c r="D413" s="11" t="s">
        <v>180</v>
      </c>
      <c r="E413">
        <v>261441092</v>
      </c>
      <c r="F413">
        <v>354488708</v>
      </c>
    </row>
    <row r="414" spans="1:6" x14ac:dyDescent="0.35">
      <c r="A414" s="11" t="s">
        <v>558</v>
      </c>
      <c r="B414" s="4">
        <v>38310</v>
      </c>
      <c r="C414" s="11" t="s">
        <v>137</v>
      </c>
      <c r="D414" s="11" t="s">
        <v>180</v>
      </c>
      <c r="E414">
        <v>173005002</v>
      </c>
      <c r="F414">
        <v>234069353</v>
      </c>
    </row>
    <row r="415" spans="1:6" x14ac:dyDescent="0.35">
      <c r="A415" s="11" t="s">
        <v>559</v>
      </c>
      <c r="B415" s="4">
        <v>38331</v>
      </c>
      <c r="C415" s="11" t="s">
        <v>147</v>
      </c>
      <c r="D415" s="11" t="s">
        <v>189</v>
      </c>
      <c r="E415">
        <v>24006726</v>
      </c>
      <c r="F415">
        <v>32198655</v>
      </c>
    </row>
    <row r="416" spans="1:6" x14ac:dyDescent="0.35">
      <c r="A416" s="11" t="s">
        <v>560</v>
      </c>
      <c r="B416" s="4">
        <v>38380</v>
      </c>
      <c r="C416" s="11" t="s">
        <v>511</v>
      </c>
      <c r="D416" s="11" t="s">
        <v>135</v>
      </c>
      <c r="E416">
        <v>8968684</v>
      </c>
      <c r="F416">
        <v>11740942</v>
      </c>
    </row>
    <row r="417" spans="1:6" x14ac:dyDescent="0.35">
      <c r="A417" s="11" t="s">
        <v>561</v>
      </c>
      <c r="B417" s="4">
        <v>38394</v>
      </c>
      <c r="C417" s="11" t="s">
        <v>137</v>
      </c>
      <c r="D417" s="11" t="s">
        <v>135</v>
      </c>
      <c r="E417">
        <v>18098433</v>
      </c>
      <c r="F417">
        <v>23801835</v>
      </c>
    </row>
    <row r="418" spans="1:6" x14ac:dyDescent="0.35">
      <c r="A418" s="11" t="s">
        <v>562</v>
      </c>
      <c r="B418" s="4">
        <v>38415</v>
      </c>
      <c r="C418" s="11" t="s">
        <v>147</v>
      </c>
      <c r="D418" s="11" t="s">
        <v>180</v>
      </c>
      <c r="E418">
        <v>113006880</v>
      </c>
      <c r="F418">
        <v>148619029</v>
      </c>
    </row>
    <row r="419" spans="1:6" x14ac:dyDescent="0.35">
      <c r="A419" s="11" t="s">
        <v>563</v>
      </c>
      <c r="B419" s="4">
        <v>38429</v>
      </c>
      <c r="C419" s="11" t="s">
        <v>147</v>
      </c>
      <c r="D419" s="11" t="s">
        <v>135</v>
      </c>
      <c r="E419">
        <v>24381334</v>
      </c>
      <c r="F419">
        <v>32064685</v>
      </c>
    </row>
    <row r="420" spans="1:6" x14ac:dyDescent="0.35">
      <c r="A420" s="11" t="s">
        <v>564</v>
      </c>
      <c r="B420" s="4">
        <v>38464</v>
      </c>
      <c r="C420" s="11" t="s">
        <v>147</v>
      </c>
      <c r="D420" s="11" t="s">
        <v>220</v>
      </c>
      <c r="E420">
        <v>21835784</v>
      </c>
      <c r="F420">
        <v>28716947</v>
      </c>
    </row>
    <row r="421" spans="1:6" x14ac:dyDescent="0.35">
      <c r="A421" s="11" t="s">
        <v>565</v>
      </c>
      <c r="B421" s="4">
        <v>38471</v>
      </c>
      <c r="C421" s="11" t="s">
        <v>147</v>
      </c>
      <c r="D421" s="11" t="s">
        <v>180</v>
      </c>
      <c r="E421">
        <v>51019112</v>
      </c>
      <c r="F421">
        <v>67096891</v>
      </c>
    </row>
    <row r="422" spans="1:6" x14ac:dyDescent="0.35">
      <c r="A422" s="11" t="s">
        <v>566</v>
      </c>
      <c r="B422" s="4">
        <v>38513</v>
      </c>
      <c r="C422" s="11" t="s">
        <v>137</v>
      </c>
      <c r="D422" s="11" t="s">
        <v>180</v>
      </c>
      <c r="E422">
        <v>4710455</v>
      </c>
      <c r="F422">
        <v>6194870</v>
      </c>
    </row>
    <row r="423" spans="1:6" x14ac:dyDescent="0.35">
      <c r="A423" s="11" t="s">
        <v>567</v>
      </c>
      <c r="B423" s="4">
        <v>38525</v>
      </c>
      <c r="C423" s="11" t="s">
        <v>147</v>
      </c>
      <c r="D423" s="11" t="s">
        <v>135</v>
      </c>
      <c r="E423">
        <v>66010682</v>
      </c>
      <c r="F423">
        <v>86812798</v>
      </c>
    </row>
    <row r="424" spans="1:6" x14ac:dyDescent="0.35">
      <c r="A424" s="11" t="s">
        <v>568</v>
      </c>
      <c r="B424" s="4">
        <v>38541</v>
      </c>
      <c r="C424" s="11" t="s">
        <v>209</v>
      </c>
      <c r="D424" s="11" t="s">
        <v>220</v>
      </c>
      <c r="E424">
        <v>25473093</v>
      </c>
      <c r="F424">
        <v>33500491</v>
      </c>
    </row>
    <row r="425" spans="1:6" x14ac:dyDescent="0.35">
      <c r="A425" s="11" t="s">
        <v>569</v>
      </c>
      <c r="B425" s="4">
        <v>38562</v>
      </c>
      <c r="C425" s="11" t="s">
        <v>137</v>
      </c>
      <c r="D425" s="11" t="s">
        <v>180</v>
      </c>
      <c r="E425">
        <v>63939454</v>
      </c>
      <c r="F425">
        <v>84088854</v>
      </c>
    </row>
    <row r="426" spans="1:6" x14ac:dyDescent="0.35">
      <c r="A426" s="11" t="s">
        <v>570</v>
      </c>
      <c r="B426" s="4">
        <v>38583</v>
      </c>
      <c r="C426" s="11" t="s">
        <v>137</v>
      </c>
      <c r="D426" s="11" t="s">
        <v>135</v>
      </c>
      <c r="E426">
        <v>19478106</v>
      </c>
      <c r="F426">
        <v>25616292</v>
      </c>
    </row>
    <row r="427" spans="1:6" x14ac:dyDescent="0.35">
      <c r="A427" s="11" t="s">
        <v>571</v>
      </c>
      <c r="B427" s="4">
        <v>38618</v>
      </c>
      <c r="C427" s="11" t="s">
        <v>209</v>
      </c>
      <c r="D427" s="11" t="s">
        <v>220</v>
      </c>
      <c r="E427">
        <v>89706988</v>
      </c>
      <c r="F427">
        <v>117960425</v>
      </c>
    </row>
    <row r="428" spans="1:6" x14ac:dyDescent="0.35">
      <c r="A428" s="11" t="s">
        <v>572</v>
      </c>
      <c r="B428" s="4">
        <v>38625</v>
      </c>
      <c r="C428" s="11" t="s">
        <v>141</v>
      </c>
      <c r="D428" s="11" t="s">
        <v>180</v>
      </c>
      <c r="E428">
        <v>15331289</v>
      </c>
      <c r="F428">
        <v>20162672</v>
      </c>
    </row>
    <row r="429" spans="1:6" x14ac:dyDescent="0.35">
      <c r="A429" s="11" t="s">
        <v>573</v>
      </c>
      <c r="B429" s="4">
        <v>38646</v>
      </c>
      <c r="C429" s="11" t="s">
        <v>141</v>
      </c>
      <c r="D429" s="11" t="s">
        <v>189</v>
      </c>
      <c r="E429">
        <v>10284523</v>
      </c>
      <c r="F429">
        <v>13519621</v>
      </c>
    </row>
    <row r="430" spans="1:6" x14ac:dyDescent="0.35">
      <c r="A430" s="11" t="s">
        <v>574</v>
      </c>
      <c r="B430" s="4">
        <v>38660</v>
      </c>
      <c r="C430" s="11" t="s">
        <v>137</v>
      </c>
      <c r="D430" s="11" t="s">
        <v>135</v>
      </c>
      <c r="E430">
        <v>135386665</v>
      </c>
      <c r="F430">
        <v>177954661</v>
      </c>
    </row>
    <row r="431" spans="1:6" x14ac:dyDescent="0.35">
      <c r="A431" s="11" t="s">
        <v>575</v>
      </c>
      <c r="B431" s="4">
        <v>38695</v>
      </c>
      <c r="C431" s="11" t="s">
        <v>137</v>
      </c>
      <c r="D431" s="11" t="s">
        <v>180</v>
      </c>
      <c r="E431">
        <v>291710957</v>
      </c>
      <c r="F431">
        <v>381557539</v>
      </c>
    </row>
    <row r="432" spans="1:6" x14ac:dyDescent="0.35">
      <c r="A432" s="11" t="s">
        <v>576</v>
      </c>
      <c r="B432" s="4">
        <v>38711</v>
      </c>
      <c r="C432" s="11" t="s">
        <v>141</v>
      </c>
      <c r="D432" s="11" t="s">
        <v>189</v>
      </c>
      <c r="E432">
        <v>11304403</v>
      </c>
      <c r="F432">
        <v>14574087</v>
      </c>
    </row>
    <row r="433" spans="1:6" x14ac:dyDescent="0.35">
      <c r="A433" s="11" t="s">
        <v>577</v>
      </c>
      <c r="B433" s="4">
        <v>38730</v>
      </c>
      <c r="C433" s="11" t="s">
        <v>141</v>
      </c>
      <c r="D433" s="11" t="s">
        <v>180</v>
      </c>
      <c r="E433">
        <v>42647449</v>
      </c>
      <c r="F433">
        <v>54888236</v>
      </c>
    </row>
    <row r="434" spans="1:6" x14ac:dyDescent="0.35">
      <c r="A434" s="11" t="s">
        <v>578</v>
      </c>
      <c r="B434" s="4">
        <v>38744</v>
      </c>
      <c r="C434" s="11" t="s">
        <v>141</v>
      </c>
      <c r="D434" s="11" t="s">
        <v>220</v>
      </c>
      <c r="E434">
        <v>17127992</v>
      </c>
      <c r="F434">
        <v>22044113</v>
      </c>
    </row>
    <row r="435" spans="1:6" x14ac:dyDescent="0.35">
      <c r="A435" s="11" t="s">
        <v>579</v>
      </c>
      <c r="B435" s="4">
        <v>38744</v>
      </c>
      <c r="C435" s="11" t="s">
        <v>511</v>
      </c>
      <c r="D435" s="11" t="s">
        <v>135</v>
      </c>
      <c r="E435">
        <v>10407978</v>
      </c>
      <c r="F435">
        <v>12948025</v>
      </c>
    </row>
    <row r="436" spans="1:6" x14ac:dyDescent="0.35">
      <c r="A436" s="11" t="s">
        <v>580</v>
      </c>
      <c r="B436" s="4">
        <v>38765</v>
      </c>
      <c r="C436" s="11" t="s">
        <v>137</v>
      </c>
      <c r="D436" s="11" t="s">
        <v>180</v>
      </c>
      <c r="E436">
        <v>81612565</v>
      </c>
      <c r="F436">
        <v>105037235</v>
      </c>
    </row>
    <row r="437" spans="1:6" x14ac:dyDescent="0.35">
      <c r="A437" s="11" t="s">
        <v>581</v>
      </c>
      <c r="B437" s="4">
        <v>38786</v>
      </c>
      <c r="C437" s="11" t="s">
        <v>147</v>
      </c>
      <c r="D437" s="11" t="s">
        <v>180</v>
      </c>
      <c r="E437">
        <v>61123569</v>
      </c>
      <c r="F437">
        <v>78667428</v>
      </c>
    </row>
    <row r="438" spans="1:6" x14ac:dyDescent="0.35">
      <c r="A438" s="11" t="s">
        <v>582</v>
      </c>
      <c r="B438" s="4">
        <v>38800</v>
      </c>
      <c r="C438" s="11" t="s">
        <v>176</v>
      </c>
      <c r="D438" s="11" t="s">
        <v>220</v>
      </c>
      <c r="E438">
        <v>23086480</v>
      </c>
      <c r="F438">
        <v>29712825</v>
      </c>
    </row>
    <row r="439" spans="1:6" x14ac:dyDescent="0.35">
      <c r="A439" s="11" t="s">
        <v>583</v>
      </c>
      <c r="B439" s="4">
        <v>38821</v>
      </c>
      <c r="C439" s="11" t="s">
        <v>137</v>
      </c>
      <c r="D439" s="11" t="s">
        <v>135</v>
      </c>
      <c r="E439">
        <v>37384046</v>
      </c>
      <c r="F439">
        <v>48114115</v>
      </c>
    </row>
    <row r="440" spans="1:6" x14ac:dyDescent="0.35">
      <c r="A440" s="11" t="s">
        <v>584</v>
      </c>
      <c r="B440" s="4">
        <v>38835</v>
      </c>
      <c r="C440" s="11" t="s">
        <v>147</v>
      </c>
      <c r="D440" s="11" t="s">
        <v>220</v>
      </c>
      <c r="E440">
        <v>26910736</v>
      </c>
      <c r="F440">
        <v>34634731</v>
      </c>
    </row>
    <row r="441" spans="1:6" x14ac:dyDescent="0.35">
      <c r="A441" s="11" t="s">
        <v>585</v>
      </c>
      <c r="B441" s="4">
        <v>38849</v>
      </c>
      <c r="C441" s="11" t="s">
        <v>141</v>
      </c>
      <c r="D441" s="11" t="s">
        <v>180</v>
      </c>
      <c r="E441">
        <v>4283255</v>
      </c>
      <c r="F441">
        <v>5512647</v>
      </c>
    </row>
    <row r="442" spans="1:6" x14ac:dyDescent="0.35">
      <c r="A442" s="11" t="s">
        <v>586</v>
      </c>
      <c r="B442" s="4">
        <v>38877</v>
      </c>
      <c r="C442" s="11" t="s">
        <v>147</v>
      </c>
      <c r="D442" s="11" t="s">
        <v>135</v>
      </c>
      <c r="E442">
        <v>244082982</v>
      </c>
      <c r="F442">
        <v>314140384</v>
      </c>
    </row>
    <row r="443" spans="1:6" x14ac:dyDescent="0.35">
      <c r="A443" s="11" t="s">
        <v>587</v>
      </c>
      <c r="B443" s="4">
        <v>38905</v>
      </c>
      <c r="C443" s="11" t="s">
        <v>137</v>
      </c>
      <c r="D443" s="11" t="s">
        <v>220</v>
      </c>
      <c r="E443">
        <v>423315812</v>
      </c>
      <c r="F443">
        <v>544817142</v>
      </c>
    </row>
    <row r="444" spans="1:6" x14ac:dyDescent="0.35">
      <c r="A444" s="11" t="s">
        <v>588</v>
      </c>
      <c r="B444" s="4">
        <v>38940</v>
      </c>
      <c r="C444" s="11" t="s">
        <v>141</v>
      </c>
      <c r="D444" s="11" t="s">
        <v>220</v>
      </c>
      <c r="E444">
        <v>65328121</v>
      </c>
      <c r="F444">
        <v>84078780</v>
      </c>
    </row>
    <row r="445" spans="1:6" x14ac:dyDescent="0.35">
      <c r="A445" s="11" t="s">
        <v>589</v>
      </c>
      <c r="B445" s="4">
        <v>38954</v>
      </c>
      <c r="C445" s="11" t="s">
        <v>141</v>
      </c>
      <c r="D445" s="11" t="s">
        <v>180</v>
      </c>
      <c r="E445">
        <v>57806952</v>
      </c>
      <c r="F445">
        <v>74398864</v>
      </c>
    </row>
    <row r="446" spans="1:6" x14ac:dyDescent="0.35">
      <c r="A446" s="11" t="s">
        <v>590</v>
      </c>
      <c r="B446" s="4">
        <v>38989</v>
      </c>
      <c r="C446" s="11" t="s">
        <v>170</v>
      </c>
      <c r="D446" s="11" t="s">
        <v>220</v>
      </c>
      <c r="E446">
        <v>55011732</v>
      </c>
      <c r="F446">
        <v>70801353</v>
      </c>
    </row>
    <row r="447" spans="1:6" x14ac:dyDescent="0.35">
      <c r="A447" s="11" t="s">
        <v>591</v>
      </c>
      <c r="B447" s="4">
        <v>39010</v>
      </c>
      <c r="C447" s="11" t="s">
        <v>209</v>
      </c>
      <c r="D447" s="11" t="s">
        <v>220</v>
      </c>
      <c r="E447">
        <v>53089891</v>
      </c>
      <c r="F447">
        <v>68289913</v>
      </c>
    </row>
    <row r="448" spans="1:6" x14ac:dyDescent="0.35">
      <c r="A448" s="11" t="s">
        <v>592</v>
      </c>
      <c r="B448" s="4">
        <v>39010</v>
      </c>
      <c r="C448" s="11" t="s">
        <v>134</v>
      </c>
      <c r="D448" s="11" t="s">
        <v>180</v>
      </c>
      <c r="E448">
        <v>24732041</v>
      </c>
      <c r="F448">
        <v>30737517</v>
      </c>
    </row>
    <row r="449" spans="1:6" x14ac:dyDescent="0.35">
      <c r="A449" s="11" t="s">
        <v>593</v>
      </c>
      <c r="B449" s="4">
        <v>39024</v>
      </c>
      <c r="C449" s="11" t="s">
        <v>147</v>
      </c>
      <c r="D449" s="11" t="s">
        <v>135</v>
      </c>
      <c r="E449">
        <v>84500122</v>
      </c>
      <c r="F449">
        <v>108694869</v>
      </c>
    </row>
    <row r="450" spans="1:6" x14ac:dyDescent="0.35">
      <c r="A450" s="11" t="s">
        <v>594</v>
      </c>
      <c r="B450" s="4">
        <v>39043</v>
      </c>
      <c r="C450" s="11" t="s">
        <v>209</v>
      </c>
      <c r="D450" s="11" t="s">
        <v>220</v>
      </c>
      <c r="E450">
        <v>64038616</v>
      </c>
      <c r="F450">
        <v>82267038</v>
      </c>
    </row>
    <row r="451" spans="1:6" x14ac:dyDescent="0.35">
      <c r="A451" s="11" t="s">
        <v>595</v>
      </c>
      <c r="B451" s="4">
        <v>39059</v>
      </c>
      <c r="C451" s="11" t="s">
        <v>137</v>
      </c>
      <c r="D451" s="11" t="s">
        <v>189</v>
      </c>
      <c r="E451">
        <v>50866635</v>
      </c>
      <c r="F451">
        <v>64959548</v>
      </c>
    </row>
    <row r="452" spans="1:6" x14ac:dyDescent="0.35">
      <c r="A452" s="11" t="s">
        <v>596</v>
      </c>
      <c r="B452" s="4">
        <v>39094</v>
      </c>
      <c r="C452" s="11" t="s">
        <v>137</v>
      </c>
      <c r="D452" s="11" t="s">
        <v>189</v>
      </c>
      <c r="E452">
        <v>10597734</v>
      </c>
      <c r="F452">
        <v>12985302</v>
      </c>
    </row>
    <row r="453" spans="1:6" x14ac:dyDescent="0.35">
      <c r="A453" s="11" t="s">
        <v>597</v>
      </c>
      <c r="B453" s="4">
        <v>39129</v>
      </c>
      <c r="C453" s="11" t="s">
        <v>141</v>
      </c>
      <c r="D453" s="11" t="s">
        <v>180</v>
      </c>
      <c r="E453">
        <v>82234139</v>
      </c>
      <c r="F453">
        <v>100760721</v>
      </c>
    </row>
    <row r="454" spans="1:6" x14ac:dyDescent="0.35">
      <c r="A454" s="11" t="s">
        <v>598</v>
      </c>
      <c r="B454" s="4">
        <v>39143</v>
      </c>
      <c r="C454" s="11" t="s">
        <v>147</v>
      </c>
      <c r="D454" s="11" t="s">
        <v>220</v>
      </c>
      <c r="E454">
        <v>168213584</v>
      </c>
      <c r="F454">
        <v>206110533</v>
      </c>
    </row>
    <row r="455" spans="1:6" x14ac:dyDescent="0.35">
      <c r="A455" s="11" t="s">
        <v>599</v>
      </c>
      <c r="B455" s="4">
        <v>39171</v>
      </c>
      <c r="C455" s="11" t="s">
        <v>137</v>
      </c>
      <c r="D455" s="11" t="s">
        <v>135</v>
      </c>
      <c r="E455">
        <v>97822171</v>
      </c>
      <c r="F455">
        <v>119860589</v>
      </c>
    </row>
    <row r="456" spans="1:6" x14ac:dyDescent="0.35">
      <c r="A456" s="11" t="s">
        <v>600</v>
      </c>
      <c r="B456" s="4">
        <v>39171</v>
      </c>
      <c r="C456" s="11" t="s">
        <v>141</v>
      </c>
      <c r="D456" s="11" t="s">
        <v>189</v>
      </c>
      <c r="E456">
        <v>4600585</v>
      </c>
      <c r="F456">
        <v>5637048</v>
      </c>
    </row>
    <row r="457" spans="1:6" x14ac:dyDescent="0.35">
      <c r="A457" s="11" t="s">
        <v>601</v>
      </c>
      <c r="B457" s="4">
        <v>39178</v>
      </c>
      <c r="C457" s="11" t="s">
        <v>141</v>
      </c>
      <c r="D457" s="11" t="s">
        <v>189</v>
      </c>
      <c r="E457">
        <v>7164995</v>
      </c>
      <c r="F457">
        <v>8779196</v>
      </c>
    </row>
    <row r="458" spans="1:6" x14ac:dyDescent="0.35">
      <c r="A458" s="11" t="s">
        <v>602</v>
      </c>
      <c r="B458" s="4">
        <v>39199</v>
      </c>
      <c r="C458" s="11" t="s">
        <v>209</v>
      </c>
      <c r="D458" s="11" t="s">
        <v>220</v>
      </c>
      <c r="E458">
        <v>20568319</v>
      </c>
      <c r="F458">
        <v>25202168</v>
      </c>
    </row>
    <row r="459" spans="1:6" x14ac:dyDescent="0.35">
      <c r="A459" s="11" t="s">
        <v>603</v>
      </c>
      <c r="B459" s="4">
        <v>39226</v>
      </c>
      <c r="C459" s="11" t="s">
        <v>137</v>
      </c>
      <c r="D459" s="11" t="s">
        <v>220</v>
      </c>
      <c r="E459">
        <v>309420425</v>
      </c>
      <c r="F459">
        <v>379129960</v>
      </c>
    </row>
    <row r="460" spans="1:6" x14ac:dyDescent="0.35">
      <c r="A460" s="11" t="s">
        <v>604</v>
      </c>
      <c r="B460" s="4">
        <v>39262</v>
      </c>
      <c r="C460" s="11" t="s">
        <v>147</v>
      </c>
      <c r="D460" s="11" t="s">
        <v>135</v>
      </c>
      <c r="E460">
        <v>206445654</v>
      </c>
      <c r="F460">
        <v>252955933</v>
      </c>
    </row>
    <row r="461" spans="1:6" x14ac:dyDescent="0.35">
      <c r="A461" s="11" t="s">
        <v>605</v>
      </c>
      <c r="B461" s="4">
        <v>39297</v>
      </c>
      <c r="C461" s="11" t="s">
        <v>137</v>
      </c>
      <c r="D461" s="11" t="s">
        <v>180</v>
      </c>
      <c r="E461">
        <v>43760605</v>
      </c>
      <c r="F461">
        <v>53619462</v>
      </c>
    </row>
    <row r="462" spans="1:6" x14ac:dyDescent="0.35">
      <c r="A462" s="11" t="s">
        <v>606</v>
      </c>
      <c r="B462" s="4">
        <v>39347</v>
      </c>
      <c r="C462" s="11" t="s">
        <v>147</v>
      </c>
      <c r="D462" s="11" t="s">
        <v>180</v>
      </c>
      <c r="E462">
        <v>90648202</v>
      </c>
      <c r="F462">
        <v>111010758</v>
      </c>
    </row>
    <row r="463" spans="1:6" x14ac:dyDescent="0.35">
      <c r="A463" s="11" t="s">
        <v>607</v>
      </c>
      <c r="B463" s="4">
        <v>39375</v>
      </c>
      <c r="C463" s="11" t="s">
        <v>203</v>
      </c>
      <c r="D463" s="11" t="s">
        <v>220</v>
      </c>
      <c r="E463">
        <v>47642963</v>
      </c>
      <c r="F463">
        <v>58350234</v>
      </c>
    </row>
    <row r="464" spans="1:6" x14ac:dyDescent="0.35">
      <c r="A464" s="11" t="s">
        <v>608</v>
      </c>
      <c r="B464" s="4">
        <v>39407</v>
      </c>
      <c r="C464" s="11" t="s">
        <v>203</v>
      </c>
      <c r="D464" s="11" t="s">
        <v>180</v>
      </c>
      <c r="E464">
        <v>127706877</v>
      </c>
      <c r="F464">
        <v>156074310</v>
      </c>
    </row>
    <row r="465" spans="1:6" x14ac:dyDescent="0.35">
      <c r="A465" s="11" t="s">
        <v>609</v>
      </c>
      <c r="B465" s="4">
        <v>39437</v>
      </c>
      <c r="C465" s="11" t="s">
        <v>137</v>
      </c>
      <c r="D465" s="11" t="s">
        <v>180</v>
      </c>
      <c r="E465">
        <v>219961501</v>
      </c>
      <c r="F465">
        <v>267003525</v>
      </c>
    </row>
    <row r="466" spans="1:6" x14ac:dyDescent="0.35">
      <c r="A466" s="11" t="s">
        <v>610</v>
      </c>
      <c r="B466" s="4">
        <v>39479</v>
      </c>
      <c r="C466" s="11" t="s">
        <v>611</v>
      </c>
      <c r="D466" s="11" t="s">
        <v>135</v>
      </c>
      <c r="E466">
        <v>65281781</v>
      </c>
      <c r="F466">
        <v>76646993</v>
      </c>
    </row>
    <row r="467" spans="1:6" x14ac:dyDescent="0.35">
      <c r="A467" s="11" t="s">
        <v>612</v>
      </c>
      <c r="B467" s="4">
        <v>39492</v>
      </c>
      <c r="C467" s="11" t="s">
        <v>141</v>
      </c>
      <c r="D467" s="11" t="s">
        <v>220</v>
      </c>
      <c r="E467">
        <v>58017783</v>
      </c>
      <c r="F467">
        <v>68118371</v>
      </c>
    </row>
    <row r="468" spans="1:6" x14ac:dyDescent="0.35">
      <c r="A468" s="11" t="s">
        <v>613</v>
      </c>
      <c r="B468" s="4">
        <v>39514</v>
      </c>
      <c r="C468" s="11" t="s">
        <v>147</v>
      </c>
      <c r="D468" s="11" t="s">
        <v>135</v>
      </c>
      <c r="E468">
        <v>45610425</v>
      </c>
      <c r="F468">
        <v>53550960</v>
      </c>
    </row>
    <row r="469" spans="1:6" x14ac:dyDescent="0.35">
      <c r="A469" s="11" t="s">
        <v>614</v>
      </c>
      <c r="B469" s="4">
        <v>39584</v>
      </c>
      <c r="C469" s="11" t="s">
        <v>137</v>
      </c>
      <c r="D469" s="11" t="s">
        <v>180</v>
      </c>
      <c r="E469">
        <v>141621490</v>
      </c>
      <c r="F469">
        <v>166277038</v>
      </c>
    </row>
    <row r="470" spans="1:6" x14ac:dyDescent="0.35">
      <c r="A470" s="11" t="s">
        <v>615</v>
      </c>
      <c r="B470" s="4">
        <v>39626</v>
      </c>
      <c r="C470" s="11" t="s">
        <v>137</v>
      </c>
      <c r="D470" s="11" t="s">
        <v>135</v>
      </c>
      <c r="E470">
        <v>223808164</v>
      </c>
      <c r="F470">
        <v>262771918</v>
      </c>
    </row>
    <row r="471" spans="1:6" x14ac:dyDescent="0.35">
      <c r="A471" s="11" t="s">
        <v>616</v>
      </c>
      <c r="B471" s="4">
        <v>39661</v>
      </c>
      <c r="C471" s="11" t="s">
        <v>147</v>
      </c>
      <c r="D471" s="11" t="s">
        <v>220</v>
      </c>
      <c r="E471">
        <v>16289867</v>
      </c>
      <c r="F471">
        <v>19125841</v>
      </c>
    </row>
    <row r="472" spans="1:6" x14ac:dyDescent="0.35">
      <c r="A472" s="11" t="s">
        <v>617</v>
      </c>
      <c r="B472" s="4">
        <v>39689</v>
      </c>
      <c r="C472" s="11" t="s">
        <v>141</v>
      </c>
      <c r="D472" s="11" t="s">
        <v>220</v>
      </c>
      <c r="E472">
        <v>225067</v>
      </c>
      <c r="F472">
        <v>264247</v>
      </c>
    </row>
    <row r="473" spans="1:6" x14ac:dyDescent="0.35">
      <c r="A473" s="11" t="s">
        <v>618</v>
      </c>
      <c r="B473" s="4">
        <v>39717</v>
      </c>
      <c r="C473" s="11" t="s">
        <v>141</v>
      </c>
      <c r="D473" s="11" t="s">
        <v>189</v>
      </c>
      <c r="E473">
        <v>7916887</v>
      </c>
      <c r="F473">
        <v>9295171</v>
      </c>
    </row>
    <row r="474" spans="1:6" x14ac:dyDescent="0.35">
      <c r="A474" s="11" t="s">
        <v>619</v>
      </c>
      <c r="B474" s="4">
        <v>39724</v>
      </c>
      <c r="C474" s="11" t="s">
        <v>147</v>
      </c>
      <c r="D474" s="11" t="s">
        <v>180</v>
      </c>
      <c r="E474">
        <v>94514402</v>
      </c>
      <c r="F474">
        <v>110932022</v>
      </c>
    </row>
    <row r="475" spans="1:6" x14ac:dyDescent="0.35">
      <c r="A475" s="11" t="s">
        <v>620</v>
      </c>
      <c r="B475" s="4">
        <v>39738</v>
      </c>
      <c r="C475" s="11" t="s">
        <v>511</v>
      </c>
      <c r="D475" s="11" t="s">
        <v>180</v>
      </c>
      <c r="E475">
        <v>275093</v>
      </c>
      <c r="F475">
        <v>322979</v>
      </c>
    </row>
    <row r="476" spans="1:6" x14ac:dyDescent="0.35">
      <c r="A476" s="11" t="s">
        <v>621</v>
      </c>
      <c r="B476" s="4">
        <v>39745</v>
      </c>
      <c r="C476" s="11" t="s">
        <v>134</v>
      </c>
      <c r="D476" s="11" t="s">
        <v>135</v>
      </c>
      <c r="E476">
        <v>90559416</v>
      </c>
      <c r="F476">
        <v>106308538</v>
      </c>
    </row>
    <row r="477" spans="1:6" x14ac:dyDescent="0.35">
      <c r="A477" s="11" t="s">
        <v>622</v>
      </c>
      <c r="B477" s="4">
        <v>39773</v>
      </c>
      <c r="C477" s="11" t="s">
        <v>147</v>
      </c>
      <c r="D477" s="11" t="s">
        <v>180</v>
      </c>
      <c r="E477">
        <v>114053759</v>
      </c>
      <c r="F477">
        <v>133702498</v>
      </c>
    </row>
    <row r="478" spans="1:6" x14ac:dyDescent="0.35">
      <c r="A478" s="11" t="s">
        <v>623</v>
      </c>
      <c r="B478" s="4">
        <v>39807</v>
      </c>
      <c r="C478" s="11" t="s">
        <v>147</v>
      </c>
      <c r="D478" s="11" t="s">
        <v>180</v>
      </c>
      <c r="E478">
        <v>110101975</v>
      </c>
      <c r="F478">
        <v>128039679</v>
      </c>
    </row>
    <row r="479" spans="1:6" x14ac:dyDescent="0.35">
      <c r="A479" s="11" t="s">
        <v>624</v>
      </c>
      <c r="B479" s="4">
        <v>39857</v>
      </c>
      <c r="C479" s="11" t="s">
        <v>203</v>
      </c>
      <c r="D479" s="11" t="s">
        <v>180</v>
      </c>
      <c r="E479">
        <v>44277350</v>
      </c>
      <c r="F479">
        <v>49767744</v>
      </c>
    </row>
    <row r="480" spans="1:6" x14ac:dyDescent="0.35">
      <c r="A480" s="11" t="s">
        <v>625</v>
      </c>
      <c r="B480" s="4">
        <v>39871</v>
      </c>
      <c r="C480" s="11" t="s">
        <v>611</v>
      </c>
      <c r="D480" s="11" t="s">
        <v>135</v>
      </c>
      <c r="E480">
        <v>38174685</v>
      </c>
      <c r="F480">
        <v>38174685</v>
      </c>
    </row>
    <row r="481" spans="1:6" x14ac:dyDescent="0.35">
      <c r="A481" s="11" t="s">
        <v>626</v>
      </c>
      <c r="B481" s="4">
        <v>39885</v>
      </c>
      <c r="C481" s="11" t="s">
        <v>137</v>
      </c>
      <c r="D481" s="11" t="s">
        <v>180</v>
      </c>
      <c r="E481">
        <v>67172594</v>
      </c>
      <c r="F481">
        <v>75501997</v>
      </c>
    </row>
    <row r="482" spans="1:6" x14ac:dyDescent="0.35">
      <c r="A482" s="11" t="s">
        <v>627</v>
      </c>
      <c r="B482" s="4">
        <v>39913</v>
      </c>
      <c r="C482" s="11" t="s">
        <v>141</v>
      </c>
      <c r="D482" s="11" t="s">
        <v>135</v>
      </c>
      <c r="E482">
        <v>79576189</v>
      </c>
      <c r="F482">
        <v>89443640</v>
      </c>
    </row>
    <row r="483" spans="1:6" x14ac:dyDescent="0.35">
      <c r="A483" s="11" t="s">
        <v>628</v>
      </c>
      <c r="B483" s="4">
        <v>39925</v>
      </c>
      <c r="C483" s="11" t="s">
        <v>511</v>
      </c>
      <c r="D483" s="11" t="s">
        <v>135</v>
      </c>
      <c r="E483">
        <v>32011576</v>
      </c>
      <c r="F483">
        <v>35981010</v>
      </c>
    </row>
    <row r="484" spans="1:6" x14ac:dyDescent="0.35">
      <c r="A484" s="11" t="s">
        <v>629</v>
      </c>
      <c r="B484" s="4">
        <v>39962</v>
      </c>
      <c r="C484" s="11" t="s">
        <v>137</v>
      </c>
      <c r="D484" s="11" t="s">
        <v>180</v>
      </c>
      <c r="E484">
        <v>293004164</v>
      </c>
      <c r="F484">
        <v>329336681</v>
      </c>
    </row>
    <row r="485" spans="1:6" x14ac:dyDescent="0.35">
      <c r="A485" s="11" t="s">
        <v>630</v>
      </c>
      <c r="B485" s="4">
        <v>39983</v>
      </c>
      <c r="C485" s="11" t="s">
        <v>203</v>
      </c>
      <c r="D485" s="11" t="s">
        <v>220</v>
      </c>
      <c r="E485">
        <v>163958031</v>
      </c>
      <c r="F485">
        <v>184288829</v>
      </c>
    </row>
    <row r="486" spans="1:6" x14ac:dyDescent="0.35">
      <c r="A486" s="11" t="s">
        <v>631</v>
      </c>
      <c r="B486" s="4">
        <v>40018</v>
      </c>
      <c r="C486" s="11" t="s">
        <v>137</v>
      </c>
      <c r="D486" s="11" t="s">
        <v>180</v>
      </c>
      <c r="E486">
        <v>119436770</v>
      </c>
      <c r="F486">
        <v>134246932</v>
      </c>
    </row>
    <row r="487" spans="1:6" x14ac:dyDescent="0.35">
      <c r="A487" s="11" t="s">
        <v>632</v>
      </c>
      <c r="B487" s="4">
        <v>40039</v>
      </c>
      <c r="C487" s="11" t="s">
        <v>137</v>
      </c>
      <c r="D487" s="11" t="s">
        <v>135</v>
      </c>
      <c r="E487">
        <v>15090399</v>
      </c>
      <c r="F487">
        <v>16961607</v>
      </c>
    </row>
    <row r="488" spans="1:6" x14ac:dyDescent="0.35">
      <c r="A488" s="11" t="s">
        <v>633</v>
      </c>
      <c r="B488" s="4">
        <v>40046</v>
      </c>
      <c r="C488" s="11" t="s">
        <v>511</v>
      </c>
      <c r="D488" s="11" t="s">
        <v>180</v>
      </c>
      <c r="E488">
        <v>1391434</v>
      </c>
      <c r="F488">
        <v>1563976</v>
      </c>
    </row>
    <row r="489" spans="1:6" x14ac:dyDescent="0.35">
      <c r="A489" s="11" t="s">
        <v>634</v>
      </c>
      <c r="B489" s="4">
        <v>40066</v>
      </c>
      <c r="C489" s="11" t="s">
        <v>511</v>
      </c>
      <c r="D489" s="11" t="s">
        <v>180</v>
      </c>
      <c r="E489">
        <v>20521</v>
      </c>
      <c r="F489">
        <v>23064</v>
      </c>
    </row>
    <row r="490" spans="1:6" x14ac:dyDescent="0.35">
      <c r="A490" s="11" t="s">
        <v>635</v>
      </c>
      <c r="B490" s="4">
        <v>40081</v>
      </c>
      <c r="C490" s="11" t="s">
        <v>170</v>
      </c>
      <c r="D490" s="11" t="s">
        <v>220</v>
      </c>
      <c r="E490">
        <v>38577772</v>
      </c>
      <c r="F490">
        <v>43361416</v>
      </c>
    </row>
    <row r="491" spans="1:6" x14ac:dyDescent="0.35">
      <c r="A491" s="11" t="s">
        <v>636</v>
      </c>
      <c r="B491" s="4">
        <v>40088</v>
      </c>
      <c r="C491" s="11" t="s">
        <v>137</v>
      </c>
      <c r="D491" s="11" t="s">
        <v>135</v>
      </c>
      <c r="E491">
        <v>30702446</v>
      </c>
      <c r="F491">
        <v>34509545</v>
      </c>
    </row>
    <row r="492" spans="1:6" x14ac:dyDescent="0.35">
      <c r="A492" s="11" t="s">
        <v>637</v>
      </c>
      <c r="B492" s="4">
        <v>40123</v>
      </c>
      <c r="C492" s="11" t="s">
        <v>141</v>
      </c>
      <c r="D492" s="11" t="s">
        <v>180</v>
      </c>
      <c r="E492">
        <v>137855863</v>
      </c>
      <c r="F492">
        <v>154927105</v>
      </c>
    </row>
    <row r="493" spans="1:6" x14ac:dyDescent="0.35">
      <c r="A493" s="11" t="s">
        <v>638</v>
      </c>
      <c r="B493" s="4">
        <v>40142</v>
      </c>
      <c r="C493" s="11" t="s">
        <v>137</v>
      </c>
      <c r="D493" s="11" t="s">
        <v>135</v>
      </c>
      <c r="E493">
        <v>104400899</v>
      </c>
      <c r="F493">
        <v>116316457</v>
      </c>
    </row>
    <row r="494" spans="1:6" x14ac:dyDescent="0.35">
      <c r="A494" s="11" t="s">
        <v>639</v>
      </c>
      <c r="B494" s="4">
        <v>40142</v>
      </c>
      <c r="C494" s="11" t="s">
        <v>147</v>
      </c>
      <c r="D494" s="11" t="s">
        <v>180</v>
      </c>
      <c r="E494">
        <v>49492060</v>
      </c>
      <c r="F494">
        <v>55503929</v>
      </c>
    </row>
    <row r="495" spans="1:6" x14ac:dyDescent="0.35">
      <c r="A495" s="11" t="s">
        <v>640</v>
      </c>
      <c r="B495" s="4">
        <v>40207</v>
      </c>
      <c r="C495" s="11" t="s">
        <v>203</v>
      </c>
      <c r="D495" s="11" t="s">
        <v>220</v>
      </c>
      <c r="E495">
        <v>32680633</v>
      </c>
      <c r="F495">
        <v>34917330</v>
      </c>
    </row>
    <row r="496" spans="1:6" x14ac:dyDescent="0.35">
      <c r="A496" s="11" t="s">
        <v>641</v>
      </c>
      <c r="B496" s="4">
        <v>40242</v>
      </c>
      <c r="C496" s="11" t="s">
        <v>137</v>
      </c>
      <c r="D496" s="11" t="s">
        <v>180</v>
      </c>
      <c r="E496">
        <v>334191110</v>
      </c>
      <c r="F496">
        <v>357063499</v>
      </c>
    </row>
    <row r="497" spans="1:6" x14ac:dyDescent="0.35">
      <c r="A497" s="11" t="s">
        <v>642</v>
      </c>
      <c r="B497" s="4">
        <v>40263</v>
      </c>
      <c r="C497" s="11" t="s">
        <v>511</v>
      </c>
      <c r="D497" s="11" t="s">
        <v>180</v>
      </c>
      <c r="E497">
        <v>80741</v>
      </c>
      <c r="F497">
        <v>86264</v>
      </c>
    </row>
    <row r="498" spans="1:6" x14ac:dyDescent="0.35">
      <c r="A498" s="11" t="s">
        <v>643</v>
      </c>
      <c r="B498" s="4">
        <v>40268</v>
      </c>
      <c r="C498" s="11" t="s">
        <v>141</v>
      </c>
      <c r="D498" s="11" t="s">
        <v>180</v>
      </c>
      <c r="E498">
        <v>62950384</v>
      </c>
      <c r="F498">
        <v>67258772</v>
      </c>
    </row>
    <row r="499" spans="1:6" x14ac:dyDescent="0.35">
      <c r="A499" s="11" t="s">
        <v>644</v>
      </c>
      <c r="B499" s="4">
        <v>40290</v>
      </c>
      <c r="C499" s="11" t="s">
        <v>511</v>
      </c>
      <c r="D499" s="11" t="s">
        <v>135</v>
      </c>
      <c r="E499">
        <v>19422319</v>
      </c>
      <c r="F499">
        <v>20751600</v>
      </c>
    </row>
    <row r="500" spans="1:6" x14ac:dyDescent="0.35">
      <c r="A500" s="11" t="s">
        <v>645</v>
      </c>
      <c r="B500" s="4">
        <v>40326</v>
      </c>
      <c r="C500" s="11" t="s">
        <v>170</v>
      </c>
      <c r="D500" s="11" t="s">
        <v>220</v>
      </c>
      <c r="E500">
        <v>90759676</v>
      </c>
      <c r="F500">
        <v>96971361</v>
      </c>
    </row>
    <row r="501" spans="1:6" x14ac:dyDescent="0.35">
      <c r="A501" s="11" t="s">
        <v>646</v>
      </c>
      <c r="B501" s="4">
        <v>40347</v>
      </c>
      <c r="C501" s="11" t="s">
        <v>137</v>
      </c>
      <c r="D501" s="11" t="s">
        <v>135</v>
      </c>
      <c r="E501">
        <v>415004880</v>
      </c>
      <c r="F501">
        <v>443408255</v>
      </c>
    </row>
    <row r="502" spans="1:6" x14ac:dyDescent="0.35">
      <c r="A502" s="11" t="s">
        <v>647</v>
      </c>
      <c r="B502" s="4">
        <v>40373</v>
      </c>
      <c r="C502" s="11" t="s">
        <v>137</v>
      </c>
      <c r="D502" s="11" t="s">
        <v>180</v>
      </c>
      <c r="E502">
        <v>63150991</v>
      </c>
      <c r="F502">
        <v>67473105</v>
      </c>
    </row>
    <row r="503" spans="1:6" x14ac:dyDescent="0.35">
      <c r="A503" s="11" t="s">
        <v>648</v>
      </c>
      <c r="B503" s="4">
        <v>40396</v>
      </c>
      <c r="C503" s="11" t="s">
        <v>141</v>
      </c>
      <c r="D503" s="11" t="s">
        <v>220</v>
      </c>
      <c r="E503">
        <v>42400223</v>
      </c>
      <c r="F503">
        <v>45302137</v>
      </c>
    </row>
    <row r="504" spans="1:6" x14ac:dyDescent="0.35">
      <c r="A504" s="11" t="s">
        <v>649</v>
      </c>
      <c r="B504" s="4">
        <v>40403</v>
      </c>
      <c r="C504" s="11" t="s">
        <v>137</v>
      </c>
      <c r="D504" s="11" t="s">
        <v>220</v>
      </c>
      <c r="E504">
        <v>48658</v>
      </c>
      <c r="F504">
        <v>51988</v>
      </c>
    </row>
    <row r="505" spans="1:6" x14ac:dyDescent="0.35">
      <c r="A505" s="11" t="s">
        <v>650</v>
      </c>
      <c r="B505" s="4">
        <v>40445</v>
      </c>
      <c r="C505" s="11" t="s">
        <v>147</v>
      </c>
      <c r="D505" s="11" t="s">
        <v>180</v>
      </c>
      <c r="E505">
        <v>25702053</v>
      </c>
      <c r="F505">
        <v>27461121</v>
      </c>
    </row>
    <row r="506" spans="1:6" x14ac:dyDescent="0.35">
      <c r="A506" s="11" t="s">
        <v>651</v>
      </c>
      <c r="B506" s="4">
        <v>40459</v>
      </c>
      <c r="C506" s="11" t="s">
        <v>141</v>
      </c>
      <c r="D506" s="11" t="s">
        <v>180</v>
      </c>
      <c r="E506">
        <v>59699513</v>
      </c>
      <c r="F506">
        <v>63781920</v>
      </c>
    </row>
    <row r="507" spans="1:6" x14ac:dyDescent="0.35">
      <c r="A507" s="11" t="s">
        <v>652</v>
      </c>
      <c r="B507" s="4">
        <v>40506</v>
      </c>
      <c r="C507" s="11" t="s">
        <v>137</v>
      </c>
      <c r="D507" s="11" t="s">
        <v>180</v>
      </c>
      <c r="E507">
        <v>200821936</v>
      </c>
      <c r="F507">
        <v>214388548</v>
      </c>
    </row>
    <row r="508" spans="1:6" x14ac:dyDescent="0.35">
      <c r="A508" s="11" t="s">
        <v>653</v>
      </c>
      <c r="B508" s="4">
        <v>40529</v>
      </c>
      <c r="C508" s="11" t="s">
        <v>137</v>
      </c>
      <c r="D508" s="11" t="s">
        <v>180</v>
      </c>
      <c r="E508">
        <v>172062763</v>
      </c>
      <c r="F508">
        <v>183619259</v>
      </c>
    </row>
    <row r="509" spans="1:6" x14ac:dyDescent="0.35">
      <c r="A509" s="11" t="s">
        <v>654</v>
      </c>
      <c r="B509" s="4">
        <v>40585</v>
      </c>
      <c r="C509" s="11" t="s">
        <v>147</v>
      </c>
      <c r="D509" s="11" t="s">
        <v>135</v>
      </c>
      <c r="E509">
        <v>99967670</v>
      </c>
      <c r="F509">
        <v>106270797</v>
      </c>
    </row>
    <row r="510" spans="1:6" x14ac:dyDescent="0.35">
      <c r="A510" s="11" t="s">
        <v>655</v>
      </c>
      <c r="B510" s="4">
        <v>40592</v>
      </c>
      <c r="C510" s="11" t="s">
        <v>137</v>
      </c>
      <c r="D510" s="11" t="s">
        <v>220</v>
      </c>
      <c r="E510">
        <v>55100437</v>
      </c>
      <c r="F510">
        <v>58574607</v>
      </c>
    </row>
    <row r="511" spans="1:6" x14ac:dyDescent="0.35">
      <c r="A511" s="11" t="s">
        <v>656</v>
      </c>
      <c r="B511" s="4">
        <v>40613</v>
      </c>
      <c r="C511" s="11" t="s">
        <v>137</v>
      </c>
      <c r="D511" s="11" t="s">
        <v>180</v>
      </c>
      <c r="E511">
        <v>21392758</v>
      </c>
      <c r="F511">
        <v>22741603</v>
      </c>
    </row>
    <row r="512" spans="1:6" x14ac:dyDescent="0.35">
      <c r="A512" s="11" t="s">
        <v>657</v>
      </c>
      <c r="B512" s="4">
        <v>40655</v>
      </c>
      <c r="C512" s="11" t="s">
        <v>511</v>
      </c>
      <c r="D512" s="11" t="s">
        <v>135</v>
      </c>
      <c r="E512">
        <v>15428747</v>
      </c>
      <c r="F512">
        <v>16401551</v>
      </c>
    </row>
    <row r="513" spans="1:6" x14ac:dyDescent="0.35">
      <c r="A513" s="11" t="s">
        <v>658</v>
      </c>
      <c r="B513" s="4">
        <v>40655</v>
      </c>
      <c r="C513" s="11" t="s">
        <v>137</v>
      </c>
      <c r="D513" s="11" t="s">
        <v>180</v>
      </c>
      <c r="E513">
        <v>2815</v>
      </c>
      <c r="F513">
        <v>2984</v>
      </c>
    </row>
    <row r="514" spans="1:6" x14ac:dyDescent="0.35">
      <c r="A514" s="11" t="s">
        <v>659</v>
      </c>
      <c r="B514" s="4">
        <v>40662</v>
      </c>
      <c r="C514" s="11" t="s">
        <v>147</v>
      </c>
      <c r="D514" s="11" t="s">
        <v>180</v>
      </c>
      <c r="E514">
        <v>10130219</v>
      </c>
      <c r="F514">
        <v>10768946</v>
      </c>
    </row>
    <row r="515" spans="1:6" x14ac:dyDescent="0.35">
      <c r="A515" s="11" t="s">
        <v>660</v>
      </c>
      <c r="B515" s="4">
        <v>40683</v>
      </c>
      <c r="C515" s="11" t="s">
        <v>137</v>
      </c>
      <c r="D515" s="11" t="s">
        <v>220</v>
      </c>
      <c r="E515">
        <v>241063875</v>
      </c>
      <c r="F515">
        <v>256263359</v>
      </c>
    </row>
    <row r="516" spans="1:6" x14ac:dyDescent="0.35">
      <c r="A516" s="11" t="s">
        <v>661</v>
      </c>
      <c r="B516" s="4">
        <v>40718</v>
      </c>
      <c r="C516" s="11" t="s">
        <v>137</v>
      </c>
      <c r="D516" s="11" t="s">
        <v>135</v>
      </c>
      <c r="E516">
        <v>191450875</v>
      </c>
      <c r="F516">
        <v>203522177</v>
      </c>
    </row>
    <row r="517" spans="1:6" x14ac:dyDescent="0.35">
      <c r="A517" s="11" t="s">
        <v>662</v>
      </c>
      <c r="B517" s="4">
        <v>40739</v>
      </c>
      <c r="C517" s="11" t="s">
        <v>137</v>
      </c>
      <c r="D517" s="11" t="s">
        <v>135</v>
      </c>
      <c r="E517">
        <v>26692846</v>
      </c>
      <c r="F517">
        <v>28375869</v>
      </c>
    </row>
    <row r="518" spans="1:6" x14ac:dyDescent="0.35">
      <c r="A518" s="11" t="s">
        <v>663</v>
      </c>
      <c r="B518" s="4">
        <v>40765</v>
      </c>
      <c r="C518" s="11" t="s">
        <v>141</v>
      </c>
      <c r="D518" s="11" t="s">
        <v>220</v>
      </c>
      <c r="E518">
        <v>169705587</v>
      </c>
      <c r="F518">
        <v>180404976</v>
      </c>
    </row>
    <row r="519" spans="1:6" x14ac:dyDescent="0.35">
      <c r="A519" s="11" t="s">
        <v>664</v>
      </c>
      <c r="B519" s="4">
        <v>40774</v>
      </c>
      <c r="C519" s="11" t="s">
        <v>176</v>
      </c>
      <c r="D519" s="11" t="s">
        <v>189</v>
      </c>
      <c r="E519">
        <v>18298649</v>
      </c>
      <c r="F519">
        <v>19452402</v>
      </c>
    </row>
    <row r="520" spans="1:6" x14ac:dyDescent="0.35">
      <c r="A520" s="11" t="s">
        <v>665</v>
      </c>
      <c r="B520" s="4">
        <v>40823</v>
      </c>
      <c r="C520" s="11" t="s">
        <v>170</v>
      </c>
      <c r="D520" s="11" t="s">
        <v>220</v>
      </c>
      <c r="E520">
        <v>85463309</v>
      </c>
      <c r="F520">
        <v>90848019</v>
      </c>
    </row>
    <row r="521" spans="1:6" x14ac:dyDescent="0.35">
      <c r="A521" s="11" t="s">
        <v>666</v>
      </c>
      <c r="B521" s="4">
        <v>40870</v>
      </c>
      <c r="C521" s="11" t="s">
        <v>147</v>
      </c>
      <c r="D521" s="11" t="s">
        <v>180</v>
      </c>
      <c r="E521">
        <v>88625922</v>
      </c>
      <c r="F521">
        <v>94189503</v>
      </c>
    </row>
    <row r="522" spans="1:6" x14ac:dyDescent="0.35">
      <c r="A522" s="11" t="s">
        <v>667</v>
      </c>
      <c r="B522" s="4">
        <v>40902</v>
      </c>
      <c r="C522" s="11" t="s">
        <v>141</v>
      </c>
      <c r="D522" s="11" t="s">
        <v>220</v>
      </c>
      <c r="E522">
        <v>79883359</v>
      </c>
      <c r="F522">
        <v>84762149</v>
      </c>
    </row>
    <row r="523" spans="1:6" x14ac:dyDescent="0.35">
      <c r="A523" s="11" t="s">
        <v>668</v>
      </c>
      <c r="B523" s="4">
        <v>40956</v>
      </c>
      <c r="C523" s="11" t="s">
        <v>137</v>
      </c>
      <c r="D523" s="11" t="s">
        <v>135</v>
      </c>
      <c r="E523">
        <v>19192510</v>
      </c>
      <c r="F523">
        <v>20325733</v>
      </c>
    </row>
    <row r="524" spans="1:6" x14ac:dyDescent="0.35">
      <c r="A524" s="11" t="s">
        <v>669</v>
      </c>
      <c r="B524" s="4">
        <v>40977</v>
      </c>
      <c r="C524" s="11" t="s">
        <v>137</v>
      </c>
      <c r="D524" s="11" t="s">
        <v>220</v>
      </c>
      <c r="E524">
        <v>73058679</v>
      </c>
      <c r="F524">
        <v>77372445</v>
      </c>
    </row>
    <row r="525" spans="1:6" x14ac:dyDescent="0.35">
      <c r="A525" s="11" t="s">
        <v>670</v>
      </c>
      <c r="B525" s="4">
        <v>41019</v>
      </c>
      <c r="C525" s="11" t="s">
        <v>511</v>
      </c>
      <c r="D525" s="11" t="s">
        <v>135</v>
      </c>
      <c r="E525">
        <v>28965459</v>
      </c>
      <c r="F525">
        <v>30675725</v>
      </c>
    </row>
    <row r="526" spans="1:6" x14ac:dyDescent="0.35">
      <c r="A526" s="11" t="s">
        <v>671</v>
      </c>
      <c r="B526" s="4">
        <v>41033</v>
      </c>
      <c r="C526" s="11" t="s">
        <v>170</v>
      </c>
      <c r="D526" s="11" t="s">
        <v>220</v>
      </c>
      <c r="E526">
        <v>623279547</v>
      </c>
      <c r="F526">
        <v>660081224</v>
      </c>
    </row>
    <row r="527" spans="1:6" x14ac:dyDescent="0.35">
      <c r="A527" s="11" t="s">
        <v>672</v>
      </c>
      <c r="B527" s="4">
        <v>41082</v>
      </c>
      <c r="C527" s="11" t="s">
        <v>137</v>
      </c>
      <c r="D527" s="11" t="s">
        <v>180</v>
      </c>
      <c r="E527">
        <v>237282182</v>
      </c>
      <c r="F527">
        <v>251292441</v>
      </c>
    </row>
    <row r="528" spans="1:6" x14ac:dyDescent="0.35">
      <c r="A528" s="11" t="s">
        <v>673</v>
      </c>
      <c r="B528" s="4">
        <v>41089</v>
      </c>
      <c r="C528" s="11" t="s">
        <v>141</v>
      </c>
      <c r="D528" s="11" t="s">
        <v>220</v>
      </c>
      <c r="E528">
        <v>12431792</v>
      </c>
      <c r="F528">
        <v>13165822</v>
      </c>
    </row>
    <row r="529" spans="1:6" x14ac:dyDescent="0.35">
      <c r="A529" s="11" t="s">
        <v>674</v>
      </c>
      <c r="B529" s="4">
        <v>41136</v>
      </c>
      <c r="C529" s="11" t="s">
        <v>141</v>
      </c>
      <c r="D529" s="11" t="s">
        <v>180</v>
      </c>
      <c r="E529">
        <v>51853450</v>
      </c>
      <c r="F529">
        <v>54914942</v>
      </c>
    </row>
    <row r="530" spans="1:6" x14ac:dyDescent="0.35">
      <c r="A530" s="11" t="s">
        <v>675</v>
      </c>
      <c r="B530" s="4">
        <v>41187</v>
      </c>
      <c r="C530" s="11" t="s">
        <v>147</v>
      </c>
      <c r="D530" s="11" t="s">
        <v>180</v>
      </c>
      <c r="E530">
        <v>35287788</v>
      </c>
      <c r="F530">
        <v>37363513</v>
      </c>
    </row>
    <row r="531" spans="1:6" x14ac:dyDescent="0.35">
      <c r="A531" s="11" t="s">
        <v>676</v>
      </c>
      <c r="B531" s="4">
        <v>41215</v>
      </c>
      <c r="C531" s="11" t="s">
        <v>137</v>
      </c>
      <c r="D531" s="11" t="s">
        <v>180</v>
      </c>
      <c r="E531">
        <v>189412677</v>
      </c>
      <c r="F531">
        <v>200354959</v>
      </c>
    </row>
    <row r="532" spans="1:6" x14ac:dyDescent="0.35">
      <c r="A532" s="11" t="s">
        <v>677</v>
      </c>
      <c r="B532" s="4">
        <v>41222</v>
      </c>
      <c r="C532" s="11" t="s">
        <v>141</v>
      </c>
      <c r="D532" s="11" t="s">
        <v>220</v>
      </c>
      <c r="E532">
        <v>182207973</v>
      </c>
      <c r="F532">
        <v>192122330</v>
      </c>
    </row>
    <row r="533" spans="1:6" x14ac:dyDescent="0.35">
      <c r="A533" s="11" t="s">
        <v>678</v>
      </c>
      <c r="B533" s="4">
        <v>41341</v>
      </c>
      <c r="C533" s="11" t="s">
        <v>137</v>
      </c>
      <c r="D533" s="11" t="s">
        <v>180</v>
      </c>
      <c r="E533">
        <v>234770996</v>
      </c>
      <c r="F533">
        <v>243434130</v>
      </c>
    </row>
    <row r="534" spans="1:6" x14ac:dyDescent="0.35">
      <c r="A534" s="11" t="s">
        <v>679</v>
      </c>
      <c r="B534" s="4">
        <v>41397</v>
      </c>
      <c r="C534" s="11" t="s">
        <v>170</v>
      </c>
      <c r="D534" s="11" t="s">
        <v>220</v>
      </c>
      <c r="E534">
        <v>408992272</v>
      </c>
      <c r="F534">
        <v>424084233</v>
      </c>
    </row>
    <row r="535" spans="1:6" x14ac:dyDescent="0.35">
      <c r="A535" s="11" t="s">
        <v>680</v>
      </c>
      <c r="B535" s="4">
        <v>41446</v>
      </c>
      <c r="C535" s="11" t="s">
        <v>137</v>
      </c>
      <c r="D535" s="11" t="s">
        <v>135</v>
      </c>
      <c r="E535">
        <v>268488329</v>
      </c>
      <c r="F535">
        <v>278395641</v>
      </c>
    </row>
    <row r="536" spans="1:6" x14ac:dyDescent="0.35">
      <c r="A536" s="11" t="s">
        <v>681</v>
      </c>
      <c r="B536" s="4">
        <v>41457</v>
      </c>
      <c r="C536" s="11" t="s">
        <v>312</v>
      </c>
      <c r="D536" s="11" t="s">
        <v>220</v>
      </c>
      <c r="E536">
        <v>89302115</v>
      </c>
      <c r="F536">
        <v>92597388</v>
      </c>
    </row>
    <row r="537" spans="1:6" x14ac:dyDescent="0.35">
      <c r="A537" s="11" t="s">
        <v>682</v>
      </c>
      <c r="B537" s="4">
        <v>41495</v>
      </c>
      <c r="C537" s="11" t="s">
        <v>147</v>
      </c>
      <c r="D537" s="11" t="s">
        <v>180</v>
      </c>
      <c r="E537">
        <v>90282580</v>
      </c>
      <c r="F537">
        <v>93614037</v>
      </c>
    </row>
    <row r="538" spans="1:6" x14ac:dyDescent="0.35">
      <c r="A538" s="11" t="s">
        <v>683</v>
      </c>
      <c r="B538" s="4">
        <v>41565</v>
      </c>
      <c r="C538" s="11" t="s">
        <v>141</v>
      </c>
      <c r="D538" s="11" t="s">
        <v>189</v>
      </c>
      <c r="E538">
        <v>3254172</v>
      </c>
      <c r="F538">
        <v>3374251</v>
      </c>
    </row>
    <row r="539" spans="1:6" x14ac:dyDescent="0.35">
      <c r="A539" s="11" t="s">
        <v>684</v>
      </c>
      <c r="B539" s="4">
        <v>41586</v>
      </c>
      <c r="C539" s="11" t="s">
        <v>137</v>
      </c>
      <c r="D539" s="11" t="s">
        <v>220</v>
      </c>
      <c r="E539">
        <v>206362140</v>
      </c>
      <c r="F539">
        <v>213962184</v>
      </c>
    </row>
    <row r="540" spans="1:6" x14ac:dyDescent="0.35">
      <c r="A540" s="11" t="s">
        <v>685</v>
      </c>
      <c r="B540" s="4">
        <v>41586</v>
      </c>
      <c r="C540" s="11" t="s">
        <v>141</v>
      </c>
      <c r="D540" s="11" t="s">
        <v>220</v>
      </c>
      <c r="E540">
        <v>5201879</v>
      </c>
      <c r="F540">
        <v>5367415</v>
      </c>
    </row>
    <row r="541" spans="1:6" x14ac:dyDescent="0.35">
      <c r="A541" s="11" t="s">
        <v>686</v>
      </c>
      <c r="B541" s="4">
        <v>41600</v>
      </c>
      <c r="C541" s="11" t="s">
        <v>137</v>
      </c>
      <c r="D541" s="11" t="s">
        <v>180</v>
      </c>
      <c r="E541">
        <v>400738009</v>
      </c>
      <c r="F541">
        <v>414997174</v>
      </c>
    </row>
    <row r="542" spans="1:6" x14ac:dyDescent="0.35">
      <c r="A542" s="11" t="s">
        <v>687</v>
      </c>
      <c r="B542" s="4">
        <v>41600</v>
      </c>
      <c r="C542" s="11" t="s">
        <v>147</v>
      </c>
      <c r="D542" s="11" t="s">
        <v>220</v>
      </c>
      <c r="E542">
        <v>30659817</v>
      </c>
      <c r="F542">
        <v>31787136</v>
      </c>
    </row>
    <row r="543" spans="1:6" x14ac:dyDescent="0.35">
      <c r="A543" s="11" t="s">
        <v>688</v>
      </c>
      <c r="B543" s="4">
        <v>41621</v>
      </c>
      <c r="C543" s="11" t="s">
        <v>141</v>
      </c>
      <c r="D543" s="11" t="s">
        <v>220</v>
      </c>
      <c r="E543">
        <v>83299761</v>
      </c>
      <c r="F543">
        <v>86249969</v>
      </c>
    </row>
    <row r="544" spans="1:6" x14ac:dyDescent="0.35">
      <c r="A544" s="11" t="s">
        <v>689</v>
      </c>
      <c r="B544" s="4">
        <v>41712</v>
      </c>
      <c r="C544" s="11" t="s">
        <v>170</v>
      </c>
      <c r="D544" s="11" t="s">
        <v>220</v>
      </c>
      <c r="E544">
        <v>43568507</v>
      </c>
      <c r="F544">
        <v>44955015</v>
      </c>
    </row>
    <row r="545" spans="1:6" x14ac:dyDescent="0.35">
      <c r="A545" s="11" t="s">
        <v>690</v>
      </c>
      <c r="B545" s="4">
        <v>41719</v>
      </c>
      <c r="C545" s="11" t="s">
        <v>147</v>
      </c>
      <c r="D545" s="11" t="s">
        <v>180</v>
      </c>
      <c r="E545">
        <v>51178893</v>
      </c>
      <c r="F545">
        <v>52807594</v>
      </c>
    </row>
    <row r="546" spans="1:6" x14ac:dyDescent="0.35">
      <c r="A546" s="11" t="s">
        <v>691</v>
      </c>
      <c r="B546" s="4">
        <v>41733</v>
      </c>
      <c r="C546" s="11" t="s">
        <v>170</v>
      </c>
      <c r="D546" s="11" t="s">
        <v>220</v>
      </c>
      <c r="E546">
        <v>259746958</v>
      </c>
      <c r="F546">
        <v>268013076</v>
      </c>
    </row>
    <row r="547" spans="1:6" x14ac:dyDescent="0.35">
      <c r="A547" s="11" t="s">
        <v>692</v>
      </c>
      <c r="B547" s="4">
        <v>41747</v>
      </c>
      <c r="C547" s="11" t="s">
        <v>511</v>
      </c>
      <c r="D547" s="11" t="s">
        <v>135</v>
      </c>
      <c r="E547">
        <v>17780194</v>
      </c>
      <c r="F547">
        <v>18346024</v>
      </c>
    </row>
    <row r="548" spans="1:6" x14ac:dyDescent="0.35">
      <c r="A548" s="11" t="s">
        <v>693</v>
      </c>
      <c r="B548" s="4">
        <v>41769</v>
      </c>
      <c r="C548" s="11" t="s">
        <v>141</v>
      </c>
      <c r="D548" s="11" t="s">
        <v>180</v>
      </c>
      <c r="E548">
        <v>36447959</v>
      </c>
      <c r="F548">
        <v>37607865</v>
      </c>
    </row>
    <row r="549" spans="1:6" x14ac:dyDescent="0.35">
      <c r="A549" s="11" t="s">
        <v>694</v>
      </c>
      <c r="B549" s="4">
        <v>41789</v>
      </c>
      <c r="C549" s="11" t="s">
        <v>137</v>
      </c>
      <c r="D549" s="11" t="s">
        <v>180</v>
      </c>
      <c r="E549">
        <v>241407328</v>
      </c>
      <c r="F549">
        <v>249089809</v>
      </c>
    </row>
    <row r="550" spans="1:6" x14ac:dyDescent="0.35">
      <c r="A550" s="11" t="s">
        <v>695</v>
      </c>
      <c r="B550" s="4">
        <v>41838</v>
      </c>
      <c r="C550" s="11" t="s">
        <v>137</v>
      </c>
      <c r="D550" s="11" t="s">
        <v>180</v>
      </c>
      <c r="E550">
        <v>59157732</v>
      </c>
      <c r="F550">
        <v>61040349</v>
      </c>
    </row>
    <row r="551" spans="1:6" x14ac:dyDescent="0.35">
      <c r="A551" s="11" t="s">
        <v>696</v>
      </c>
      <c r="B551" s="4">
        <v>41852</v>
      </c>
      <c r="C551" s="11" t="s">
        <v>137</v>
      </c>
      <c r="D551" s="11" t="s">
        <v>220</v>
      </c>
      <c r="E551">
        <v>333172112</v>
      </c>
      <c r="F551">
        <v>343771168</v>
      </c>
    </row>
    <row r="552" spans="1:6" x14ac:dyDescent="0.35">
      <c r="A552" s="11" t="s">
        <v>697</v>
      </c>
      <c r="B552" s="4">
        <v>41859</v>
      </c>
      <c r="C552" s="11" t="s">
        <v>203</v>
      </c>
      <c r="D552" s="11" t="s">
        <v>180</v>
      </c>
      <c r="E552">
        <v>54235441</v>
      </c>
      <c r="F552">
        <v>55961409</v>
      </c>
    </row>
    <row r="553" spans="1:6" x14ac:dyDescent="0.35">
      <c r="A553" s="11" t="s">
        <v>698</v>
      </c>
      <c r="B553" s="4">
        <v>41922</v>
      </c>
      <c r="C553" s="11" t="s">
        <v>147</v>
      </c>
      <c r="D553" s="11" t="s">
        <v>180</v>
      </c>
      <c r="E553">
        <v>66954149</v>
      </c>
      <c r="F553">
        <v>69055550</v>
      </c>
    </row>
    <row r="554" spans="1:6" x14ac:dyDescent="0.35">
      <c r="A554" s="11" t="s">
        <v>699</v>
      </c>
      <c r="B554" s="4">
        <v>41950</v>
      </c>
      <c r="C554" s="11" t="s">
        <v>137</v>
      </c>
      <c r="D554" s="11" t="s">
        <v>180</v>
      </c>
      <c r="E554">
        <v>222527828</v>
      </c>
      <c r="F554">
        <v>229249222</v>
      </c>
    </row>
    <row r="555" spans="1:6" x14ac:dyDescent="0.35">
      <c r="A555" s="11" t="s">
        <v>700</v>
      </c>
      <c r="B555" s="4">
        <v>41998</v>
      </c>
      <c r="C555" s="11" t="s">
        <v>134</v>
      </c>
      <c r="D555" s="11" t="s">
        <v>180</v>
      </c>
      <c r="E555">
        <v>128002372</v>
      </c>
      <c r="F555">
        <v>130894237</v>
      </c>
    </row>
    <row r="556" spans="1:6" x14ac:dyDescent="0.35">
      <c r="A556" s="11" t="s">
        <v>701</v>
      </c>
      <c r="B556" s="4">
        <v>42027</v>
      </c>
      <c r="C556" s="11" t="s">
        <v>137</v>
      </c>
      <c r="D556" s="11" t="s">
        <v>180</v>
      </c>
      <c r="E556">
        <v>12429583</v>
      </c>
      <c r="F556">
        <v>12429583</v>
      </c>
    </row>
    <row r="557" spans="1:6" x14ac:dyDescent="0.35">
      <c r="A557" s="11" t="s">
        <v>702</v>
      </c>
      <c r="B557" s="4">
        <v>42055</v>
      </c>
      <c r="C557" s="11" t="s">
        <v>141</v>
      </c>
      <c r="D557" s="11" t="s">
        <v>180</v>
      </c>
      <c r="E557">
        <v>44480275</v>
      </c>
      <c r="F557">
        <v>44480275</v>
      </c>
    </row>
    <row r="558" spans="1:6" x14ac:dyDescent="0.35">
      <c r="A558" s="11" t="s">
        <v>140</v>
      </c>
      <c r="B558" s="4">
        <v>42076</v>
      </c>
      <c r="C558" s="11" t="s">
        <v>141</v>
      </c>
      <c r="D558" s="11" t="s">
        <v>180</v>
      </c>
      <c r="E558">
        <v>201151353</v>
      </c>
      <c r="F558">
        <v>201151353</v>
      </c>
    </row>
    <row r="559" spans="1:6" x14ac:dyDescent="0.35">
      <c r="A559" s="11" t="s">
        <v>703</v>
      </c>
      <c r="B559" s="4">
        <v>42111</v>
      </c>
      <c r="C559" s="11" t="s">
        <v>511</v>
      </c>
      <c r="D559" s="11" t="s">
        <v>135</v>
      </c>
      <c r="E559">
        <v>16432322</v>
      </c>
      <c r="F559">
        <v>16432322</v>
      </c>
    </row>
    <row r="560" spans="1:6" x14ac:dyDescent="0.35">
      <c r="A560" s="11" t="s">
        <v>704</v>
      </c>
      <c r="B560" s="4">
        <v>42125</v>
      </c>
      <c r="C560" s="11" t="s">
        <v>170</v>
      </c>
      <c r="D560" s="11" t="s">
        <v>220</v>
      </c>
      <c r="E560">
        <v>459005868</v>
      </c>
      <c r="F560">
        <v>459005868</v>
      </c>
    </row>
    <row r="561" spans="1:6" x14ac:dyDescent="0.35">
      <c r="A561" s="11" t="s">
        <v>705</v>
      </c>
      <c r="B561" s="4">
        <v>42146</v>
      </c>
      <c r="C561" s="11" t="s">
        <v>137</v>
      </c>
      <c r="D561" s="11" t="s">
        <v>180</v>
      </c>
      <c r="E561">
        <v>93436322</v>
      </c>
      <c r="F561">
        <v>93436322</v>
      </c>
    </row>
    <row r="562" spans="1:6" x14ac:dyDescent="0.35">
      <c r="A562" s="11" t="s">
        <v>706</v>
      </c>
      <c r="B562" s="4">
        <v>42174</v>
      </c>
      <c r="C562" s="11" t="s">
        <v>137</v>
      </c>
      <c r="D562" s="11" t="s">
        <v>180</v>
      </c>
      <c r="E562">
        <v>356461711</v>
      </c>
      <c r="F562">
        <v>356461711</v>
      </c>
    </row>
    <row r="563" spans="1:6" x14ac:dyDescent="0.35">
      <c r="A563" s="11" t="s">
        <v>707</v>
      </c>
      <c r="B563" s="4">
        <v>42202</v>
      </c>
      <c r="C563" s="11" t="s">
        <v>170</v>
      </c>
      <c r="D563" s="11" t="s">
        <v>220</v>
      </c>
      <c r="E563">
        <v>180202163</v>
      </c>
      <c r="F563">
        <v>180202163</v>
      </c>
    </row>
    <row r="564" spans="1:6" x14ac:dyDescent="0.35">
      <c r="A564" s="11" t="s">
        <v>708</v>
      </c>
      <c r="B564" s="4">
        <v>42293</v>
      </c>
      <c r="C564" s="11" t="s">
        <v>209</v>
      </c>
      <c r="D564" s="11" t="s">
        <v>220</v>
      </c>
      <c r="E564">
        <v>72313754</v>
      </c>
      <c r="F564">
        <v>72313754</v>
      </c>
    </row>
    <row r="565" spans="1:6" x14ac:dyDescent="0.35">
      <c r="A565" s="11" t="s">
        <v>709</v>
      </c>
      <c r="B565" s="4">
        <v>42333</v>
      </c>
      <c r="C565" s="11" t="s">
        <v>137</v>
      </c>
      <c r="D565" s="11" t="s">
        <v>180</v>
      </c>
      <c r="E565">
        <v>123087120</v>
      </c>
      <c r="F565">
        <v>123087120</v>
      </c>
    </row>
    <row r="566" spans="1:6" x14ac:dyDescent="0.35">
      <c r="A566" s="11" t="s">
        <v>710</v>
      </c>
      <c r="B566" s="4">
        <v>42356</v>
      </c>
      <c r="C566" s="11" t="s">
        <v>137</v>
      </c>
      <c r="D566" s="11" t="s">
        <v>220</v>
      </c>
      <c r="E566">
        <v>936662225</v>
      </c>
      <c r="F566">
        <v>936662225</v>
      </c>
    </row>
    <row r="567" spans="1:6" x14ac:dyDescent="0.35">
      <c r="A567" s="11" t="s">
        <v>711</v>
      </c>
      <c r="B567" s="4">
        <v>42398</v>
      </c>
      <c r="C567" s="11" t="s">
        <v>209</v>
      </c>
      <c r="D567" s="11" t="s">
        <v>180</v>
      </c>
      <c r="E567">
        <v>27569558</v>
      </c>
      <c r="F567">
        <v>27569558</v>
      </c>
    </row>
    <row r="568" spans="1:6" x14ac:dyDescent="0.35">
      <c r="A568" s="11" t="s">
        <v>712</v>
      </c>
      <c r="B568" s="4">
        <v>42433</v>
      </c>
      <c r="C568" s="11" t="s">
        <v>137</v>
      </c>
      <c r="D568" s="11" t="s">
        <v>180</v>
      </c>
      <c r="E568">
        <v>341268248</v>
      </c>
      <c r="F568">
        <v>341268248</v>
      </c>
    </row>
    <row r="569" spans="1:6" x14ac:dyDescent="0.35">
      <c r="A569" s="11" t="s">
        <v>153</v>
      </c>
      <c r="B569" s="4">
        <v>42475</v>
      </c>
      <c r="C569" s="11" t="s">
        <v>137</v>
      </c>
      <c r="D569" s="11" t="s">
        <v>180</v>
      </c>
      <c r="E569">
        <v>364001123</v>
      </c>
      <c r="F569">
        <v>364001123</v>
      </c>
    </row>
    <row r="570" spans="1:6" x14ac:dyDescent="0.35">
      <c r="A570" s="11" t="s">
        <v>713</v>
      </c>
      <c r="B570" s="4">
        <v>42489</v>
      </c>
      <c r="C570" s="11" t="s">
        <v>511</v>
      </c>
      <c r="D570" s="11" t="s">
        <v>135</v>
      </c>
      <c r="E570">
        <v>7895708</v>
      </c>
      <c r="F570">
        <v>7895708</v>
      </c>
    </row>
    <row r="571" spans="1:6" x14ac:dyDescent="0.35">
      <c r="A571" s="11" t="s">
        <v>714</v>
      </c>
      <c r="B571" s="4">
        <v>42496</v>
      </c>
      <c r="C571" s="11" t="s">
        <v>170</v>
      </c>
      <c r="D571" s="11" t="s">
        <v>220</v>
      </c>
      <c r="E571">
        <v>408084349</v>
      </c>
      <c r="F571">
        <v>408084349</v>
      </c>
    </row>
    <row r="572" spans="1:6" x14ac:dyDescent="0.35">
      <c r="A572" s="11" t="s">
        <v>715</v>
      </c>
      <c r="B572" s="4">
        <v>42517</v>
      </c>
      <c r="C572" s="11" t="s">
        <v>137</v>
      </c>
      <c r="D572" s="11" t="s">
        <v>180</v>
      </c>
      <c r="E572">
        <v>77042381</v>
      </c>
      <c r="F572">
        <v>77042381</v>
      </c>
    </row>
    <row r="573" spans="1:6" x14ac:dyDescent="0.35">
      <c r="A573" s="11" t="s">
        <v>716</v>
      </c>
      <c r="B573" s="4">
        <v>42538</v>
      </c>
      <c r="C573" s="11" t="s">
        <v>137</v>
      </c>
      <c r="D573" s="11" t="s">
        <v>180</v>
      </c>
      <c r="E573">
        <v>486295561</v>
      </c>
      <c r="F573">
        <v>486295561</v>
      </c>
    </row>
    <row r="574" spans="1:6" x14ac:dyDescent="0.35">
      <c r="A574" s="11" t="s">
        <v>717</v>
      </c>
      <c r="B574" s="4">
        <v>42552</v>
      </c>
      <c r="C574" s="11" t="s">
        <v>137</v>
      </c>
      <c r="D574" s="11" t="s">
        <v>180</v>
      </c>
      <c r="E574">
        <v>55483770</v>
      </c>
      <c r="F574">
        <v>55483770</v>
      </c>
    </row>
    <row r="575" spans="1:6" x14ac:dyDescent="0.35">
      <c r="A575" s="11" t="s">
        <v>718</v>
      </c>
      <c r="B575" s="4">
        <v>42594</v>
      </c>
      <c r="C575" s="11" t="s">
        <v>137</v>
      </c>
      <c r="D575" s="11" t="s">
        <v>180</v>
      </c>
      <c r="E575">
        <v>76233151</v>
      </c>
      <c r="F575">
        <v>76233151</v>
      </c>
    </row>
    <row r="576" spans="1:6" x14ac:dyDescent="0.35">
      <c r="A576" s="11" t="s">
        <v>719</v>
      </c>
      <c r="B576" s="4">
        <v>42615</v>
      </c>
      <c r="C576" s="11" t="s">
        <v>141</v>
      </c>
      <c r="D576" s="11" t="s">
        <v>220</v>
      </c>
      <c r="E576">
        <v>12545979</v>
      </c>
      <c r="F576">
        <v>12545979</v>
      </c>
    </row>
    <row r="577" spans="1:6" x14ac:dyDescent="0.35">
      <c r="A577" s="11" t="s">
        <v>720</v>
      </c>
      <c r="B577" s="4">
        <v>42636</v>
      </c>
      <c r="C577" s="11" t="s">
        <v>141</v>
      </c>
      <c r="D577" s="11" t="s">
        <v>180</v>
      </c>
      <c r="E577">
        <v>8874389</v>
      </c>
      <c r="F577">
        <v>8874389</v>
      </c>
    </row>
    <row r="578" spans="1:6" x14ac:dyDescent="0.35">
      <c r="A578" s="11" t="s">
        <v>721</v>
      </c>
      <c r="B578" s="4">
        <v>42678</v>
      </c>
      <c r="C578" s="11" t="s">
        <v>137</v>
      </c>
      <c r="D578" s="11" t="s">
        <v>220</v>
      </c>
      <c r="E578">
        <v>232532923</v>
      </c>
      <c r="F578">
        <v>232532923</v>
      </c>
    </row>
    <row r="579" spans="1:6" x14ac:dyDescent="0.35">
      <c r="A579" s="11" t="s">
        <v>722</v>
      </c>
      <c r="B579" s="4">
        <v>42697</v>
      </c>
      <c r="C579" s="11" t="s">
        <v>137</v>
      </c>
      <c r="D579" s="11" t="s">
        <v>180</v>
      </c>
      <c r="E579">
        <v>246082029</v>
      </c>
      <c r="F579">
        <v>246082029</v>
      </c>
    </row>
    <row r="580" spans="1:6" x14ac:dyDescent="0.35">
      <c r="A580" s="11" t="s">
        <v>723</v>
      </c>
      <c r="B580" s="4">
        <v>42720</v>
      </c>
      <c r="C580" s="11" t="s">
        <v>137</v>
      </c>
      <c r="D580" s="11" t="s">
        <v>220</v>
      </c>
      <c r="E580">
        <v>529483936</v>
      </c>
      <c r="F580">
        <v>529483936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C3EC-D656-478D-A080-3719C780519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4D2E-BA88-48A1-92B0-D5AFE7B92D48}">
  <dimension ref="A1:O55"/>
  <sheetViews>
    <sheetView topLeftCell="C1" workbookViewId="0">
      <selection activeCell="K17" sqref="K17"/>
    </sheetView>
  </sheetViews>
  <sheetFormatPr defaultRowHeight="14.5" x14ac:dyDescent="0.35"/>
  <cols>
    <col min="1" max="1" width="11.1796875" bestFit="1" customWidth="1"/>
    <col min="2" max="2" width="15.6328125" bestFit="1" customWidth="1"/>
    <col min="3" max="3" width="25" bestFit="1" customWidth="1"/>
    <col min="4" max="4" width="21.54296875" bestFit="1" customWidth="1"/>
    <col min="5" max="5" width="12.36328125" bestFit="1" customWidth="1"/>
    <col min="6" max="6" width="11.90625" bestFit="1" customWidth="1"/>
    <col min="7" max="7" width="13.90625" bestFit="1" customWidth="1"/>
    <col min="8" max="8" width="12.54296875" bestFit="1" customWidth="1"/>
    <col min="10" max="16" width="12.54296875" customWidth="1"/>
  </cols>
  <sheetData>
    <row r="1" spans="1:15" x14ac:dyDescent="0.35">
      <c r="A1" t="s">
        <v>1</v>
      </c>
      <c r="B1" t="s">
        <v>0</v>
      </c>
      <c r="C1" t="s">
        <v>2</v>
      </c>
      <c r="D1" t="s">
        <v>19</v>
      </c>
      <c r="E1" t="s">
        <v>23</v>
      </c>
      <c r="F1" t="s">
        <v>22</v>
      </c>
      <c r="G1" t="s">
        <v>20</v>
      </c>
      <c r="H1" t="s">
        <v>21</v>
      </c>
      <c r="J1" s="6" t="s">
        <v>96</v>
      </c>
      <c r="K1" s="6" t="s">
        <v>97</v>
      </c>
      <c r="L1" s="6" t="s">
        <v>98</v>
      </c>
      <c r="M1" s="6" t="s">
        <v>99</v>
      </c>
      <c r="N1" s="6" t="s">
        <v>100</v>
      </c>
      <c r="O1" s="7"/>
    </row>
    <row r="2" spans="1:15" x14ac:dyDescent="0.35">
      <c r="A2">
        <v>1626</v>
      </c>
      <c r="B2" t="s">
        <v>45</v>
      </c>
      <c r="D2" s="1" t="s">
        <v>28</v>
      </c>
      <c r="E2" s="1" t="s">
        <v>25</v>
      </c>
      <c r="F2" s="3">
        <v>0.62</v>
      </c>
      <c r="G2" s="5">
        <v>88128</v>
      </c>
      <c r="H2" s="4">
        <v>44956.342997685198</v>
      </c>
      <c r="J2" s="8"/>
      <c r="K2" s="8"/>
      <c r="L2" s="8"/>
      <c r="M2" s="8"/>
      <c r="N2" s="8"/>
      <c r="O2" s="7"/>
    </row>
    <row r="3" spans="1:15" x14ac:dyDescent="0.35">
      <c r="A3">
        <v>1626</v>
      </c>
      <c r="B3" t="s">
        <v>45</v>
      </c>
      <c r="D3" s="1" t="s">
        <v>28</v>
      </c>
      <c r="E3" s="1" t="s">
        <v>44</v>
      </c>
      <c r="F3" s="3">
        <v>0.62</v>
      </c>
      <c r="G3" s="5">
        <v>88128</v>
      </c>
      <c r="H3" s="4">
        <v>44956.342997685198</v>
      </c>
      <c r="J3" s="7"/>
      <c r="K3" s="7"/>
      <c r="L3" s="7"/>
      <c r="M3" s="7"/>
      <c r="N3" s="7"/>
      <c r="O3" s="7"/>
    </row>
    <row r="4" spans="1:15" x14ac:dyDescent="0.35">
      <c r="A4">
        <v>1382</v>
      </c>
      <c r="B4" t="s">
        <v>46</v>
      </c>
      <c r="D4" s="1" t="s">
        <v>29</v>
      </c>
      <c r="E4" s="1" t="s">
        <v>27</v>
      </c>
      <c r="F4" s="3">
        <v>0.21</v>
      </c>
      <c r="G4" s="5">
        <v>105800</v>
      </c>
      <c r="H4" s="4">
        <v>44955.420057870397</v>
      </c>
      <c r="J4" s="6" t="s">
        <v>101</v>
      </c>
      <c r="K4" s="6" t="s">
        <v>102</v>
      </c>
      <c r="L4" s="6" t="s">
        <v>103</v>
      </c>
      <c r="M4" s="6" t="s">
        <v>724</v>
      </c>
      <c r="N4" s="6" t="s">
        <v>725</v>
      </c>
      <c r="O4" s="6" t="s">
        <v>104</v>
      </c>
    </row>
    <row r="5" spans="1:15" x14ac:dyDescent="0.35">
      <c r="A5">
        <v>1414</v>
      </c>
      <c r="B5" t="s">
        <v>47</v>
      </c>
      <c r="D5" s="1" t="s">
        <v>29</v>
      </c>
      <c r="E5" s="1" t="s">
        <v>24</v>
      </c>
      <c r="F5" s="3">
        <v>0.1</v>
      </c>
      <c r="G5" s="5">
        <v>116700</v>
      </c>
      <c r="H5" s="4">
        <v>44955.420046296298</v>
      </c>
      <c r="J5" s="8"/>
      <c r="K5" s="8"/>
      <c r="L5" s="8"/>
      <c r="M5" s="8">
        <f>_xlfn.MAXIFS(G2:G55,E2:E55,E2)</f>
        <v>218500</v>
      </c>
      <c r="N5" s="8">
        <f>_xlfn.MINIFS(G2:G55,E2:E55,E2)</f>
        <v>72540</v>
      </c>
      <c r="O5" s="8" cm="1">
        <f t="array" ref="O5">MEDIAN(IF(E2:E55="Finanzas",G2:G55))</f>
        <v>83200</v>
      </c>
    </row>
    <row r="6" spans="1:15" x14ac:dyDescent="0.35">
      <c r="A6">
        <v>1415</v>
      </c>
      <c r="B6" t="s">
        <v>48</v>
      </c>
      <c r="D6" s="1" t="s">
        <v>29</v>
      </c>
      <c r="E6" s="1" t="s">
        <v>25</v>
      </c>
      <c r="F6" s="3">
        <v>0.37</v>
      </c>
      <c r="G6" s="5">
        <v>96500</v>
      </c>
      <c r="H6" s="4">
        <v>44953.435868055603</v>
      </c>
    </row>
    <row r="7" spans="1:15" x14ac:dyDescent="0.35">
      <c r="A7">
        <v>1087</v>
      </c>
      <c r="B7" t="s">
        <v>49</v>
      </c>
      <c r="D7" s="1" t="s">
        <v>30</v>
      </c>
      <c r="E7" s="1" t="s">
        <v>26</v>
      </c>
      <c r="F7" s="3">
        <v>0.49</v>
      </c>
      <c r="G7" s="9">
        <v>45240</v>
      </c>
      <c r="H7" s="4">
        <v>44953.378587963001</v>
      </c>
    </row>
    <row r="8" spans="1:15" x14ac:dyDescent="0.35">
      <c r="A8">
        <v>1383</v>
      </c>
      <c r="B8" t="s">
        <v>50</v>
      </c>
      <c r="D8" s="1" t="s">
        <v>31</v>
      </c>
      <c r="E8" s="1" t="s">
        <v>27</v>
      </c>
      <c r="F8" s="3">
        <v>0.51</v>
      </c>
      <c r="G8" s="9">
        <v>138320</v>
      </c>
      <c r="H8" s="4">
        <v>44953.003946759301</v>
      </c>
    </row>
    <row r="9" spans="1:15" x14ac:dyDescent="0.35">
      <c r="A9">
        <v>1759</v>
      </c>
      <c r="B9" t="s">
        <v>51</v>
      </c>
      <c r="D9" s="1" t="s">
        <v>32</v>
      </c>
      <c r="E9" s="1" t="s">
        <v>24</v>
      </c>
      <c r="F9" s="3">
        <v>0.18</v>
      </c>
      <c r="G9" s="5">
        <v>75000</v>
      </c>
      <c r="H9" s="4">
        <v>44952.6753356482</v>
      </c>
    </row>
    <row r="10" spans="1:15" x14ac:dyDescent="0.35">
      <c r="A10">
        <v>1357</v>
      </c>
      <c r="B10" t="s">
        <v>52</v>
      </c>
      <c r="D10" s="1" t="s">
        <v>32</v>
      </c>
      <c r="E10" s="1" t="s">
        <v>27</v>
      </c>
      <c r="F10" s="3">
        <v>0.64</v>
      </c>
      <c r="G10" s="5">
        <v>105000</v>
      </c>
      <c r="H10" s="4">
        <v>44952.328252314801</v>
      </c>
    </row>
    <row r="11" spans="1:15" x14ac:dyDescent="0.35">
      <c r="A11">
        <v>1706</v>
      </c>
      <c r="B11" t="s">
        <v>53</v>
      </c>
      <c r="D11" s="1" t="s">
        <v>32</v>
      </c>
      <c r="E11" s="1" t="s">
        <v>44</v>
      </c>
      <c r="F11" s="3">
        <v>0.46</v>
      </c>
      <c r="G11" s="5">
        <v>149874</v>
      </c>
      <c r="H11" s="4">
        <v>44951.975243055596</v>
      </c>
    </row>
    <row r="12" spans="1:15" x14ac:dyDescent="0.35">
      <c r="A12">
        <v>1781</v>
      </c>
      <c r="B12" t="s">
        <v>54</v>
      </c>
      <c r="D12" s="1" t="s">
        <v>32</v>
      </c>
      <c r="E12" s="1" t="s">
        <v>25</v>
      </c>
      <c r="F12" s="3">
        <v>0.4</v>
      </c>
      <c r="G12" s="5">
        <v>125000</v>
      </c>
      <c r="H12" s="4">
        <v>44951.915694444397</v>
      </c>
    </row>
    <row r="13" spans="1:15" x14ac:dyDescent="0.35">
      <c r="A13">
        <v>1253</v>
      </c>
      <c r="B13" t="s">
        <v>55</v>
      </c>
      <c r="D13" s="1" t="s">
        <v>32</v>
      </c>
      <c r="E13" s="1" t="s">
        <v>25</v>
      </c>
      <c r="F13" s="3">
        <v>0.24</v>
      </c>
      <c r="G13" s="5">
        <v>115000</v>
      </c>
      <c r="H13" s="4">
        <v>44950.668113425898</v>
      </c>
    </row>
    <row r="14" spans="1:15" x14ac:dyDescent="0.35">
      <c r="A14">
        <v>1085</v>
      </c>
      <c r="B14" t="s">
        <v>56</v>
      </c>
      <c r="D14" s="1" t="s">
        <v>32</v>
      </c>
      <c r="E14" s="1" t="s">
        <v>26</v>
      </c>
      <c r="F14" s="3">
        <v>0.81</v>
      </c>
      <c r="G14" s="5">
        <v>155000</v>
      </c>
      <c r="H14" s="4">
        <v>44950.632337962998</v>
      </c>
    </row>
    <row r="15" spans="1:15" x14ac:dyDescent="0.35">
      <c r="A15">
        <v>1571</v>
      </c>
      <c r="B15" t="s">
        <v>57</v>
      </c>
      <c r="D15" s="1" t="s">
        <v>33</v>
      </c>
      <c r="E15" s="1" t="s">
        <v>24</v>
      </c>
      <c r="F15" s="3">
        <v>0.32</v>
      </c>
      <c r="G15" s="5">
        <v>200000</v>
      </c>
      <c r="H15" s="4">
        <v>44950.292384259301</v>
      </c>
    </row>
    <row r="16" spans="1:15" x14ac:dyDescent="0.35">
      <c r="A16">
        <v>1508</v>
      </c>
      <c r="B16" t="s">
        <v>58</v>
      </c>
      <c r="D16" s="1" t="s">
        <v>30</v>
      </c>
      <c r="E16" s="1" t="s">
        <v>44</v>
      </c>
      <c r="F16" s="3">
        <v>0.78</v>
      </c>
      <c r="G16" s="5">
        <v>164500</v>
      </c>
      <c r="H16" s="4">
        <v>44947.598182870403</v>
      </c>
    </row>
    <row r="17" spans="1:8" x14ac:dyDescent="0.35">
      <c r="A17">
        <v>1155</v>
      </c>
      <c r="B17" t="s">
        <v>59</v>
      </c>
      <c r="D17" s="1" t="s">
        <v>33</v>
      </c>
      <c r="E17" s="1" t="s">
        <v>25</v>
      </c>
      <c r="F17" s="3">
        <v>0.4</v>
      </c>
      <c r="G17" s="5">
        <v>200000</v>
      </c>
      <c r="H17" s="4">
        <v>44946.514837962997</v>
      </c>
    </row>
    <row r="18" spans="1:8" x14ac:dyDescent="0.35">
      <c r="A18">
        <v>1878</v>
      </c>
      <c r="B18" t="s">
        <v>60</v>
      </c>
      <c r="D18" s="1" t="s">
        <v>28</v>
      </c>
      <c r="E18" s="1" t="s">
        <v>25</v>
      </c>
      <c r="F18" s="3">
        <v>0.8</v>
      </c>
      <c r="G18" s="5">
        <v>104668</v>
      </c>
      <c r="H18" s="4">
        <v>44945.192858796298</v>
      </c>
    </row>
    <row r="19" spans="1:8" x14ac:dyDescent="0.35">
      <c r="A19">
        <v>1904</v>
      </c>
      <c r="B19" t="s">
        <v>61</v>
      </c>
      <c r="D19" s="1" t="s">
        <v>32</v>
      </c>
      <c r="E19" s="1" t="s">
        <v>27</v>
      </c>
      <c r="F19" s="3">
        <v>0.66</v>
      </c>
      <c r="G19" s="5">
        <v>105000</v>
      </c>
      <c r="H19" s="4">
        <v>44944.634004629603</v>
      </c>
    </row>
    <row r="20" spans="1:8" x14ac:dyDescent="0.35">
      <c r="A20">
        <v>1334</v>
      </c>
      <c r="B20" t="s">
        <v>62</v>
      </c>
      <c r="D20" s="1" t="s">
        <v>34</v>
      </c>
      <c r="E20" s="1" t="s">
        <v>26</v>
      </c>
      <c r="F20" s="3">
        <v>0.53</v>
      </c>
      <c r="G20" s="5">
        <v>217000</v>
      </c>
      <c r="H20" s="4">
        <v>44943.012071759302</v>
      </c>
    </row>
    <row r="21" spans="1:8" x14ac:dyDescent="0.35">
      <c r="A21">
        <v>1140</v>
      </c>
      <c r="B21" t="s">
        <v>63</v>
      </c>
      <c r="D21" s="1" t="s">
        <v>30</v>
      </c>
      <c r="E21" s="1" t="s">
        <v>24</v>
      </c>
      <c r="F21" s="3">
        <v>0.09</v>
      </c>
      <c r="G21" s="5">
        <v>135000</v>
      </c>
      <c r="H21" s="4">
        <v>44942.9045833333</v>
      </c>
    </row>
    <row r="22" spans="1:8" x14ac:dyDescent="0.35">
      <c r="A22">
        <v>1368</v>
      </c>
      <c r="B22" t="s">
        <v>64</v>
      </c>
      <c r="D22" s="1" t="s">
        <v>35</v>
      </c>
      <c r="E22" s="1" t="s">
        <v>25</v>
      </c>
      <c r="F22" s="3">
        <v>0.68</v>
      </c>
      <c r="G22" s="9">
        <v>72540</v>
      </c>
      <c r="H22" s="4">
        <v>44942.003437500003</v>
      </c>
    </row>
    <row r="23" spans="1:8" x14ac:dyDescent="0.35">
      <c r="A23">
        <v>1241</v>
      </c>
      <c r="B23" t="s">
        <v>65</v>
      </c>
      <c r="D23" s="1" t="s">
        <v>36</v>
      </c>
      <c r="E23" s="1" t="s">
        <v>44</v>
      </c>
      <c r="F23" s="3">
        <v>0.89</v>
      </c>
      <c r="G23" s="5">
        <v>145000</v>
      </c>
      <c r="H23" s="4">
        <v>44941.582916666703</v>
      </c>
    </row>
    <row r="24" spans="1:8" x14ac:dyDescent="0.35">
      <c r="A24">
        <v>1241</v>
      </c>
      <c r="B24" t="s">
        <v>65</v>
      </c>
      <c r="D24" s="1" t="s">
        <v>36</v>
      </c>
      <c r="E24" s="1" t="s">
        <v>44</v>
      </c>
      <c r="F24" s="3">
        <v>0.89</v>
      </c>
      <c r="G24" s="5">
        <v>145000</v>
      </c>
      <c r="H24" s="4">
        <v>44941.582916666703</v>
      </c>
    </row>
    <row r="25" spans="1:8" x14ac:dyDescent="0.35">
      <c r="A25">
        <v>1876</v>
      </c>
      <c r="B25" t="s">
        <v>66</v>
      </c>
      <c r="D25" s="1" t="s">
        <v>33</v>
      </c>
      <c r="E25" s="1" t="s">
        <v>24</v>
      </c>
      <c r="F25" s="3">
        <v>0.81</v>
      </c>
      <c r="G25" s="5">
        <v>350000</v>
      </c>
      <c r="H25" s="4">
        <v>44941.251863425903</v>
      </c>
    </row>
    <row r="26" spans="1:8" x14ac:dyDescent="0.35">
      <c r="A26">
        <v>1174</v>
      </c>
      <c r="B26" t="s">
        <v>67</v>
      </c>
      <c r="D26" s="1" t="s">
        <v>30</v>
      </c>
      <c r="E26" s="1" t="s">
        <v>27</v>
      </c>
      <c r="F26" s="3">
        <v>0.11</v>
      </c>
      <c r="G26" s="5">
        <v>110000</v>
      </c>
      <c r="H26" s="4">
        <v>44939.8907175926</v>
      </c>
    </row>
    <row r="27" spans="1:8" x14ac:dyDescent="0.35">
      <c r="A27">
        <v>1091</v>
      </c>
      <c r="B27" t="s">
        <v>68</v>
      </c>
      <c r="D27" s="1" t="s">
        <v>30</v>
      </c>
      <c r="E27" s="1" t="s">
        <v>26</v>
      </c>
      <c r="F27" s="3">
        <v>0.37</v>
      </c>
      <c r="G27" s="5">
        <v>102500</v>
      </c>
      <c r="H27" s="4">
        <v>44939.798032407401</v>
      </c>
    </row>
    <row r="28" spans="1:8" x14ac:dyDescent="0.35">
      <c r="A28">
        <v>1755</v>
      </c>
      <c r="B28" t="s">
        <v>69</v>
      </c>
      <c r="D28" s="1" t="s">
        <v>28</v>
      </c>
      <c r="E28" s="1" t="s">
        <v>24</v>
      </c>
      <c r="F28" s="3">
        <v>0.26</v>
      </c>
      <c r="G28" s="5">
        <v>980301.5</v>
      </c>
      <c r="H28" s="4">
        <v>44938.864351851902</v>
      </c>
    </row>
    <row r="29" spans="1:8" x14ac:dyDescent="0.35">
      <c r="A29">
        <v>1457</v>
      </c>
      <c r="B29" t="s">
        <v>70</v>
      </c>
      <c r="D29" s="1" t="s">
        <v>37</v>
      </c>
      <c r="E29" s="1" t="s">
        <v>27</v>
      </c>
      <c r="F29" s="3">
        <v>0.72</v>
      </c>
      <c r="G29" s="5">
        <v>173000</v>
      </c>
      <c r="H29" s="4">
        <v>44938.753912036998</v>
      </c>
    </row>
    <row r="30" spans="1:8" x14ac:dyDescent="0.35">
      <c r="A30">
        <v>1604</v>
      </c>
      <c r="B30" t="s">
        <v>71</v>
      </c>
      <c r="D30" s="1" t="s">
        <v>38</v>
      </c>
      <c r="E30" s="1" t="s">
        <v>25</v>
      </c>
      <c r="F30" s="3">
        <v>0.28999999999999998</v>
      </c>
      <c r="G30" s="5">
        <v>138200</v>
      </c>
      <c r="H30" s="4">
        <v>44938.389571759297</v>
      </c>
    </row>
    <row r="31" spans="1:8" x14ac:dyDescent="0.35">
      <c r="A31">
        <v>1769</v>
      </c>
      <c r="B31" t="s">
        <v>72</v>
      </c>
      <c r="D31" s="1" t="s">
        <v>32</v>
      </c>
      <c r="E31" s="1" t="s">
        <v>44</v>
      </c>
      <c r="F31" s="3">
        <v>0.64</v>
      </c>
      <c r="G31" s="5">
        <v>157500</v>
      </c>
      <c r="H31" s="4">
        <v>44938.17</v>
      </c>
    </row>
    <row r="32" spans="1:8" x14ac:dyDescent="0.35">
      <c r="A32">
        <v>1259</v>
      </c>
      <c r="B32" t="s">
        <v>73</v>
      </c>
      <c r="D32" s="1" t="s">
        <v>28</v>
      </c>
      <c r="E32" s="1" t="s">
        <v>24</v>
      </c>
      <c r="F32" s="3">
        <v>0.36</v>
      </c>
      <c r="G32" s="5">
        <v>147500</v>
      </c>
      <c r="H32" s="4">
        <v>44937.8390393519</v>
      </c>
    </row>
    <row r="33" spans="1:8" x14ac:dyDescent="0.35">
      <c r="A33">
        <v>1165</v>
      </c>
      <c r="B33" t="s">
        <v>74</v>
      </c>
      <c r="D33" s="1" t="s">
        <v>30</v>
      </c>
      <c r="E33" s="1" t="s">
        <v>26</v>
      </c>
      <c r="F33" s="3">
        <v>0.64</v>
      </c>
      <c r="G33" s="9">
        <v>49920</v>
      </c>
      <c r="H33" s="4">
        <v>44937.418194444399</v>
      </c>
    </row>
    <row r="34" spans="1:8" x14ac:dyDescent="0.35">
      <c r="A34">
        <v>1026</v>
      </c>
      <c r="B34" t="s">
        <v>75</v>
      </c>
      <c r="D34" s="1" t="s">
        <v>32</v>
      </c>
      <c r="E34" s="1" t="s">
        <v>24</v>
      </c>
      <c r="F34" s="3">
        <v>0.12</v>
      </c>
      <c r="G34" s="5">
        <v>215500</v>
      </c>
      <c r="H34" s="4">
        <v>44937.251875000002</v>
      </c>
    </row>
    <row r="35" spans="1:8" x14ac:dyDescent="0.35">
      <c r="A35">
        <v>1872</v>
      </c>
      <c r="B35" t="s">
        <v>76</v>
      </c>
      <c r="D35" s="1" t="s">
        <v>32</v>
      </c>
      <c r="E35" s="1" t="s">
        <v>27</v>
      </c>
      <c r="F35" s="3">
        <v>0.81</v>
      </c>
      <c r="G35" s="5">
        <v>222500</v>
      </c>
      <c r="H35" s="4">
        <v>44937.251828703702</v>
      </c>
    </row>
    <row r="36" spans="1:8" x14ac:dyDescent="0.35">
      <c r="A36">
        <v>1280</v>
      </c>
      <c r="B36" t="s">
        <v>77</v>
      </c>
      <c r="D36" s="1" t="s">
        <v>32</v>
      </c>
      <c r="E36" s="1" t="s">
        <v>25</v>
      </c>
      <c r="F36" s="3">
        <v>0.89</v>
      </c>
      <c r="G36" s="5">
        <v>77500</v>
      </c>
      <c r="H36" s="4">
        <v>44936.751516203702</v>
      </c>
    </row>
    <row r="37" spans="1:8" x14ac:dyDescent="0.35">
      <c r="A37">
        <v>1351</v>
      </c>
      <c r="B37" t="s">
        <v>78</v>
      </c>
      <c r="D37" s="1" t="s">
        <v>28</v>
      </c>
      <c r="E37" s="1" t="s">
        <v>44</v>
      </c>
      <c r="F37" s="3">
        <v>0.62</v>
      </c>
      <c r="G37" s="5">
        <v>94342.5</v>
      </c>
      <c r="H37" s="4">
        <v>44935.885138888902</v>
      </c>
    </row>
    <row r="38" spans="1:8" x14ac:dyDescent="0.35">
      <c r="A38">
        <v>1354</v>
      </c>
      <c r="B38" t="s">
        <v>79</v>
      </c>
      <c r="D38" s="1" t="s">
        <v>39</v>
      </c>
      <c r="E38" s="1" t="s">
        <v>27</v>
      </c>
      <c r="F38" s="3">
        <v>0.83</v>
      </c>
      <c r="G38" s="5">
        <v>70000</v>
      </c>
      <c r="H38" s="4">
        <v>44935.862546296303</v>
      </c>
    </row>
    <row r="39" spans="1:8" x14ac:dyDescent="0.35">
      <c r="A39">
        <v>1354</v>
      </c>
      <c r="B39" t="s">
        <v>79</v>
      </c>
      <c r="D39" s="1" t="s">
        <v>39</v>
      </c>
      <c r="E39" s="1" t="s">
        <v>26</v>
      </c>
      <c r="F39" s="3">
        <v>0.83</v>
      </c>
      <c r="G39" s="5">
        <v>70000</v>
      </c>
      <c r="H39" s="4">
        <v>44935.862546296303</v>
      </c>
    </row>
    <row r="40" spans="1:8" x14ac:dyDescent="0.35">
      <c r="A40">
        <v>1353</v>
      </c>
      <c r="B40" t="s">
        <v>80</v>
      </c>
      <c r="D40" s="1" t="s">
        <v>32</v>
      </c>
      <c r="E40" s="1" t="s">
        <v>26</v>
      </c>
      <c r="F40" s="3">
        <v>0.78</v>
      </c>
      <c r="G40" s="9">
        <v>83200</v>
      </c>
      <c r="H40" s="4">
        <v>44935.753368055601</v>
      </c>
    </row>
    <row r="41" spans="1:8" x14ac:dyDescent="0.35">
      <c r="A41">
        <v>1695</v>
      </c>
      <c r="B41" t="s">
        <v>81</v>
      </c>
      <c r="D41" s="1" t="s">
        <v>29</v>
      </c>
      <c r="E41" s="1" t="s">
        <v>24</v>
      </c>
      <c r="F41" s="3">
        <v>0.4</v>
      </c>
      <c r="G41" s="5">
        <v>150000</v>
      </c>
      <c r="H41" s="4">
        <v>44935.483148148203</v>
      </c>
    </row>
    <row r="42" spans="1:8" x14ac:dyDescent="0.35">
      <c r="A42">
        <v>1224</v>
      </c>
      <c r="B42" t="s">
        <v>82</v>
      </c>
      <c r="D42" s="1" t="s">
        <v>33</v>
      </c>
      <c r="E42" s="1" t="s">
        <v>25</v>
      </c>
      <c r="F42" s="3">
        <v>0.55000000000000004</v>
      </c>
      <c r="G42" s="5">
        <v>90000</v>
      </c>
      <c r="H42" s="4">
        <v>44935.086574074099</v>
      </c>
    </row>
    <row r="43" spans="1:8" x14ac:dyDescent="0.35">
      <c r="A43">
        <v>1923</v>
      </c>
      <c r="B43" t="s">
        <v>83</v>
      </c>
      <c r="D43" s="1" t="s">
        <v>30</v>
      </c>
      <c r="E43" s="1" t="s">
        <v>44</v>
      </c>
      <c r="F43" s="3">
        <v>0.41</v>
      </c>
      <c r="G43" s="5">
        <v>135000</v>
      </c>
      <c r="H43" s="4">
        <v>44933.9211574074</v>
      </c>
    </row>
    <row r="44" spans="1:8" x14ac:dyDescent="0.35">
      <c r="A44">
        <v>1193</v>
      </c>
      <c r="B44" t="s">
        <v>84</v>
      </c>
      <c r="D44" s="1" t="s">
        <v>40</v>
      </c>
      <c r="E44" s="1" t="s">
        <v>25</v>
      </c>
      <c r="F44" s="3">
        <v>0.18</v>
      </c>
      <c r="G44" s="5">
        <v>218500</v>
      </c>
      <c r="H44" s="4">
        <v>44933.333541666703</v>
      </c>
    </row>
    <row r="45" spans="1:8" x14ac:dyDescent="0.35">
      <c r="A45">
        <v>1523</v>
      </c>
      <c r="B45" t="s">
        <v>85</v>
      </c>
      <c r="D45" s="1" t="s">
        <v>32</v>
      </c>
      <c r="E45" s="1" t="s">
        <v>27</v>
      </c>
      <c r="F45" s="3">
        <v>0.25</v>
      </c>
      <c r="G45" s="5">
        <v>127500</v>
      </c>
      <c r="H45" s="4">
        <v>44932.797962962999</v>
      </c>
    </row>
    <row r="46" spans="1:8" x14ac:dyDescent="0.35">
      <c r="A46">
        <v>1812</v>
      </c>
      <c r="B46" t="s">
        <v>86</v>
      </c>
      <c r="D46" s="1" t="s">
        <v>29</v>
      </c>
      <c r="E46" s="1" t="s">
        <v>26</v>
      </c>
      <c r="F46" s="3">
        <v>0.13</v>
      </c>
      <c r="G46" s="5">
        <v>57500</v>
      </c>
      <c r="H46" s="4">
        <v>44931.668831018498</v>
      </c>
    </row>
    <row r="47" spans="1:8" x14ac:dyDescent="0.35">
      <c r="A47">
        <v>1650</v>
      </c>
      <c r="B47" t="s">
        <v>87</v>
      </c>
      <c r="D47" s="1" t="s">
        <v>30</v>
      </c>
      <c r="E47" s="1" t="s">
        <v>24</v>
      </c>
      <c r="F47" s="3">
        <v>0.59</v>
      </c>
      <c r="G47" s="5">
        <v>145000</v>
      </c>
      <c r="H47" s="4">
        <v>44930.919699074097</v>
      </c>
    </row>
    <row r="48" spans="1:8" x14ac:dyDescent="0.35">
      <c r="A48">
        <v>1806</v>
      </c>
      <c r="B48" t="s">
        <v>88</v>
      </c>
      <c r="D48" s="1" t="s">
        <v>29</v>
      </c>
      <c r="E48" s="1" t="s">
        <v>44</v>
      </c>
      <c r="F48" s="3">
        <v>0.35</v>
      </c>
      <c r="G48" s="5">
        <v>96500</v>
      </c>
      <c r="H48" s="4">
        <v>44930.417453703703</v>
      </c>
    </row>
    <row r="49" spans="1:8" x14ac:dyDescent="0.35">
      <c r="A49">
        <v>1762</v>
      </c>
      <c r="B49" t="s">
        <v>89</v>
      </c>
      <c r="D49" s="1" t="s">
        <v>29</v>
      </c>
      <c r="E49" s="1" t="s">
        <v>25</v>
      </c>
      <c r="F49" s="3">
        <v>0.62</v>
      </c>
      <c r="G49" s="5">
        <v>96500</v>
      </c>
      <c r="H49" s="4">
        <v>44930.417141203703</v>
      </c>
    </row>
    <row r="50" spans="1:8" x14ac:dyDescent="0.35">
      <c r="A50">
        <v>1815</v>
      </c>
      <c r="B50" t="s">
        <v>90</v>
      </c>
      <c r="D50" s="1" t="s">
        <v>32</v>
      </c>
      <c r="E50" s="1" t="s">
        <v>27</v>
      </c>
      <c r="F50" s="3">
        <v>0.8</v>
      </c>
      <c r="G50" s="5">
        <v>170000</v>
      </c>
      <c r="H50" s="4">
        <v>44930.060763888898</v>
      </c>
    </row>
    <row r="51" spans="1:8" x14ac:dyDescent="0.35">
      <c r="A51">
        <v>1251</v>
      </c>
      <c r="B51" t="s">
        <v>91</v>
      </c>
      <c r="D51" s="1" t="s">
        <v>41</v>
      </c>
      <c r="E51" s="1" t="s">
        <v>25</v>
      </c>
      <c r="F51" s="3">
        <v>0.85</v>
      </c>
      <c r="G51" s="9">
        <v>72800</v>
      </c>
      <c r="H51" s="4">
        <v>44929.982650462996</v>
      </c>
    </row>
    <row r="52" spans="1:8" x14ac:dyDescent="0.35">
      <c r="A52">
        <v>1227</v>
      </c>
      <c r="B52" t="s">
        <v>92</v>
      </c>
      <c r="D52" s="1" t="s">
        <v>42</v>
      </c>
      <c r="E52" s="1" t="s">
        <v>26</v>
      </c>
      <c r="F52" s="3">
        <v>0.34</v>
      </c>
      <c r="G52" s="5">
        <v>202500</v>
      </c>
      <c r="H52" s="4">
        <v>44928.793657407397</v>
      </c>
    </row>
    <row r="53" spans="1:8" x14ac:dyDescent="0.35">
      <c r="A53">
        <v>1103</v>
      </c>
      <c r="B53" t="s">
        <v>93</v>
      </c>
      <c r="D53" s="1" t="s">
        <v>43</v>
      </c>
      <c r="E53" s="1" t="s">
        <v>24</v>
      </c>
      <c r="F53" s="3">
        <v>0.57999999999999996</v>
      </c>
      <c r="G53" s="5">
        <v>218500</v>
      </c>
      <c r="H53" s="4">
        <v>44928.708414351902</v>
      </c>
    </row>
    <row r="54" spans="1:8" x14ac:dyDescent="0.35">
      <c r="A54">
        <v>1743</v>
      </c>
      <c r="B54" t="s">
        <v>94</v>
      </c>
      <c r="D54" s="1" t="s">
        <v>32</v>
      </c>
      <c r="E54" s="1" t="s">
        <v>27</v>
      </c>
      <c r="F54" s="3">
        <v>0.36</v>
      </c>
      <c r="G54" s="5">
        <v>224500</v>
      </c>
      <c r="H54" s="4">
        <v>44928.625729166699</v>
      </c>
    </row>
    <row r="55" spans="1:8" x14ac:dyDescent="0.35">
      <c r="A55">
        <v>1349</v>
      </c>
      <c r="B55" t="s">
        <v>95</v>
      </c>
      <c r="D55" s="1" t="s">
        <v>32</v>
      </c>
      <c r="E55" s="1" t="s">
        <v>25</v>
      </c>
      <c r="F55" s="3">
        <v>0.26</v>
      </c>
      <c r="G55" s="5">
        <v>204500</v>
      </c>
      <c r="H55" s="4">
        <v>44938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D93C-0FF6-43DA-BF5D-95D344EE3F5C}">
  <dimension ref="A1:L55"/>
  <sheetViews>
    <sheetView workbookViewId="0">
      <selection activeCell="J1" sqref="J1:L1"/>
    </sheetView>
  </sheetViews>
  <sheetFormatPr defaultRowHeight="14.5" x14ac:dyDescent="0.35"/>
  <cols>
    <col min="1" max="1" width="11.1796875" bestFit="1" customWidth="1"/>
    <col min="2" max="2" width="15.6328125" bestFit="1" customWidth="1"/>
    <col min="3" max="3" width="25" bestFit="1" customWidth="1"/>
    <col min="4" max="4" width="21.54296875" bestFit="1" customWidth="1"/>
    <col min="5" max="5" width="12.36328125" bestFit="1" customWidth="1"/>
    <col min="6" max="6" width="11.90625" bestFit="1" customWidth="1"/>
    <col min="7" max="7" width="11.6328125" bestFit="1" customWidth="1"/>
    <col min="8" max="8" width="12.54296875" bestFit="1" customWidth="1"/>
  </cols>
  <sheetData>
    <row r="1" spans="1:12" x14ac:dyDescent="0.35">
      <c r="A1" t="s">
        <v>1</v>
      </c>
      <c r="B1" t="s">
        <v>0</v>
      </c>
      <c r="C1" t="s">
        <v>2</v>
      </c>
      <c r="D1" t="s">
        <v>19</v>
      </c>
      <c r="E1" t="s">
        <v>23</v>
      </c>
      <c r="F1" t="s">
        <v>22</v>
      </c>
      <c r="G1" t="s">
        <v>20</v>
      </c>
      <c r="H1" t="s">
        <v>21</v>
      </c>
      <c r="J1" s="6" t="s">
        <v>105</v>
      </c>
      <c r="K1" s="6" t="s">
        <v>106</v>
      </c>
      <c r="L1" s="6" t="s">
        <v>107</v>
      </c>
    </row>
    <row r="2" spans="1:12" x14ac:dyDescent="0.35">
      <c r="A2">
        <v>1626</v>
      </c>
      <c r="B2" t="s">
        <v>45</v>
      </c>
      <c r="D2" s="1" t="s">
        <v>28</v>
      </c>
      <c r="E2" s="1" t="s">
        <v>25</v>
      </c>
      <c r="F2" s="3">
        <v>0.62</v>
      </c>
      <c r="G2" s="5">
        <v>88128</v>
      </c>
      <c r="H2" s="4">
        <v>44956.342997685198</v>
      </c>
    </row>
    <row r="3" spans="1:12" x14ac:dyDescent="0.35">
      <c r="A3">
        <v>1626</v>
      </c>
      <c r="B3" t="s">
        <v>45</v>
      </c>
      <c r="D3" s="1" t="s">
        <v>28</v>
      </c>
      <c r="E3" s="1" t="s">
        <v>44</v>
      </c>
      <c r="F3" s="3">
        <v>0.62</v>
      </c>
      <c r="G3" s="5">
        <v>88128</v>
      </c>
      <c r="H3" s="4">
        <v>44956.342997685198</v>
      </c>
    </row>
    <row r="4" spans="1:12" x14ac:dyDescent="0.35">
      <c r="A4">
        <v>1382</v>
      </c>
      <c r="B4" t="s">
        <v>46</v>
      </c>
      <c r="D4" s="1" t="s">
        <v>29</v>
      </c>
      <c r="E4" s="1" t="s">
        <v>27</v>
      </c>
      <c r="F4" s="3">
        <v>0.21</v>
      </c>
      <c r="G4" s="5">
        <v>105800</v>
      </c>
      <c r="H4" s="4">
        <v>44955.420057870397</v>
      </c>
    </row>
    <row r="5" spans="1:12" x14ac:dyDescent="0.35">
      <c r="A5">
        <v>1414</v>
      </c>
      <c r="B5" t="s">
        <v>47</v>
      </c>
      <c r="D5" s="1" t="s">
        <v>29</v>
      </c>
      <c r="E5" s="1" t="s">
        <v>24</v>
      </c>
      <c r="F5" s="3">
        <v>0.1</v>
      </c>
      <c r="G5" s="5">
        <v>116700</v>
      </c>
      <c r="H5" s="4">
        <v>44955.420046296298</v>
      </c>
    </row>
    <row r="6" spans="1:12" x14ac:dyDescent="0.35">
      <c r="A6">
        <v>1415</v>
      </c>
      <c r="B6" t="s">
        <v>48</v>
      </c>
      <c r="D6" s="1" t="s">
        <v>29</v>
      </c>
      <c r="E6" s="1" t="s">
        <v>25</v>
      </c>
      <c r="F6" s="3">
        <v>0.37</v>
      </c>
      <c r="G6" s="5">
        <v>96500</v>
      </c>
      <c r="H6" s="4">
        <v>44953.435868055603</v>
      </c>
    </row>
    <row r="7" spans="1:12" x14ac:dyDescent="0.35">
      <c r="A7">
        <v>1087</v>
      </c>
      <c r="B7" t="s">
        <v>49</v>
      </c>
      <c r="D7" s="1" t="s">
        <v>30</v>
      </c>
      <c r="E7" s="1" t="s">
        <v>26</v>
      </c>
      <c r="F7" s="3">
        <v>0.49</v>
      </c>
      <c r="G7" s="9">
        <v>45240</v>
      </c>
      <c r="H7" s="4">
        <v>44953.378587963001</v>
      </c>
    </row>
    <row r="8" spans="1:12" x14ac:dyDescent="0.35">
      <c r="A8">
        <v>1383</v>
      </c>
      <c r="B8" t="s">
        <v>50</v>
      </c>
      <c r="D8" s="1" t="s">
        <v>31</v>
      </c>
      <c r="E8" s="1" t="s">
        <v>27</v>
      </c>
      <c r="F8" s="3">
        <v>0.51</v>
      </c>
      <c r="G8" s="9">
        <v>138320</v>
      </c>
      <c r="H8" s="4">
        <v>44953.003946759301</v>
      </c>
    </row>
    <row r="9" spans="1:12" x14ac:dyDescent="0.35">
      <c r="A9">
        <v>1759</v>
      </c>
      <c r="B9" t="s">
        <v>51</v>
      </c>
      <c r="D9" s="1" t="s">
        <v>32</v>
      </c>
      <c r="E9" s="1" t="s">
        <v>24</v>
      </c>
      <c r="F9" s="3">
        <v>0.18</v>
      </c>
      <c r="G9" s="5">
        <v>75000</v>
      </c>
      <c r="H9" s="4">
        <v>44952.6753356482</v>
      </c>
    </row>
    <row r="10" spans="1:12" x14ac:dyDescent="0.35">
      <c r="A10">
        <v>1357</v>
      </c>
      <c r="B10" t="s">
        <v>52</v>
      </c>
      <c r="D10" s="1" t="s">
        <v>32</v>
      </c>
      <c r="E10" s="1" t="s">
        <v>27</v>
      </c>
      <c r="F10" s="3">
        <v>0.64</v>
      </c>
      <c r="G10" s="5">
        <v>105000</v>
      </c>
      <c r="H10" s="4">
        <v>44952.328252314801</v>
      </c>
    </row>
    <row r="11" spans="1:12" x14ac:dyDescent="0.35">
      <c r="A11">
        <v>1706</v>
      </c>
      <c r="B11" t="s">
        <v>53</v>
      </c>
      <c r="D11" s="1" t="s">
        <v>32</v>
      </c>
      <c r="E11" s="1" t="s">
        <v>44</v>
      </c>
      <c r="F11" s="3">
        <v>0.46</v>
      </c>
      <c r="G11" s="5">
        <v>149874</v>
      </c>
      <c r="H11" s="4">
        <v>44951.975243055596</v>
      </c>
    </row>
    <row r="12" spans="1:12" x14ac:dyDescent="0.35">
      <c r="A12">
        <v>1781</v>
      </c>
      <c r="B12" t="s">
        <v>54</v>
      </c>
      <c r="D12" s="1" t="s">
        <v>32</v>
      </c>
      <c r="E12" s="1" t="s">
        <v>25</v>
      </c>
      <c r="F12" s="3">
        <v>0.4</v>
      </c>
      <c r="G12" s="5">
        <v>125000</v>
      </c>
      <c r="H12" s="4">
        <v>44951.915694444397</v>
      </c>
    </row>
    <row r="13" spans="1:12" x14ac:dyDescent="0.35">
      <c r="A13">
        <v>1253</v>
      </c>
      <c r="B13" t="s">
        <v>55</v>
      </c>
      <c r="D13" s="1" t="s">
        <v>32</v>
      </c>
      <c r="E13" s="1" t="s">
        <v>25</v>
      </c>
      <c r="F13" s="3">
        <v>0.24</v>
      </c>
      <c r="G13" s="5">
        <v>115000</v>
      </c>
      <c r="H13" s="4">
        <v>44950.668113425898</v>
      </c>
    </row>
    <row r="14" spans="1:12" x14ac:dyDescent="0.35">
      <c r="A14">
        <v>1085</v>
      </c>
      <c r="B14" t="s">
        <v>56</v>
      </c>
      <c r="D14" s="1" t="s">
        <v>32</v>
      </c>
      <c r="E14" s="1" t="s">
        <v>26</v>
      </c>
      <c r="F14" s="3">
        <v>0.81</v>
      </c>
      <c r="G14" s="5">
        <v>155000</v>
      </c>
      <c r="H14" s="4">
        <v>44950.632337962998</v>
      </c>
    </row>
    <row r="15" spans="1:12" x14ac:dyDescent="0.35">
      <c r="A15">
        <v>1571</v>
      </c>
      <c r="B15" t="s">
        <v>57</v>
      </c>
      <c r="D15" s="1" t="s">
        <v>33</v>
      </c>
      <c r="E15" s="1" t="s">
        <v>24</v>
      </c>
      <c r="F15" s="3">
        <v>0.32</v>
      </c>
      <c r="G15" s="5">
        <v>200000</v>
      </c>
      <c r="H15" s="4">
        <v>44950.292384259301</v>
      </c>
    </row>
    <row r="16" spans="1:12" x14ac:dyDescent="0.35">
      <c r="A16">
        <v>1508</v>
      </c>
      <c r="B16" t="s">
        <v>58</v>
      </c>
      <c r="D16" s="1" t="s">
        <v>30</v>
      </c>
      <c r="E16" s="1" t="s">
        <v>44</v>
      </c>
      <c r="F16" s="3">
        <v>0.78</v>
      </c>
      <c r="G16" s="5">
        <v>164500</v>
      </c>
      <c r="H16" s="4">
        <v>44947.598182870403</v>
      </c>
    </row>
    <row r="17" spans="1:8" x14ac:dyDescent="0.35">
      <c r="A17">
        <v>1155</v>
      </c>
      <c r="B17" t="s">
        <v>59</v>
      </c>
      <c r="D17" s="1" t="s">
        <v>33</v>
      </c>
      <c r="E17" s="1" t="s">
        <v>25</v>
      </c>
      <c r="F17" s="3">
        <v>0.4</v>
      </c>
      <c r="G17" s="5">
        <v>200000</v>
      </c>
      <c r="H17" s="4">
        <v>44946.514837962997</v>
      </c>
    </row>
    <row r="18" spans="1:8" x14ac:dyDescent="0.35">
      <c r="A18">
        <v>1878</v>
      </c>
      <c r="B18" t="s">
        <v>60</v>
      </c>
      <c r="D18" s="1" t="s">
        <v>28</v>
      </c>
      <c r="E18" s="1" t="s">
        <v>25</v>
      </c>
      <c r="F18" s="3">
        <v>0.8</v>
      </c>
      <c r="G18" s="5">
        <v>104668</v>
      </c>
      <c r="H18" s="4">
        <v>44945.192858796298</v>
      </c>
    </row>
    <row r="19" spans="1:8" x14ac:dyDescent="0.35">
      <c r="A19">
        <v>1904</v>
      </c>
      <c r="B19" t="s">
        <v>61</v>
      </c>
      <c r="D19" s="1" t="s">
        <v>32</v>
      </c>
      <c r="E19" s="1" t="s">
        <v>27</v>
      </c>
      <c r="F19" s="3">
        <v>0.66</v>
      </c>
      <c r="G19" s="5">
        <v>105000</v>
      </c>
      <c r="H19" s="4">
        <v>44944.634004629603</v>
      </c>
    </row>
    <row r="20" spans="1:8" x14ac:dyDescent="0.35">
      <c r="A20">
        <v>1334</v>
      </c>
      <c r="B20" t="s">
        <v>62</v>
      </c>
      <c r="D20" s="1" t="s">
        <v>34</v>
      </c>
      <c r="E20" s="1" t="s">
        <v>26</v>
      </c>
      <c r="F20" s="3">
        <v>0.53</v>
      </c>
      <c r="G20" s="5">
        <v>217000</v>
      </c>
      <c r="H20" s="4">
        <v>44943.012071759302</v>
      </c>
    </row>
    <row r="21" spans="1:8" x14ac:dyDescent="0.35">
      <c r="A21">
        <v>1140</v>
      </c>
      <c r="B21" t="s">
        <v>63</v>
      </c>
      <c r="D21" s="1" t="s">
        <v>30</v>
      </c>
      <c r="E21" s="1" t="s">
        <v>24</v>
      </c>
      <c r="F21" s="3">
        <v>0.09</v>
      </c>
      <c r="G21" s="5">
        <v>135000</v>
      </c>
      <c r="H21" s="4">
        <v>44942.9045833333</v>
      </c>
    </row>
    <row r="22" spans="1:8" x14ac:dyDescent="0.35">
      <c r="A22">
        <v>1368</v>
      </c>
      <c r="B22" t="s">
        <v>64</v>
      </c>
      <c r="D22" s="1" t="s">
        <v>35</v>
      </c>
      <c r="E22" s="1" t="s">
        <v>25</v>
      </c>
      <c r="F22" s="3">
        <v>0.68</v>
      </c>
      <c r="G22" s="9">
        <v>72540</v>
      </c>
      <c r="H22" s="4">
        <v>44942.003437500003</v>
      </c>
    </row>
    <row r="23" spans="1:8" x14ac:dyDescent="0.35">
      <c r="A23">
        <v>1241</v>
      </c>
      <c r="B23" t="s">
        <v>65</v>
      </c>
      <c r="D23" s="1" t="s">
        <v>36</v>
      </c>
      <c r="E23" s="1" t="s">
        <v>44</v>
      </c>
      <c r="F23" s="3">
        <v>0.89</v>
      </c>
      <c r="G23" s="5">
        <v>145000</v>
      </c>
      <c r="H23" s="4">
        <v>44941.582916666703</v>
      </c>
    </row>
    <row r="24" spans="1:8" x14ac:dyDescent="0.35">
      <c r="A24">
        <v>1241</v>
      </c>
      <c r="B24" t="s">
        <v>65</v>
      </c>
      <c r="D24" s="1" t="s">
        <v>36</v>
      </c>
      <c r="E24" s="1" t="s">
        <v>44</v>
      </c>
      <c r="F24" s="3">
        <v>0.89</v>
      </c>
      <c r="G24" s="5">
        <v>145000</v>
      </c>
      <c r="H24" s="4">
        <v>44941.582916666703</v>
      </c>
    </row>
    <row r="25" spans="1:8" x14ac:dyDescent="0.35">
      <c r="A25">
        <v>1876</v>
      </c>
      <c r="B25" t="s">
        <v>66</v>
      </c>
      <c r="D25" s="1" t="s">
        <v>33</v>
      </c>
      <c r="E25" s="1" t="s">
        <v>24</v>
      </c>
      <c r="F25" s="3">
        <v>0.81</v>
      </c>
      <c r="G25" s="5">
        <v>350000</v>
      </c>
      <c r="H25" s="4">
        <v>44941.251863425903</v>
      </c>
    </row>
    <row r="26" spans="1:8" x14ac:dyDescent="0.35">
      <c r="A26">
        <v>1174</v>
      </c>
      <c r="B26" t="s">
        <v>67</v>
      </c>
      <c r="D26" s="1" t="s">
        <v>30</v>
      </c>
      <c r="E26" s="1" t="s">
        <v>27</v>
      </c>
      <c r="F26" s="3">
        <v>0.11</v>
      </c>
      <c r="G26" s="5">
        <v>110000</v>
      </c>
      <c r="H26" s="4">
        <v>44939.8907175926</v>
      </c>
    </row>
    <row r="27" spans="1:8" x14ac:dyDescent="0.35">
      <c r="A27">
        <v>1091</v>
      </c>
      <c r="B27" t="s">
        <v>68</v>
      </c>
      <c r="D27" s="1" t="s">
        <v>30</v>
      </c>
      <c r="E27" s="1" t="s">
        <v>26</v>
      </c>
      <c r="F27" s="3">
        <v>0.37</v>
      </c>
      <c r="G27" s="5">
        <v>102500</v>
      </c>
      <c r="H27" s="4">
        <v>44939.798032407401</v>
      </c>
    </row>
    <row r="28" spans="1:8" x14ac:dyDescent="0.35">
      <c r="A28">
        <v>1755</v>
      </c>
      <c r="B28" t="s">
        <v>69</v>
      </c>
      <c r="D28" s="1" t="s">
        <v>28</v>
      </c>
      <c r="E28" s="1" t="s">
        <v>24</v>
      </c>
      <c r="F28" s="3">
        <v>0.26</v>
      </c>
      <c r="G28" s="5">
        <v>980301.5</v>
      </c>
      <c r="H28" s="4">
        <v>44938.864351851902</v>
      </c>
    </row>
    <row r="29" spans="1:8" x14ac:dyDescent="0.35">
      <c r="A29">
        <v>1457</v>
      </c>
      <c r="B29" t="s">
        <v>70</v>
      </c>
      <c r="D29" s="1" t="s">
        <v>37</v>
      </c>
      <c r="E29" s="1" t="s">
        <v>27</v>
      </c>
      <c r="F29" s="3">
        <v>0.72</v>
      </c>
      <c r="G29" s="5">
        <v>173000</v>
      </c>
      <c r="H29" s="4">
        <v>44938.753912036998</v>
      </c>
    </row>
    <row r="30" spans="1:8" x14ac:dyDescent="0.35">
      <c r="A30">
        <v>1604</v>
      </c>
      <c r="B30" t="s">
        <v>71</v>
      </c>
      <c r="D30" s="1" t="s">
        <v>38</v>
      </c>
      <c r="E30" s="1" t="s">
        <v>25</v>
      </c>
      <c r="F30" s="3">
        <v>0.28999999999999998</v>
      </c>
      <c r="G30" s="5">
        <v>138200</v>
      </c>
      <c r="H30" s="4">
        <v>44938.389571759297</v>
      </c>
    </row>
    <row r="31" spans="1:8" x14ac:dyDescent="0.35">
      <c r="A31">
        <v>1769</v>
      </c>
      <c r="B31" t="s">
        <v>72</v>
      </c>
      <c r="D31" s="1" t="s">
        <v>32</v>
      </c>
      <c r="E31" s="1" t="s">
        <v>44</v>
      </c>
      <c r="F31" s="3">
        <v>0.64</v>
      </c>
      <c r="G31" s="5">
        <v>157500</v>
      </c>
      <c r="H31" s="4">
        <v>44938.17</v>
      </c>
    </row>
    <row r="32" spans="1:8" x14ac:dyDescent="0.35">
      <c r="A32">
        <v>1259</v>
      </c>
      <c r="B32" t="s">
        <v>73</v>
      </c>
      <c r="D32" s="1" t="s">
        <v>28</v>
      </c>
      <c r="E32" s="1" t="s">
        <v>24</v>
      </c>
      <c r="F32" s="3">
        <v>0.36</v>
      </c>
      <c r="G32" s="5">
        <v>147500</v>
      </c>
      <c r="H32" s="4">
        <v>44937.8390393519</v>
      </c>
    </row>
    <row r="33" spans="1:8" x14ac:dyDescent="0.35">
      <c r="A33">
        <v>1165</v>
      </c>
      <c r="B33" t="s">
        <v>74</v>
      </c>
      <c r="D33" s="1" t="s">
        <v>30</v>
      </c>
      <c r="E33" s="1" t="s">
        <v>26</v>
      </c>
      <c r="F33" s="3">
        <v>0.64</v>
      </c>
      <c r="G33" s="9">
        <v>49920</v>
      </c>
      <c r="H33" s="4">
        <v>44937.418194444399</v>
      </c>
    </row>
    <row r="34" spans="1:8" x14ac:dyDescent="0.35">
      <c r="A34">
        <v>1026</v>
      </c>
      <c r="B34" t="s">
        <v>75</v>
      </c>
      <c r="D34" s="1" t="s">
        <v>32</v>
      </c>
      <c r="E34" s="1" t="s">
        <v>24</v>
      </c>
      <c r="F34" s="3">
        <v>0.12</v>
      </c>
      <c r="G34" s="5">
        <v>215500</v>
      </c>
      <c r="H34" s="4">
        <v>44937.251875000002</v>
      </c>
    </row>
    <row r="35" spans="1:8" x14ac:dyDescent="0.35">
      <c r="A35">
        <v>1872</v>
      </c>
      <c r="B35" t="s">
        <v>76</v>
      </c>
      <c r="D35" s="1" t="s">
        <v>32</v>
      </c>
      <c r="E35" s="1" t="s">
        <v>27</v>
      </c>
      <c r="F35" s="3">
        <v>0.81</v>
      </c>
      <c r="G35" s="5">
        <v>222500</v>
      </c>
      <c r="H35" s="4">
        <v>44937.251828703702</v>
      </c>
    </row>
    <row r="36" spans="1:8" x14ac:dyDescent="0.35">
      <c r="A36">
        <v>1280</v>
      </c>
      <c r="B36" t="s">
        <v>77</v>
      </c>
      <c r="D36" s="1" t="s">
        <v>32</v>
      </c>
      <c r="E36" s="1" t="s">
        <v>25</v>
      </c>
      <c r="F36" s="3">
        <v>0.89</v>
      </c>
      <c r="G36" s="5">
        <v>77500</v>
      </c>
      <c r="H36" s="4">
        <v>44936.751516203702</v>
      </c>
    </row>
    <row r="37" spans="1:8" x14ac:dyDescent="0.35">
      <c r="A37">
        <v>1351</v>
      </c>
      <c r="B37" t="s">
        <v>78</v>
      </c>
      <c r="D37" s="1" t="s">
        <v>28</v>
      </c>
      <c r="E37" s="1" t="s">
        <v>44</v>
      </c>
      <c r="F37" s="3">
        <v>0.62</v>
      </c>
      <c r="G37" s="5">
        <v>94342.5</v>
      </c>
      <c r="H37" s="4">
        <v>44935.885138888902</v>
      </c>
    </row>
    <row r="38" spans="1:8" x14ac:dyDescent="0.35">
      <c r="A38">
        <v>1354</v>
      </c>
      <c r="B38" t="s">
        <v>79</v>
      </c>
      <c r="D38" s="1" t="s">
        <v>39</v>
      </c>
      <c r="E38" s="1" t="s">
        <v>27</v>
      </c>
      <c r="F38" s="3">
        <v>0.83</v>
      </c>
      <c r="G38" s="5">
        <v>70000</v>
      </c>
      <c r="H38" s="4">
        <v>44935.862546296303</v>
      </c>
    </row>
    <row r="39" spans="1:8" x14ac:dyDescent="0.35">
      <c r="A39">
        <v>1354</v>
      </c>
      <c r="B39" t="s">
        <v>79</v>
      </c>
      <c r="D39" s="1" t="s">
        <v>39</v>
      </c>
      <c r="E39" s="1" t="s">
        <v>26</v>
      </c>
      <c r="F39" s="3">
        <v>0.83</v>
      </c>
      <c r="G39" s="5">
        <v>70000</v>
      </c>
      <c r="H39" s="4">
        <v>44935.862546296303</v>
      </c>
    </row>
    <row r="40" spans="1:8" x14ac:dyDescent="0.35">
      <c r="A40">
        <v>1353</v>
      </c>
      <c r="B40" t="s">
        <v>80</v>
      </c>
      <c r="D40" s="1" t="s">
        <v>32</v>
      </c>
      <c r="E40" s="1" t="s">
        <v>26</v>
      </c>
      <c r="F40" s="3">
        <v>0.78</v>
      </c>
      <c r="G40" s="9">
        <v>83200</v>
      </c>
      <c r="H40" s="4">
        <v>44935.753368055601</v>
      </c>
    </row>
    <row r="41" spans="1:8" x14ac:dyDescent="0.35">
      <c r="A41">
        <v>1695</v>
      </c>
      <c r="B41" t="s">
        <v>81</v>
      </c>
      <c r="D41" s="1" t="s">
        <v>29</v>
      </c>
      <c r="E41" s="1" t="s">
        <v>24</v>
      </c>
      <c r="F41" s="3">
        <v>0.4</v>
      </c>
      <c r="G41" s="5">
        <v>150000</v>
      </c>
      <c r="H41" s="4">
        <v>44935.483148148203</v>
      </c>
    </row>
    <row r="42" spans="1:8" x14ac:dyDescent="0.35">
      <c r="A42">
        <v>1224</v>
      </c>
      <c r="B42" t="s">
        <v>82</v>
      </c>
      <c r="D42" s="1" t="s">
        <v>33</v>
      </c>
      <c r="E42" s="1" t="s">
        <v>25</v>
      </c>
      <c r="F42" s="3">
        <v>0.55000000000000004</v>
      </c>
      <c r="G42" s="5">
        <v>90000</v>
      </c>
      <c r="H42" s="4">
        <v>44935.086574074099</v>
      </c>
    </row>
    <row r="43" spans="1:8" x14ac:dyDescent="0.35">
      <c r="A43">
        <v>1923</v>
      </c>
      <c r="B43" t="s">
        <v>83</v>
      </c>
      <c r="D43" s="1" t="s">
        <v>30</v>
      </c>
      <c r="E43" s="1" t="s">
        <v>44</v>
      </c>
      <c r="F43" s="3">
        <v>0.41</v>
      </c>
      <c r="G43" s="5">
        <v>135000</v>
      </c>
      <c r="H43" s="4">
        <v>44933.9211574074</v>
      </c>
    </row>
    <row r="44" spans="1:8" x14ac:dyDescent="0.35">
      <c r="A44">
        <v>1193</v>
      </c>
      <c r="B44" t="s">
        <v>84</v>
      </c>
      <c r="D44" s="1" t="s">
        <v>40</v>
      </c>
      <c r="E44" s="1" t="s">
        <v>25</v>
      </c>
      <c r="F44" s="3">
        <v>0.18</v>
      </c>
      <c r="G44" s="5">
        <v>218500</v>
      </c>
      <c r="H44" s="4">
        <v>44933.333541666703</v>
      </c>
    </row>
    <row r="45" spans="1:8" x14ac:dyDescent="0.35">
      <c r="A45">
        <v>1523</v>
      </c>
      <c r="B45" t="s">
        <v>85</v>
      </c>
      <c r="D45" s="1" t="s">
        <v>32</v>
      </c>
      <c r="E45" s="1" t="s">
        <v>27</v>
      </c>
      <c r="F45" s="3">
        <v>0.25</v>
      </c>
      <c r="G45" s="5">
        <v>127500</v>
      </c>
      <c r="H45" s="4">
        <v>44932.797962962999</v>
      </c>
    </row>
    <row r="46" spans="1:8" x14ac:dyDescent="0.35">
      <c r="A46">
        <v>1812</v>
      </c>
      <c r="B46" t="s">
        <v>86</v>
      </c>
      <c r="D46" s="1" t="s">
        <v>29</v>
      </c>
      <c r="E46" s="1" t="s">
        <v>26</v>
      </c>
      <c r="F46" s="3">
        <v>0.13</v>
      </c>
      <c r="G46" s="5">
        <v>57500</v>
      </c>
      <c r="H46" s="4">
        <v>44931.668831018498</v>
      </c>
    </row>
    <row r="47" spans="1:8" x14ac:dyDescent="0.35">
      <c r="A47">
        <v>1650</v>
      </c>
      <c r="B47" t="s">
        <v>87</v>
      </c>
      <c r="D47" s="1" t="s">
        <v>30</v>
      </c>
      <c r="E47" s="1" t="s">
        <v>24</v>
      </c>
      <c r="F47" s="3">
        <v>0.59</v>
      </c>
      <c r="G47" s="5">
        <v>145000</v>
      </c>
      <c r="H47" s="4">
        <v>44930.919699074097</v>
      </c>
    </row>
    <row r="48" spans="1:8" x14ac:dyDescent="0.35">
      <c r="A48">
        <v>1806</v>
      </c>
      <c r="B48" t="s">
        <v>88</v>
      </c>
      <c r="D48" s="1" t="s">
        <v>29</v>
      </c>
      <c r="E48" s="1" t="s">
        <v>44</v>
      </c>
      <c r="F48" s="3">
        <v>0.35</v>
      </c>
      <c r="G48" s="5">
        <v>96500</v>
      </c>
      <c r="H48" s="4">
        <v>44930.417453703703</v>
      </c>
    </row>
    <row r="49" spans="1:8" x14ac:dyDescent="0.35">
      <c r="A49">
        <v>1762</v>
      </c>
      <c r="B49" t="s">
        <v>89</v>
      </c>
      <c r="D49" s="1" t="s">
        <v>29</v>
      </c>
      <c r="E49" s="1" t="s">
        <v>25</v>
      </c>
      <c r="F49" s="3">
        <v>0.62</v>
      </c>
      <c r="G49" s="5">
        <v>96500</v>
      </c>
      <c r="H49" s="4">
        <v>44930.417141203703</v>
      </c>
    </row>
    <row r="50" spans="1:8" x14ac:dyDescent="0.35">
      <c r="A50">
        <v>1815</v>
      </c>
      <c r="B50" t="s">
        <v>90</v>
      </c>
      <c r="D50" s="1" t="s">
        <v>32</v>
      </c>
      <c r="E50" s="1" t="s">
        <v>27</v>
      </c>
      <c r="F50" s="3">
        <v>0.8</v>
      </c>
      <c r="G50" s="5">
        <v>170000</v>
      </c>
      <c r="H50" s="4">
        <v>44930.060763888898</v>
      </c>
    </row>
    <row r="51" spans="1:8" x14ac:dyDescent="0.35">
      <c r="A51">
        <v>1251</v>
      </c>
      <c r="B51" t="s">
        <v>91</v>
      </c>
      <c r="D51" s="1" t="s">
        <v>41</v>
      </c>
      <c r="E51" s="1" t="s">
        <v>25</v>
      </c>
      <c r="F51" s="3">
        <v>0.85</v>
      </c>
      <c r="G51" s="9">
        <v>72800</v>
      </c>
      <c r="H51" s="4">
        <v>44929.982650462996</v>
      </c>
    </row>
    <row r="52" spans="1:8" x14ac:dyDescent="0.35">
      <c r="A52">
        <v>1227</v>
      </c>
      <c r="B52" t="s">
        <v>92</v>
      </c>
      <c r="D52" s="1" t="s">
        <v>42</v>
      </c>
      <c r="E52" s="1" t="s">
        <v>26</v>
      </c>
      <c r="F52" s="3">
        <v>0.34</v>
      </c>
      <c r="G52" s="5">
        <v>202500</v>
      </c>
      <c r="H52" s="4">
        <v>44928.793657407397</v>
      </c>
    </row>
    <row r="53" spans="1:8" x14ac:dyDescent="0.35">
      <c r="A53">
        <v>1103</v>
      </c>
      <c r="B53" t="s">
        <v>93</v>
      </c>
      <c r="D53" s="1" t="s">
        <v>43</v>
      </c>
      <c r="E53" s="1" t="s">
        <v>24</v>
      </c>
      <c r="F53" s="3">
        <v>0.57999999999999996</v>
      </c>
      <c r="G53" s="5">
        <v>218500</v>
      </c>
      <c r="H53" s="4">
        <v>44928.708414351902</v>
      </c>
    </row>
    <row r="54" spans="1:8" x14ac:dyDescent="0.35">
      <c r="A54">
        <v>1743</v>
      </c>
      <c r="B54" t="s">
        <v>94</v>
      </c>
      <c r="D54" s="1" t="s">
        <v>32</v>
      </c>
      <c r="E54" s="1" t="s">
        <v>27</v>
      </c>
      <c r="F54" s="3">
        <v>0.36</v>
      </c>
      <c r="G54" s="5">
        <v>224500</v>
      </c>
      <c r="H54" s="4">
        <v>44928.625729166699</v>
      </c>
    </row>
    <row r="55" spans="1:8" x14ac:dyDescent="0.35">
      <c r="A55">
        <v>1349</v>
      </c>
      <c r="B55" t="s">
        <v>95</v>
      </c>
      <c r="D55" s="1" t="s">
        <v>32</v>
      </c>
      <c r="E55" s="1" t="s">
        <v>25</v>
      </c>
      <c r="F55" s="3">
        <v>0.26</v>
      </c>
      <c r="G55" s="5">
        <v>204500</v>
      </c>
      <c r="H55" s="4">
        <v>44938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61F0-A731-4F6B-B26C-A938F443273A}">
  <dimension ref="A1:T55"/>
  <sheetViews>
    <sheetView topLeftCell="E1" workbookViewId="0">
      <selection activeCell="R2" sqref="R2"/>
    </sheetView>
  </sheetViews>
  <sheetFormatPr defaultRowHeight="14.5" x14ac:dyDescent="0.35"/>
  <cols>
    <col min="1" max="1" width="11.1796875" bestFit="1" customWidth="1"/>
    <col min="2" max="2" width="15.6328125" bestFit="1" customWidth="1"/>
    <col min="3" max="3" width="25" bestFit="1" customWidth="1"/>
    <col min="4" max="4" width="21.54296875" bestFit="1" customWidth="1"/>
    <col min="5" max="5" width="12.36328125" bestFit="1" customWidth="1"/>
    <col min="6" max="6" width="11.90625" bestFit="1" customWidth="1"/>
    <col min="7" max="7" width="11.6328125" bestFit="1" customWidth="1"/>
    <col min="8" max="8" width="12.54296875" bestFit="1" customWidth="1"/>
    <col min="10" max="10" width="9.453125" bestFit="1" customWidth="1"/>
    <col min="12" max="12" width="11" bestFit="1" customWidth="1"/>
    <col min="14" max="14" width="17.54296875" customWidth="1"/>
  </cols>
  <sheetData>
    <row r="1" spans="1:20" x14ac:dyDescent="0.35">
      <c r="A1" s="12" t="s">
        <v>1</v>
      </c>
      <c r="B1" s="12" t="s">
        <v>0</v>
      </c>
      <c r="C1" s="12" t="s">
        <v>2</v>
      </c>
      <c r="D1" s="12" t="s">
        <v>19</v>
      </c>
      <c r="E1" s="12" t="s">
        <v>23</v>
      </c>
      <c r="F1" s="12" t="s">
        <v>22</v>
      </c>
      <c r="G1" s="12" t="s">
        <v>20</v>
      </c>
      <c r="H1" s="12" t="s">
        <v>21</v>
      </c>
      <c r="J1" s="6" t="s">
        <v>108</v>
      </c>
      <c r="L1" s="6" t="s">
        <v>111</v>
      </c>
      <c r="M1" s="6" t="s">
        <v>109</v>
      </c>
      <c r="N1" s="6" t="s">
        <v>110</v>
      </c>
      <c r="O1" s="6" t="s">
        <v>112</v>
      </c>
      <c r="P1" s="6" t="s">
        <v>113</v>
      </c>
      <c r="R1" s="6" t="s">
        <v>122</v>
      </c>
    </row>
    <row r="2" spans="1:20" x14ac:dyDescent="0.35">
      <c r="A2">
        <v>1626</v>
      </c>
      <c r="B2" t="s">
        <v>45</v>
      </c>
      <c r="C2" t="str">
        <f>_xlfn.CONCAT(A2,J2,"@ey.com")</f>
        <v>1626lucia@ey.com</v>
      </c>
      <c r="D2" s="1" t="s">
        <v>28</v>
      </c>
      <c r="E2" s="1" t="s">
        <v>25</v>
      </c>
      <c r="F2" s="3">
        <v>0.62</v>
      </c>
      <c r="G2" s="5">
        <v>88128</v>
      </c>
      <c r="H2" s="4">
        <v>44956.342997685198</v>
      </c>
      <c r="J2" t="str" cm="1">
        <f t="array" ref="J2:K2">_xlfn.TEXTSPLIT(B2:B2," ",)</f>
        <v>lucia</v>
      </c>
      <c r="K2" t="str">
        <v>fernandez</v>
      </c>
      <c r="L2">
        <f>LEN(B2)</f>
        <v>15</v>
      </c>
      <c r="M2" t="str">
        <f>LEFT(B2,5)</f>
        <v>lucia</v>
      </c>
      <c r="N2" t="str">
        <f>RIGHT(B2,10)</f>
        <v xml:space="preserve"> fernandez</v>
      </c>
      <c r="O2" t="str">
        <f>MID(T6,5,5)</f>
        <v xml:space="preserve"> duck</v>
      </c>
      <c r="P2" t="str">
        <f>_xlfn.CONCAT(B2," ",D2)</f>
        <v>lucia fernandez Ai-Jobs.net</v>
      </c>
    </row>
    <row r="3" spans="1:20" x14ac:dyDescent="0.35">
      <c r="A3">
        <v>1626</v>
      </c>
      <c r="B3" t="s">
        <v>45</v>
      </c>
      <c r="C3" t="str">
        <f t="shared" ref="C3:C55" si="0">_xlfn.CONCAT(A3,J3,"@ey.com")</f>
        <v>1626lucia@ey.com</v>
      </c>
      <c r="D3" s="1" t="s">
        <v>28</v>
      </c>
      <c r="E3" s="1" t="s">
        <v>44</v>
      </c>
      <c r="F3" s="3">
        <v>0.62</v>
      </c>
      <c r="G3" s="5">
        <v>88128</v>
      </c>
      <c r="H3" s="4">
        <v>44956.342997685198</v>
      </c>
      <c r="J3" t="str" cm="1">
        <f t="array" ref="J3:K3">_xlfn.TEXTSPLIT(B3:B3," ",)</f>
        <v>lucia</v>
      </c>
      <c r="K3" t="str">
        <v>fernandez</v>
      </c>
    </row>
    <row r="4" spans="1:20" x14ac:dyDescent="0.35">
      <c r="A4">
        <v>1382</v>
      </c>
      <c r="B4" t="s">
        <v>46</v>
      </c>
      <c r="C4" t="str">
        <f t="shared" si="0"/>
        <v>1382ana@ey.com</v>
      </c>
      <c r="D4" s="1" t="s">
        <v>29</v>
      </c>
      <c r="E4" s="1" t="s">
        <v>27</v>
      </c>
      <c r="F4" s="3">
        <v>0.21</v>
      </c>
      <c r="G4" s="5">
        <v>105800</v>
      </c>
      <c r="H4" s="4">
        <v>44955.420057870397</v>
      </c>
      <c r="J4" t="str" cm="1">
        <f t="array" ref="J4:K4">_xlfn.TEXTSPLIT(B4:B4," ",)</f>
        <v>ana</v>
      </c>
      <c r="K4" t="str">
        <v>rodriguez</v>
      </c>
    </row>
    <row r="5" spans="1:20" x14ac:dyDescent="0.35">
      <c r="A5">
        <v>1414</v>
      </c>
      <c r="B5" t="s">
        <v>47</v>
      </c>
      <c r="C5" t="str">
        <f t="shared" si="0"/>
        <v>1414elena@ey.com</v>
      </c>
      <c r="D5" s="1" t="s">
        <v>29</v>
      </c>
      <c r="E5" s="1" t="s">
        <v>24</v>
      </c>
      <c r="F5" s="3">
        <v>0.1</v>
      </c>
      <c r="G5" s="5">
        <v>116700</v>
      </c>
      <c r="H5" s="4">
        <v>44955.420046296298</v>
      </c>
      <c r="J5" t="str" cm="1">
        <f t="array" ref="J5:K5">_xlfn.TEXTSPLIT(B5:B5," ",)</f>
        <v>elena</v>
      </c>
      <c r="K5" t="str">
        <v>romero</v>
      </c>
    </row>
    <row r="6" spans="1:20" x14ac:dyDescent="0.35">
      <c r="A6">
        <v>1415</v>
      </c>
      <c r="B6" t="s">
        <v>48</v>
      </c>
      <c r="C6" t="str">
        <f t="shared" si="0"/>
        <v>1415camila@ey.com</v>
      </c>
      <c r="D6" s="1" t="s">
        <v>29</v>
      </c>
      <c r="E6" s="1" t="s">
        <v>25</v>
      </c>
      <c r="F6" s="3">
        <v>0.37</v>
      </c>
      <c r="G6" s="5">
        <v>96500</v>
      </c>
      <c r="H6" s="4">
        <v>44953.435868055603</v>
      </c>
      <c r="J6" t="str" cm="1">
        <f t="array" ref="J6:K6">_xlfn.TEXTSPLIT(B6:B6," ",)</f>
        <v>camila</v>
      </c>
      <c r="K6" t="str">
        <v>pardo</v>
      </c>
      <c r="T6" t="s">
        <v>726</v>
      </c>
    </row>
    <row r="7" spans="1:20" x14ac:dyDescent="0.35">
      <c r="A7">
        <v>1087</v>
      </c>
      <c r="B7" t="s">
        <v>49</v>
      </c>
      <c r="C7" t="str">
        <f t="shared" si="0"/>
        <v>1087patricia@ey.com</v>
      </c>
      <c r="D7" s="1" t="s">
        <v>30</v>
      </c>
      <c r="E7" s="1" t="s">
        <v>26</v>
      </c>
      <c r="F7" s="3">
        <v>0.49</v>
      </c>
      <c r="G7" s="9">
        <v>45240</v>
      </c>
      <c r="H7" s="4">
        <v>44953.378587963001</v>
      </c>
      <c r="J7" t="str" cm="1">
        <f t="array" ref="J7:K7">_xlfn.TEXTSPLIT(B7:B7," ",)</f>
        <v>patricia</v>
      </c>
      <c r="K7" t="str">
        <v>cabrera</v>
      </c>
    </row>
    <row r="8" spans="1:20" x14ac:dyDescent="0.35">
      <c r="A8">
        <v>1383</v>
      </c>
      <c r="B8" t="s">
        <v>50</v>
      </c>
      <c r="C8" t="str">
        <f t="shared" si="0"/>
        <v>1383carlos@ey.com</v>
      </c>
      <c r="D8" s="1" t="s">
        <v>31</v>
      </c>
      <c r="E8" s="1" t="s">
        <v>27</v>
      </c>
      <c r="F8" s="3">
        <v>0.51</v>
      </c>
      <c r="G8" s="9">
        <v>138320</v>
      </c>
      <c r="H8" s="4">
        <v>44953.003946759301</v>
      </c>
      <c r="J8" t="str" cm="1">
        <f t="array" ref="J8:K8">_xlfn.TEXTSPLIT(B8:B8," ",)</f>
        <v>carlos</v>
      </c>
      <c r="K8" t="str">
        <v>lopez</v>
      </c>
    </row>
    <row r="9" spans="1:20" x14ac:dyDescent="0.35">
      <c r="A9">
        <v>1759</v>
      </c>
      <c r="B9" t="s">
        <v>51</v>
      </c>
      <c r="C9" t="str">
        <f t="shared" si="0"/>
        <v>1759javier@ey.com</v>
      </c>
      <c r="D9" s="1" t="s">
        <v>32</v>
      </c>
      <c r="E9" s="1" t="s">
        <v>24</v>
      </c>
      <c r="F9" s="3">
        <v>0.18</v>
      </c>
      <c r="G9" s="5">
        <v>75000</v>
      </c>
      <c r="H9" s="4">
        <v>44952.6753356482</v>
      </c>
      <c r="J9" t="str" cm="1">
        <f t="array" ref="J9:K9">_xlfn.TEXTSPLIT(B9:B9," ",)</f>
        <v>javier</v>
      </c>
      <c r="K9" t="str">
        <v>jimenez</v>
      </c>
    </row>
    <row r="10" spans="1:20" x14ac:dyDescent="0.35">
      <c r="A10">
        <v>1357</v>
      </c>
      <c r="B10" t="s">
        <v>52</v>
      </c>
      <c r="C10" t="str">
        <f t="shared" si="0"/>
        <v>1357beatriz@ey.com</v>
      </c>
      <c r="D10" s="1" t="s">
        <v>32</v>
      </c>
      <c r="E10" s="1" t="s">
        <v>27</v>
      </c>
      <c r="F10" s="3">
        <v>0.64</v>
      </c>
      <c r="G10" s="5">
        <v>105000</v>
      </c>
      <c r="H10" s="4">
        <v>44952.328252314801</v>
      </c>
      <c r="J10" t="str" cm="1">
        <f t="array" ref="J10:K10">_xlfn.TEXTSPLIT(B10:B10," ",)</f>
        <v>beatriz</v>
      </c>
      <c r="K10" t="str">
        <v>ramos</v>
      </c>
    </row>
    <row r="11" spans="1:20" x14ac:dyDescent="0.35">
      <c r="A11">
        <v>1706</v>
      </c>
      <c r="B11" t="s">
        <v>53</v>
      </c>
      <c r="C11" t="str">
        <f t="shared" si="0"/>
        <v>1706alberto@ey.com</v>
      </c>
      <c r="D11" s="1" t="s">
        <v>32</v>
      </c>
      <c r="E11" s="1" t="s">
        <v>44</v>
      </c>
      <c r="F11" s="3">
        <v>0.46</v>
      </c>
      <c r="G11" s="5">
        <v>149874</v>
      </c>
      <c r="H11" s="4">
        <v>44951.975243055596</v>
      </c>
      <c r="J11" t="str" cm="1">
        <f t="array" ref="J11:K11">_xlfn.TEXTSPLIT(B11:B11," ",)</f>
        <v>alberto</v>
      </c>
      <c r="K11" t="str">
        <v>iglesias</v>
      </c>
    </row>
    <row r="12" spans="1:20" x14ac:dyDescent="0.35">
      <c r="A12">
        <v>1781</v>
      </c>
      <c r="B12" t="s">
        <v>54</v>
      </c>
      <c r="C12" t="str">
        <f t="shared" si="0"/>
        <v>1781raul@ey.com</v>
      </c>
      <c r="D12" s="1" t="s">
        <v>32</v>
      </c>
      <c r="E12" s="1" t="s">
        <v>25</v>
      </c>
      <c r="F12" s="3">
        <v>0.4</v>
      </c>
      <c r="G12" s="5">
        <v>125000</v>
      </c>
      <c r="H12" s="4">
        <v>44951.915694444397</v>
      </c>
      <c r="J12" t="str" cm="1">
        <f t="array" ref="J12:K12">_xlfn.TEXTSPLIT(B12:B12," ",)</f>
        <v>raul</v>
      </c>
      <c r="K12" t="str">
        <v>herrera</v>
      </c>
    </row>
    <row r="13" spans="1:20" x14ac:dyDescent="0.35">
      <c r="A13">
        <v>1253</v>
      </c>
      <c r="B13" t="s">
        <v>55</v>
      </c>
      <c r="C13" t="str">
        <f t="shared" si="0"/>
        <v>1253pablo@ey.com</v>
      </c>
      <c r="D13" s="1" t="s">
        <v>32</v>
      </c>
      <c r="E13" s="1" t="s">
        <v>25</v>
      </c>
      <c r="F13" s="3">
        <v>0.24</v>
      </c>
      <c r="G13" s="5">
        <v>115000</v>
      </c>
      <c r="H13" s="4">
        <v>44950.668113425898</v>
      </c>
      <c r="J13" t="str" cm="1">
        <f t="array" ref="J13:K13">_xlfn.TEXTSPLIT(B13:B13," ",)</f>
        <v>pablo</v>
      </c>
      <c r="K13" t="str">
        <v>sanchez</v>
      </c>
    </row>
    <row r="14" spans="1:20" x14ac:dyDescent="0.35">
      <c r="A14">
        <v>1085</v>
      </c>
      <c r="B14" t="s">
        <v>56</v>
      </c>
      <c r="C14" t="str">
        <f t="shared" si="0"/>
        <v>1085clara@ey.com</v>
      </c>
      <c r="D14" s="1" t="s">
        <v>32</v>
      </c>
      <c r="E14" s="1" t="s">
        <v>26</v>
      </c>
      <c r="F14" s="3">
        <v>0.81</v>
      </c>
      <c r="G14" s="5">
        <v>155000</v>
      </c>
      <c r="H14" s="4">
        <v>44950.632337962998</v>
      </c>
      <c r="J14" t="str" cm="1">
        <f t="array" ref="J14:K14">_xlfn.TEXTSPLIT(B14:B14," ",)</f>
        <v>clara</v>
      </c>
      <c r="K14" t="str">
        <v>mendoza</v>
      </c>
    </row>
    <row r="15" spans="1:20" x14ac:dyDescent="0.35">
      <c r="A15">
        <v>1571</v>
      </c>
      <c r="B15" t="s">
        <v>57</v>
      </c>
      <c r="C15" t="str">
        <f t="shared" si="0"/>
        <v>1571andrea@ey.com</v>
      </c>
      <c r="D15" s="1" t="s">
        <v>33</v>
      </c>
      <c r="E15" s="1" t="s">
        <v>24</v>
      </c>
      <c r="F15" s="3">
        <v>0.32</v>
      </c>
      <c r="G15" s="5">
        <v>200000</v>
      </c>
      <c r="H15" s="4">
        <v>44950.292384259301</v>
      </c>
      <c r="J15" t="str" cm="1">
        <f t="array" ref="J15:K15">_xlfn.TEXTSPLIT(B15:B15," ",)</f>
        <v>andrea</v>
      </c>
      <c r="K15" t="str">
        <v>serrano</v>
      </c>
    </row>
    <row r="16" spans="1:20" x14ac:dyDescent="0.35">
      <c r="A16">
        <v>1508</v>
      </c>
      <c r="B16" t="s">
        <v>58</v>
      </c>
      <c r="C16" t="str">
        <f t="shared" si="0"/>
        <v>1508noelia@ey.com</v>
      </c>
      <c r="D16" s="1" t="s">
        <v>30</v>
      </c>
      <c r="E16" s="1" t="s">
        <v>44</v>
      </c>
      <c r="F16" s="3">
        <v>0.78</v>
      </c>
      <c r="G16" s="5">
        <v>164500</v>
      </c>
      <c r="H16" s="4">
        <v>44947.598182870403</v>
      </c>
      <c r="J16" t="str" cm="1">
        <f t="array" ref="J16:K16">_xlfn.TEXTSPLIT(B16:B16," ",)</f>
        <v>noelia</v>
      </c>
      <c r="K16" t="str">
        <v>marin</v>
      </c>
    </row>
    <row r="17" spans="1:11" x14ac:dyDescent="0.35">
      <c r="A17">
        <v>1155</v>
      </c>
      <c r="B17" t="s">
        <v>59</v>
      </c>
      <c r="C17" t="str">
        <f t="shared" si="0"/>
        <v>1155raquel@ey.com</v>
      </c>
      <c r="D17" s="1" t="s">
        <v>33</v>
      </c>
      <c r="E17" s="1" t="s">
        <v>25</v>
      </c>
      <c r="F17" s="3">
        <v>0.4</v>
      </c>
      <c r="G17" s="5">
        <v>200000</v>
      </c>
      <c r="H17" s="4">
        <v>44946.514837962997</v>
      </c>
      <c r="J17" t="str" cm="1">
        <f t="array" ref="J17:K17">_xlfn.TEXTSPLIT(B17:B17," ",)</f>
        <v>raquel</v>
      </c>
      <c r="K17" t="str">
        <v>ruiz</v>
      </c>
    </row>
    <row r="18" spans="1:11" x14ac:dyDescent="0.35">
      <c r="A18">
        <v>1878</v>
      </c>
      <c r="B18" t="s">
        <v>60</v>
      </c>
      <c r="C18" t="str">
        <f t="shared" si="0"/>
        <v>1878irene@ey.com</v>
      </c>
      <c r="D18" s="1" t="s">
        <v>28</v>
      </c>
      <c r="E18" s="1" t="s">
        <v>25</v>
      </c>
      <c r="F18" s="3">
        <v>0.8</v>
      </c>
      <c r="G18" s="5">
        <v>104668</v>
      </c>
      <c r="H18" s="4">
        <v>44945.192858796298</v>
      </c>
      <c r="J18" t="str" cm="1">
        <f t="array" ref="J18:K18">_xlfn.TEXTSPLIT(B18:B18," ",)</f>
        <v>irene</v>
      </c>
      <c r="K18" t="str">
        <v>solis</v>
      </c>
    </row>
    <row r="19" spans="1:11" x14ac:dyDescent="0.35">
      <c r="A19">
        <v>1904</v>
      </c>
      <c r="B19" t="s">
        <v>61</v>
      </c>
      <c r="C19" t="str">
        <f t="shared" si="0"/>
        <v>1904cristina@ey.com</v>
      </c>
      <c r="D19" s="1" t="s">
        <v>32</v>
      </c>
      <c r="E19" s="1" t="s">
        <v>27</v>
      </c>
      <c r="F19" s="3">
        <v>0.66</v>
      </c>
      <c r="G19" s="5">
        <v>105000</v>
      </c>
      <c r="H19" s="4">
        <v>44944.634004629603</v>
      </c>
      <c r="J19" t="str" cm="1">
        <f t="array" ref="J19:K19">_xlfn.TEXTSPLIT(B19:B19," ",)</f>
        <v>cristina</v>
      </c>
      <c r="K19" t="str">
        <v>navarro</v>
      </c>
    </row>
    <row r="20" spans="1:11" x14ac:dyDescent="0.35">
      <c r="A20">
        <v>1334</v>
      </c>
      <c r="B20" t="s">
        <v>62</v>
      </c>
      <c r="C20" t="str">
        <f t="shared" si="0"/>
        <v>1334victor@ey.com</v>
      </c>
      <c r="D20" s="1" t="s">
        <v>34</v>
      </c>
      <c r="E20" s="1" t="s">
        <v>26</v>
      </c>
      <c r="F20" s="3">
        <v>0.53</v>
      </c>
      <c r="G20" s="5">
        <v>217000</v>
      </c>
      <c r="H20" s="4">
        <v>44943.012071759302</v>
      </c>
      <c r="J20" t="str" cm="1">
        <f t="array" ref="J20:K20">_xlfn.TEXTSPLIT(B20:B20," ",)</f>
        <v>victor</v>
      </c>
      <c r="K20" t="str">
        <v>gutierrez</v>
      </c>
    </row>
    <row r="21" spans="1:11" x14ac:dyDescent="0.35">
      <c r="A21">
        <v>1140</v>
      </c>
      <c r="B21" t="s">
        <v>63</v>
      </c>
      <c r="C21" t="str">
        <f t="shared" si="0"/>
        <v>1140paula@ey.com</v>
      </c>
      <c r="D21" s="1" t="s">
        <v>30</v>
      </c>
      <c r="E21" s="1" t="s">
        <v>24</v>
      </c>
      <c r="F21" s="3">
        <v>0.09</v>
      </c>
      <c r="G21" s="5">
        <v>135000</v>
      </c>
      <c r="H21" s="4">
        <v>44942.9045833333</v>
      </c>
      <c r="J21" t="str" cm="1">
        <f t="array" ref="J21:K21">_xlfn.TEXTSPLIT(B21:B21," ",)</f>
        <v>paula</v>
      </c>
      <c r="K21" t="str">
        <v>cortes</v>
      </c>
    </row>
    <row r="22" spans="1:11" x14ac:dyDescent="0.35">
      <c r="A22">
        <v>1368</v>
      </c>
      <c r="B22" t="s">
        <v>64</v>
      </c>
      <c r="C22" t="str">
        <f t="shared" si="0"/>
        <v>1368francisco@ey.com</v>
      </c>
      <c r="D22" s="1" t="s">
        <v>35</v>
      </c>
      <c r="E22" s="1" t="s">
        <v>25</v>
      </c>
      <c r="F22" s="3">
        <v>0.68</v>
      </c>
      <c r="G22" s="9">
        <v>72540</v>
      </c>
      <c r="H22" s="4">
        <v>44942.003437500003</v>
      </c>
      <c r="J22" t="str" cm="1">
        <f t="array" ref="J22:K22">_xlfn.TEXTSPLIT(B22:B22," ",)</f>
        <v>francisco</v>
      </c>
      <c r="K22" t="str">
        <v>rivas</v>
      </c>
    </row>
    <row r="23" spans="1:11" x14ac:dyDescent="0.35">
      <c r="A23">
        <v>1241</v>
      </c>
      <c r="B23" t="s">
        <v>65</v>
      </c>
      <c r="C23" t="str">
        <f t="shared" si="0"/>
        <v>1241jorge@ey.com</v>
      </c>
      <c r="D23" s="1" t="s">
        <v>36</v>
      </c>
      <c r="E23" s="1" t="s">
        <v>44</v>
      </c>
      <c r="F23" s="3">
        <v>0.89</v>
      </c>
      <c r="G23" s="5">
        <v>145000</v>
      </c>
      <c r="H23" s="4">
        <v>44941.582916666703</v>
      </c>
      <c r="J23" t="str" cm="1">
        <f t="array" ref="J23:K23">_xlfn.TEXTSPLIT(B23:B23," ",)</f>
        <v>jorge</v>
      </c>
      <c r="K23" t="str">
        <v>reyes</v>
      </c>
    </row>
    <row r="24" spans="1:11" x14ac:dyDescent="0.35">
      <c r="A24">
        <v>1241</v>
      </c>
      <c r="B24" t="s">
        <v>65</v>
      </c>
      <c r="C24" t="str">
        <f t="shared" si="0"/>
        <v>1241jorge@ey.com</v>
      </c>
      <c r="D24" s="1" t="s">
        <v>36</v>
      </c>
      <c r="E24" s="1" t="s">
        <v>44</v>
      </c>
      <c r="F24" s="3">
        <v>0.89</v>
      </c>
      <c r="G24" s="5">
        <v>145000</v>
      </c>
      <c r="H24" s="4">
        <v>44941.582916666703</v>
      </c>
      <c r="J24" t="str" cm="1">
        <f t="array" ref="J24:K24">_xlfn.TEXTSPLIT(B24:B24," ",)</f>
        <v>jorge</v>
      </c>
      <c r="K24" t="str">
        <v>reyes</v>
      </c>
    </row>
    <row r="25" spans="1:11" x14ac:dyDescent="0.35">
      <c r="A25">
        <v>1876</v>
      </c>
      <c r="B25" t="s">
        <v>66</v>
      </c>
      <c r="C25" t="str">
        <f t="shared" si="0"/>
        <v>1876rocio@ey.com</v>
      </c>
      <c r="D25" s="1" t="s">
        <v>33</v>
      </c>
      <c r="E25" s="1" t="s">
        <v>24</v>
      </c>
      <c r="F25" s="3">
        <v>0.81</v>
      </c>
      <c r="G25" s="5">
        <v>350000</v>
      </c>
      <c r="H25" s="4">
        <v>44941.251863425903</v>
      </c>
      <c r="J25" t="str" cm="1">
        <f t="array" ref="J25:K25">_xlfn.TEXTSPLIT(B25:B25," ",)</f>
        <v>rocio</v>
      </c>
      <c r="K25" t="str">
        <v>mendez</v>
      </c>
    </row>
    <row r="26" spans="1:11" x14ac:dyDescent="0.35">
      <c r="A26">
        <v>1174</v>
      </c>
      <c r="B26" t="s">
        <v>67</v>
      </c>
      <c r="C26" t="str">
        <f t="shared" si="0"/>
        <v>1174alejandro@ey.com</v>
      </c>
      <c r="D26" s="1" t="s">
        <v>30</v>
      </c>
      <c r="E26" s="1" t="s">
        <v>27</v>
      </c>
      <c r="F26" s="3">
        <v>0.11</v>
      </c>
      <c r="G26" s="5">
        <v>110000</v>
      </c>
      <c r="H26" s="4">
        <v>44939.8907175926</v>
      </c>
      <c r="J26" t="str" cm="1">
        <f t="array" ref="J26:K26">_xlfn.TEXTSPLIT(B26:B26," ",)</f>
        <v>alejandro</v>
      </c>
      <c r="K26" t="str">
        <v>lozano</v>
      </c>
    </row>
    <row r="27" spans="1:11" x14ac:dyDescent="0.35">
      <c r="A27">
        <v>1091</v>
      </c>
      <c r="B27" t="s">
        <v>68</v>
      </c>
      <c r="C27" t="str">
        <f t="shared" si="0"/>
        <v>1091sergio@ey.com</v>
      </c>
      <c r="D27" s="1" t="s">
        <v>30</v>
      </c>
      <c r="E27" s="1" t="s">
        <v>26</v>
      </c>
      <c r="F27" s="3">
        <v>0.37</v>
      </c>
      <c r="G27" s="5">
        <v>102500</v>
      </c>
      <c r="H27" s="4">
        <v>44939.798032407401</v>
      </c>
      <c r="J27" t="str" cm="1">
        <f t="array" ref="J27:K27">_xlfn.TEXTSPLIT(B27:B27," ",)</f>
        <v>sergio</v>
      </c>
      <c r="K27" t="str">
        <v>torres</v>
      </c>
    </row>
    <row r="28" spans="1:11" x14ac:dyDescent="0.35">
      <c r="A28">
        <v>1755</v>
      </c>
      <c r="B28" t="s">
        <v>69</v>
      </c>
      <c r="C28" t="str">
        <f t="shared" si="0"/>
        <v>1755david@ey.com</v>
      </c>
      <c r="D28" s="1" t="s">
        <v>28</v>
      </c>
      <c r="E28" s="1" t="s">
        <v>24</v>
      </c>
      <c r="F28" s="3">
        <v>0.26</v>
      </c>
      <c r="G28" s="5">
        <v>980301.5</v>
      </c>
      <c r="H28" s="4">
        <v>44938.864351851902</v>
      </c>
      <c r="J28" t="str" cm="1">
        <f t="array" ref="J28:K28">_xlfn.TEXTSPLIT(B28:B28," ",)</f>
        <v>david</v>
      </c>
      <c r="K28" t="str">
        <v>perez</v>
      </c>
    </row>
    <row r="29" spans="1:11" x14ac:dyDescent="0.35">
      <c r="A29">
        <v>1457</v>
      </c>
      <c r="B29" t="s">
        <v>70</v>
      </c>
      <c r="C29" t="str">
        <f t="shared" si="0"/>
        <v>1457sara@ey.com</v>
      </c>
      <c r="D29" s="1" t="s">
        <v>37</v>
      </c>
      <c r="E29" s="1" t="s">
        <v>27</v>
      </c>
      <c r="F29" s="3">
        <v>0.72</v>
      </c>
      <c r="G29" s="5">
        <v>173000</v>
      </c>
      <c r="H29" s="4">
        <v>44938.753912036998</v>
      </c>
      <c r="J29" t="str" cm="1">
        <f t="array" ref="J29:K29">_xlfn.TEXTSPLIT(B29:B29," ",)</f>
        <v>sara</v>
      </c>
      <c r="K29" t="str">
        <v>vega</v>
      </c>
    </row>
    <row r="30" spans="1:11" x14ac:dyDescent="0.35">
      <c r="A30">
        <v>1604</v>
      </c>
      <c r="B30" t="s">
        <v>71</v>
      </c>
      <c r="C30" t="str">
        <f t="shared" si="0"/>
        <v>1604esteban@ey.com</v>
      </c>
      <c r="D30" s="1" t="s">
        <v>38</v>
      </c>
      <c r="E30" s="1" t="s">
        <v>25</v>
      </c>
      <c r="F30" s="3">
        <v>0.28999999999999998</v>
      </c>
      <c r="G30" s="5">
        <v>138200</v>
      </c>
      <c r="H30" s="4">
        <v>44938.389571759297</v>
      </c>
      <c r="J30" t="str" cm="1">
        <f t="array" ref="J30:K30">_xlfn.TEXTSPLIT(B30:B30," ",)</f>
        <v>esteban</v>
      </c>
      <c r="K30" t="str">
        <v>castillo</v>
      </c>
    </row>
    <row r="31" spans="1:11" x14ac:dyDescent="0.35">
      <c r="A31">
        <v>1769</v>
      </c>
      <c r="B31" t="s">
        <v>72</v>
      </c>
      <c r="C31" t="str">
        <f t="shared" si="0"/>
        <v>1769juan@ey.com</v>
      </c>
      <c r="D31" s="1" t="s">
        <v>32</v>
      </c>
      <c r="E31" s="1" t="s">
        <v>44</v>
      </c>
      <c r="F31" s="3">
        <v>0.64</v>
      </c>
      <c r="G31" s="5">
        <v>157500</v>
      </c>
      <c r="H31" s="4">
        <v>44938.17</v>
      </c>
      <c r="J31" t="str" cm="1">
        <f t="array" ref="J31:K31">_xlfn.TEXTSPLIT(B31:B31," ",)</f>
        <v>juan</v>
      </c>
      <c r="K31" t="str">
        <v>martinez</v>
      </c>
    </row>
    <row r="32" spans="1:11" x14ac:dyDescent="0.35">
      <c r="A32">
        <v>1259</v>
      </c>
      <c r="B32" t="s">
        <v>73</v>
      </c>
      <c r="C32" t="str">
        <f t="shared" si="0"/>
        <v>1259teresa@ey.com</v>
      </c>
      <c r="D32" s="1" t="s">
        <v>28</v>
      </c>
      <c r="E32" s="1" t="s">
        <v>24</v>
      </c>
      <c r="F32" s="3">
        <v>0.36</v>
      </c>
      <c r="G32" s="5">
        <v>147500</v>
      </c>
      <c r="H32" s="4">
        <v>44937.8390393519</v>
      </c>
      <c r="J32" t="str" cm="1">
        <f t="array" ref="J32:K32">_xlfn.TEXTSPLIT(B32:B32," ",)</f>
        <v>teresa</v>
      </c>
      <c r="K32" t="str">
        <v>gil</v>
      </c>
    </row>
    <row r="33" spans="1:11" x14ac:dyDescent="0.35">
      <c r="A33">
        <v>1165</v>
      </c>
      <c r="B33" t="s">
        <v>74</v>
      </c>
      <c r="C33" t="str">
        <f t="shared" si="0"/>
        <v>1165natalia@ey.com</v>
      </c>
      <c r="D33" s="1" t="s">
        <v>30</v>
      </c>
      <c r="E33" s="1" t="s">
        <v>26</v>
      </c>
      <c r="F33" s="3">
        <v>0.64</v>
      </c>
      <c r="G33" s="9">
        <v>49920</v>
      </c>
      <c r="H33" s="4">
        <v>44937.418194444399</v>
      </c>
      <c r="J33" t="str" cm="1">
        <f t="array" ref="J33:K33">_xlfn.TEXTSPLIT(B33:B33," ",)</f>
        <v>natalia</v>
      </c>
      <c r="K33" t="str">
        <v>vazquez</v>
      </c>
    </row>
    <row r="34" spans="1:11" x14ac:dyDescent="0.35">
      <c r="A34">
        <v>1026</v>
      </c>
      <c r="B34" t="s">
        <v>75</v>
      </c>
      <c r="C34" t="str">
        <f t="shared" si="0"/>
        <v>1026silguerrero@ey.com</v>
      </c>
      <c r="D34" s="1" t="s">
        <v>32</v>
      </c>
      <c r="E34" s="1" t="s">
        <v>24</v>
      </c>
      <c r="F34" s="3">
        <v>0.12</v>
      </c>
      <c r="G34" s="5">
        <v>215500</v>
      </c>
      <c r="H34" s="4">
        <v>44937.251875000002</v>
      </c>
      <c r="J34" t="str" cm="1">
        <f t="array" ref="J34">_xlfn.TEXTSPLIT(B34:B34," ",)</f>
        <v>silguerrero</v>
      </c>
    </row>
    <row r="35" spans="1:11" x14ac:dyDescent="0.35">
      <c r="A35">
        <v>1872</v>
      </c>
      <c r="B35" t="s">
        <v>76</v>
      </c>
      <c r="C35" t="str">
        <f t="shared" si="0"/>
        <v>1872marta@ey.com</v>
      </c>
      <c r="D35" s="1" t="s">
        <v>32</v>
      </c>
      <c r="E35" s="1" t="s">
        <v>27</v>
      </c>
      <c r="F35" s="3">
        <v>0.81</v>
      </c>
      <c r="G35" s="5">
        <v>222500</v>
      </c>
      <c r="H35" s="4">
        <v>44937.251828703702</v>
      </c>
      <c r="J35" t="str" cm="1">
        <f t="array" ref="J35:K35">_xlfn.TEXTSPLIT(B35:B35," ",)</f>
        <v>marta</v>
      </c>
      <c r="K35" t="str">
        <v>castro</v>
      </c>
    </row>
    <row r="36" spans="1:11" x14ac:dyDescent="0.35">
      <c r="A36">
        <v>1280</v>
      </c>
      <c r="B36" t="s">
        <v>77</v>
      </c>
      <c r="C36" t="str">
        <f t="shared" si="0"/>
        <v>1280oscar@ey.com</v>
      </c>
      <c r="D36" s="1" t="s">
        <v>32</v>
      </c>
      <c r="E36" s="1" t="s">
        <v>25</v>
      </c>
      <c r="F36" s="3">
        <v>0.89</v>
      </c>
      <c r="G36" s="5">
        <v>77500</v>
      </c>
      <c r="H36" s="4">
        <v>44936.751516203702</v>
      </c>
      <c r="J36" t="str" cm="1">
        <f t="array" ref="J36:K36">_xlfn.TEXTSPLIT(B36:B36," ",)</f>
        <v>oscar</v>
      </c>
      <c r="K36" t="str">
        <v>delgado</v>
      </c>
    </row>
    <row r="37" spans="1:11" x14ac:dyDescent="0.35">
      <c r="A37">
        <v>1351</v>
      </c>
      <c r="B37" t="s">
        <v>78</v>
      </c>
      <c r="C37" t="str">
        <f t="shared" si="0"/>
        <v>1351mario@ey.com</v>
      </c>
      <c r="D37" s="1" t="s">
        <v>28</v>
      </c>
      <c r="E37" s="1" t="s">
        <v>44</v>
      </c>
      <c r="F37" s="3">
        <v>0.62</v>
      </c>
      <c r="G37" s="5">
        <v>94342.5</v>
      </c>
      <c r="H37" s="4">
        <v>44935.885138888902</v>
      </c>
      <c r="J37" t="str" cm="1">
        <f t="array" ref="J37:K37">_xlfn.TEXTSPLIT(B37:B37," ",)</f>
        <v>mario</v>
      </c>
      <c r="K37" t="str">
        <v>lozano</v>
      </c>
    </row>
    <row r="38" spans="1:11" x14ac:dyDescent="0.35">
      <c r="A38">
        <v>1354</v>
      </c>
      <c r="B38" t="s">
        <v>79</v>
      </c>
      <c r="C38" t="str">
        <f t="shared" si="0"/>
        <v>1354adrian@ey.com</v>
      </c>
      <c r="D38" s="1" t="s">
        <v>39</v>
      </c>
      <c r="E38" s="1" t="s">
        <v>27</v>
      </c>
      <c r="F38" s="3">
        <v>0.83</v>
      </c>
      <c r="G38" s="5">
        <v>70000</v>
      </c>
      <c r="H38" s="4">
        <v>44935.862546296303</v>
      </c>
      <c r="J38" t="str" cm="1">
        <f t="array" ref="J38:K38">_xlfn.TEXTSPLIT(B38:B38," ",)</f>
        <v>adrian</v>
      </c>
      <c r="K38" t="str">
        <v>aguirre</v>
      </c>
    </row>
    <row r="39" spans="1:11" x14ac:dyDescent="0.35">
      <c r="A39">
        <v>1354</v>
      </c>
      <c r="B39" t="s">
        <v>79</v>
      </c>
      <c r="C39" t="str">
        <f t="shared" si="0"/>
        <v>1354adrian@ey.com</v>
      </c>
      <c r="D39" s="1" t="s">
        <v>39</v>
      </c>
      <c r="E39" s="1" t="s">
        <v>26</v>
      </c>
      <c r="F39" s="3">
        <v>0.83</v>
      </c>
      <c r="G39" s="5">
        <v>70000</v>
      </c>
      <c r="H39" s="4">
        <v>44935.862546296303</v>
      </c>
      <c r="J39" t="str" cm="1">
        <f t="array" ref="J39:K39">_xlfn.TEXTSPLIT(B39:B39," ",)</f>
        <v>adrian</v>
      </c>
      <c r="K39" t="str">
        <v>aguirre</v>
      </c>
    </row>
    <row r="40" spans="1:11" x14ac:dyDescent="0.35">
      <c r="A40">
        <v>1353</v>
      </c>
      <c r="B40" t="s">
        <v>80</v>
      </c>
      <c r="C40" t="str">
        <f t="shared" si="0"/>
        <v>1353hugo@ey.com</v>
      </c>
      <c r="D40" s="1" t="s">
        <v>32</v>
      </c>
      <c r="E40" s="1" t="s">
        <v>26</v>
      </c>
      <c r="F40" s="3">
        <v>0.78</v>
      </c>
      <c r="G40" s="9">
        <v>83200</v>
      </c>
      <c r="H40" s="4">
        <v>44935.753368055601</v>
      </c>
      <c r="J40" t="str" cm="1">
        <f t="array" ref="J40:K40">_xlfn.TEXTSPLIT(B40:B40," ",)</f>
        <v>hugo</v>
      </c>
      <c r="K40" t="str">
        <v>dominguez</v>
      </c>
    </row>
    <row r="41" spans="1:11" x14ac:dyDescent="0.35">
      <c r="A41">
        <v>1695</v>
      </c>
      <c r="B41" t="s">
        <v>81</v>
      </c>
      <c r="C41" t="str">
        <f t="shared" si="0"/>
        <v>1695alicia@ey.com</v>
      </c>
      <c r="D41" s="1" t="s">
        <v>29</v>
      </c>
      <c r="E41" s="1" t="s">
        <v>24</v>
      </c>
      <c r="F41" s="3">
        <v>0.4</v>
      </c>
      <c r="G41" s="5">
        <v>150000</v>
      </c>
      <c r="H41" s="4">
        <v>44935.483148148203</v>
      </c>
      <c r="J41" t="str" cm="1">
        <f t="array" ref="J41:K41">_xlfn.TEXTSPLIT(B41:B41," ",)</f>
        <v>alicia</v>
      </c>
      <c r="K41" t="str">
        <v>duarte</v>
      </c>
    </row>
    <row r="42" spans="1:11" x14ac:dyDescent="0.35">
      <c r="A42">
        <v>1224</v>
      </c>
      <c r="B42" t="s">
        <v>82</v>
      </c>
      <c r="C42" t="str">
        <f t="shared" si="0"/>
        <v>1224andres@ey.com</v>
      </c>
      <c r="D42" s="1" t="s">
        <v>33</v>
      </c>
      <c r="E42" s="1" t="s">
        <v>25</v>
      </c>
      <c r="F42" s="3">
        <v>0.55000000000000004</v>
      </c>
      <c r="G42" s="5">
        <v>90000</v>
      </c>
      <c r="H42" s="4">
        <v>44935.086574074099</v>
      </c>
      <c r="J42" t="str" cm="1">
        <f t="array" ref="J42:K42">_xlfn.TEXTSPLIT(B42:B42," ",)</f>
        <v>andres</v>
      </c>
      <c r="K42" t="str">
        <v>herrera</v>
      </c>
    </row>
    <row r="43" spans="1:11" x14ac:dyDescent="0.35">
      <c r="A43">
        <v>1923</v>
      </c>
      <c r="B43" t="s">
        <v>83</v>
      </c>
      <c r="C43" t="str">
        <f t="shared" si="0"/>
        <v>1923manuel@ey.com</v>
      </c>
      <c r="D43" s="1" t="s">
        <v>30</v>
      </c>
      <c r="E43" s="1" t="s">
        <v>44</v>
      </c>
      <c r="F43" s="3">
        <v>0.41</v>
      </c>
      <c r="G43" s="5">
        <v>135000</v>
      </c>
      <c r="H43" s="4">
        <v>44933.9211574074</v>
      </c>
      <c r="J43" t="str" cm="1">
        <f t="array" ref="J43:K43">_xlfn.TEXTSPLIT(B43:B43," ",)</f>
        <v>manuel</v>
      </c>
      <c r="K43" t="str">
        <v>esteban</v>
      </c>
    </row>
    <row r="44" spans="1:11" x14ac:dyDescent="0.35">
      <c r="A44">
        <v>1193</v>
      </c>
      <c r="B44" t="s">
        <v>84</v>
      </c>
      <c r="C44" t="str">
        <f t="shared" si="0"/>
        <v>1193ruben@ey.com</v>
      </c>
      <c r="D44" s="1" t="s">
        <v>40</v>
      </c>
      <c r="E44" s="1" t="s">
        <v>25</v>
      </c>
      <c r="F44" s="3">
        <v>0.18</v>
      </c>
      <c r="G44" s="5">
        <v>218500</v>
      </c>
      <c r="H44" s="4">
        <v>44933.333541666703</v>
      </c>
      <c r="J44" t="str" cm="1">
        <f t="array" ref="J44:K44">_xlfn.TEXTSPLIT(B44:B44," ",)</f>
        <v>ruben</v>
      </c>
      <c r="K44" t="str">
        <v>molina</v>
      </c>
    </row>
    <row r="45" spans="1:11" x14ac:dyDescent="0.35">
      <c r="A45">
        <v>1523</v>
      </c>
      <c r="B45" t="s">
        <v>85</v>
      </c>
      <c r="C45" t="str">
        <f t="shared" si="0"/>
        <v>1523carolina@ey.com</v>
      </c>
      <c r="D45" s="1" t="s">
        <v>32</v>
      </c>
      <c r="E45" s="1" t="s">
        <v>27</v>
      </c>
      <c r="F45" s="3">
        <v>0.25</v>
      </c>
      <c r="G45" s="5">
        <v>127500</v>
      </c>
      <c r="H45" s="4">
        <v>44932.797962962999</v>
      </c>
      <c r="J45" t="str" cm="1">
        <f t="array" ref="J45:K45">_xlfn.TEXTSPLIT(B45:B45," ",)</f>
        <v>carolina</v>
      </c>
      <c r="K45" t="str">
        <v>bravo</v>
      </c>
    </row>
    <row r="46" spans="1:11" x14ac:dyDescent="0.35">
      <c r="A46">
        <v>1812</v>
      </c>
      <c r="B46" t="s">
        <v>86</v>
      </c>
      <c r="C46" t="str">
        <f t="shared" si="0"/>
        <v>1812ivan@ey.com</v>
      </c>
      <c r="D46" s="1" t="s">
        <v>29</v>
      </c>
      <c r="E46" s="1" t="s">
        <v>26</v>
      </c>
      <c r="F46" s="3">
        <v>0.13</v>
      </c>
      <c r="G46" s="5">
        <v>57500</v>
      </c>
      <c r="H46" s="4">
        <v>44931.668831018498</v>
      </c>
      <c r="J46" t="str" cm="1">
        <f t="array" ref="J46:K46">_xlfn.TEXTSPLIT(B46:B46," ",)</f>
        <v>ivan</v>
      </c>
      <c r="K46" t="str">
        <v>ortega</v>
      </c>
    </row>
    <row r="47" spans="1:11" x14ac:dyDescent="0.35">
      <c r="A47">
        <v>1650</v>
      </c>
      <c r="B47" t="s">
        <v>87</v>
      </c>
      <c r="C47" t="str">
        <f t="shared" si="0"/>
        <v>1650isabel@ey.com</v>
      </c>
      <c r="D47" s="1" t="s">
        <v>30</v>
      </c>
      <c r="E47" s="1" t="s">
        <v>24</v>
      </c>
      <c r="F47" s="3">
        <v>0.59</v>
      </c>
      <c r="G47" s="5">
        <v>145000</v>
      </c>
      <c r="H47" s="4">
        <v>44930.919699074097</v>
      </c>
      <c r="J47" t="str" cm="1">
        <f t="array" ref="J47:K47">_xlfn.TEXTSPLIT(B47:B47," ",)</f>
        <v>isabel</v>
      </c>
      <c r="K47" t="str">
        <v>morales</v>
      </c>
    </row>
    <row r="48" spans="1:11" x14ac:dyDescent="0.35">
      <c r="A48">
        <v>1806</v>
      </c>
      <c r="B48" t="s">
        <v>88</v>
      </c>
      <c r="C48" t="str">
        <f t="shared" si="0"/>
        <v>1806diego@ey.com</v>
      </c>
      <c r="D48" s="1" t="s">
        <v>29</v>
      </c>
      <c r="E48" s="1" t="s">
        <v>44</v>
      </c>
      <c r="F48" s="3">
        <v>0.35</v>
      </c>
      <c r="G48" s="5">
        <v>96500</v>
      </c>
      <c r="H48" s="4">
        <v>44930.417453703703</v>
      </c>
      <c r="J48" t="str" cm="1">
        <f t="array" ref="J48:K48">_xlfn.TEXTSPLIT(B48:B48," ",)</f>
        <v>diego</v>
      </c>
      <c r="K48" t="str">
        <v>campos</v>
      </c>
    </row>
    <row r="49" spans="1:11" x14ac:dyDescent="0.35">
      <c r="A49">
        <v>1762</v>
      </c>
      <c r="B49" t="s">
        <v>89</v>
      </c>
      <c r="C49" t="str">
        <f t="shared" si="0"/>
        <v>1762laura@ey.com</v>
      </c>
      <c r="D49" s="1" t="s">
        <v>29</v>
      </c>
      <c r="E49" s="1" t="s">
        <v>25</v>
      </c>
      <c r="F49" s="3">
        <v>0.62</v>
      </c>
      <c r="G49" s="5">
        <v>96500</v>
      </c>
      <c r="H49" s="4">
        <v>44930.417141203703</v>
      </c>
      <c r="J49" t="str" cm="1">
        <f t="array" ref="J49:K49">_xlfn.TEXTSPLIT(B49:B49," ",)</f>
        <v>laura</v>
      </c>
      <c r="K49" t="str">
        <v>diaz</v>
      </c>
    </row>
    <row r="50" spans="1:11" x14ac:dyDescent="0.35">
      <c r="A50">
        <v>1815</v>
      </c>
      <c r="B50" t="s">
        <v>90</v>
      </c>
      <c r="C50" t="str">
        <f t="shared" si="0"/>
        <v>1815fernando@ey.com</v>
      </c>
      <c r="D50" s="1" t="s">
        <v>32</v>
      </c>
      <c r="E50" s="1" t="s">
        <v>27</v>
      </c>
      <c r="F50" s="3">
        <v>0.8</v>
      </c>
      <c r="G50" s="5">
        <v>170000</v>
      </c>
      <c r="H50" s="4">
        <v>44930.060763888898</v>
      </c>
      <c r="J50" t="str" cm="1">
        <f t="array" ref="J50:K50">_xlfn.TEXTSPLIT(B50:B50," ",)</f>
        <v>fernando</v>
      </c>
      <c r="K50" t="str">
        <v>pena</v>
      </c>
    </row>
    <row r="51" spans="1:11" x14ac:dyDescent="0.35">
      <c r="A51">
        <v>1251</v>
      </c>
      <c r="B51" t="s">
        <v>91</v>
      </c>
      <c r="C51" t="str">
        <f t="shared" si="0"/>
        <v>1251sofia@ey.com</v>
      </c>
      <c r="D51" s="1" t="s">
        <v>41</v>
      </c>
      <c r="E51" s="1" t="s">
        <v>25</v>
      </c>
      <c r="F51" s="3">
        <v>0.85</v>
      </c>
      <c r="G51" s="9">
        <v>72800</v>
      </c>
      <c r="H51" s="4">
        <v>44929.982650462996</v>
      </c>
      <c r="J51" t="str" cm="1">
        <f t="array" ref="J51:K51">_xlfn.TEXTSPLIT(B51:B51," ",)</f>
        <v>sofia</v>
      </c>
      <c r="K51" t="str">
        <v>bautista</v>
      </c>
    </row>
    <row r="52" spans="1:11" x14ac:dyDescent="0.35">
      <c r="A52">
        <v>1227</v>
      </c>
      <c r="B52" t="s">
        <v>92</v>
      </c>
      <c r="C52" t="str">
        <f t="shared" si="0"/>
        <v>1227guillermo@ey.com</v>
      </c>
      <c r="D52" s="1" t="s">
        <v>42</v>
      </c>
      <c r="E52" s="1" t="s">
        <v>26</v>
      </c>
      <c r="F52" s="3">
        <v>0.34</v>
      </c>
      <c r="G52" s="5">
        <v>202500</v>
      </c>
      <c r="H52" s="4">
        <v>44928.793657407397</v>
      </c>
      <c r="J52" t="str" cm="1">
        <f t="array" ref="J52:K52">_xlfn.TEXTSPLIT(B52:B52," ",)</f>
        <v>guillermo</v>
      </c>
      <c r="K52" t="str">
        <v>fuentes</v>
      </c>
    </row>
    <row r="53" spans="1:11" x14ac:dyDescent="0.35">
      <c r="A53">
        <v>1103</v>
      </c>
      <c r="B53" t="s">
        <v>93</v>
      </c>
      <c r="C53" t="str">
        <f t="shared" si="0"/>
        <v>1103antonio@ey.com</v>
      </c>
      <c r="D53" s="1" t="s">
        <v>43</v>
      </c>
      <c r="E53" s="1" t="s">
        <v>24</v>
      </c>
      <c r="F53" s="3">
        <v>0.57999999999999996</v>
      </c>
      <c r="G53" s="5">
        <v>218500</v>
      </c>
      <c r="H53" s="4">
        <v>44928.708414351902</v>
      </c>
      <c r="J53" t="str" cm="1">
        <f t="array" ref="J53:K53">_xlfn.TEXTSPLIT(B53:B53," ",)</f>
        <v>antonio</v>
      </c>
      <c r="K53" t="str">
        <v>leon</v>
      </c>
    </row>
    <row r="54" spans="1:11" x14ac:dyDescent="0.35">
      <c r="A54">
        <v>1743</v>
      </c>
      <c r="B54" t="s">
        <v>94</v>
      </c>
      <c r="C54" t="str">
        <f t="shared" si="0"/>
        <v>1743maria@ey.com</v>
      </c>
      <c r="D54" s="1" t="s">
        <v>32</v>
      </c>
      <c r="E54" s="1" t="s">
        <v>27</v>
      </c>
      <c r="F54" s="3">
        <v>0.36</v>
      </c>
      <c r="G54" s="5">
        <v>224500</v>
      </c>
      <c r="H54" s="4">
        <v>44928.625729166699</v>
      </c>
      <c r="J54" t="str" cm="1">
        <f t="array" ref="J54:K54">_xlfn.TEXTSPLIT(B54:B54," ",)</f>
        <v>maria</v>
      </c>
      <c r="K54" t="str">
        <v>gonzalez</v>
      </c>
    </row>
    <row r="55" spans="1:11" x14ac:dyDescent="0.35">
      <c r="A55">
        <v>1349</v>
      </c>
      <c r="B55" t="s">
        <v>95</v>
      </c>
      <c r="C55" t="str">
        <f t="shared" si="0"/>
        <v>1349julia@ey.com</v>
      </c>
      <c r="D55" s="1" t="s">
        <v>32</v>
      </c>
      <c r="E55" s="1" t="s">
        <v>25</v>
      </c>
      <c r="F55" s="3">
        <v>0.26</v>
      </c>
      <c r="G55" s="5">
        <v>204500</v>
      </c>
      <c r="H55" s="4">
        <v>44938</v>
      </c>
      <c r="J55" t="str" cm="1">
        <f t="array" ref="J55:K55">_xlfn.TEXTSPLIT(B55:B55," ",)</f>
        <v>julia</v>
      </c>
      <c r="K55" t="str">
        <v>hidalgo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F6BC-6A04-47A6-882D-A82AC7CF658A}">
  <dimension ref="A1:N55"/>
  <sheetViews>
    <sheetView topLeftCell="B1" workbookViewId="0">
      <selection activeCell="M3" sqref="M3"/>
    </sheetView>
  </sheetViews>
  <sheetFormatPr defaultRowHeight="14.5" x14ac:dyDescent="0.35"/>
  <cols>
    <col min="1" max="1" width="11.1796875" bestFit="1" customWidth="1"/>
    <col min="2" max="2" width="15.6328125" bestFit="1" customWidth="1"/>
    <col min="3" max="3" width="25" bestFit="1" customWidth="1"/>
    <col min="4" max="4" width="21.54296875" bestFit="1" customWidth="1"/>
    <col min="5" max="5" width="12.36328125" bestFit="1" customWidth="1"/>
    <col min="6" max="6" width="11.90625" bestFit="1" customWidth="1"/>
    <col min="7" max="7" width="11.6328125" bestFit="1" customWidth="1"/>
    <col min="8" max="8" width="12.54296875" bestFit="1" customWidth="1"/>
    <col min="10" max="10" width="9.453125" bestFit="1" customWidth="1"/>
    <col min="11" max="11" width="10.36328125" bestFit="1" customWidth="1"/>
    <col min="14" max="14" width="17.54296875" customWidth="1"/>
  </cols>
  <sheetData>
    <row r="1" spans="1:14" x14ac:dyDescent="0.35">
      <c r="A1" t="s">
        <v>1</v>
      </c>
      <c r="B1" t="s">
        <v>0</v>
      </c>
      <c r="C1" t="s">
        <v>2</v>
      </c>
      <c r="D1" t="s">
        <v>19</v>
      </c>
      <c r="E1" t="s">
        <v>23</v>
      </c>
      <c r="F1" t="s">
        <v>22</v>
      </c>
      <c r="G1" t="s">
        <v>20</v>
      </c>
      <c r="H1" t="s">
        <v>21</v>
      </c>
      <c r="J1" s="6" t="s">
        <v>114</v>
      </c>
      <c r="K1" s="6" t="s">
        <v>115</v>
      </c>
      <c r="L1" s="6" t="s">
        <v>116</v>
      </c>
      <c r="M1" s="6" t="s">
        <v>117</v>
      </c>
      <c r="N1" s="6" t="s">
        <v>118</v>
      </c>
    </row>
    <row r="2" spans="1:14" x14ac:dyDescent="0.35">
      <c r="A2">
        <v>1626</v>
      </c>
      <c r="B2" t="s">
        <v>45</v>
      </c>
      <c r="D2" s="1" t="s">
        <v>28</v>
      </c>
      <c r="E2" s="1" t="s">
        <v>25</v>
      </c>
      <c r="F2" s="3">
        <v>0.62</v>
      </c>
      <c r="G2" s="5">
        <v>88128</v>
      </c>
      <c r="H2" s="4">
        <v>44956.342997685198</v>
      </c>
      <c r="J2">
        <f>DAY(H2)</f>
        <v>30</v>
      </c>
      <c r="K2">
        <f>MONTH(H2)</f>
        <v>1</v>
      </c>
      <c r="L2">
        <f>YEAR(H2)</f>
        <v>2023</v>
      </c>
    </row>
    <row r="3" spans="1:14" x14ac:dyDescent="0.35">
      <c r="A3">
        <v>1626</v>
      </c>
      <c r="B3" t="s">
        <v>45</v>
      </c>
      <c r="D3" s="1" t="s">
        <v>28</v>
      </c>
      <c r="E3" s="1" t="s">
        <v>44</v>
      </c>
      <c r="F3" s="3">
        <v>0.62</v>
      </c>
      <c r="G3" s="5">
        <v>88128</v>
      </c>
      <c r="H3" s="4">
        <v>44956.342997685198</v>
      </c>
    </row>
    <row r="4" spans="1:14" x14ac:dyDescent="0.35">
      <c r="A4">
        <v>1382</v>
      </c>
      <c r="B4" t="s">
        <v>46</v>
      </c>
      <c r="D4" s="1" t="s">
        <v>29</v>
      </c>
      <c r="E4" s="1" t="s">
        <v>27</v>
      </c>
      <c r="F4" s="3">
        <v>0.21</v>
      </c>
      <c r="G4" s="5">
        <v>105800</v>
      </c>
      <c r="H4" s="4">
        <v>44955.420057870397</v>
      </c>
    </row>
    <row r="5" spans="1:14" x14ac:dyDescent="0.35">
      <c r="A5">
        <v>1414</v>
      </c>
      <c r="B5" t="s">
        <v>47</v>
      </c>
      <c r="D5" s="1" t="s">
        <v>29</v>
      </c>
      <c r="E5" s="1" t="s">
        <v>24</v>
      </c>
      <c r="F5" s="3">
        <v>0.1</v>
      </c>
      <c r="G5" s="5">
        <v>116700</v>
      </c>
      <c r="H5" s="4">
        <v>44955.420046296298</v>
      </c>
      <c r="K5" s="4"/>
    </row>
    <row r="6" spans="1:14" x14ac:dyDescent="0.35">
      <c r="A6">
        <v>1415</v>
      </c>
      <c r="B6" t="s">
        <v>48</v>
      </c>
      <c r="D6" s="1" t="s">
        <v>29</v>
      </c>
      <c r="E6" s="1" t="s">
        <v>25</v>
      </c>
      <c r="F6" s="3">
        <v>0.37</v>
      </c>
      <c r="G6" s="5">
        <v>96500</v>
      </c>
      <c r="H6" s="4">
        <v>44953.435868055603</v>
      </c>
    </row>
    <row r="7" spans="1:14" x14ac:dyDescent="0.35">
      <c r="A7">
        <v>1087</v>
      </c>
      <c r="B7" t="s">
        <v>49</v>
      </c>
      <c r="D7" s="1" t="s">
        <v>30</v>
      </c>
      <c r="E7" s="1" t="s">
        <v>26</v>
      </c>
      <c r="F7" s="3">
        <v>0.49</v>
      </c>
      <c r="G7" s="9">
        <v>45240</v>
      </c>
      <c r="H7" s="4">
        <v>44953.378587963001</v>
      </c>
    </row>
    <row r="8" spans="1:14" x14ac:dyDescent="0.35">
      <c r="A8">
        <v>1383</v>
      </c>
      <c r="B8" t="s">
        <v>50</v>
      </c>
      <c r="D8" s="1" t="s">
        <v>31</v>
      </c>
      <c r="E8" s="1" t="s">
        <v>27</v>
      </c>
      <c r="F8" s="3">
        <v>0.51</v>
      </c>
      <c r="G8" s="9">
        <v>138320</v>
      </c>
      <c r="H8" s="4">
        <v>44953.003946759301</v>
      </c>
    </row>
    <row r="9" spans="1:14" x14ac:dyDescent="0.35">
      <c r="A9">
        <v>1759</v>
      </c>
      <c r="B9" t="s">
        <v>51</v>
      </c>
      <c r="D9" s="1" t="s">
        <v>32</v>
      </c>
      <c r="E9" s="1" t="s">
        <v>24</v>
      </c>
      <c r="F9" s="3">
        <v>0.18</v>
      </c>
      <c r="G9" s="5">
        <v>75000</v>
      </c>
      <c r="H9" s="4">
        <v>44952.6753356482</v>
      </c>
    </row>
    <row r="10" spans="1:14" x14ac:dyDescent="0.35">
      <c r="A10">
        <v>1357</v>
      </c>
      <c r="B10" t="s">
        <v>52</v>
      </c>
      <c r="D10" s="1" t="s">
        <v>32</v>
      </c>
      <c r="E10" s="1" t="s">
        <v>27</v>
      </c>
      <c r="F10" s="3">
        <v>0.64</v>
      </c>
      <c r="G10" s="5">
        <v>105000</v>
      </c>
      <c r="H10" s="4">
        <v>44952.328252314801</v>
      </c>
    </row>
    <row r="11" spans="1:14" x14ac:dyDescent="0.35">
      <c r="A11">
        <v>1706</v>
      </c>
      <c r="B11" t="s">
        <v>53</v>
      </c>
      <c r="D11" s="1" t="s">
        <v>32</v>
      </c>
      <c r="E11" s="1" t="s">
        <v>44</v>
      </c>
      <c r="F11" s="3">
        <v>0.46</v>
      </c>
      <c r="G11" s="5">
        <v>149874</v>
      </c>
      <c r="H11" s="4">
        <v>44951.975243055596</v>
      </c>
    </row>
    <row r="12" spans="1:14" x14ac:dyDescent="0.35">
      <c r="A12">
        <v>1781</v>
      </c>
      <c r="B12" t="s">
        <v>54</v>
      </c>
      <c r="D12" s="1" t="s">
        <v>32</v>
      </c>
      <c r="E12" s="1" t="s">
        <v>25</v>
      </c>
      <c r="F12" s="3">
        <v>0.4</v>
      </c>
      <c r="G12" s="5">
        <v>125000</v>
      </c>
      <c r="H12" s="4">
        <v>44951.915694444397</v>
      </c>
    </row>
    <row r="13" spans="1:14" x14ac:dyDescent="0.35">
      <c r="A13">
        <v>1253</v>
      </c>
      <c r="B13" t="s">
        <v>55</v>
      </c>
      <c r="D13" s="1" t="s">
        <v>32</v>
      </c>
      <c r="E13" s="1" t="s">
        <v>25</v>
      </c>
      <c r="F13" s="3">
        <v>0.24</v>
      </c>
      <c r="G13" s="5">
        <v>115000</v>
      </c>
      <c r="H13" s="4">
        <v>44950.668113425898</v>
      </c>
    </row>
    <row r="14" spans="1:14" x14ac:dyDescent="0.35">
      <c r="A14">
        <v>1085</v>
      </c>
      <c r="B14" t="s">
        <v>56</v>
      </c>
      <c r="D14" s="1" t="s">
        <v>32</v>
      </c>
      <c r="E14" s="1" t="s">
        <v>26</v>
      </c>
      <c r="F14" s="3">
        <v>0.81</v>
      </c>
      <c r="G14" s="5">
        <v>155000</v>
      </c>
      <c r="H14" s="4">
        <v>44950.632337962998</v>
      </c>
    </row>
    <row r="15" spans="1:14" x14ac:dyDescent="0.35">
      <c r="A15">
        <v>1571</v>
      </c>
      <c r="B15" t="s">
        <v>57</v>
      </c>
      <c r="D15" s="1" t="s">
        <v>33</v>
      </c>
      <c r="E15" s="1" t="s">
        <v>24</v>
      </c>
      <c r="F15" s="3">
        <v>0.32</v>
      </c>
      <c r="G15" s="5">
        <v>200000</v>
      </c>
      <c r="H15" s="4">
        <v>44950.292384259301</v>
      </c>
    </row>
    <row r="16" spans="1:14" x14ac:dyDescent="0.35">
      <c r="A16">
        <v>1508</v>
      </c>
      <c r="B16" t="s">
        <v>58</v>
      </c>
      <c r="D16" s="1" t="s">
        <v>30</v>
      </c>
      <c r="E16" s="1" t="s">
        <v>44</v>
      </c>
      <c r="F16" s="3">
        <v>0.78</v>
      </c>
      <c r="G16" s="5">
        <v>164500</v>
      </c>
      <c r="H16" s="4">
        <v>44947.598182870403</v>
      </c>
    </row>
    <row r="17" spans="1:8" x14ac:dyDescent="0.35">
      <c r="A17">
        <v>1155</v>
      </c>
      <c r="B17" t="s">
        <v>59</v>
      </c>
      <c r="D17" s="1" t="s">
        <v>33</v>
      </c>
      <c r="E17" s="1" t="s">
        <v>25</v>
      </c>
      <c r="F17" s="3">
        <v>0.4</v>
      </c>
      <c r="G17" s="5">
        <v>200000</v>
      </c>
      <c r="H17" s="4">
        <v>44946.514837962997</v>
      </c>
    </row>
    <row r="18" spans="1:8" x14ac:dyDescent="0.35">
      <c r="A18">
        <v>1878</v>
      </c>
      <c r="B18" t="s">
        <v>60</v>
      </c>
      <c r="D18" s="1" t="s">
        <v>28</v>
      </c>
      <c r="E18" s="1" t="s">
        <v>25</v>
      </c>
      <c r="F18" s="3">
        <v>0.8</v>
      </c>
      <c r="G18" s="5">
        <v>104668</v>
      </c>
      <c r="H18" s="4">
        <v>44945.192858796298</v>
      </c>
    </row>
    <row r="19" spans="1:8" x14ac:dyDescent="0.35">
      <c r="A19">
        <v>1904</v>
      </c>
      <c r="B19" t="s">
        <v>61</v>
      </c>
      <c r="D19" s="1" t="s">
        <v>32</v>
      </c>
      <c r="E19" s="1" t="s">
        <v>27</v>
      </c>
      <c r="F19" s="3">
        <v>0.66</v>
      </c>
      <c r="G19" s="5">
        <v>105000</v>
      </c>
      <c r="H19" s="4">
        <v>44944.634004629603</v>
      </c>
    </row>
    <row r="20" spans="1:8" x14ac:dyDescent="0.35">
      <c r="A20">
        <v>1334</v>
      </c>
      <c r="B20" t="s">
        <v>62</v>
      </c>
      <c r="D20" s="1" t="s">
        <v>34</v>
      </c>
      <c r="E20" s="1" t="s">
        <v>26</v>
      </c>
      <c r="F20" s="3">
        <v>0.53</v>
      </c>
      <c r="G20" s="5">
        <v>217000</v>
      </c>
      <c r="H20" s="4">
        <v>44943.012071759302</v>
      </c>
    </row>
    <row r="21" spans="1:8" x14ac:dyDescent="0.35">
      <c r="A21">
        <v>1140</v>
      </c>
      <c r="B21" t="s">
        <v>63</v>
      </c>
      <c r="D21" s="1" t="s">
        <v>30</v>
      </c>
      <c r="E21" s="1" t="s">
        <v>24</v>
      </c>
      <c r="F21" s="3">
        <v>0.09</v>
      </c>
      <c r="G21" s="5">
        <v>135000</v>
      </c>
      <c r="H21" s="4">
        <v>44942.9045833333</v>
      </c>
    </row>
    <row r="22" spans="1:8" x14ac:dyDescent="0.35">
      <c r="A22">
        <v>1368</v>
      </c>
      <c r="B22" t="s">
        <v>64</v>
      </c>
      <c r="D22" s="1" t="s">
        <v>35</v>
      </c>
      <c r="E22" s="1" t="s">
        <v>25</v>
      </c>
      <c r="F22" s="3">
        <v>0.68</v>
      </c>
      <c r="G22" s="9">
        <v>72540</v>
      </c>
      <c r="H22" s="4">
        <v>44942.003437500003</v>
      </c>
    </row>
    <row r="23" spans="1:8" x14ac:dyDescent="0.35">
      <c r="A23">
        <v>1241</v>
      </c>
      <c r="B23" t="s">
        <v>65</v>
      </c>
      <c r="D23" s="1" t="s">
        <v>36</v>
      </c>
      <c r="E23" s="1" t="s">
        <v>44</v>
      </c>
      <c r="F23" s="3">
        <v>0.89</v>
      </c>
      <c r="G23" s="5">
        <v>145000</v>
      </c>
      <c r="H23" s="4">
        <v>44941.582916666703</v>
      </c>
    </row>
    <row r="24" spans="1:8" x14ac:dyDescent="0.35">
      <c r="A24">
        <v>1241</v>
      </c>
      <c r="B24" t="s">
        <v>65</v>
      </c>
      <c r="D24" s="1" t="s">
        <v>36</v>
      </c>
      <c r="E24" s="1" t="s">
        <v>44</v>
      </c>
      <c r="F24" s="3">
        <v>0.89</v>
      </c>
      <c r="G24" s="5">
        <v>145000</v>
      </c>
      <c r="H24" s="4">
        <v>44941.582916666703</v>
      </c>
    </row>
    <row r="25" spans="1:8" x14ac:dyDescent="0.35">
      <c r="A25">
        <v>1876</v>
      </c>
      <c r="B25" t="s">
        <v>66</v>
      </c>
      <c r="D25" s="1" t="s">
        <v>33</v>
      </c>
      <c r="E25" s="1" t="s">
        <v>24</v>
      </c>
      <c r="F25" s="3">
        <v>0.81</v>
      </c>
      <c r="G25" s="5">
        <v>350000</v>
      </c>
      <c r="H25" s="4">
        <v>44941.251863425903</v>
      </c>
    </row>
    <row r="26" spans="1:8" x14ac:dyDescent="0.35">
      <c r="A26">
        <v>1174</v>
      </c>
      <c r="B26" t="s">
        <v>67</v>
      </c>
      <c r="D26" s="1" t="s">
        <v>30</v>
      </c>
      <c r="E26" s="1" t="s">
        <v>27</v>
      </c>
      <c r="F26" s="3">
        <v>0.11</v>
      </c>
      <c r="G26" s="5">
        <v>110000</v>
      </c>
      <c r="H26" s="4">
        <v>44939.8907175926</v>
      </c>
    </row>
    <row r="27" spans="1:8" x14ac:dyDescent="0.35">
      <c r="A27">
        <v>1091</v>
      </c>
      <c r="B27" t="s">
        <v>68</v>
      </c>
      <c r="D27" s="1" t="s">
        <v>30</v>
      </c>
      <c r="E27" s="1" t="s">
        <v>26</v>
      </c>
      <c r="F27" s="3">
        <v>0.37</v>
      </c>
      <c r="G27" s="5">
        <v>102500</v>
      </c>
      <c r="H27" s="4">
        <v>44939.798032407401</v>
      </c>
    </row>
    <row r="28" spans="1:8" x14ac:dyDescent="0.35">
      <c r="A28">
        <v>1755</v>
      </c>
      <c r="B28" t="s">
        <v>69</v>
      </c>
      <c r="D28" s="1" t="s">
        <v>28</v>
      </c>
      <c r="E28" s="1" t="s">
        <v>24</v>
      </c>
      <c r="F28" s="3">
        <v>0.26</v>
      </c>
      <c r="G28" s="5">
        <v>980301.5</v>
      </c>
      <c r="H28" s="4">
        <v>44938.864351851902</v>
      </c>
    </row>
    <row r="29" spans="1:8" x14ac:dyDescent="0.35">
      <c r="A29">
        <v>1457</v>
      </c>
      <c r="B29" t="s">
        <v>70</v>
      </c>
      <c r="D29" s="1" t="s">
        <v>37</v>
      </c>
      <c r="E29" s="1" t="s">
        <v>27</v>
      </c>
      <c r="F29" s="3">
        <v>0.72</v>
      </c>
      <c r="G29" s="5">
        <v>173000</v>
      </c>
      <c r="H29" s="4">
        <v>44938.753912036998</v>
      </c>
    </row>
    <row r="30" spans="1:8" x14ac:dyDescent="0.35">
      <c r="A30">
        <v>1604</v>
      </c>
      <c r="B30" t="s">
        <v>71</v>
      </c>
      <c r="D30" s="1" t="s">
        <v>38</v>
      </c>
      <c r="E30" s="1" t="s">
        <v>25</v>
      </c>
      <c r="F30" s="3">
        <v>0.28999999999999998</v>
      </c>
      <c r="G30" s="5">
        <v>138200</v>
      </c>
      <c r="H30" s="4">
        <v>44938.389571759297</v>
      </c>
    </row>
    <row r="31" spans="1:8" x14ac:dyDescent="0.35">
      <c r="A31">
        <v>1769</v>
      </c>
      <c r="B31" t="s">
        <v>72</v>
      </c>
      <c r="D31" s="1" t="s">
        <v>32</v>
      </c>
      <c r="E31" s="1" t="s">
        <v>44</v>
      </c>
      <c r="F31" s="3">
        <v>0.64</v>
      </c>
      <c r="G31" s="5">
        <v>157500</v>
      </c>
      <c r="H31" s="4">
        <v>44938.17</v>
      </c>
    </row>
    <row r="32" spans="1:8" x14ac:dyDescent="0.35">
      <c r="A32">
        <v>1259</v>
      </c>
      <c r="B32" t="s">
        <v>73</v>
      </c>
      <c r="D32" s="1" t="s">
        <v>28</v>
      </c>
      <c r="E32" s="1" t="s">
        <v>24</v>
      </c>
      <c r="F32" s="3">
        <v>0.36</v>
      </c>
      <c r="G32" s="5">
        <v>147500</v>
      </c>
      <c r="H32" s="4">
        <v>44937.8390393519</v>
      </c>
    </row>
    <row r="33" spans="1:8" x14ac:dyDescent="0.35">
      <c r="A33">
        <v>1165</v>
      </c>
      <c r="B33" t="s">
        <v>74</v>
      </c>
      <c r="D33" s="1" t="s">
        <v>30</v>
      </c>
      <c r="E33" s="1" t="s">
        <v>26</v>
      </c>
      <c r="F33" s="3">
        <v>0.64</v>
      </c>
      <c r="G33" s="9">
        <v>49920</v>
      </c>
      <c r="H33" s="4">
        <v>44937.418194444399</v>
      </c>
    </row>
    <row r="34" spans="1:8" x14ac:dyDescent="0.35">
      <c r="A34">
        <v>1026</v>
      </c>
      <c r="B34" t="s">
        <v>75</v>
      </c>
      <c r="D34" s="1" t="s">
        <v>32</v>
      </c>
      <c r="E34" s="1" t="s">
        <v>24</v>
      </c>
      <c r="F34" s="3">
        <v>0.12</v>
      </c>
      <c r="G34" s="5">
        <v>215500</v>
      </c>
      <c r="H34" s="4">
        <v>44937.251875000002</v>
      </c>
    </row>
    <row r="35" spans="1:8" x14ac:dyDescent="0.35">
      <c r="A35">
        <v>1872</v>
      </c>
      <c r="B35" t="s">
        <v>76</v>
      </c>
      <c r="D35" s="1" t="s">
        <v>32</v>
      </c>
      <c r="E35" s="1" t="s">
        <v>27</v>
      </c>
      <c r="F35" s="3">
        <v>0.81</v>
      </c>
      <c r="G35" s="5">
        <v>222500</v>
      </c>
      <c r="H35" s="4">
        <v>44937.251828703702</v>
      </c>
    </row>
    <row r="36" spans="1:8" x14ac:dyDescent="0.35">
      <c r="A36">
        <v>1280</v>
      </c>
      <c r="B36" t="s">
        <v>77</v>
      </c>
      <c r="D36" s="1" t="s">
        <v>32</v>
      </c>
      <c r="E36" s="1" t="s">
        <v>25</v>
      </c>
      <c r="F36" s="3">
        <v>0.89</v>
      </c>
      <c r="G36" s="5">
        <v>77500</v>
      </c>
      <c r="H36" s="4">
        <v>44936.751516203702</v>
      </c>
    </row>
    <row r="37" spans="1:8" x14ac:dyDescent="0.35">
      <c r="A37">
        <v>1351</v>
      </c>
      <c r="B37" t="s">
        <v>78</v>
      </c>
      <c r="D37" s="1" t="s">
        <v>28</v>
      </c>
      <c r="E37" s="1" t="s">
        <v>44</v>
      </c>
      <c r="F37" s="3">
        <v>0.62</v>
      </c>
      <c r="G37" s="5">
        <v>94342.5</v>
      </c>
      <c r="H37" s="4">
        <v>44935.885138888902</v>
      </c>
    </row>
    <row r="38" spans="1:8" x14ac:dyDescent="0.35">
      <c r="A38">
        <v>1354</v>
      </c>
      <c r="B38" t="s">
        <v>79</v>
      </c>
      <c r="D38" s="1" t="s">
        <v>39</v>
      </c>
      <c r="E38" s="1" t="s">
        <v>27</v>
      </c>
      <c r="F38" s="3">
        <v>0.83</v>
      </c>
      <c r="G38" s="5">
        <v>70000</v>
      </c>
      <c r="H38" s="4">
        <v>44935.862546296303</v>
      </c>
    </row>
    <row r="39" spans="1:8" x14ac:dyDescent="0.35">
      <c r="A39">
        <v>1354</v>
      </c>
      <c r="B39" t="s">
        <v>79</v>
      </c>
      <c r="D39" s="1" t="s">
        <v>39</v>
      </c>
      <c r="E39" s="1" t="s">
        <v>26</v>
      </c>
      <c r="F39" s="3">
        <v>0.83</v>
      </c>
      <c r="G39" s="5">
        <v>70000</v>
      </c>
      <c r="H39" s="4">
        <v>44935.862546296303</v>
      </c>
    </row>
    <row r="40" spans="1:8" x14ac:dyDescent="0.35">
      <c r="A40">
        <v>1353</v>
      </c>
      <c r="B40" t="s">
        <v>80</v>
      </c>
      <c r="D40" s="1" t="s">
        <v>32</v>
      </c>
      <c r="E40" s="1" t="s">
        <v>26</v>
      </c>
      <c r="F40" s="3">
        <v>0.78</v>
      </c>
      <c r="G40" s="9">
        <v>83200</v>
      </c>
      <c r="H40" s="4">
        <v>44935.753368055601</v>
      </c>
    </row>
    <row r="41" spans="1:8" x14ac:dyDescent="0.35">
      <c r="A41">
        <v>1695</v>
      </c>
      <c r="B41" t="s">
        <v>81</v>
      </c>
      <c r="D41" s="1" t="s">
        <v>29</v>
      </c>
      <c r="E41" s="1" t="s">
        <v>24</v>
      </c>
      <c r="F41" s="3">
        <v>0.4</v>
      </c>
      <c r="G41" s="5">
        <v>150000</v>
      </c>
      <c r="H41" s="4">
        <v>44935.483148148203</v>
      </c>
    </row>
    <row r="42" spans="1:8" x14ac:dyDescent="0.35">
      <c r="A42">
        <v>1224</v>
      </c>
      <c r="B42" t="s">
        <v>82</v>
      </c>
      <c r="D42" s="1" t="s">
        <v>33</v>
      </c>
      <c r="E42" s="1" t="s">
        <v>25</v>
      </c>
      <c r="F42" s="3">
        <v>0.55000000000000004</v>
      </c>
      <c r="G42" s="5">
        <v>90000</v>
      </c>
      <c r="H42" s="4">
        <v>44935.086574074099</v>
      </c>
    </row>
    <row r="43" spans="1:8" x14ac:dyDescent="0.35">
      <c r="A43">
        <v>1923</v>
      </c>
      <c r="B43" t="s">
        <v>83</v>
      </c>
      <c r="D43" s="1" t="s">
        <v>30</v>
      </c>
      <c r="E43" s="1" t="s">
        <v>44</v>
      </c>
      <c r="F43" s="3">
        <v>0.41</v>
      </c>
      <c r="G43" s="5">
        <v>135000</v>
      </c>
      <c r="H43" s="4">
        <v>44933.9211574074</v>
      </c>
    </row>
    <row r="44" spans="1:8" x14ac:dyDescent="0.35">
      <c r="A44">
        <v>1193</v>
      </c>
      <c r="B44" t="s">
        <v>84</v>
      </c>
      <c r="D44" s="1" t="s">
        <v>40</v>
      </c>
      <c r="E44" s="1" t="s">
        <v>25</v>
      </c>
      <c r="F44" s="3">
        <v>0.18</v>
      </c>
      <c r="G44" s="5">
        <v>218500</v>
      </c>
      <c r="H44" s="4">
        <v>44933.333541666703</v>
      </c>
    </row>
    <row r="45" spans="1:8" x14ac:dyDescent="0.35">
      <c r="A45">
        <v>1523</v>
      </c>
      <c r="B45" t="s">
        <v>85</v>
      </c>
      <c r="D45" s="1" t="s">
        <v>32</v>
      </c>
      <c r="E45" s="1" t="s">
        <v>27</v>
      </c>
      <c r="F45" s="3">
        <v>0.25</v>
      </c>
      <c r="G45" s="5">
        <v>127500</v>
      </c>
      <c r="H45" s="4">
        <v>44932.797962962999</v>
      </c>
    </row>
    <row r="46" spans="1:8" x14ac:dyDescent="0.35">
      <c r="A46">
        <v>1812</v>
      </c>
      <c r="B46" t="s">
        <v>86</v>
      </c>
      <c r="D46" s="1" t="s">
        <v>29</v>
      </c>
      <c r="E46" s="1" t="s">
        <v>26</v>
      </c>
      <c r="F46" s="3">
        <v>0.13</v>
      </c>
      <c r="G46" s="5">
        <v>57500</v>
      </c>
      <c r="H46" s="4">
        <v>44931.668831018498</v>
      </c>
    </row>
    <row r="47" spans="1:8" x14ac:dyDescent="0.35">
      <c r="A47">
        <v>1650</v>
      </c>
      <c r="B47" t="s">
        <v>87</v>
      </c>
      <c r="D47" s="1" t="s">
        <v>30</v>
      </c>
      <c r="E47" s="1" t="s">
        <v>24</v>
      </c>
      <c r="F47" s="3">
        <v>0.59</v>
      </c>
      <c r="G47" s="5">
        <v>145000</v>
      </c>
      <c r="H47" s="4">
        <v>44930.919699074097</v>
      </c>
    </row>
    <row r="48" spans="1:8" x14ac:dyDescent="0.35">
      <c r="A48">
        <v>1806</v>
      </c>
      <c r="B48" t="s">
        <v>88</v>
      </c>
      <c r="D48" s="1" t="s">
        <v>29</v>
      </c>
      <c r="E48" s="1" t="s">
        <v>44</v>
      </c>
      <c r="F48" s="3">
        <v>0.35</v>
      </c>
      <c r="G48" s="5">
        <v>96500</v>
      </c>
      <c r="H48" s="4">
        <v>44930.417453703703</v>
      </c>
    </row>
    <row r="49" spans="1:8" x14ac:dyDescent="0.35">
      <c r="A49">
        <v>1762</v>
      </c>
      <c r="B49" t="s">
        <v>89</v>
      </c>
      <c r="D49" s="1" t="s">
        <v>29</v>
      </c>
      <c r="E49" s="1" t="s">
        <v>25</v>
      </c>
      <c r="F49" s="3">
        <v>0.62</v>
      </c>
      <c r="G49" s="5">
        <v>96500</v>
      </c>
      <c r="H49" s="4">
        <v>44930.417141203703</v>
      </c>
    </row>
    <row r="50" spans="1:8" x14ac:dyDescent="0.35">
      <c r="A50">
        <v>1815</v>
      </c>
      <c r="B50" t="s">
        <v>90</v>
      </c>
      <c r="D50" s="1" t="s">
        <v>32</v>
      </c>
      <c r="E50" s="1" t="s">
        <v>27</v>
      </c>
      <c r="F50" s="3">
        <v>0.8</v>
      </c>
      <c r="G50" s="5">
        <v>170000</v>
      </c>
      <c r="H50" s="4">
        <v>44930.060763888898</v>
      </c>
    </row>
    <row r="51" spans="1:8" x14ac:dyDescent="0.35">
      <c r="A51">
        <v>1251</v>
      </c>
      <c r="B51" t="s">
        <v>91</v>
      </c>
      <c r="D51" s="1" t="s">
        <v>41</v>
      </c>
      <c r="E51" s="1" t="s">
        <v>25</v>
      </c>
      <c r="F51" s="3">
        <v>0.85</v>
      </c>
      <c r="G51" s="9">
        <v>72800</v>
      </c>
      <c r="H51" s="4">
        <v>44929.982650462996</v>
      </c>
    </row>
    <row r="52" spans="1:8" x14ac:dyDescent="0.35">
      <c r="A52">
        <v>1227</v>
      </c>
      <c r="B52" t="s">
        <v>92</v>
      </c>
      <c r="D52" s="1" t="s">
        <v>42</v>
      </c>
      <c r="E52" s="1" t="s">
        <v>26</v>
      </c>
      <c r="F52" s="3">
        <v>0.34</v>
      </c>
      <c r="G52" s="5">
        <v>202500</v>
      </c>
      <c r="H52" s="4">
        <v>44928.793657407397</v>
      </c>
    </row>
    <row r="53" spans="1:8" x14ac:dyDescent="0.35">
      <c r="A53">
        <v>1103</v>
      </c>
      <c r="B53" t="s">
        <v>93</v>
      </c>
      <c r="D53" s="1" t="s">
        <v>43</v>
      </c>
      <c r="E53" s="1" t="s">
        <v>24</v>
      </c>
      <c r="F53" s="3">
        <v>0.57999999999999996</v>
      </c>
      <c r="G53" s="5">
        <v>218500</v>
      </c>
      <c r="H53" s="4">
        <v>44928.708414351902</v>
      </c>
    </row>
    <row r="54" spans="1:8" x14ac:dyDescent="0.35">
      <c r="A54">
        <v>1743</v>
      </c>
      <c r="B54" t="s">
        <v>94</v>
      </c>
      <c r="D54" s="1" t="s">
        <v>32</v>
      </c>
      <c r="E54" s="1" t="s">
        <v>27</v>
      </c>
      <c r="F54" s="3">
        <v>0.36</v>
      </c>
      <c r="G54" s="5">
        <v>224500</v>
      </c>
      <c r="H54" s="4">
        <v>44928.625729166699</v>
      </c>
    </row>
    <row r="55" spans="1:8" x14ac:dyDescent="0.35">
      <c r="A55">
        <v>1349</v>
      </c>
      <c r="B55" t="s">
        <v>95</v>
      </c>
      <c r="D55" s="1" t="s">
        <v>32</v>
      </c>
      <c r="E55" s="1" t="s">
        <v>25</v>
      </c>
      <c r="F55" s="3">
        <v>0.26</v>
      </c>
      <c r="G55" s="5">
        <v>204500</v>
      </c>
      <c r="H55" s="4">
        <v>44938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7485-8E43-4B36-9888-71A9EBDF705F}">
  <dimension ref="A1:B20"/>
  <sheetViews>
    <sheetView workbookViewId="0">
      <selection activeCell="K21" sqref="K21"/>
    </sheetView>
  </sheetViews>
  <sheetFormatPr defaultRowHeight="14.5" x14ac:dyDescent="0.35"/>
  <sheetData>
    <row r="1" spans="1:2" x14ac:dyDescent="0.35">
      <c r="A1">
        <v>1</v>
      </c>
      <c r="B1">
        <v>1</v>
      </c>
    </row>
    <row r="2" spans="1:2" x14ac:dyDescent="0.35">
      <c r="A2">
        <v>2</v>
      </c>
      <c r="B2">
        <v>2</v>
      </c>
    </row>
    <row r="3" spans="1:2" x14ac:dyDescent="0.35">
      <c r="A3">
        <v>3</v>
      </c>
      <c r="B3">
        <v>3</v>
      </c>
    </row>
    <row r="4" spans="1:2" x14ac:dyDescent="0.35">
      <c r="A4">
        <v>4</v>
      </c>
      <c r="B4">
        <v>4</v>
      </c>
    </row>
    <row r="5" spans="1:2" x14ac:dyDescent="0.35">
      <c r="A5">
        <v>5</v>
      </c>
      <c r="B5">
        <v>5</v>
      </c>
    </row>
    <row r="6" spans="1:2" x14ac:dyDescent="0.35">
      <c r="A6">
        <v>6</v>
      </c>
      <c r="B6">
        <v>6</v>
      </c>
    </row>
    <row r="7" spans="1:2" x14ac:dyDescent="0.35">
      <c r="A7">
        <v>7</v>
      </c>
      <c r="B7">
        <v>7</v>
      </c>
    </row>
    <row r="8" spans="1:2" x14ac:dyDescent="0.35">
      <c r="A8">
        <v>8</v>
      </c>
      <c r="B8">
        <v>8</v>
      </c>
    </row>
    <row r="9" spans="1:2" x14ac:dyDescent="0.35">
      <c r="A9">
        <v>9</v>
      </c>
      <c r="B9">
        <v>9</v>
      </c>
    </row>
    <row r="10" spans="1:2" x14ac:dyDescent="0.35">
      <c r="A10">
        <v>10</v>
      </c>
      <c r="B10">
        <v>10</v>
      </c>
    </row>
    <row r="11" spans="1:2" x14ac:dyDescent="0.35">
      <c r="A11">
        <v>11</v>
      </c>
      <c r="B11">
        <v>11</v>
      </c>
    </row>
    <row r="12" spans="1:2" x14ac:dyDescent="0.35">
      <c r="A12">
        <v>12</v>
      </c>
      <c r="B12">
        <v>12</v>
      </c>
    </row>
    <row r="13" spans="1:2" x14ac:dyDescent="0.35">
      <c r="A13">
        <v>13</v>
      </c>
      <c r="B13">
        <v>13</v>
      </c>
    </row>
    <row r="14" spans="1:2" x14ac:dyDescent="0.35">
      <c r="A14">
        <v>14</v>
      </c>
      <c r="B14">
        <v>14</v>
      </c>
    </row>
    <row r="15" spans="1:2" x14ac:dyDescent="0.35">
      <c r="A15">
        <v>15</v>
      </c>
      <c r="B15">
        <v>15</v>
      </c>
    </row>
    <row r="16" spans="1:2" x14ac:dyDescent="0.35">
      <c r="A16">
        <v>16</v>
      </c>
      <c r="B16">
        <v>16</v>
      </c>
    </row>
    <row r="17" spans="1:2" x14ac:dyDescent="0.35">
      <c r="A17">
        <v>17</v>
      </c>
      <c r="B17">
        <v>17</v>
      </c>
    </row>
    <row r="18" spans="1:2" x14ac:dyDescent="0.35">
      <c r="A18">
        <v>18</v>
      </c>
      <c r="B18">
        <v>18</v>
      </c>
    </row>
    <row r="19" spans="1:2" x14ac:dyDescent="0.35">
      <c r="A19">
        <v>19</v>
      </c>
      <c r="B19">
        <v>19</v>
      </c>
    </row>
    <row r="20" spans="1:2" x14ac:dyDescent="0.35">
      <c r="A20">
        <v>20</v>
      </c>
      <c r="B20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F61F-01EC-4DCF-9095-B87BE1C1717B}">
  <dimension ref="A1:N55"/>
  <sheetViews>
    <sheetView tabSelected="1" topLeftCell="B1" workbookViewId="0">
      <selection activeCell="J14" sqref="J14"/>
    </sheetView>
  </sheetViews>
  <sheetFormatPr defaultRowHeight="14.5" x14ac:dyDescent="0.35"/>
  <cols>
    <col min="1" max="1" width="11.1796875" bestFit="1" customWidth="1"/>
    <col min="2" max="2" width="15.6328125" bestFit="1" customWidth="1"/>
    <col min="3" max="3" width="25" bestFit="1" customWidth="1"/>
    <col min="4" max="4" width="21.54296875" bestFit="1" customWidth="1"/>
    <col min="5" max="5" width="12.36328125" bestFit="1" customWidth="1"/>
    <col min="6" max="6" width="11.90625" bestFit="1" customWidth="1"/>
    <col min="7" max="7" width="11.6328125" bestFit="1" customWidth="1"/>
    <col min="8" max="8" width="12.54296875" bestFit="1" customWidth="1"/>
    <col min="10" max="12" width="12.81640625" customWidth="1"/>
    <col min="14" max="14" width="14.90625" bestFit="1" customWidth="1"/>
  </cols>
  <sheetData>
    <row r="1" spans="1:14" x14ac:dyDescent="0.35">
      <c r="A1" t="s">
        <v>1</v>
      </c>
      <c r="B1" t="s">
        <v>0</v>
      </c>
      <c r="C1" t="s">
        <v>2</v>
      </c>
      <c r="D1" t="s">
        <v>19</v>
      </c>
      <c r="E1" t="s">
        <v>23</v>
      </c>
      <c r="F1" t="s">
        <v>22</v>
      </c>
      <c r="G1" t="s">
        <v>20</v>
      </c>
      <c r="H1" t="s">
        <v>21</v>
      </c>
      <c r="J1" s="6" t="s">
        <v>119</v>
      </c>
      <c r="K1" s="6" t="s">
        <v>120</v>
      </c>
      <c r="L1" s="6" t="s">
        <v>121</v>
      </c>
      <c r="N1">
        <v>1026</v>
      </c>
    </row>
    <row r="2" spans="1:14" x14ac:dyDescent="0.35">
      <c r="A2">
        <v>1626</v>
      </c>
      <c r="B2" t="s">
        <v>45</v>
      </c>
      <c r="D2" s="1" t="s">
        <v>28</v>
      </c>
      <c r="E2" s="1" t="s">
        <v>25</v>
      </c>
      <c r="F2" s="3">
        <v>0.62</v>
      </c>
      <c r="G2" s="5">
        <v>88128</v>
      </c>
      <c r="H2" s="4">
        <v>44956.342997685198</v>
      </c>
      <c r="J2" t="str">
        <f>VLOOKUP(N1,A1:D55,4,FALSE)</f>
        <v>LinkedIn</v>
      </c>
      <c r="K2" t="str">
        <f>HLOOKUP(N2,A1:H55,6,FALSE)</f>
        <v>camila pardo</v>
      </c>
      <c r="L2" t="str">
        <f>_xlfn.XLOOKUP(G8,G2:G55,B2:B55,FALSE)</f>
        <v>carlos lopez</v>
      </c>
      <c r="N2" t="s">
        <v>0</v>
      </c>
    </row>
    <row r="3" spans="1:14" x14ac:dyDescent="0.35">
      <c r="A3">
        <v>1626</v>
      </c>
      <c r="B3" t="s">
        <v>45</v>
      </c>
      <c r="D3" s="1" t="s">
        <v>28</v>
      </c>
      <c r="E3" s="1" t="s">
        <v>44</v>
      </c>
      <c r="F3" s="3">
        <v>0.62</v>
      </c>
      <c r="G3" s="5">
        <v>88128</v>
      </c>
      <c r="H3" s="4">
        <v>44956.342997685198</v>
      </c>
    </row>
    <row r="4" spans="1:14" x14ac:dyDescent="0.35">
      <c r="A4">
        <v>1382</v>
      </c>
      <c r="B4" t="s">
        <v>46</v>
      </c>
      <c r="D4" s="1" t="s">
        <v>29</v>
      </c>
      <c r="E4" s="1" t="s">
        <v>27</v>
      </c>
      <c r="F4" s="3">
        <v>0.21</v>
      </c>
      <c r="G4" s="5">
        <v>105800</v>
      </c>
      <c r="H4" s="4">
        <v>44955.420057870397</v>
      </c>
    </row>
    <row r="5" spans="1:14" x14ac:dyDescent="0.35">
      <c r="A5">
        <v>1414</v>
      </c>
      <c r="B5" t="s">
        <v>47</v>
      </c>
      <c r="D5" s="1" t="s">
        <v>29</v>
      </c>
      <c r="E5" s="1" t="s">
        <v>24</v>
      </c>
      <c r="F5" s="3">
        <v>0.1</v>
      </c>
      <c r="G5" s="5">
        <v>116700</v>
      </c>
      <c r="H5" s="4">
        <v>44955.420046296298</v>
      </c>
    </row>
    <row r="6" spans="1:14" x14ac:dyDescent="0.35">
      <c r="A6">
        <v>1415</v>
      </c>
      <c r="B6" t="s">
        <v>48</v>
      </c>
      <c r="D6" s="1" t="s">
        <v>29</v>
      </c>
      <c r="E6" s="1" t="s">
        <v>25</v>
      </c>
      <c r="F6" s="3">
        <v>0.37</v>
      </c>
      <c r="G6" s="5">
        <v>96500</v>
      </c>
      <c r="H6" s="4">
        <v>44953.435868055603</v>
      </c>
    </row>
    <row r="7" spans="1:14" x14ac:dyDescent="0.35">
      <c r="A7">
        <v>1087</v>
      </c>
      <c r="B7" t="s">
        <v>49</v>
      </c>
      <c r="D7" s="1" t="s">
        <v>30</v>
      </c>
      <c r="E7" s="1" t="s">
        <v>26</v>
      </c>
      <c r="F7" s="3">
        <v>0.49</v>
      </c>
      <c r="G7" s="9">
        <v>45240</v>
      </c>
      <c r="H7" s="4">
        <v>44953.378587963001</v>
      </c>
    </row>
    <row r="8" spans="1:14" x14ac:dyDescent="0.35">
      <c r="A8">
        <v>1383</v>
      </c>
      <c r="B8" t="s">
        <v>50</v>
      </c>
      <c r="D8" s="1" t="s">
        <v>31</v>
      </c>
      <c r="E8" s="1" t="s">
        <v>27</v>
      </c>
      <c r="F8" s="3">
        <v>0.51</v>
      </c>
      <c r="G8" s="9">
        <v>138320</v>
      </c>
      <c r="H8" s="4">
        <v>44953.003946759301</v>
      </c>
    </row>
    <row r="9" spans="1:14" x14ac:dyDescent="0.35">
      <c r="A9">
        <v>1759</v>
      </c>
      <c r="B9" t="s">
        <v>51</v>
      </c>
      <c r="D9" s="1" t="s">
        <v>32</v>
      </c>
      <c r="E9" s="1" t="s">
        <v>24</v>
      </c>
      <c r="F9" s="3">
        <v>0.18</v>
      </c>
      <c r="G9" s="5">
        <v>75000</v>
      </c>
      <c r="H9" s="4">
        <v>44952.6753356482</v>
      </c>
    </row>
    <row r="10" spans="1:14" x14ac:dyDescent="0.35">
      <c r="A10">
        <v>1357</v>
      </c>
      <c r="B10" t="s">
        <v>52</v>
      </c>
      <c r="D10" s="1" t="s">
        <v>32</v>
      </c>
      <c r="E10" s="1" t="s">
        <v>27</v>
      </c>
      <c r="F10" s="3">
        <v>0.64</v>
      </c>
      <c r="G10" s="5">
        <v>105000</v>
      </c>
      <c r="H10" s="4">
        <v>44952.328252314801</v>
      </c>
    </row>
    <row r="11" spans="1:14" x14ac:dyDescent="0.35">
      <c r="A11">
        <v>1706</v>
      </c>
      <c r="B11" t="s">
        <v>53</v>
      </c>
      <c r="D11" s="1" t="s">
        <v>32</v>
      </c>
      <c r="E11" s="1" t="s">
        <v>44</v>
      </c>
      <c r="F11" s="3">
        <v>0.46</v>
      </c>
      <c r="G11" s="5">
        <v>149874</v>
      </c>
      <c r="H11" s="4">
        <v>44951.975243055596</v>
      </c>
    </row>
    <row r="12" spans="1:14" x14ac:dyDescent="0.35">
      <c r="A12">
        <v>1781</v>
      </c>
      <c r="B12" t="s">
        <v>54</v>
      </c>
      <c r="D12" s="1" t="s">
        <v>32</v>
      </c>
      <c r="E12" s="1" t="s">
        <v>25</v>
      </c>
      <c r="F12" s="3">
        <v>0.4</v>
      </c>
      <c r="G12" s="5">
        <v>125000</v>
      </c>
      <c r="H12" s="4">
        <v>44951.915694444397</v>
      </c>
    </row>
    <row r="13" spans="1:14" x14ac:dyDescent="0.35">
      <c r="A13">
        <v>1253</v>
      </c>
      <c r="B13" t="s">
        <v>55</v>
      </c>
      <c r="D13" s="1" t="s">
        <v>32</v>
      </c>
      <c r="E13" s="1" t="s">
        <v>25</v>
      </c>
      <c r="F13" s="3">
        <v>0.24</v>
      </c>
      <c r="G13" s="5">
        <v>115000</v>
      </c>
      <c r="H13" s="4">
        <v>44950.668113425898</v>
      </c>
    </row>
    <row r="14" spans="1:14" x14ac:dyDescent="0.35">
      <c r="A14">
        <v>1085</v>
      </c>
      <c r="B14" t="s">
        <v>56</v>
      </c>
      <c r="D14" s="1" t="s">
        <v>32</v>
      </c>
      <c r="E14" s="1" t="s">
        <v>26</v>
      </c>
      <c r="F14" s="3">
        <v>0.81</v>
      </c>
      <c r="G14" s="5">
        <v>155000</v>
      </c>
      <c r="H14" s="4">
        <v>44950.632337962998</v>
      </c>
    </row>
    <row r="15" spans="1:14" x14ac:dyDescent="0.35">
      <c r="A15">
        <v>1571</v>
      </c>
      <c r="B15" t="s">
        <v>57</v>
      </c>
      <c r="D15" s="1" t="s">
        <v>33</v>
      </c>
      <c r="E15" s="1" t="s">
        <v>24</v>
      </c>
      <c r="F15" s="3">
        <v>0.32</v>
      </c>
      <c r="G15" s="5">
        <v>200000</v>
      </c>
      <c r="H15" s="4">
        <v>44950.292384259301</v>
      </c>
    </row>
    <row r="16" spans="1:14" x14ac:dyDescent="0.35">
      <c r="A16">
        <v>1508</v>
      </c>
      <c r="B16" t="s">
        <v>58</v>
      </c>
      <c r="D16" s="1" t="s">
        <v>30</v>
      </c>
      <c r="E16" s="1" t="s">
        <v>44</v>
      </c>
      <c r="F16" s="3">
        <v>0.78</v>
      </c>
      <c r="G16" s="5">
        <v>164500</v>
      </c>
      <c r="H16" s="4">
        <v>44947.598182870403</v>
      </c>
    </row>
    <row r="17" spans="1:8" x14ac:dyDescent="0.35">
      <c r="A17">
        <v>1155</v>
      </c>
      <c r="B17" t="s">
        <v>59</v>
      </c>
      <c r="D17" s="1" t="s">
        <v>33</v>
      </c>
      <c r="E17" s="1" t="s">
        <v>25</v>
      </c>
      <c r="F17" s="3">
        <v>0.4</v>
      </c>
      <c r="G17" s="5">
        <v>200000</v>
      </c>
      <c r="H17" s="4">
        <v>44946.514837962997</v>
      </c>
    </row>
    <row r="18" spans="1:8" x14ac:dyDescent="0.35">
      <c r="A18">
        <v>1878</v>
      </c>
      <c r="B18" t="s">
        <v>60</v>
      </c>
      <c r="D18" s="1" t="s">
        <v>28</v>
      </c>
      <c r="E18" s="1" t="s">
        <v>25</v>
      </c>
      <c r="F18" s="3">
        <v>0.8</v>
      </c>
      <c r="G18" s="5">
        <v>104668</v>
      </c>
      <c r="H18" s="4">
        <v>44945.192858796298</v>
      </c>
    </row>
    <row r="19" spans="1:8" x14ac:dyDescent="0.35">
      <c r="A19">
        <v>1904</v>
      </c>
      <c r="B19" t="s">
        <v>61</v>
      </c>
      <c r="D19" s="1" t="s">
        <v>32</v>
      </c>
      <c r="E19" s="1" t="s">
        <v>27</v>
      </c>
      <c r="F19" s="3">
        <v>0.66</v>
      </c>
      <c r="G19" s="5">
        <v>105000</v>
      </c>
      <c r="H19" s="4">
        <v>44944.634004629603</v>
      </c>
    </row>
    <row r="20" spans="1:8" x14ac:dyDescent="0.35">
      <c r="A20">
        <v>1334</v>
      </c>
      <c r="B20" t="s">
        <v>62</v>
      </c>
      <c r="D20" s="1" t="s">
        <v>34</v>
      </c>
      <c r="E20" s="1" t="s">
        <v>26</v>
      </c>
      <c r="F20" s="3">
        <v>0.53</v>
      </c>
      <c r="G20" s="5">
        <v>217000</v>
      </c>
      <c r="H20" s="4">
        <v>44943.012071759302</v>
      </c>
    </row>
    <row r="21" spans="1:8" x14ac:dyDescent="0.35">
      <c r="A21">
        <v>1140</v>
      </c>
      <c r="B21" t="s">
        <v>63</v>
      </c>
      <c r="D21" s="1" t="s">
        <v>30</v>
      </c>
      <c r="E21" s="1" t="s">
        <v>24</v>
      </c>
      <c r="F21" s="3">
        <v>0.09</v>
      </c>
      <c r="G21" s="5">
        <v>135000</v>
      </c>
      <c r="H21" s="4">
        <v>44942.9045833333</v>
      </c>
    </row>
    <row r="22" spans="1:8" x14ac:dyDescent="0.35">
      <c r="A22">
        <v>1368</v>
      </c>
      <c r="B22" t="s">
        <v>64</v>
      </c>
      <c r="D22" s="1" t="s">
        <v>35</v>
      </c>
      <c r="E22" s="1" t="s">
        <v>25</v>
      </c>
      <c r="F22" s="3">
        <v>0.68</v>
      </c>
      <c r="G22" s="9">
        <v>72540</v>
      </c>
      <c r="H22" s="4">
        <v>44942.003437500003</v>
      </c>
    </row>
    <row r="23" spans="1:8" x14ac:dyDescent="0.35">
      <c r="A23">
        <v>1241</v>
      </c>
      <c r="B23" t="s">
        <v>65</v>
      </c>
      <c r="D23" s="1" t="s">
        <v>36</v>
      </c>
      <c r="E23" s="1" t="s">
        <v>44</v>
      </c>
      <c r="F23" s="3">
        <v>0.89</v>
      </c>
      <c r="G23" s="5">
        <v>145000</v>
      </c>
      <c r="H23" s="4">
        <v>44941.582916666703</v>
      </c>
    </row>
    <row r="24" spans="1:8" x14ac:dyDescent="0.35">
      <c r="A24">
        <v>1241</v>
      </c>
      <c r="B24" t="s">
        <v>65</v>
      </c>
      <c r="D24" s="1" t="s">
        <v>36</v>
      </c>
      <c r="E24" s="1" t="s">
        <v>44</v>
      </c>
      <c r="F24" s="3">
        <v>0.89</v>
      </c>
      <c r="G24" s="5">
        <v>145000</v>
      </c>
      <c r="H24" s="4">
        <v>44941.582916666703</v>
      </c>
    </row>
    <row r="25" spans="1:8" x14ac:dyDescent="0.35">
      <c r="A25">
        <v>1876</v>
      </c>
      <c r="B25" t="s">
        <v>66</v>
      </c>
      <c r="D25" s="1" t="s">
        <v>33</v>
      </c>
      <c r="E25" s="1" t="s">
        <v>24</v>
      </c>
      <c r="F25" s="3">
        <v>0.81</v>
      </c>
      <c r="G25" s="5">
        <v>350000</v>
      </c>
      <c r="H25" s="4">
        <v>44941.251863425903</v>
      </c>
    </row>
    <row r="26" spans="1:8" x14ac:dyDescent="0.35">
      <c r="A26">
        <v>1174</v>
      </c>
      <c r="B26" t="s">
        <v>67</v>
      </c>
      <c r="D26" s="1" t="s">
        <v>30</v>
      </c>
      <c r="E26" s="1" t="s">
        <v>27</v>
      </c>
      <c r="F26" s="3">
        <v>0.11</v>
      </c>
      <c r="G26" s="5">
        <v>110000</v>
      </c>
      <c r="H26" s="4">
        <v>44939.8907175926</v>
      </c>
    </row>
    <row r="27" spans="1:8" x14ac:dyDescent="0.35">
      <c r="A27">
        <v>1091</v>
      </c>
      <c r="B27" t="s">
        <v>68</v>
      </c>
      <c r="D27" s="1" t="s">
        <v>30</v>
      </c>
      <c r="E27" s="1" t="s">
        <v>26</v>
      </c>
      <c r="F27" s="3">
        <v>0.37</v>
      </c>
      <c r="G27" s="5">
        <v>102500</v>
      </c>
      <c r="H27" s="4">
        <v>44939.798032407401</v>
      </c>
    </row>
    <row r="28" spans="1:8" x14ac:dyDescent="0.35">
      <c r="A28">
        <v>1755</v>
      </c>
      <c r="B28" t="s">
        <v>69</v>
      </c>
      <c r="D28" s="1" t="s">
        <v>28</v>
      </c>
      <c r="E28" s="1" t="s">
        <v>24</v>
      </c>
      <c r="F28" s="3">
        <v>0.26</v>
      </c>
      <c r="G28" s="5">
        <v>980301.5</v>
      </c>
      <c r="H28" s="4">
        <v>44938.864351851902</v>
      </c>
    </row>
    <row r="29" spans="1:8" x14ac:dyDescent="0.35">
      <c r="A29">
        <v>1457</v>
      </c>
      <c r="B29" t="s">
        <v>70</v>
      </c>
      <c r="D29" s="1" t="s">
        <v>37</v>
      </c>
      <c r="E29" s="1" t="s">
        <v>27</v>
      </c>
      <c r="F29" s="3">
        <v>0.72</v>
      </c>
      <c r="G29" s="5">
        <v>173000</v>
      </c>
      <c r="H29" s="4">
        <v>44938.753912036998</v>
      </c>
    </row>
    <row r="30" spans="1:8" x14ac:dyDescent="0.35">
      <c r="A30">
        <v>1604</v>
      </c>
      <c r="B30" t="s">
        <v>71</v>
      </c>
      <c r="D30" s="1" t="s">
        <v>38</v>
      </c>
      <c r="E30" s="1" t="s">
        <v>25</v>
      </c>
      <c r="F30" s="3">
        <v>0.28999999999999998</v>
      </c>
      <c r="G30" s="5">
        <v>138200</v>
      </c>
      <c r="H30" s="4">
        <v>44938.389571759297</v>
      </c>
    </row>
    <row r="31" spans="1:8" x14ac:dyDescent="0.35">
      <c r="A31">
        <v>1769</v>
      </c>
      <c r="B31" t="s">
        <v>72</v>
      </c>
      <c r="D31" s="1" t="s">
        <v>32</v>
      </c>
      <c r="E31" s="1" t="s">
        <v>44</v>
      </c>
      <c r="F31" s="3">
        <v>0.64</v>
      </c>
      <c r="G31" s="5">
        <v>157500</v>
      </c>
      <c r="H31" s="4">
        <v>44938.17</v>
      </c>
    </row>
    <row r="32" spans="1:8" x14ac:dyDescent="0.35">
      <c r="A32">
        <v>1259</v>
      </c>
      <c r="B32" t="s">
        <v>73</v>
      </c>
      <c r="D32" s="1" t="s">
        <v>28</v>
      </c>
      <c r="E32" s="1" t="s">
        <v>24</v>
      </c>
      <c r="F32" s="3">
        <v>0.36</v>
      </c>
      <c r="G32" s="5">
        <v>147500</v>
      </c>
      <c r="H32" s="4">
        <v>44937.8390393519</v>
      </c>
    </row>
    <row r="33" spans="1:8" x14ac:dyDescent="0.35">
      <c r="A33">
        <v>1165</v>
      </c>
      <c r="B33" t="s">
        <v>74</v>
      </c>
      <c r="D33" s="1" t="s">
        <v>30</v>
      </c>
      <c r="E33" s="1" t="s">
        <v>26</v>
      </c>
      <c r="F33" s="3">
        <v>0.64</v>
      </c>
      <c r="G33" s="9">
        <v>49920</v>
      </c>
      <c r="H33" s="4">
        <v>44937.418194444399</v>
      </c>
    </row>
    <row r="34" spans="1:8" x14ac:dyDescent="0.35">
      <c r="A34">
        <v>1026</v>
      </c>
      <c r="B34" t="s">
        <v>75</v>
      </c>
      <c r="D34" s="1" t="s">
        <v>32</v>
      </c>
      <c r="E34" s="1" t="s">
        <v>24</v>
      </c>
      <c r="F34" s="3">
        <v>0.12</v>
      </c>
      <c r="G34" s="5">
        <v>215500</v>
      </c>
      <c r="H34" s="4">
        <v>44937.251875000002</v>
      </c>
    </row>
    <row r="35" spans="1:8" x14ac:dyDescent="0.35">
      <c r="A35">
        <v>1872</v>
      </c>
      <c r="B35" t="s">
        <v>76</v>
      </c>
      <c r="D35" s="1" t="s">
        <v>32</v>
      </c>
      <c r="E35" s="1" t="s">
        <v>27</v>
      </c>
      <c r="F35" s="3">
        <v>0.81</v>
      </c>
      <c r="G35" s="5">
        <v>222500</v>
      </c>
      <c r="H35" s="4">
        <v>44937.251828703702</v>
      </c>
    </row>
    <row r="36" spans="1:8" x14ac:dyDescent="0.35">
      <c r="A36">
        <v>1280</v>
      </c>
      <c r="B36" t="s">
        <v>77</v>
      </c>
      <c r="D36" s="1" t="s">
        <v>32</v>
      </c>
      <c r="E36" s="1" t="s">
        <v>25</v>
      </c>
      <c r="F36" s="3">
        <v>0.89</v>
      </c>
      <c r="G36" s="5">
        <v>77500</v>
      </c>
      <c r="H36" s="4">
        <v>44936.751516203702</v>
      </c>
    </row>
    <row r="37" spans="1:8" x14ac:dyDescent="0.35">
      <c r="A37">
        <v>1351</v>
      </c>
      <c r="B37" t="s">
        <v>78</v>
      </c>
      <c r="D37" s="1" t="s">
        <v>28</v>
      </c>
      <c r="E37" s="1" t="s">
        <v>44</v>
      </c>
      <c r="F37" s="3">
        <v>0.62</v>
      </c>
      <c r="G37" s="5">
        <v>94342.5</v>
      </c>
      <c r="H37" s="4">
        <v>44935.885138888902</v>
      </c>
    </row>
    <row r="38" spans="1:8" x14ac:dyDescent="0.35">
      <c r="A38">
        <v>1354</v>
      </c>
      <c r="B38" t="s">
        <v>79</v>
      </c>
      <c r="D38" s="1" t="s">
        <v>39</v>
      </c>
      <c r="E38" s="1" t="s">
        <v>27</v>
      </c>
      <c r="F38" s="3">
        <v>0.83</v>
      </c>
      <c r="G38" s="5">
        <v>70000</v>
      </c>
      <c r="H38" s="4">
        <v>44935.862546296303</v>
      </c>
    </row>
    <row r="39" spans="1:8" x14ac:dyDescent="0.35">
      <c r="A39">
        <v>1354</v>
      </c>
      <c r="B39" t="s">
        <v>79</v>
      </c>
      <c r="D39" s="1" t="s">
        <v>39</v>
      </c>
      <c r="E39" s="1" t="s">
        <v>26</v>
      </c>
      <c r="F39" s="3">
        <v>0.83</v>
      </c>
      <c r="G39" s="5">
        <v>70000</v>
      </c>
      <c r="H39" s="4">
        <v>44935.862546296303</v>
      </c>
    </row>
    <row r="40" spans="1:8" x14ac:dyDescent="0.35">
      <c r="A40">
        <v>1353</v>
      </c>
      <c r="B40" t="s">
        <v>80</v>
      </c>
      <c r="D40" s="1" t="s">
        <v>32</v>
      </c>
      <c r="E40" s="1" t="s">
        <v>26</v>
      </c>
      <c r="F40" s="3">
        <v>0.78</v>
      </c>
      <c r="G40" s="9">
        <v>83200</v>
      </c>
      <c r="H40" s="4">
        <v>44935.753368055601</v>
      </c>
    </row>
    <row r="41" spans="1:8" x14ac:dyDescent="0.35">
      <c r="A41">
        <v>1695</v>
      </c>
      <c r="B41" t="s">
        <v>81</v>
      </c>
      <c r="D41" s="1" t="s">
        <v>29</v>
      </c>
      <c r="E41" s="1" t="s">
        <v>24</v>
      </c>
      <c r="F41" s="3">
        <v>0.4</v>
      </c>
      <c r="G41" s="5">
        <v>150000</v>
      </c>
      <c r="H41" s="4">
        <v>44935.483148148203</v>
      </c>
    </row>
    <row r="42" spans="1:8" x14ac:dyDescent="0.35">
      <c r="A42">
        <v>1224</v>
      </c>
      <c r="B42" t="s">
        <v>82</v>
      </c>
      <c r="D42" s="1" t="s">
        <v>33</v>
      </c>
      <c r="E42" s="1" t="s">
        <v>25</v>
      </c>
      <c r="F42" s="3">
        <v>0.55000000000000004</v>
      </c>
      <c r="G42" s="5">
        <v>90000</v>
      </c>
      <c r="H42" s="4">
        <v>44935.086574074099</v>
      </c>
    </row>
    <row r="43" spans="1:8" x14ac:dyDescent="0.35">
      <c r="A43">
        <v>1923</v>
      </c>
      <c r="B43" t="s">
        <v>83</v>
      </c>
      <c r="D43" s="1" t="s">
        <v>30</v>
      </c>
      <c r="E43" s="1" t="s">
        <v>44</v>
      </c>
      <c r="F43" s="3">
        <v>0.41</v>
      </c>
      <c r="G43" s="5">
        <v>135000</v>
      </c>
      <c r="H43" s="4">
        <v>44933.9211574074</v>
      </c>
    </row>
    <row r="44" spans="1:8" x14ac:dyDescent="0.35">
      <c r="A44">
        <v>1193</v>
      </c>
      <c r="B44" t="s">
        <v>84</v>
      </c>
      <c r="D44" s="1" t="s">
        <v>40</v>
      </c>
      <c r="E44" s="1" t="s">
        <v>25</v>
      </c>
      <c r="F44" s="3">
        <v>0.18</v>
      </c>
      <c r="G44" s="5">
        <v>218500</v>
      </c>
      <c r="H44" s="4">
        <v>44933.333541666703</v>
      </c>
    </row>
    <row r="45" spans="1:8" x14ac:dyDescent="0.35">
      <c r="A45">
        <v>1523</v>
      </c>
      <c r="B45" t="s">
        <v>85</v>
      </c>
      <c r="D45" s="1" t="s">
        <v>32</v>
      </c>
      <c r="E45" s="1" t="s">
        <v>27</v>
      </c>
      <c r="F45" s="3">
        <v>0.25</v>
      </c>
      <c r="G45" s="5">
        <v>127500</v>
      </c>
      <c r="H45" s="4">
        <v>44932.797962962999</v>
      </c>
    </row>
    <row r="46" spans="1:8" x14ac:dyDescent="0.35">
      <c r="A46">
        <v>1812</v>
      </c>
      <c r="B46" t="s">
        <v>86</v>
      </c>
      <c r="D46" s="1" t="s">
        <v>29</v>
      </c>
      <c r="E46" s="1" t="s">
        <v>26</v>
      </c>
      <c r="F46" s="3">
        <v>0.13</v>
      </c>
      <c r="G46" s="5">
        <v>57500</v>
      </c>
      <c r="H46" s="4">
        <v>44931.668831018498</v>
      </c>
    </row>
    <row r="47" spans="1:8" x14ac:dyDescent="0.35">
      <c r="A47">
        <v>1650</v>
      </c>
      <c r="B47" t="s">
        <v>87</v>
      </c>
      <c r="D47" s="1" t="s">
        <v>30</v>
      </c>
      <c r="E47" s="1" t="s">
        <v>24</v>
      </c>
      <c r="F47" s="3">
        <v>0.59</v>
      </c>
      <c r="G47" s="5">
        <v>145000</v>
      </c>
      <c r="H47" s="4">
        <v>44930.919699074097</v>
      </c>
    </row>
    <row r="48" spans="1:8" x14ac:dyDescent="0.35">
      <c r="A48">
        <v>1806</v>
      </c>
      <c r="B48" t="s">
        <v>88</v>
      </c>
      <c r="D48" s="1" t="s">
        <v>29</v>
      </c>
      <c r="E48" s="1" t="s">
        <v>44</v>
      </c>
      <c r="F48" s="3">
        <v>0.35</v>
      </c>
      <c r="G48" s="5">
        <v>96500</v>
      </c>
      <c r="H48" s="4">
        <v>44930.417453703703</v>
      </c>
    </row>
    <row r="49" spans="1:8" x14ac:dyDescent="0.35">
      <c r="A49">
        <v>1762</v>
      </c>
      <c r="B49" t="s">
        <v>89</v>
      </c>
      <c r="D49" s="1" t="s">
        <v>29</v>
      </c>
      <c r="E49" s="1" t="s">
        <v>25</v>
      </c>
      <c r="F49" s="3">
        <v>0.62</v>
      </c>
      <c r="G49" s="5">
        <v>96500</v>
      </c>
      <c r="H49" s="4">
        <v>44930.417141203703</v>
      </c>
    </row>
    <row r="50" spans="1:8" x14ac:dyDescent="0.35">
      <c r="A50">
        <v>1815</v>
      </c>
      <c r="B50" t="s">
        <v>90</v>
      </c>
      <c r="D50" s="1" t="s">
        <v>32</v>
      </c>
      <c r="E50" s="1" t="s">
        <v>27</v>
      </c>
      <c r="F50" s="3">
        <v>0.8</v>
      </c>
      <c r="G50" s="5">
        <v>170000</v>
      </c>
      <c r="H50" s="4">
        <v>44930.060763888898</v>
      </c>
    </row>
    <row r="51" spans="1:8" x14ac:dyDescent="0.35">
      <c r="A51">
        <v>1251</v>
      </c>
      <c r="B51" t="s">
        <v>91</v>
      </c>
      <c r="D51" s="1" t="s">
        <v>41</v>
      </c>
      <c r="E51" s="1" t="s">
        <v>25</v>
      </c>
      <c r="F51" s="3">
        <v>0.85</v>
      </c>
      <c r="G51" s="9">
        <v>72800</v>
      </c>
      <c r="H51" s="4">
        <v>44929.982650462996</v>
      </c>
    </row>
    <row r="52" spans="1:8" x14ac:dyDescent="0.35">
      <c r="A52">
        <v>1227</v>
      </c>
      <c r="B52" t="s">
        <v>92</v>
      </c>
      <c r="D52" s="1" t="s">
        <v>42</v>
      </c>
      <c r="E52" s="1" t="s">
        <v>26</v>
      </c>
      <c r="F52" s="3">
        <v>0.34</v>
      </c>
      <c r="G52" s="5">
        <v>202500</v>
      </c>
      <c r="H52" s="4">
        <v>44928.793657407397</v>
      </c>
    </row>
    <row r="53" spans="1:8" x14ac:dyDescent="0.35">
      <c r="A53">
        <v>1103</v>
      </c>
      <c r="B53" t="s">
        <v>93</v>
      </c>
      <c r="D53" s="1" t="s">
        <v>43</v>
      </c>
      <c r="E53" s="1" t="s">
        <v>24</v>
      </c>
      <c r="F53" s="3">
        <v>0.57999999999999996</v>
      </c>
      <c r="G53" s="5">
        <v>218500</v>
      </c>
      <c r="H53" s="4">
        <v>44928.708414351902</v>
      </c>
    </row>
    <row r="54" spans="1:8" x14ac:dyDescent="0.35">
      <c r="A54">
        <v>1743</v>
      </c>
      <c r="B54" t="s">
        <v>94</v>
      </c>
      <c r="D54" s="1" t="s">
        <v>32</v>
      </c>
      <c r="E54" s="1" t="s">
        <v>27</v>
      </c>
      <c r="F54" s="3">
        <v>0.36</v>
      </c>
      <c r="G54" s="5">
        <v>224500</v>
      </c>
      <c r="H54" s="4">
        <v>44928.625729166699</v>
      </c>
    </row>
    <row r="55" spans="1:8" x14ac:dyDescent="0.35">
      <c r="A55">
        <v>1349</v>
      </c>
      <c r="B55" t="s">
        <v>95</v>
      </c>
      <c r="D55" s="1" t="s">
        <v>32</v>
      </c>
      <c r="E55" s="1" t="s">
        <v>25</v>
      </c>
      <c r="F55" s="3">
        <v>0.26</v>
      </c>
      <c r="G55" s="5">
        <v>204500</v>
      </c>
      <c r="H55" s="4">
        <v>44938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737A55-F336-403B-8D81-F81664461F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Data</vt:lpstr>
      <vt:lpstr>disney_movies</vt:lpstr>
      <vt:lpstr>Sheet1</vt:lpstr>
      <vt:lpstr>F Básicas</vt:lpstr>
      <vt:lpstr>F Lógicas</vt:lpstr>
      <vt:lpstr>F Texto</vt:lpstr>
      <vt:lpstr>F Fechas</vt:lpstr>
      <vt:lpstr>Referencias</vt:lpstr>
      <vt:lpstr>Buscar</vt:lpstr>
      <vt:lpstr>Data!Criteria</vt:lpstr>
      <vt:lpstr>Data!Extract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D. Ambunan</dc:creator>
  <cp:lastModifiedBy>Patricia Llobet Marti</cp:lastModifiedBy>
  <dcterms:created xsi:type="dcterms:W3CDTF">2025-09-08T16:38:50Z</dcterms:created>
  <dcterms:modified xsi:type="dcterms:W3CDTF">2025-09-12T12:56:14Z</dcterms:modified>
</cp:coreProperties>
</file>