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2120" windowHeight="8835"/>
  </bookViews>
  <sheets>
    <sheet name="option" sheetId="1" r:id="rId1"/>
  </sheets>
  <definedNames>
    <definedName name="solver_adj" localSheetId="0" hidden="1">option!$B$10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option!$B$10</definedName>
    <definedName name="solver_lhs2" localSheetId="0" hidden="1">option!$B$13</definedName>
    <definedName name="solver_lin" localSheetId="0" hidden="1">0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option!$D$13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mp" localSheetId="0" hidden="1">option!$D$13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8" i="1"/>
  <c r="B7"/>
  <c r="D27"/>
  <c r="G25"/>
  <c r="H25"/>
  <c r="I25"/>
  <c r="J25"/>
  <c r="K25"/>
  <c r="L25"/>
  <c r="F25"/>
  <c r="H24"/>
  <c r="I24"/>
  <c r="J24"/>
  <c r="K24"/>
  <c r="L24"/>
  <c r="G24"/>
  <c r="B18"/>
  <c r="E18"/>
  <c r="B19"/>
  <c r="E19"/>
  <c r="D14"/>
  <c r="D13"/>
</calcChain>
</file>

<file path=xl/sharedStrings.xml><?xml version="1.0" encoding="utf-8"?>
<sst xmlns="http://schemas.openxmlformats.org/spreadsheetml/2006/main" count="23" uniqueCount="23">
  <si>
    <t>Call with dividends</t>
  </si>
  <si>
    <t>Input data</t>
  </si>
  <si>
    <t>Stock price</t>
  </si>
  <si>
    <t>Exercise price</t>
  </si>
  <si>
    <t>Duration</t>
  </si>
  <si>
    <t>Predicted</t>
  </si>
  <si>
    <t>Other quantities for option price</t>
  </si>
  <si>
    <t>d1</t>
  </si>
  <si>
    <t>N(d1)</t>
  </si>
  <si>
    <t>d2</t>
  </si>
  <si>
    <t>N(d2)</t>
  </si>
  <si>
    <t>Volatility</t>
  </si>
  <si>
    <t>Call price</t>
  </si>
  <si>
    <t>F</t>
  </si>
  <si>
    <t>Sat</t>
  </si>
  <si>
    <t>Sun</t>
  </si>
  <si>
    <t>Mon</t>
  </si>
  <si>
    <t>Tues</t>
  </si>
  <si>
    <t>Wed</t>
  </si>
  <si>
    <t>Thur</t>
  </si>
  <si>
    <t>Risk free rate</t>
  </si>
  <si>
    <t>Dividend rate</t>
  </si>
  <si>
    <t>Put Price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</si>
</sst>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3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6" fontId="2" fillId="2" borderId="1" xfId="0" applyNumberFormat="1" applyFont="1" applyFill="1" applyBorder="1"/>
    <xf numFmtId="0" fontId="2" fillId="2" borderId="1" xfId="0" applyFont="1" applyFill="1" applyBorder="1"/>
    <xf numFmtId="2" fontId="2" fillId="0" borderId="0" xfId="0" applyNumberFormat="1" applyFont="1"/>
    <xf numFmtId="8" fontId="2" fillId="0" borderId="0" xfId="0" applyNumberFormat="1" applyFont="1"/>
    <xf numFmtId="10" fontId="2" fillId="0" borderId="2" xfId="0" applyNumberFormat="1" applyFont="1" applyBorder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right"/>
    </xf>
    <xf numFmtId="8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7"/>
  <sheetViews>
    <sheetView tabSelected="1" zoomScaleNormal="100" workbookViewId="0">
      <selection sqref="A1:E19"/>
    </sheetView>
  </sheetViews>
  <sheetFormatPr defaultRowHeight="12.75"/>
  <cols>
    <col min="1" max="1" width="19.7109375" style="2" customWidth="1"/>
    <col min="2" max="2" width="21.140625" style="2" customWidth="1"/>
    <col min="3" max="3" width="4.42578125" style="2" customWidth="1"/>
    <col min="4" max="16384" width="9.140625" style="2"/>
  </cols>
  <sheetData>
    <row r="1" spans="1:15" ht="15.75">
      <c r="A1" s="1" t="s">
        <v>0</v>
      </c>
    </row>
    <row r="2" spans="1:15" ht="15.75">
      <c r="A2" s="1"/>
    </row>
    <row r="4" spans="1:15" ht="13.5" thickBot="1">
      <c r="A4" s="2" t="s">
        <v>1</v>
      </c>
    </row>
    <row r="5" spans="1:15">
      <c r="A5" s="2" t="s">
        <v>2</v>
      </c>
      <c r="B5" s="12">
        <v>19.87</v>
      </c>
      <c r="F5" s="3"/>
    </row>
    <row r="6" spans="1:15">
      <c r="A6" s="2" t="s">
        <v>3</v>
      </c>
      <c r="B6" s="4">
        <v>19</v>
      </c>
      <c r="F6" s="3"/>
    </row>
    <row r="7" spans="1:15">
      <c r="A7" s="2" t="s">
        <v>4</v>
      </c>
      <c r="B7" s="5">
        <f>10/252</f>
        <v>3.968253968253968E-2</v>
      </c>
      <c r="E7" s="3"/>
      <c r="F7" s="6"/>
      <c r="G7" s="6"/>
      <c r="I7" s="6"/>
    </row>
    <row r="8" spans="1:15">
      <c r="A8" s="2" t="s">
        <v>20</v>
      </c>
      <c r="B8">
        <f>LN(1.002)</f>
        <v>1.9980026626730579E-3</v>
      </c>
    </row>
    <row r="9" spans="1:15" ht="13.5" thickBot="1">
      <c r="A9" s="2" t="s">
        <v>21</v>
      </c>
      <c r="B9" s="2">
        <v>0</v>
      </c>
      <c r="K9" s="7"/>
      <c r="O9" s="7"/>
    </row>
    <row r="10" spans="1:15" ht="14.25" thickTop="1" thickBot="1">
      <c r="A10" s="2" t="s">
        <v>11</v>
      </c>
      <c r="B10" s="8">
        <v>0.34</v>
      </c>
    </row>
    <row r="11" spans="1:15" ht="13.5" thickTop="1"/>
    <row r="12" spans="1:15">
      <c r="B12" s="9"/>
      <c r="D12" s="9" t="s">
        <v>5</v>
      </c>
    </row>
    <row r="13" spans="1:15">
      <c r="A13" s="2" t="s">
        <v>12</v>
      </c>
      <c r="C13" s="10"/>
      <c r="D13" s="7">
        <f>EXP(-B9*B7)*B5*E18-B6*EXP(-B7*B8)*E19</f>
        <v>1.0717918013564081</v>
      </c>
    </row>
    <row r="14" spans="1:15">
      <c r="A14" s="2" t="s">
        <v>22</v>
      </c>
      <c r="C14" s="10"/>
      <c r="D14" s="7">
        <f>B5*EXP(-B9*B7)*(E18-1)-B6*EXP(-B8*B7)*(E19-1)</f>
        <v>0.20028543049512049</v>
      </c>
    </row>
    <row r="15" spans="1:15">
      <c r="C15" s="10"/>
      <c r="D15" s="7"/>
    </row>
    <row r="17" spans="1:12">
      <c r="A17" s="2" t="s">
        <v>6</v>
      </c>
    </row>
    <row r="18" spans="1:12">
      <c r="A18" s="2" t="s">
        <v>7</v>
      </c>
      <c r="B18" s="2">
        <f>(LN(B5/B6)+(B8-B9+B10^2/2)*B7)/(B10*SQRT(B7))</f>
        <v>0.69607674129343988</v>
      </c>
      <c r="D18" s="11" t="s">
        <v>8</v>
      </c>
      <c r="E18" s="2">
        <f>NORMSDIST(B18)</f>
        <v>0.75680961425246451</v>
      </c>
    </row>
    <row r="19" spans="1:12">
      <c r="A19" s="2" t="s">
        <v>9</v>
      </c>
      <c r="B19" s="2">
        <f>B18-B10*SQRT(B7)</f>
        <v>0.62834712009782423</v>
      </c>
      <c r="D19" s="11" t="s">
        <v>10</v>
      </c>
      <c r="E19" s="2">
        <f>NORMSDIST(B19)</f>
        <v>0.73511171498459504</v>
      </c>
    </row>
    <row r="22" spans="1:12">
      <c r="F22" s="2" t="s">
        <v>13</v>
      </c>
      <c r="G22" s="2" t="s">
        <v>14</v>
      </c>
      <c r="H22" s="2" t="s">
        <v>15</v>
      </c>
      <c r="I22" s="2" t="s">
        <v>16</v>
      </c>
      <c r="J22" s="2" t="s">
        <v>17</v>
      </c>
      <c r="K22" s="2" t="s">
        <v>18</v>
      </c>
      <c r="L22" s="2" t="s">
        <v>19</v>
      </c>
    </row>
    <row r="23" spans="1:12"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</row>
    <row r="24" spans="1:12">
      <c r="F24" s="2">
        <v>12</v>
      </c>
      <c r="G24" s="2">
        <f>G23+7</f>
        <v>13</v>
      </c>
      <c r="H24" s="2">
        <f t="shared" ref="H24:L25" si="0">H23+7</f>
        <v>14</v>
      </c>
      <c r="I24" s="2">
        <f t="shared" si="0"/>
        <v>15</v>
      </c>
      <c r="J24" s="2">
        <f t="shared" si="0"/>
        <v>16</v>
      </c>
      <c r="K24" s="2">
        <f t="shared" si="0"/>
        <v>17</v>
      </c>
      <c r="L24" s="2">
        <f t="shared" si="0"/>
        <v>18</v>
      </c>
    </row>
    <row r="25" spans="1:12">
      <c r="F25" s="2">
        <f>F24+7</f>
        <v>19</v>
      </c>
      <c r="G25" s="2">
        <f>G24+7</f>
        <v>20</v>
      </c>
      <c r="H25" s="2">
        <f t="shared" si="0"/>
        <v>21</v>
      </c>
      <c r="I25" s="2">
        <f t="shared" si="0"/>
        <v>22</v>
      </c>
      <c r="J25" s="2">
        <f t="shared" si="0"/>
        <v>23</v>
      </c>
      <c r="K25" s="2">
        <f t="shared" si="0"/>
        <v>24</v>
      </c>
      <c r="L25" s="2">
        <f t="shared" si="0"/>
        <v>25</v>
      </c>
    </row>
    <row r="27" spans="1:12">
      <c r="D27" s="2">
        <f>LN(1.002)</f>
        <v>1.9980026626730579E-3</v>
      </c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9" orientation="portrait" horizontalDpi="300" verticalDpi="300" r:id="rId1"/>
  <headerFooter alignWithMargins="0">
    <oddFooter>&amp;C&amp;"Arial,Bold"Exhibit 28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Andrea Sneiderman</cp:lastModifiedBy>
  <dcterms:created xsi:type="dcterms:W3CDTF">2000-02-07T20:05:57Z</dcterms:created>
  <dcterms:modified xsi:type="dcterms:W3CDTF">2009-08-10T15:33:45Z</dcterms:modified>
</cp:coreProperties>
</file>