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859D3425-6798-47FA-BA84-9EAD5B4570CA}" xr6:coauthVersionLast="47" xr6:coauthVersionMax="47" xr10:uidLastSave="{00000000-0000-0000-0000-000000000000}"/>
  <bookViews>
    <workbookView xWindow="-120" yWindow="-120" windowWidth="29040" windowHeight="15840" activeTab="13" xr2:uid="{960D14EB-F112-4860-840A-1E6B67EAFFB3}"/>
  </bookViews>
  <sheets>
    <sheet name="2011" sheetId="1" r:id="rId1"/>
    <sheet name="2012" sheetId="3" r:id="rId2"/>
    <sheet name="2013" sheetId="4" r:id="rId3"/>
    <sheet name="2014" sheetId="5" r:id="rId4"/>
    <sheet name="2015" sheetId="6" r:id="rId5"/>
    <sheet name="2016" sheetId="7" r:id="rId6"/>
    <sheet name="2017" sheetId="8" r:id="rId7"/>
    <sheet name="2018" sheetId="9" r:id="rId8"/>
    <sheet name="2019" sheetId="10" r:id="rId9"/>
    <sheet name="2020" sheetId="11" r:id="rId10"/>
    <sheet name="2021" sheetId="12" r:id="rId11"/>
    <sheet name="2022" sheetId="13" r:id="rId12"/>
    <sheet name="2023" sheetId="14" r:id="rId13"/>
    <sheet name="Managers" sheetId="15" r:id="rId14"/>
  </sheets>
  <definedNames>
    <definedName name="_xlnm._FilterDatabase" localSheetId="13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5" l="1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29" i="15"/>
  <c r="L29" i="15"/>
  <c r="B29" i="15"/>
  <c r="P29" i="15" s="1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29" i="15"/>
  <c r="L30" i="15"/>
  <c r="L31" i="15"/>
  <c r="L32" i="15"/>
  <c r="L33" i="15"/>
  <c r="L34" i="15"/>
  <c r="L35" i="15"/>
  <c r="L36" i="15"/>
  <c r="L37" i="15"/>
  <c r="O37" i="15" s="1"/>
  <c r="L38" i="15"/>
  <c r="L39" i="15"/>
  <c r="L40" i="15"/>
  <c r="L41" i="15"/>
  <c r="O41" i="15" s="1"/>
  <c r="L42" i="15"/>
  <c r="L43" i="15"/>
  <c r="L44" i="15"/>
  <c r="L45" i="15"/>
  <c r="O45" i="15" s="1"/>
  <c r="L46" i="15"/>
  <c r="L47" i="15"/>
  <c r="L48" i="15"/>
  <c r="L49" i="15"/>
  <c r="L50" i="15"/>
  <c r="L51" i="15"/>
  <c r="L52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29" i="15"/>
  <c r="C30" i="15"/>
  <c r="C31" i="15"/>
  <c r="C32" i="15"/>
  <c r="C33" i="15"/>
  <c r="C34" i="15"/>
  <c r="C35" i="15"/>
  <c r="C36" i="15"/>
  <c r="C37" i="15"/>
  <c r="P37" i="15" s="1"/>
  <c r="C38" i="15"/>
  <c r="P38" i="15" s="1"/>
  <c r="C39" i="15"/>
  <c r="P39" i="15" s="1"/>
  <c r="C40" i="15"/>
  <c r="P40" i="15" s="1"/>
  <c r="C41" i="15"/>
  <c r="P41" i="15" s="1"/>
  <c r="C42" i="15"/>
  <c r="O42" i="15" s="1"/>
  <c r="C43" i="15"/>
  <c r="P43" i="15" s="1"/>
  <c r="C44" i="15"/>
  <c r="P44" i="15" s="1"/>
  <c r="C45" i="15"/>
  <c r="P45" i="15" s="1"/>
  <c r="C46" i="15"/>
  <c r="O46" i="15" s="1"/>
  <c r="C47" i="15"/>
  <c r="P47" i="15" s="1"/>
  <c r="C48" i="15"/>
  <c r="P48" i="15" s="1"/>
  <c r="C49" i="15"/>
  <c r="P49" i="15" s="1"/>
  <c r="C50" i="15"/>
  <c r="O50" i="15" s="1"/>
  <c r="C51" i="15"/>
  <c r="P51" i="15" s="1"/>
  <c r="C52" i="15"/>
  <c r="P52" i="15" s="1"/>
  <c r="C29" i="15"/>
  <c r="B30" i="15"/>
  <c r="O30" i="15" s="1"/>
  <c r="B31" i="15"/>
  <c r="O31" i="15" s="1"/>
  <c r="B32" i="15"/>
  <c r="O32" i="15" s="1"/>
  <c r="B33" i="15"/>
  <c r="B34" i="15"/>
  <c r="O34" i="15" s="1"/>
  <c r="B35" i="15"/>
  <c r="O35" i="15" s="1"/>
  <c r="B36" i="15"/>
  <c r="O36" i="15" s="1"/>
  <c r="O39" i="15"/>
  <c r="O40" i="15"/>
  <c r="O44" i="15"/>
  <c r="O48" i="15"/>
  <c r="O49" i="15"/>
  <c r="O51" i="15"/>
  <c r="O5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L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P30" i="15" l="1"/>
  <c r="P42" i="15"/>
  <c r="O43" i="15"/>
  <c r="O33" i="15"/>
  <c r="O38" i="15"/>
  <c r="P33" i="15"/>
  <c r="P50" i="15"/>
  <c r="P34" i="15"/>
  <c r="O47" i="15"/>
  <c r="P36" i="15"/>
  <c r="P32" i="15"/>
  <c r="P46" i="15"/>
  <c r="P35" i="15"/>
  <c r="P31" i="15"/>
  <c r="O29" i="15"/>
</calcChain>
</file>

<file path=xl/sharedStrings.xml><?xml version="1.0" encoding="utf-8"?>
<sst xmlns="http://schemas.openxmlformats.org/spreadsheetml/2006/main" count="1072" uniqueCount="163">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</sst>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8">
    <xf numFmtId="0" fontId="0" fillId="0" borderId="0" xfId="0"/>
    <xf numFmtId="0" fontId="0" fillId="5" borderId="0" xfId="0" applyFill="1"/>
    <xf numFmtId="0" fontId="0" fillId="0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Font="1" applyAlignment="1">
      <alignment horizontal="center" vertical="center" wrapText="1"/>
    </xf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49" fontId="0" fillId="0" borderId="0" xfId="0" applyNumberFormat="1" applyFill="1"/>
    <xf numFmtId="0" fontId="0" fillId="0" borderId="2" xfId="0" applyBorder="1"/>
    <xf numFmtId="0" fontId="0" fillId="0" borderId="2" xfId="0" applyFill="1" applyBorder="1"/>
    <xf numFmtId="2" fontId="0" fillId="0" borderId="2" xfId="0" applyNumberFormat="1" applyFill="1" applyBorder="1"/>
    <xf numFmtId="49" fontId="0" fillId="0" borderId="2" xfId="0" applyNumberFormat="1" applyFill="1" applyBorder="1"/>
    <xf numFmtId="49" fontId="0" fillId="5" borderId="0" xfId="0" applyNumberForma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6" fillId="0" borderId="0" xfId="0" applyFont="1" applyFill="1" applyBorder="1"/>
    <xf numFmtId="0" fontId="0" fillId="0" borderId="3" xfId="0" applyFont="1" applyBorder="1" applyAlignment="1">
      <alignment horizontal="center" vertical="center" wrapText="1"/>
    </xf>
    <xf numFmtId="0" fontId="0" fillId="5" borderId="0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 applyFill="1"/>
    <xf numFmtId="49" fontId="7" fillId="0" borderId="0" xfId="0" applyNumberFormat="1" applyFont="1" applyFill="1"/>
    <xf numFmtId="2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0" fontId="0" fillId="0" borderId="5" xfId="0" applyFont="1" applyBorder="1" applyAlignment="1">
      <alignment horizontal="center" vertical="center" wrapText="1"/>
    </xf>
    <xf numFmtId="0" fontId="0" fillId="5" borderId="0" xfId="0" applyFont="1" applyFill="1"/>
    <xf numFmtId="0" fontId="5" fillId="0" borderId="5" xfId="0" applyFont="1" applyBorder="1" applyAlignment="1">
      <alignment horizontal="center" vertical="center" wrapText="1"/>
    </xf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2" fontId="0" fillId="0" borderId="0" xfId="0" applyNumberFormat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</cellXfs>
  <cellStyles count="5">
    <cellStyle name="Calculation" xfId="4" builtinId="2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D2" sqref="D2:D9"/>
    </sheetView>
  </sheetViews>
  <sheetFormatPr defaultRowHeight="14.25"/>
  <cols>
    <col min="3" max="3" width="17.375" bestFit="1" customWidth="1"/>
    <col min="11" max="13" width="9.875" customWidth="1"/>
  </cols>
  <sheetData>
    <row r="1" spans="1:13" s="11" customFormat="1" ht="15">
      <c r="A1" s="11" t="s">
        <v>23</v>
      </c>
      <c r="B1" s="11" t="s">
        <v>22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  <c r="I1" s="11" t="s">
        <v>5</v>
      </c>
      <c r="K1" s="11" t="s">
        <v>24</v>
      </c>
    </row>
    <row r="2" spans="1:13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4">
        <f>((G2*0.5)+E2)/SUM(E2:G2)</f>
        <v>0.7142857142857143</v>
      </c>
      <c r="I2" s="1">
        <v>1636</v>
      </c>
      <c r="K2" s="8" t="s">
        <v>7</v>
      </c>
    </row>
    <row r="3" spans="1:13">
      <c r="A3" s="1"/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4">
        <f>((G3*0.5)+E3)/SUM(E3:G3)</f>
        <v>0.6785714285714286</v>
      </c>
      <c r="I3" s="1">
        <v>1450</v>
      </c>
      <c r="K3" s="8"/>
      <c r="L3" s="8" t="s">
        <v>7</v>
      </c>
    </row>
    <row r="4" spans="1:13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4">
        <f>((G4*0.5)+E4)/SUM(E4:G4)</f>
        <v>0.6428571428571429</v>
      </c>
      <c r="I4" s="1">
        <v>1333</v>
      </c>
      <c r="K4" s="7" t="s">
        <v>11</v>
      </c>
      <c r="L4" s="8"/>
    </row>
    <row r="5" spans="1:13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4">
        <f>((G5*0.5)+E5)/SUM(E5:G5)</f>
        <v>0.5714285714285714</v>
      </c>
      <c r="I5" s="1">
        <v>1558</v>
      </c>
      <c r="K5" s="7"/>
    </row>
    <row r="6" spans="1:13" ht="15">
      <c r="B6">
        <v>5</v>
      </c>
      <c r="C6" t="s">
        <v>14</v>
      </c>
      <c r="D6" s="2" t="s">
        <v>19</v>
      </c>
      <c r="E6" s="2">
        <v>6</v>
      </c>
      <c r="F6" s="2">
        <v>8</v>
      </c>
      <c r="G6" s="2">
        <v>0</v>
      </c>
      <c r="H6" s="5">
        <f>((G6*0.5)+E6)/SUM(E6:G6)</f>
        <v>0.42857142857142855</v>
      </c>
      <c r="I6" s="2">
        <v>1251</v>
      </c>
      <c r="M6" s="3" t="s">
        <v>7</v>
      </c>
    </row>
    <row r="7" spans="1:13">
      <c r="B7">
        <v>6</v>
      </c>
      <c r="C7" t="s">
        <v>15</v>
      </c>
      <c r="D7" s="2" t="s">
        <v>18</v>
      </c>
      <c r="E7" s="2">
        <v>5</v>
      </c>
      <c r="F7" s="2">
        <v>9</v>
      </c>
      <c r="G7" s="2">
        <v>0</v>
      </c>
      <c r="H7" s="5">
        <f>((G7*0.5)+E7)/SUM(E7:G7)</f>
        <v>0.35714285714285715</v>
      </c>
      <c r="I7" s="2">
        <v>1141</v>
      </c>
      <c r="K7" s="7" t="s">
        <v>13</v>
      </c>
    </row>
    <row r="8" spans="1:13">
      <c r="B8">
        <v>7</v>
      </c>
      <c r="C8" t="s">
        <v>16</v>
      </c>
      <c r="D8" s="2" t="s">
        <v>85</v>
      </c>
      <c r="E8" s="2">
        <v>4</v>
      </c>
      <c r="F8" s="2">
        <v>9</v>
      </c>
      <c r="G8" s="2">
        <v>1</v>
      </c>
      <c r="H8" s="5">
        <f>((G8*0.5)+E8)/SUM(E8:G8)</f>
        <v>0.32142857142857145</v>
      </c>
      <c r="I8" s="2">
        <v>1174</v>
      </c>
      <c r="K8" s="7"/>
      <c r="L8" s="7" t="s">
        <v>9</v>
      </c>
    </row>
    <row r="9" spans="1:13">
      <c r="B9">
        <v>8</v>
      </c>
      <c r="C9" t="s">
        <v>17</v>
      </c>
      <c r="D9" s="2" t="s">
        <v>21</v>
      </c>
      <c r="E9" s="2">
        <v>4</v>
      </c>
      <c r="F9" s="2">
        <v>10</v>
      </c>
      <c r="G9" s="2">
        <v>0</v>
      </c>
      <c r="H9" s="5">
        <f>((G9*0.5)+E9)/SUM(E9:G9)</f>
        <v>0.2857142857142857</v>
      </c>
      <c r="I9" s="2">
        <v>1344</v>
      </c>
      <c r="K9" s="9" t="s">
        <v>9</v>
      </c>
      <c r="L9" s="7"/>
    </row>
    <row r="10" spans="1:13">
      <c r="K10" s="9"/>
    </row>
    <row r="12" spans="1:13" ht="15">
      <c r="L12" s="11" t="s">
        <v>25</v>
      </c>
    </row>
    <row r="13" spans="1:13">
      <c r="L13" s="7" t="s">
        <v>11</v>
      </c>
    </row>
    <row r="14" spans="1:13">
      <c r="A14" t="s">
        <v>27</v>
      </c>
      <c r="B14" t="s">
        <v>34</v>
      </c>
      <c r="L14" s="7"/>
      <c r="M14" t="s">
        <v>11</v>
      </c>
    </row>
    <row r="15" spans="1:13">
      <c r="A15" t="s">
        <v>26</v>
      </c>
      <c r="L15" s="7" t="s">
        <v>13</v>
      </c>
    </row>
    <row r="16" spans="1:13">
      <c r="A16" t="s">
        <v>28</v>
      </c>
      <c r="L16" s="7"/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B17" sqref="B17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1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1" t="s">
        <v>78</v>
      </c>
      <c r="N2" s="11" t="s">
        <v>81</v>
      </c>
      <c r="P2" s="11" t="s">
        <v>82</v>
      </c>
    </row>
    <row r="3" spans="1:16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4">
        <f>((G3*0.5)+E3)/SUM(E3:G3)</f>
        <v>0.84615384615384615</v>
      </c>
      <c r="I3" s="21" t="s">
        <v>93</v>
      </c>
      <c r="J3" s="1">
        <v>1744.88</v>
      </c>
      <c r="L3" s="24" t="s">
        <v>136</v>
      </c>
    </row>
    <row r="4" spans="1:16" ht="14.25" customHeight="1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4">
        <f>((G4*0.5)+E4)/SUM(E4:G4)</f>
        <v>0.69230769230769229</v>
      </c>
      <c r="I4" s="21" t="s">
        <v>93</v>
      </c>
      <c r="J4" s="1">
        <v>1652.44</v>
      </c>
      <c r="L4" s="25"/>
      <c r="M4" s="17"/>
    </row>
    <row r="5" spans="1:16" ht="14.25" customHeight="1">
      <c r="A5" s="1"/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4">
        <f>((G5*0.5)+E5)/SUM(E5:G5)</f>
        <v>0.53846153846153844</v>
      </c>
      <c r="I5" s="21" t="s">
        <v>74</v>
      </c>
      <c r="J5" s="1">
        <v>1613.18</v>
      </c>
      <c r="L5" s="6" t="s">
        <v>80</v>
      </c>
      <c r="N5" s="26"/>
    </row>
    <row r="6" spans="1:16">
      <c r="A6" s="2"/>
      <c r="B6" s="2">
        <v>7</v>
      </c>
      <c r="C6" s="2" t="s">
        <v>140</v>
      </c>
      <c r="D6" s="2" t="s">
        <v>21</v>
      </c>
      <c r="E6" s="2">
        <v>7</v>
      </c>
      <c r="F6" s="2">
        <v>6</v>
      </c>
      <c r="G6" s="2">
        <v>0</v>
      </c>
      <c r="H6" s="5">
        <f>((G6*0.5)+E6)/SUM(E6:G6)</f>
        <v>0.53846153846153844</v>
      </c>
      <c r="I6" s="16" t="s">
        <v>68</v>
      </c>
      <c r="J6" s="2">
        <v>1612.58</v>
      </c>
      <c r="L6" s="6"/>
      <c r="N6" s="29" t="s">
        <v>136</v>
      </c>
    </row>
    <row r="7" spans="1:16">
      <c r="A7" s="2"/>
      <c r="B7" s="2">
        <v>10</v>
      </c>
      <c r="C7" s="31" t="s">
        <v>56</v>
      </c>
      <c r="D7" s="31" t="s">
        <v>44</v>
      </c>
      <c r="E7" s="31">
        <v>4</v>
      </c>
      <c r="F7" s="31">
        <v>9</v>
      </c>
      <c r="G7" s="31">
        <v>0</v>
      </c>
      <c r="H7" s="43">
        <f>((G7*0.5)+E7)/SUM(E7:G7)</f>
        <v>0.30769230769230771</v>
      </c>
      <c r="I7" s="44" t="s">
        <v>74</v>
      </c>
      <c r="J7" s="31">
        <v>1567.06</v>
      </c>
      <c r="N7" s="30"/>
      <c r="O7" s="17"/>
    </row>
    <row r="8" spans="1:16">
      <c r="A8" s="18"/>
      <c r="B8" s="18">
        <v>11</v>
      </c>
      <c r="C8" s="18" t="s">
        <v>141</v>
      </c>
      <c r="D8" s="18" t="s">
        <v>8</v>
      </c>
      <c r="E8" s="18">
        <v>4</v>
      </c>
      <c r="F8" s="18">
        <v>9</v>
      </c>
      <c r="G8" s="18">
        <v>0</v>
      </c>
      <c r="H8" s="19">
        <f>((G8*0.5)+E8)/SUM(E8:G8)</f>
        <v>0.30769230769230771</v>
      </c>
      <c r="I8" s="20" t="s">
        <v>94</v>
      </c>
      <c r="J8" s="18">
        <v>1467.82</v>
      </c>
      <c r="N8" s="38" t="s">
        <v>142</v>
      </c>
      <c r="P8" s="26"/>
    </row>
    <row r="9" spans="1:16" ht="15">
      <c r="A9" s="41" t="s">
        <v>66</v>
      </c>
      <c r="B9" s="2"/>
      <c r="C9" s="2"/>
      <c r="D9" s="2"/>
      <c r="E9" s="2"/>
      <c r="F9" s="2"/>
      <c r="G9" s="2"/>
      <c r="H9" s="2"/>
      <c r="I9" s="16"/>
      <c r="J9" s="2"/>
      <c r="L9" s="32" t="s">
        <v>143</v>
      </c>
      <c r="N9" s="38"/>
      <c r="P9" s="26"/>
    </row>
    <row r="10" spans="1:16" ht="15">
      <c r="A10" s="41" t="s">
        <v>23</v>
      </c>
      <c r="B10" s="41" t="s">
        <v>22</v>
      </c>
      <c r="C10" s="41" t="s">
        <v>0</v>
      </c>
      <c r="D10" s="41" t="s">
        <v>1</v>
      </c>
      <c r="E10" s="41" t="s">
        <v>2</v>
      </c>
      <c r="F10" s="41" t="s">
        <v>3</v>
      </c>
      <c r="G10" s="41" t="s">
        <v>4</v>
      </c>
      <c r="H10" s="41" t="s">
        <v>6</v>
      </c>
      <c r="I10" s="42" t="s">
        <v>67</v>
      </c>
      <c r="J10" s="41" t="s">
        <v>5</v>
      </c>
      <c r="L10" s="33"/>
      <c r="M10" s="17"/>
      <c r="N10" s="26"/>
      <c r="P10" s="26"/>
    </row>
    <row r="11" spans="1:16" ht="15">
      <c r="A11" s="1">
        <v>3</v>
      </c>
      <c r="B11" s="1">
        <v>3</v>
      </c>
      <c r="C11" s="1" t="s">
        <v>115</v>
      </c>
      <c r="D11" s="13" t="s">
        <v>144</v>
      </c>
      <c r="E11" s="1">
        <v>8</v>
      </c>
      <c r="F11" s="1">
        <v>5</v>
      </c>
      <c r="G11" s="1">
        <v>0</v>
      </c>
      <c r="H11" s="4">
        <f>((G11*0.5)+E11)/SUM(E11:G11)</f>
        <v>0.61538461538461542</v>
      </c>
      <c r="I11" s="21" t="s">
        <v>95</v>
      </c>
      <c r="J11" s="1">
        <v>1764.64</v>
      </c>
      <c r="L11" s="9" t="s">
        <v>142</v>
      </c>
      <c r="P11" s="26"/>
    </row>
    <row r="12" spans="1:16">
      <c r="A12" s="1"/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4">
        <f>((G12*0.5)+E12)/SUM(E12:G12)</f>
        <v>0.61538461538461542</v>
      </c>
      <c r="I12" s="21" t="s">
        <v>68</v>
      </c>
      <c r="J12" s="1">
        <v>1574.5</v>
      </c>
      <c r="L12" s="9"/>
      <c r="P12" s="38" t="s">
        <v>136</v>
      </c>
    </row>
    <row r="13" spans="1:16">
      <c r="A13" s="1"/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4">
        <f>((G13*0.5)+E13)/SUM(E13:G13)</f>
        <v>0.61538461538461542</v>
      </c>
      <c r="I13" s="21" t="s">
        <v>95</v>
      </c>
      <c r="J13" s="1">
        <v>1644.76</v>
      </c>
      <c r="P13" s="40"/>
    </row>
    <row r="14" spans="1:16">
      <c r="A14" s="2"/>
      <c r="B14" s="2">
        <v>8</v>
      </c>
      <c r="C14" s="2" t="s">
        <v>99</v>
      </c>
      <c r="D14" s="2" t="s">
        <v>121</v>
      </c>
      <c r="E14" s="2">
        <v>6</v>
      </c>
      <c r="F14" s="2">
        <v>7</v>
      </c>
      <c r="G14" s="31">
        <v>0</v>
      </c>
      <c r="H14" s="5">
        <f>((G14*0.5)+E14)/SUM(E14:G14)</f>
        <v>0.46153846153846156</v>
      </c>
      <c r="I14" s="16" t="s">
        <v>68</v>
      </c>
      <c r="J14" s="2">
        <v>1397.72</v>
      </c>
      <c r="P14" s="29" t="s">
        <v>118</v>
      </c>
    </row>
    <row r="15" spans="1:16">
      <c r="A15" s="2"/>
      <c r="B15" s="2">
        <v>9</v>
      </c>
      <c r="C15" s="2" t="s">
        <v>137</v>
      </c>
      <c r="D15" s="2" t="s">
        <v>77</v>
      </c>
      <c r="E15" s="2">
        <v>5</v>
      </c>
      <c r="F15" s="2">
        <v>8</v>
      </c>
      <c r="G15" s="31">
        <v>0</v>
      </c>
      <c r="H15" s="5">
        <f>((G15*0.5)+E15)/SUM(E15:G15)</f>
        <v>0.38461538461538464</v>
      </c>
      <c r="I15" s="16" t="s">
        <v>74</v>
      </c>
      <c r="J15" s="2">
        <v>1368.44</v>
      </c>
      <c r="L15" s="24" t="s">
        <v>118</v>
      </c>
      <c r="P15" s="29"/>
    </row>
    <row r="16" spans="1:16">
      <c r="A16" s="2"/>
      <c r="B16" s="2">
        <v>12</v>
      </c>
      <c r="C16" s="2" t="s">
        <v>60</v>
      </c>
      <c r="D16" s="2" t="s">
        <v>58</v>
      </c>
      <c r="E16" s="2">
        <v>1</v>
      </c>
      <c r="F16" s="2">
        <v>12</v>
      </c>
      <c r="G16" s="31">
        <v>0</v>
      </c>
      <c r="H16" s="5">
        <f>((G16*0.5)+E16)/SUM(E16:G16)</f>
        <v>7.6923076923076927E-2</v>
      </c>
      <c r="I16" s="16" t="s">
        <v>94</v>
      </c>
      <c r="J16" s="2">
        <v>1319.8</v>
      </c>
      <c r="L16" s="25"/>
      <c r="M16" s="17"/>
      <c r="P16" s="26"/>
    </row>
    <row r="17" spans="1:16">
      <c r="L17" s="12" t="s">
        <v>96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12"/>
      <c r="N18" s="29" t="s">
        <v>118</v>
      </c>
      <c r="P18" s="26"/>
    </row>
    <row r="19" spans="1:16">
      <c r="D19" s="2"/>
      <c r="E19" s="2"/>
      <c r="F19" s="2"/>
      <c r="G19" s="2"/>
      <c r="H19" s="5"/>
      <c r="I19" s="16"/>
      <c r="J19" s="2"/>
      <c r="N19" s="30"/>
      <c r="O19" s="17"/>
      <c r="P19" s="26"/>
    </row>
    <row r="20" spans="1:16">
      <c r="N20" s="38" t="s">
        <v>115</v>
      </c>
    </row>
    <row r="21" spans="1:16" ht="15">
      <c r="D21" s="35">
        <v>50</v>
      </c>
      <c r="E21" s="10" t="s">
        <v>107</v>
      </c>
      <c r="F21" s="35">
        <v>200</v>
      </c>
      <c r="L21" s="24" t="s">
        <v>115</v>
      </c>
      <c r="N21" s="38"/>
    </row>
    <row r="22" spans="1:16" ht="15">
      <c r="A22" s="10" t="s">
        <v>27</v>
      </c>
      <c r="B22" s="10" t="s">
        <v>84</v>
      </c>
      <c r="E22" s="10" t="s">
        <v>108</v>
      </c>
      <c r="F22" s="35">
        <v>100</v>
      </c>
      <c r="L22" s="25"/>
      <c r="M22" s="17"/>
      <c r="N22" s="26"/>
    </row>
    <row r="23" spans="1:16" ht="15">
      <c r="A23" s="10" t="s">
        <v>26</v>
      </c>
      <c r="B23" s="10"/>
      <c r="E23" s="10" t="s">
        <v>109</v>
      </c>
      <c r="F23" s="35">
        <v>40</v>
      </c>
      <c r="L23" s="7" t="s">
        <v>80</v>
      </c>
    </row>
    <row r="24" spans="1:16" ht="15">
      <c r="A24" s="10" t="s">
        <v>28</v>
      </c>
      <c r="B24" s="10"/>
      <c r="E24" s="10" t="s">
        <v>113</v>
      </c>
      <c r="F24" s="35">
        <v>50</v>
      </c>
      <c r="L24" s="7"/>
    </row>
    <row r="25" spans="1:16" ht="15">
      <c r="A25" s="10" t="s">
        <v>29</v>
      </c>
      <c r="B25" s="10"/>
      <c r="E25" s="10" t="s">
        <v>114</v>
      </c>
      <c r="F25" s="35">
        <v>50</v>
      </c>
      <c r="N25" s="11"/>
      <c r="P25" s="11" t="s">
        <v>25</v>
      </c>
    </row>
    <row r="26" spans="1:16" ht="15">
      <c r="A26" s="10" t="s">
        <v>30</v>
      </c>
      <c r="B26" s="10"/>
      <c r="E26" s="37" t="s">
        <v>111</v>
      </c>
      <c r="F26" s="35">
        <v>10</v>
      </c>
      <c r="P26" s="32" t="s">
        <v>142</v>
      </c>
    </row>
    <row r="27" spans="1:16" ht="15">
      <c r="A27" s="10" t="s">
        <v>83</v>
      </c>
      <c r="B27" s="10"/>
      <c r="P27" s="33"/>
    </row>
    <row r="28" spans="1:16" ht="15">
      <c r="A28" s="10" t="s">
        <v>32</v>
      </c>
      <c r="B28" s="10"/>
      <c r="P28" s="9" t="s">
        <v>115</v>
      </c>
    </row>
    <row r="29" spans="1:16" ht="15">
      <c r="A29" s="10" t="s">
        <v>49</v>
      </c>
      <c r="B29" s="10"/>
      <c r="P29" s="9"/>
    </row>
    <row r="30" spans="1:16" ht="15">
      <c r="A30" s="10" t="s">
        <v>139</v>
      </c>
      <c r="B30" s="10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3:L4"/>
    <mergeCell ref="L5:L6"/>
    <mergeCell ref="N6:N7"/>
    <mergeCell ref="N8:N9"/>
    <mergeCell ref="L9:L10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F24" sqref="F24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11" t="s">
        <v>23</v>
      </c>
      <c r="B1" s="11" t="s">
        <v>22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  <c r="I1" s="11" t="s">
        <v>5</v>
      </c>
      <c r="K1" s="11" t="s">
        <v>24</v>
      </c>
    </row>
    <row r="2" spans="1:15" s="11" customFormat="1" ht="15">
      <c r="A2" s="47"/>
      <c r="B2" s="47">
        <v>1</v>
      </c>
      <c r="C2" s="47" t="s">
        <v>147</v>
      </c>
      <c r="D2" s="47" t="s">
        <v>21</v>
      </c>
      <c r="E2" s="47">
        <v>11</v>
      </c>
      <c r="F2" s="47">
        <v>3</v>
      </c>
      <c r="G2" s="47">
        <v>0</v>
      </c>
      <c r="H2" s="48">
        <f>((G2*0.5)+E2)/SUM(E2:G2)</f>
        <v>0.7857142857142857</v>
      </c>
      <c r="I2" s="47">
        <v>1821.74</v>
      </c>
      <c r="K2" s="11" t="s">
        <v>78</v>
      </c>
      <c r="M2" s="11" t="s">
        <v>81</v>
      </c>
      <c r="O2" s="11" t="s">
        <v>82</v>
      </c>
    </row>
    <row r="3" spans="1:15">
      <c r="A3" s="47">
        <v>1</v>
      </c>
      <c r="B3" s="47">
        <v>2</v>
      </c>
      <c r="C3" s="47" t="s">
        <v>115</v>
      </c>
      <c r="D3" s="47" t="s">
        <v>144</v>
      </c>
      <c r="E3" s="47">
        <v>10</v>
      </c>
      <c r="F3" s="47">
        <v>4</v>
      </c>
      <c r="G3" s="47">
        <v>0</v>
      </c>
      <c r="H3" s="48">
        <f>((G3*0.5)+E3)/SUM(E3:G3)</f>
        <v>0.7142857142857143</v>
      </c>
      <c r="I3" s="47">
        <v>1830.48</v>
      </c>
      <c r="K3" s="24" t="s">
        <v>147</v>
      </c>
    </row>
    <row r="4" spans="1:15" ht="14.25" customHeight="1">
      <c r="A4" s="47">
        <v>2</v>
      </c>
      <c r="B4" s="47">
        <v>3</v>
      </c>
      <c r="C4" s="47" t="s">
        <v>145</v>
      </c>
      <c r="D4" s="47" t="s">
        <v>8</v>
      </c>
      <c r="E4" s="47">
        <v>10</v>
      </c>
      <c r="F4" s="47">
        <v>4</v>
      </c>
      <c r="G4" s="47">
        <v>0</v>
      </c>
      <c r="H4" s="48">
        <f>((G4*0.5)+E4)/SUM(E4:G4)</f>
        <v>0.7142857142857143</v>
      </c>
      <c r="I4" s="47">
        <v>1957.51</v>
      </c>
      <c r="K4" s="25"/>
      <c r="L4" s="17"/>
    </row>
    <row r="5" spans="1:15" ht="14.25" customHeight="1">
      <c r="A5" s="47">
        <v>3</v>
      </c>
      <c r="B5" s="47">
        <v>4</v>
      </c>
      <c r="C5" s="47" t="s">
        <v>146</v>
      </c>
      <c r="D5" s="47" t="s">
        <v>44</v>
      </c>
      <c r="E5" s="47">
        <v>10</v>
      </c>
      <c r="F5" s="47">
        <v>4</v>
      </c>
      <c r="G5" s="47">
        <v>0</v>
      </c>
      <c r="H5" s="48">
        <f>((G5*0.5)+E5)/SUM(E5:G5)</f>
        <v>0.7142857142857143</v>
      </c>
      <c r="I5" s="47">
        <v>2011.64</v>
      </c>
      <c r="K5" s="6" t="s">
        <v>80</v>
      </c>
      <c r="M5" s="26"/>
    </row>
    <row r="6" spans="1:15" ht="14.25" customHeight="1">
      <c r="A6" s="47"/>
      <c r="B6" s="47">
        <v>5</v>
      </c>
      <c r="C6" s="47" t="s">
        <v>136</v>
      </c>
      <c r="D6" s="47" t="s">
        <v>10</v>
      </c>
      <c r="E6" s="47">
        <v>8</v>
      </c>
      <c r="F6" s="47">
        <v>6</v>
      </c>
      <c r="G6" s="47">
        <v>0</v>
      </c>
      <c r="H6" s="48">
        <f>((G6*0.5)+E6)/SUM(E6:G6)</f>
        <v>0.5714285714285714</v>
      </c>
      <c r="I6" s="47">
        <v>1810.54</v>
      </c>
      <c r="K6" s="6"/>
      <c r="M6" s="38" t="s">
        <v>147</v>
      </c>
    </row>
    <row r="7" spans="1:15" ht="14.25" customHeight="1">
      <c r="A7" s="47"/>
      <c r="B7" s="47">
        <v>6</v>
      </c>
      <c r="C7" s="47" t="s">
        <v>99</v>
      </c>
      <c r="D7" s="47" t="s">
        <v>121</v>
      </c>
      <c r="E7" s="47">
        <v>8</v>
      </c>
      <c r="F7" s="47">
        <v>6</v>
      </c>
      <c r="G7" s="47">
        <v>0</v>
      </c>
      <c r="H7" s="48">
        <f>((G7*0.5)+E7)/SUM(E7:G7)</f>
        <v>0.5714285714285714</v>
      </c>
      <c r="I7" s="47">
        <v>1739.8</v>
      </c>
      <c r="M7" s="40"/>
      <c r="N7" s="17"/>
    </row>
    <row r="8" spans="1:15">
      <c r="A8" s="45"/>
      <c r="B8" s="45">
        <v>8</v>
      </c>
      <c r="C8" s="45" t="s">
        <v>148</v>
      </c>
      <c r="D8" t="s">
        <v>76</v>
      </c>
      <c r="E8" s="45">
        <v>7</v>
      </c>
      <c r="F8" s="45">
        <v>7</v>
      </c>
      <c r="G8" s="45">
        <v>0</v>
      </c>
      <c r="H8" s="46">
        <f>((G8*0.5)+E8)/SUM(E8:G8)</f>
        <v>0.5</v>
      </c>
      <c r="I8" s="45">
        <v>1557.34</v>
      </c>
      <c r="M8" s="29" t="s">
        <v>115</v>
      </c>
      <c r="O8" s="26"/>
    </row>
    <row r="9" spans="1:15">
      <c r="A9" s="45"/>
      <c r="B9" s="45">
        <v>7</v>
      </c>
      <c r="C9" s="45" t="s">
        <v>96</v>
      </c>
      <c r="D9" t="s">
        <v>46</v>
      </c>
      <c r="E9" s="45">
        <v>6</v>
      </c>
      <c r="F9" s="45">
        <v>8</v>
      </c>
      <c r="G9" s="45">
        <v>0</v>
      </c>
      <c r="H9" s="46">
        <f>((G9*0.5)+E9)/SUM(E9:G9)</f>
        <v>0.42857142857142855</v>
      </c>
      <c r="I9" s="45">
        <v>1632.8</v>
      </c>
      <c r="K9" s="24" t="s">
        <v>115</v>
      </c>
      <c r="M9" s="29"/>
      <c r="O9" s="26"/>
    </row>
    <row r="10" spans="1:15">
      <c r="A10" s="45"/>
      <c r="B10" s="45">
        <v>9</v>
      </c>
      <c r="C10" s="45" t="s">
        <v>60</v>
      </c>
      <c r="D10" t="s">
        <v>58</v>
      </c>
      <c r="E10" s="45">
        <v>6</v>
      </c>
      <c r="F10" s="45">
        <v>8</v>
      </c>
      <c r="G10" s="45">
        <v>0</v>
      </c>
      <c r="H10" s="46">
        <f>((G10*0.5)+E10)/SUM(E10:G10)</f>
        <v>0.42857142857142855</v>
      </c>
      <c r="I10" s="45">
        <v>1479.68</v>
      </c>
      <c r="K10" s="25"/>
      <c r="L10" s="17"/>
      <c r="M10" s="26"/>
      <c r="O10" s="26"/>
    </row>
    <row r="11" spans="1:15">
      <c r="A11" s="45"/>
      <c r="B11" s="45">
        <v>12</v>
      </c>
      <c r="C11" s="45" t="s">
        <v>137</v>
      </c>
      <c r="D11" t="s">
        <v>77</v>
      </c>
      <c r="E11" s="45">
        <v>4</v>
      </c>
      <c r="F11" s="45">
        <v>10</v>
      </c>
      <c r="G11" s="45">
        <v>0</v>
      </c>
      <c r="H11" s="46">
        <f>((G11*0.5)+E11)/SUM(E11:G11)</f>
        <v>0.2857142857142857</v>
      </c>
      <c r="I11" s="45">
        <v>1326.38</v>
      </c>
      <c r="K11" s="12" t="s">
        <v>136</v>
      </c>
      <c r="O11" s="26"/>
    </row>
    <row r="12" spans="1:15">
      <c r="A12" s="45"/>
      <c r="B12" s="45">
        <v>10</v>
      </c>
      <c r="C12" s="45" t="s">
        <v>118</v>
      </c>
      <c r="D12" t="s">
        <v>43</v>
      </c>
      <c r="E12" s="45">
        <v>3</v>
      </c>
      <c r="F12" s="45">
        <v>11</v>
      </c>
      <c r="G12" s="45">
        <v>0</v>
      </c>
      <c r="H12" s="46">
        <f>((G12*0.5)+E12)/SUM(E12:G12)</f>
        <v>0.21428571428571427</v>
      </c>
      <c r="I12" s="45">
        <v>1491.86</v>
      </c>
      <c r="K12" s="12"/>
      <c r="O12" s="29" t="s">
        <v>115</v>
      </c>
    </row>
    <row r="13" spans="1:15">
      <c r="A13" s="45"/>
      <c r="B13" s="45">
        <v>11</v>
      </c>
      <c r="C13" s="45" t="s">
        <v>149</v>
      </c>
      <c r="D13" t="s">
        <v>19</v>
      </c>
      <c r="E13" s="45">
        <v>1</v>
      </c>
      <c r="F13" s="45">
        <v>13</v>
      </c>
      <c r="G13" s="45">
        <v>0</v>
      </c>
      <c r="H13" s="46">
        <f>((G13*0.5)+E13)/SUM(E13:G13)</f>
        <v>7.1428571428571425E-2</v>
      </c>
      <c r="I13" s="45">
        <v>1391.5</v>
      </c>
      <c r="O13" s="30"/>
    </row>
    <row r="14" spans="1:15">
      <c r="A14" s="45"/>
      <c r="B14" s="45"/>
      <c r="C14" s="45"/>
      <c r="D14" s="45"/>
      <c r="E14" s="45"/>
      <c r="F14" s="45"/>
      <c r="G14" s="45"/>
      <c r="H14" s="46"/>
      <c r="I14" s="45"/>
      <c r="O14" s="38" t="s">
        <v>145</v>
      </c>
    </row>
    <row r="15" spans="1:15">
      <c r="A15" s="31"/>
      <c r="B15" s="31"/>
      <c r="C15" s="31"/>
      <c r="D15" s="31"/>
      <c r="E15" s="31"/>
      <c r="F15" s="31"/>
      <c r="G15" s="31"/>
      <c r="H15" s="43"/>
      <c r="I15" s="31"/>
      <c r="K15" s="24" t="s">
        <v>145</v>
      </c>
      <c r="O15" s="38"/>
    </row>
    <row r="16" spans="1:15">
      <c r="A16" s="31"/>
      <c r="B16" s="31"/>
      <c r="C16" s="31"/>
      <c r="D16" s="31"/>
      <c r="E16" s="31"/>
      <c r="F16" s="31"/>
      <c r="G16" s="31"/>
      <c r="H16" s="43"/>
      <c r="I16" s="31"/>
      <c r="K16" s="25"/>
      <c r="L16" s="17"/>
      <c r="O16" s="26"/>
    </row>
    <row r="17" spans="1:15">
      <c r="K17" s="12" t="s">
        <v>99</v>
      </c>
      <c r="M17" s="26"/>
      <c r="O17" s="26"/>
    </row>
    <row r="18" spans="1:15">
      <c r="D18" s="2"/>
      <c r="E18" s="2"/>
      <c r="F18" s="2"/>
      <c r="G18" s="2"/>
      <c r="H18" s="5"/>
      <c r="I18" s="2"/>
      <c r="K18" s="12"/>
      <c r="M18" s="29" t="s">
        <v>145</v>
      </c>
      <c r="O18" s="26"/>
    </row>
    <row r="19" spans="1:15">
      <c r="D19" s="2"/>
      <c r="E19" s="2"/>
      <c r="F19" s="2"/>
      <c r="G19" s="2"/>
      <c r="H19" s="5"/>
      <c r="I19" s="2"/>
      <c r="M19" s="30"/>
      <c r="N19" s="17"/>
      <c r="O19" s="26"/>
    </row>
    <row r="20" spans="1:15">
      <c r="M20" s="49" t="s">
        <v>146</v>
      </c>
    </row>
    <row r="21" spans="1:15" ht="15">
      <c r="D21" s="35">
        <v>50</v>
      </c>
      <c r="E21" s="10" t="s">
        <v>107</v>
      </c>
      <c r="F21" s="35">
        <v>200</v>
      </c>
      <c r="K21" s="24" t="s">
        <v>146</v>
      </c>
      <c r="M21" s="38"/>
    </row>
    <row r="22" spans="1:15" ht="15">
      <c r="A22" s="10" t="s">
        <v>27</v>
      </c>
      <c r="B22" s="10" t="s">
        <v>84</v>
      </c>
      <c r="E22" s="10" t="s">
        <v>108</v>
      </c>
      <c r="F22" s="35">
        <v>100</v>
      </c>
      <c r="K22" s="25"/>
      <c r="L22" s="17"/>
      <c r="M22" s="26"/>
    </row>
    <row r="23" spans="1:15" ht="15">
      <c r="A23" s="10" t="s">
        <v>26</v>
      </c>
      <c r="B23" s="10"/>
      <c r="E23" s="10" t="s">
        <v>109</v>
      </c>
      <c r="F23" s="36">
        <v>30</v>
      </c>
      <c r="K23" s="7" t="s">
        <v>80</v>
      </c>
    </row>
    <row r="24" spans="1:15" ht="15">
      <c r="A24" s="10" t="s">
        <v>28</v>
      </c>
      <c r="B24" s="10"/>
      <c r="E24" s="10" t="s">
        <v>113</v>
      </c>
      <c r="F24" s="35">
        <v>50</v>
      </c>
      <c r="K24" s="7"/>
    </row>
    <row r="25" spans="1:15" ht="15">
      <c r="A25" s="10" t="s">
        <v>29</v>
      </c>
      <c r="B25" s="10"/>
      <c r="E25" s="10" t="s">
        <v>114</v>
      </c>
      <c r="F25" s="35">
        <v>50</v>
      </c>
      <c r="M25" s="11"/>
      <c r="O25" s="11" t="s">
        <v>25</v>
      </c>
    </row>
    <row r="26" spans="1:15" ht="15">
      <c r="A26" s="10" t="s">
        <v>30</v>
      </c>
      <c r="B26" s="10"/>
      <c r="E26" s="37" t="s">
        <v>111</v>
      </c>
      <c r="F26" s="35">
        <v>10</v>
      </c>
      <c r="O26" s="32" t="s">
        <v>147</v>
      </c>
    </row>
    <row r="27" spans="1:15" ht="15">
      <c r="A27" s="10" t="s">
        <v>83</v>
      </c>
      <c r="B27" s="10"/>
      <c r="O27" s="33"/>
    </row>
    <row r="28" spans="1:15" ht="15">
      <c r="A28" s="10" t="s">
        <v>32</v>
      </c>
      <c r="B28" s="10"/>
      <c r="O28" s="9" t="s">
        <v>146</v>
      </c>
    </row>
    <row r="29" spans="1:15" ht="15">
      <c r="A29" s="10" t="s">
        <v>49</v>
      </c>
      <c r="B29" s="10"/>
      <c r="O29" s="9"/>
    </row>
    <row r="30" spans="1:15" ht="15">
      <c r="A30" s="13" t="s">
        <v>150</v>
      </c>
      <c r="B30" s="10"/>
    </row>
  </sheetData>
  <sortState xmlns:xlrd2="http://schemas.microsoft.com/office/spreadsheetml/2017/richdata2" ref="A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3:K4"/>
    <mergeCell ref="K5:K6"/>
    <mergeCell ref="M6:M7"/>
    <mergeCell ref="M8:M9"/>
    <mergeCell ref="K9:K10"/>
    <mergeCell ref="K11:K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F23" sqref="F23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11" t="s">
        <v>23</v>
      </c>
      <c r="B1" s="11" t="s">
        <v>22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  <c r="I1" s="11" t="s">
        <v>5</v>
      </c>
      <c r="K1" s="11" t="s">
        <v>24</v>
      </c>
    </row>
    <row r="2" spans="1:15" s="11" customFormat="1" ht="15">
      <c r="A2" s="47">
        <v>3</v>
      </c>
      <c r="B2" s="47">
        <v>1</v>
      </c>
      <c r="C2" s="50" t="s">
        <v>152</v>
      </c>
      <c r="D2" s="47" t="s">
        <v>10</v>
      </c>
      <c r="E2" s="47">
        <v>10</v>
      </c>
      <c r="F2" s="47">
        <v>4</v>
      </c>
      <c r="G2" s="47">
        <v>0</v>
      </c>
      <c r="H2" s="48">
        <f>((G2*0.5)+E2)/SUM(E2:G2)</f>
        <v>0.7142857142857143</v>
      </c>
      <c r="I2" s="47">
        <v>1707.12</v>
      </c>
      <c r="K2" s="11" t="s">
        <v>78</v>
      </c>
      <c r="M2" s="11" t="s">
        <v>81</v>
      </c>
      <c r="O2" s="11" t="s">
        <v>82</v>
      </c>
    </row>
    <row r="3" spans="1:15">
      <c r="A3" s="47">
        <v>2</v>
      </c>
      <c r="B3" s="47">
        <v>2</v>
      </c>
      <c r="C3" s="47" t="s">
        <v>151</v>
      </c>
      <c r="D3" s="47" t="s">
        <v>46</v>
      </c>
      <c r="E3" s="47">
        <v>10</v>
      </c>
      <c r="F3" s="47">
        <v>4</v>
      </c>
      <c r="G3" s="47">
        <v>0</v>
      </c>
      <c r="H3" s="48">
        <f>((G3*0.5)+E3)/SUM(E3:G3)</f>
        <v>0.7142857142857143</v>
      </c>
      <c r="I3" s="47">
        <v>1668.12</v>
      </c>
      <c r="K3" s="24" t="s">
        <v>152</v>
      </c>
    </row>
    <row r="4" spans="1:15" ht="14.25" customHeight="1">
      <c r="A4" s="47"/>
      <c r="B4" s="47">
        <v>3</v>
      </c>
      <c r="C4" s="47" t="s">
        <v>145</v>
      </c>
      <c r="D4" s="47" t="s">
        <v>8</v>
      </c>
      <c r="E4" s="47">
        <v>9</v>
      </c>
      <c r="F4" s="47">
        <v>5</v>
      </c>
      <c r="G4" s="47">
        <v>0</v>
      </c>
      <c r="H4" s="48">
        <f>((G4*0.5)+E4)/SUM(E4:G4)</f>
        <v>0.6428571428571429</v>
      </c>
      <c r="I4" s="47">
        <v>1799.34</v>
      </c>
      <c r="K4" s="25"/>
      <c r="L4" s="17"/>
    </row>
    <row r="5" spans="1:15" ht="14.25" customHeight="1">
      <c r="A5" s="47">
        <v>1</v>
      </c>
      <c r="B5" s="47">
        <v>4</v>
      </c>
      <c r="C5" s="47" t="s">
        <v>146</v>
      </c>
      <c r="D5" s="47" t="s">
        <v>44</v>
      </c>
      <c r="E5" s="47">
        <v>7</v>
      </c>
      <c r="F5" s="47">
        <v>7</v>
      </c>
      <c r="G5" s="47">
        <v>0</v>
      </c>
      <c r="H5" s="48">
        <f>((G5*0.5)+E5)/SUM(E5:G5)</f>
        <v>0.5</v>
      </c>
      <c r="I5" s="47">
        <v>1912.76</v>
      </c>
      <c r="K5" s="6" t="s">
        <v>80</v>
      </c>
      <c r="M5" s="26"/>
    </row>
    <row r="6" spans="1:15" ht="14.25" customHeight="1">
      <c r="A6" s="47"/>
      <c r="B6" s="47">
        <v>5</v>
      </c>
      <c r="C6" s="47" t="s">
        <v>118</v>
      </c>
      <c r="D6" s="47" t="s">
        <v>43</v>
      </c>
      <c r="E6" s="47">
        <v>7</v>
      </c>
      <c r="F6" s="47">
        <v>7</v>
      </c>
      <c r="G6" s="47">
        <v>0</v>
      </c>
      <c r="H6" s="48">
        <f>((G6*0.5)+E6)/SUM(E6:G6)</f>
        <v>0.5</v>
      </c>
      <c r="I6" s="47">
        <v>1688.86</v>
      </c>
      <c r="K6" s="6"/>
      <c r="M6" s="38" t="s">
        <v>152</v>
      </c>
    </row>
    <row r="7" spans="1:15" ht="14.25" customHeight="1">
      <c r="A7" s="47"/>
      <c r="B7" s="47">
        <v>6</v>
      </c>
      <c r="C7" s="47" t="s">
        <v>60</v>
      </c>
      <c r="D7" s="47" t="s">
        <v>58</v>
      </c>
      <c r="E7" s="47">
        <v>7</v>
      </c>
      <c r="F7" s="47">
        <v>7</v>
      </c>
      <c r="G7" s="47">
        <v>0</v>
      </c>
      <c r="H7" s="48">
        <f>((G7*0.5)+E7)/SUM(E7:G7)</f>
        <v>0.5</v>
      </c>
      <c r="I7" s="47">
        <v>1626.76</v>
      </c>
      <c r="M7" s="40"/>
      <c r="N7" s="17"/>
    </row>
    <row r="8" spans="1:15">
      <c r="A8" s="45"/>
      <c r="B8" s="45">
        <v>7</v>
      </c>
      <c r="C8" s="45" t="s">
        <v>149</v>
      </c>
      <c r="D8" s="45" t="s">
        <v>19</v>
      </c>
      <c r="E8" s="45">
        <v>7</v>
      </c>
      <c r="F8" s="45">
        <v>7</v>
      </c>
      <c r="G8" s="45">
        <v>0</v>
      </c>
      <c r="H8" s="46">
        <f>((G8*0.5)+E8)/SUM(E8:G8)</f>
        <v>0.5</v>
      </c>
      <c r="I8" s="45">
        <v>1557.08</v>
      </c>
      <c r="M8" s="29" t="s">
        <v>146</v>
      </c>
      <c r="O8" s="26"/>
    </row>
    <row r="9" spans="1:15">
      <c r="A9" s="45"/>
      <c r="B9" s="45">
        <v>8</v>
      </c>
      <c r="C9" s="45" t="s">
        <v>99</v>
      </c>
      <c r="D9" s="45" t="s">
        <v>121</v>
      </c>
      <c r="E9" s="45">
        <v>6</v>
      </c>
      <c r="F9" s="45">
        <v>8</v>
      </c>
      <c r="G9" s="45">
        <v>0</v>
      </c>
      <c r="H9" s="46">
        <f>((G9*0.5)+E9)/SUM(E9:G9)</f>
        <v>0.42857142857142855</v>
      </c>
      <c r="I9" s="45">
        <v>1554.84</v>
      </c>
      <c r="K9" s="24" t="s">
        <v>154</v>
      </c>
      <c r="M9" s="29"/>
      <c r="O9" s="26"/>
    </row>
    <row r="10" spans="1:15">
      <c r="A10" s="45"/>
      <c r="B10" s="45">
        <v>9</v>
      </c>
      <c r="C10" s="45" t="s">
        <v>137</v>
      </c>
      <c r="D10" s="45" t="s">
        <v>77</v>
      </c>
      <c r="E10" s="45">
        <v>6</v>
      </c>
      <c r="F10" s="45">
        <v>8</v>
      </c>
      <c r="G10" s="45">
        <v>0</v>
      </c>
      <c r="H10" s="46">
        <f>((G10*0.5)+E10)/SUM(E10:G10)</f>
        <v>0.42857142857142855</v>
      </c>
      <c r="I10" s="45">
        <v>1463.02</v>
      </c>
      <c r="K10" s="25"/>
      <c r="L10" s="17"/>
      <c r="M10" s="26"/>
      <c r="O10" s="26"/>
    </row>
    <row r="11" spans="1:15">
      <c r="A11" s="45"/>
      <c r="B11" s="45">
        <v>10</v>
      </c>
      <c r="C11" s="45" t="s">
        <v>115</v>
      </c>
      <c r="D11" s="45" t="s">
        <v>144</v>
      </c>
      <c r="E11" s="45">
        <v>5</v>
      </c>
      <c r="F11" s="45">
        <v>9</v>
      </c>
      <c r="G11" s="45">
        <v>0</v>
      </c>
      <c r="H11" s="46">
        <f>((G11*0.5)+E11)/SUM(E11:G11)</f>
        <v>0.35714285714285715</v>
      </c>
      <c r="I11" s="45">
        <v>1798.06</v>
      </c>
      <c r="K11" s="12" t="s">
        <v>118</v>
      </c>
      <c r="O11" s="26"/>
    </row>
    <row r="12" spans="1:15">
      <c r="A12" s="45"/>
      <c r="B12" s="45">
        <v>11</v>
      </c>
      <c r="C12" s="45" t="s">
        <v>148</v>
      </c>
      <c r="D12" s="45" t="s">
        <v>76</v>
      </c>
      <c r="E12" s="45">
        <v>5</v>
      </c>
      <c r="F12" s="45">
        <v>9</v>
      </c>
      <c r="G12" s="45">
        <v>0</v>
      </c>
      <c r="H12" s="46">
        <f>((G12*0.5)+E12)/SUM(E12:G12)</f>
        <v>0.35714285714285715</v>
      </c>
      <c r="I12" s="45">
        <v>1635.74</v>
      </c>
      <c r="K12" s="12"/>
      <c r="O12" s="29" t="s">
        <v>154</v>
      </c>
    </row>
    <row r="13" spans="1:15">
      <c r="A13" s="45"/>
      <c r="B13" s="45">
        <v>12</v>
      </c>
      <c r="C13" s="45" t="s">
        <v>147</v>
      </c>
      <c r="D13" s="45" t="s">
        <v>21</v>
      </c>
      <c r="E13" s="45">
        <v>5</v>
      </c>
      <c r="F13" s="45">
        <v>9</v>
      </c>
      <c r="G13" s="45">
        <v>0</v>
      </c>
      <c r="H13" s="46">
        <f>((G13*0.5)+E13)/SUM(E13:G13)</f>
        <v>0.35714285714285715</v>
      </c>
      <c r="I13" s="45">
        <v>1620.5</v>
      </c>
      <c r="O13" s="30"/>
    </row>
    <row r="14" spans="1:15">
      <c r="A14" s="45"/>
      <c r="B14" s="45"/>
      <c r="C14" s="45"/>
      <c r="D14" s="45"/>
      <c r="E14" s="45"/>
      <c r="F14" s="45"/>
      <c r="G14" s="45"/>
      <c r="H14" s="46"/>
      <c r="I14" s="45"/>
      <c r="O14" s="38" t="s">
        <v>151</v>
      </c>
    </row>
    <row r="15" spans="1:15">
      <c r="A15" s="31"/>
      <c r="B15" s="31"/>
      <c r="C15" s="31"/>
      <c r="D15" s="31"/>
      <c r="E15" s="31"/>
      <c r="F15" s="31"/>
      <c r="G15" s="31"/>
      <c r="H15" s="43"/>
      <c r="I15" s="31"/>
      <c r="K15" s="32" t="s">
        <v>145</v>
      </c>
      <c r="O15" s="38"/>
    </row>
    <row r="16" spans="1:15">
      <c r="A16" s="31"/>
      <c r="B16" s="31"/>
      <c r="C16" s="31"/>
      <c r="D16" s="31"/>
      <c r="E16" s="31"/>
      <c r="F16" s="31"/>
      <c r="G16" s="31"/>
      <c r="H16" s="43"/>
      <c r="I16" s="31"/>
      <c r="K16" s="33"/>
      <c r="L16" s="17"/>
      <c r="O16" s="26"/>
    </row>
    <row r="17" spans="1:15">
      <c r="K17" s="9" t="s">
        <v>60</v>
      </c>
      <c r="M17" s="26"/>
      <c r="O17" s="26"/>
    </row>
    <row r="18" spans="1:15">
      <c r="D18" s="2"/>
      <c r="E18" s="2"/>
      <c r="F18" s="2"/>
      <c r="G18" s="2"/>
      <c r="H18" s="5"/>
      <c r="I18" s="2"/>
      <c r="K18" s="9"/>
      <c r="M18" s="38" t="s">
        <v>60</v>
      </c>
      <c r="O18" s="26"/>
    </row>
    <row r="19" spans="1:15">
      <c r="D19" s="2"/>
      <c r="E19" s="2"/>
      <c r="F19" s="2"/>
      <c r="G19" s="2"/>
      <c r="H19" s="5"/>
      <c r="I19" s="2"/>
      <c r="M19" s="40"/>
      <c r="N19" s="17"/>
      <c r="O19" s="26"/>
    </row>
    <row r="20" spans="1:15">
      <c r="M20" s="51" t="s">
        <v>151</v>
      </c>
    </row>
    <row r="21" spans="1:15" ht="15">
      <c r="D21" s="35">
        <v>50</v>
      </c>
      <c r="E21" s="10" t="s">
        <v>107</v>
      </c>
      <c r="F21" s="35">
        <v>200</v>
      </c>
      <c r="K21" s="24" t="s">
        <v>151</v>
      </c>
      <c r="M21" s="29"/>
    </row>
    <row r="22" spans="1:15" ht="15">
      <c r="A22" s="10" t="s">
        <v>27</v>
      </c>
      <c r="B22" s="10" t="s">
        <v>84</v>
      </c>
      <c r="E22" s="10" t="s">
        <v>108</v>
      </c>
      <c r="F22" s="35">
        <v>100</v>
      </c>
      <c r="K22" s="25"/>
      <c r="L22" s="17"/>
      <c r="M22" s="26"/>
    </row>
    <row r="23" spans="1:15" ht="15">
      <c r="A23" s="10" t="s">
        <v>26</v>
      </c>
      <c r="B23" s="10"/>
      <c r="E23" s="10" t="s">
        <v>109</v>
      </c>
      <c r="F23" s="35">
        <v>30</v>
      </c>
      <c r="K23" s="7" t="s">
        <v>80</v>
      </c>
    </row>
    <row r="24" spans="1:15" ht="15">
      <c r="A24" s="10" t="s">
        <v>28</v>
      </c>
      <c r="B24" s="10"/>
      <c r="E24" s="10" t="s">
        <v>113</v>
      </c>
      <c r="F24" s="35">
        <v>50</v>
      </c>
      <c r="K24" s="7"/>
    </row>
    <row r="25" spans="1:15" ht="15">
      <c r="A25" s="10" t="s">
        <v>29</v>
      </c>
      <c r="B25" s="10"/>
      <c r="E25" s="10" t="s">
        <v>114</v>
      </c>
      <c r="F25" s="35">
        <v>50</v>
      </c>
      <c r="M25" s="11"/>
      <c r="O25" s="11" t="s">
        <v>25</v>
      </c>
    </row>
    <row r="26" spans="1:15" ht="15">
      <c r="A26" s="10" t="s">
        <v>30</v>
      </c>
      <c r="B26" s="10"/>
      <c r="E26" s="37" t="s">
        <v>111</v>
      </c>
      <c r="F26" s="35">
        <v>10</v>
      </c>
      <c r="O26" s="24" t="s">
        <v>152</v>
      </c>
    </row>
    <row r="27" spans="1:15" ht="15">
      <c r="A27" s="10" t="s">
        <v>83</v>
      </c>
      <c r="B27" s="10"/>
      <c r="O27" s="25"/>
    </row>
    <row r="28" spans="1:15" ht="15">
      <c r="A28" s="10" t="s">
        <v>32</v>
      </c>
      <c r="B28" s="10"/>
      <c r="C28" s="13" t="s">
        <v>153</v>
      </c>
      <c r="O28" s="12" t="s">
        <v>60</v>
      </c>
    </row>
    <row r="29" spans="1:15" ht="15">
      <c r="A29" s="10" t="s">
        <v>49</v>
      </c>
      <c r="B29" s="10"/>
      <c r="O29" s="12"/>
    </row>
    <row r="30" spans="1:15" ht="15">
      <c r="A30" s="10" t="s">
        <v>150</v>
      </c>
      <c r="B30" s="10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3:K4"/>
    <mergeCell ref="K5:K6"/>
    <mergeCell ref="M6:M7"/>
    <mergeCell ref="M8:M9"/>
    <mergeCell ref="K9:K10"/>
    <mergeCell ref="K11:K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O14" sqref="O14:O15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11" t="s">
        <v>23</v>
      </c>
      <c r="B1" s="11" t="s">
        <v>22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  <c r="I1" s="11" t="s">
        <v>5</v>
      </c>
      <c r="K1" s="11" t="s">
        <v>24</v>
      </c>
    </row>
    <row r="2" spans="1:15" s="11" customFormat="1" ht="15">
      <c r="A2" s="47">
        <v>2</v>
      </c>
      <c r="B2" s="47">
        <v>1</v>
      </c>
      <c r="C2" s="47" t="s">
        <v>155</v>
      </c>
      <c r="D2" s="47" t="s">
        <v>121</v>
      </c>
      <c r="E2" s="47">
        <v>11</v>
      </c>
      <c r="F2" s="47">
        <v>3</v>
      </c>
      <c r="G2" s="47">
        <v>0</v>
      </c>
      <c r="H2" s="48">
        <f>((G2*0.5)+E2)/SUM(E2:G2)</f>
        <v>0.7857142857142857</v>
      </c>
      <c r="I2" s="47">
        <v>1847.58</v>
      </c>
      <c r="K2" s="11" t="s">
        <v>78</v>
      </c>
      <c r="M2" s="11" t="s">
        <v>81</v>
      </c>
      <c r="O2" s="11" t="s">
        <v>82</v>
      </c>
    </row>
    <row r="3" spans="1:15">
      <c r="A3" s="47">
        <v>1</v>
      </c>
      <c r="B3" s="47">
        <v>2</v>
      </c>
      <c r="C3" s="50" t="s">
        <v>137</v>
      </c>
      <c r="D3" s="47" t="s">
        <v>77</v>
      </c>
      <c r="E3" s="47">
        <v>10</v>
      </c>
      <c r="F3" s="47">
        <v>4</v>
      </c>
      <c r="G3" s="47">
        <v>0</v>
      </c>
      <c r="H3" s="48">
        <f>((G3*0.5)+E3)/SUM(E3:G3)</f>
        <v>0.7142857142857143</v>
      </c>
      <c r="I3" s="47">
        <v>1879.82</v>
      </c>
      <c r="K3" s="24" t="s">
        <v>155</v>
      </c>
    </row>
    <row r="4" spans="1:15" ht="14.25" customHeight="1">
      <c r="A4" s="47"/>
      <c r="B4" s="47">
        <v>3</v>
      </c>
      <c r="C4" s="47" t="s">
        <v>145</v>
      </c>
      <c r="D4" s="47" t="s">
        <v>8</v>
      </c>
      <c r="E4" s="47">
        <v>8</v>
      </c>
      <c r="F4" s="47">
        <v>6</v>
      </c>
      <c r="G4" s="47">
        <v>0</v>
      </c>
      <c r="H4" s="48">
        <f>((G4*0.5)+E4)/SUM(E4:G4)</f>
        <v>0.5714285714285714</v>
      </c>
      <c r="I4" s="47">
        <v>1689.34</v>
      </c>
      <c r="K4" s="25"/>
      <c r="L4" s="17"/>
    </row>
    <row r="5" spans="1:15" ht="14.25" customHeight="1">
      <c r="A5" s="47"/>
      <c r="B5" s="47">
        <v>4</v>
      </c>
      <c r="C5" s="47" t="s">
        <v>156</v>
      </c>
      <c r="D5" s="47" t="s">
        <v>159</v>
      </c>
      <c r="E5" s="47">
        <v>7</v>
      </c>
      <c r="F5" s="47">
        <v>7</v>
      </c>
      <c r="G5" s="47">
        <v>0</v>
      </c>
      <c r="H5" s="48">
        <f>((G5*0.5)+E5)/SUM(E5:G5)</f>
        <v>0.5</v>
      </c>
      <c r="I5" s="47">
        <v>1702.92</v>
      </c>
      <c r="K5" s="6" t="s">
        <v>80</v>
      </c>
      <c r="M5" s="26"/>
    </row>
    <row r="6" spans="1:15" ht="14.25" customHeight="1">
      <c r="A6" s="47">
        <v>3</v>
      </c>
      <c r="B6" s="47">
        <v>5</v>
      </c>
      <c r="C6" s="47" t="s">
        <v>147</v>
      </c>
      <c r="D6" s="47" t="s">
        <v>21</v>
      </c>
      <c r="E6" s="47">
        <v>7</v>
      </c>
      <c r="F6" s="47">
        <v>7</v>
      </c>
      <c r="G6" s="47">
        <v>0</v>
      </c>
      <c r="H6" s="48">
        <f>((G6*0.5)+E6)/SUM(E6:G6)</f>
        <v>0.5</v>
      </c>
      <c r="I6" s="47">
        <v>1695.94</v>
      </c>
      <c r="K6" s="6"/>
      <c r="M6" s="29" t="s">
        <v>155</v>
      </c>
    </row>
    <row r="7" spans="1:15" ht="14.25" customHeight="1">
      <c r="A7" s="47"/>
      <c r="B7" s="47">
        <v>6</v>
      </c>
      <c r="C7" s="47" t="s">
        <v>148</v>
      </c>
      <c r="D7" s="47" t="s">
        <v>76</v>
      </c>
      <c r="E7" s="47">
        <v>7</v>
      </c>
      <c r="F7" s="47">
        <v>7</v>
      </c>
      <c r="G7" s="47">
        <v>0</v>
      </c>
      <c r="H7" s="48">
        <f>((G7*0.5)+E7)/SUM(E7:G7)</f>
        <v>0.5</v>
      </c>
      <c r="I7" s="47">
        <v>1633.82</v>
      </c>
      <c r="M7" s="30"/>
      <c r="N7" s="17"/>
    </row>
    <row r="8" spans="1:15">
      <c r="A8" s="45"/>
      <c r="B8" s="45">
        <v>7</v>
      </c>
      <c r="C8" s="45" t="s">
        <v>157</v>
      </c>
      <c r="D8" s="45" t="s">
        <v>19</v>
      </c>
      <c r="E8" s="45">
        <v>7</v>
      </c>
      <c r="F8" s="45">
        <v>7</v>
      </c>
      <c r="G8" s="45">
        <v>0</v>
      </c>
      <c r="H8" s="46">
        <f>((G8*0.5)+E8)/SUM(E8:G8)</f>
        <v>0.5</v>
      </c>
      <c r="I8" s="45">
        <v>1591.5</v>
      </c>
      <c r="M8" s="38" t="s">
        <v>147</v>
      </c>
      <c r="O8" s="26"/>
    </row>
    <row r="9" spans="1:15">
      <c r="A9" s="45"/>
      <c r="B9" s="45">
        <v>8</v>
      </c>
      <c r="C9" s="45" t="s">
        <v>158</v>
      </c>
      <c r="D9" s="45" t="s">
        <v>10</v>
      </c>
      <c r="E9" s="45">
        <v>7</v>
      </c>
      <c r="F9" s="45">
        <v>7</v>
      </c>
      <c r="G9" s="45">
        <v>0</v>
      </c>
      <c r="H9" s="46">
        <f>((G9*0.5)+E9)/SUM(E9:G9)</f>
        <v>0.5</v>
      </c>
      <c r="I9" s="45">
        <v>1566.6</v>
      </c>
      <c r="K9" s="32" t="s">
        <v>156</v>
      </c>
      <c r="M9" s="38"/>
      <c r="O9" s="26"/>
    </row>
    <row r="10" spans="1:15">
      <c r="A10" s="45"/>
      <c r="B10" s="45">
        <v>9</v>
      </c>
      <c r="C10" s="45" t="s">
        <v>151</v>
      </c>
      <c r="D10" s="45" t="s">
        <v>46</v>
      </c>
      <c r="E10" s="45">
        <v>6</v>
      </c>
      <c r="F10" s="45">
        <v>8</v>
      </c>
      <c r="G10" s="45">
        <v>0</v>
      </c>
      <c r="H10" s="46">
        <f>((G10*0.5)+E10)/SUM(E10:G10)</f>
        <v>0.42857142857142855</v>
      </c>
      <c r="I10" s="45">
        <v>1757.42</v>
      </c>
      <c r="K10" s="33"/>
      <c r="L10" s="17"/>
      <c r="M10" s="26"/>
      <c r="O10" s="26"/>
    </row>
    <row r="11" spans="1:15">
      <c r="A11" s="45"/>
      <c r="B11" s="45">
        <v>10</v>
      </c>
      <c r="C11" s="45" t="s">
        <v>154</v>
      </c>
      <c r="D11" s="45" t="s">
        <v>44</v>
      </c>
      <c r="E11" s="45">
        <v>6</v>
      </c>
      <c r="F11" s="45">
        <v>8</v>
      </c>
      <c r="G11" s="45">
        <v>0</v>
      </c>
      <c r="H11" s="46">
        <f>((G11*0.5)+E11)/SUM(E11:G11)</f>
        <v>0.42857142857142855</v>
      </c>
      <c r="I11" s="45">
        <v>1740</v>
      </c>
      <c r="K11" s="9" t="s">
        <v>147</v>
      </c>
      <c r="O11" s="26"/>
    </row>
    <row r="12" spans="1:15">
      <c r="A12" s="45"/>
      <c r="B12" s="45">
        <v>11</v>
      </c>
      <c r="C12" s="45" t="s">
        <v>60</v>
      </c>
      <c r="D12" s="45" t="s">
        <v>58</v>
      </c>
      <c r="E12" s="45">
        <v>5</v>
      </c>
      <c r="F12" s="45">
        <v>9</v>
      </c>
      <c r="G12" s="45">
        <v>0</v>
      </c>
      <c r="H12" s="46">
        <f>((G12*0.5)+E12)/SUM(E12:G12)</f>
        <v>0.35714285714285715</v>
      </c>
      <c r="I12" s="45">
        <v>1435.98</v>
      </c>
      <c r="K12" s="9"/>
      <c r="O12" s="38" t="s">
        <v>155</v>
      </c>
    </row>
    <row r="13" spans="1:15">
      <c r="A13" s="45"/>
      <c r="B13" s="45">
        <v>12</v>
      </c>
      <c r="C13" s="45" t="s">
        <v>118</v>
      </c>
      <c r="D13" s="45" t="s">
        <v>43</v>
      </c>
      <c r="E13" s="45">
        <v>3</v>
      </c>
      <c r="F13" s="45">
        <v>11</v>
      </c>
      <c r="G13" s="45">
        <v>0</v>
      </c>
      <c r="H13" s="46">
        <f>((G13*0.5)+E13)/SUM(E13:G13)</f>
        <v>0.21428571428571427</v>
      </c>
      <c r="I13" s="45">
        <v>1443.12</v>
      </c>
      <c r="O13" s="40"/>
    </row>
    <row r="14" spans="1:15">
      <c r="A14" s="45"/>
      <c r="B14" s="45"/>
      <c r="C14" s="45"/>
      <c r="D14" s="45"/>
      <c r="E14" s="45"/>
      <c r="F14" s="45"/>
      <c r="G14" s="45"/>
      <c r="H14" s="46"/>
      <c r="I14" s="45"/>
      <c r="O14" s="29" t="s">
        <v>137</v>
      </c>
    </row>
    <row r="15" spans="1:15">
      <c r="A15" s="31"/>
      <c r="B15" s="31"/>
      <c r="C15" s="31"/>
      <c r="D15" s="31"/>
      <c r="E15" s="31"/>
      <c r="F15" s="31"/>
      <c r="G15" s="31"/>
      <c r="H15" s="43"/>
      <c r="I15" s="31"/>
      <c r="K15" s="24" t="s">
        <v>145</v>
      </c>
      <c r="O15" s="29"/>
    </row>
    <row r="16" spans="1:15">
      <c r="A16" s="31"/>
      <c r="B16" s="31"/>
      <c r="C16" s="31"/>
      <c r="D16" s="31"/>
      <c r="E16" s="31"/>
      <c r="F16" s="31"/>
      <c r="G16" s="31"/>
      <c r="H16" s="43"/>
      <c r="I16" s="31"/>
      <c r="K16" s="25"/>
      <c r="L16" s="17"/>
      <c r="O16" s="26"/>
    </row>
    <row r="17" spans="1:15">
      <c r="K17" s="12" t="s">
        <v>148</v>
      </c>
      <c r="M17" s="26"/>
      <c r="O17" s="26"/>
    </row>
    <row r="18" spans="1:15">
      <c r="D18" s="2"/>
      <c r="E18" s="2"/>
      <c r="F18" s="2"/>
      <c r="G18" s="2"/>
      <c r="H18" s="5"/>
      <c r="I18" s="2"/>
      <c r="K18" s="12"/>
      <c r="M18" s="38" t="s">
        <v>145</v>
      </c>
      <c r="O18" s="26"/>
    </row>
    <row r="19" spans="1:15">
      <c r="D19" s="2"/>
      <c r="E19" s="2"/>
      <c r="F19" s="2"/>
      <c r="G19" s="2"/>
      <c r="H19" s="5"/>
      <c r="I19" s="2"/>
      <c r="M19" s="40"/>
      <c r="N19" s="17"/>
      <c r="O19" s="26"/>
    </row>
    <row r="20" spans="1:15">
      <c r="M20" s="51" t="s">
        <v>137</v>
      </c>
    </row>
    <row r="21" spans="1:15" ht="15">
      <c r="D21" s="35">
        <v>50</v>
      </c>
      <c r="E21" s="10" t="s">
        <v>107</v>
      </c>
      <c r="F21" s="35">
        <v>200</v>
      </c>
      <c r="K21" s="24" t="s">
        <v>137</v>
      </c>
      <c r="M21" s="29"/>
    </row>
    <row r="22" spans="1:15" ht="15">
      <c r="A22" s="10" t="s">
        <v>27</v>
      </c>
      <c r="B22" s="10" t="s">
        <v>84</v>
      </c>
      <c r="E22" s="10" t="s">
        <v>108</v>
      </c>
      <c r="F22" s="35">
        <v>100</v>
      </c>
      <c r="K22" s="25"/>
      <c r="L22" s="17"/>
      <c r="M22" s="26"/>
    </row>
    <row r="23" spans="1:15" ht="15">
      <c r="A23" s="10" t="s">
        <v>26</v>
      </c>
      <c r="B23" s="10"/>
      <c r="E23" s="10" t="s">
        <v>109</v>
      </c>
      <c r="F23" s="35">
        <v>30</v>
      </c>
      <c r="K23" s="7" t="s">
        <v>80</v>
      </c>
    </row>
    <row r="24" spans="1:15" ht="15">
      <c r="A24" s="10" t="s">
        <v>28</v>
      </c>
      <c r="B24" s="10"/>
      <c r="E24" s="10" t="s">
        <v>113</v>
      </c>
      <c r="F24" s="35">
        <v>50</v>
      </c>
      <c r="K24" s="7"/>
    </row>
    <row r="25" spans="1:15" ht="15">
      <c r="A25" s="10" t="s">
        <v>29</v>
      </c>
      <c r="B25" s="10"/>
      <c r="E25" s="10" t="s">
        <v>114</v>
      </c>
      <c r="F25" s="35">
        <v>50</v>
      </c>
      <c r="M25" s="11"/>
      <c r="O25" s="11" t="s">
        <v>25</v>
      </c>
    </row>
    <row r="26" spans="1:15" ht="15">
      <c r="A26" s="10" t="s">
        <v>30</v>
      </c>
      <c r="B26" s="10"/>
      <c r="E26" s="37" t="s">
        <v>111</v>
      </c>
      <c r="F26" s="35">
        <v>10</v>
      </c>
      <c r="O26" s="24" t="s">
        <v>147</v>
      </c>
    </row>
    <row r="27" spans="1:15" ht="15">
      <c r="A27" s="10" t="s">
        <v>83</v>
      </c>
      <c r="B27" s="10"/>
      <c r="O27" s="25"/>
    </row>
    <row r="28" spans="1:15" ht="15">
      <c r="A28" s="10" t="s">
        <v>32</v>
      </c>
      <c r="B28" s="10"/>
      <c r="C28" s="10" t="s">
        <v>153</v>
      </c>
      <c r="O28" s="12" t="s">
        <v>145</v>
      </c>
    </row>
    <row r="29" spans="1:15" ht="15">
      <c r="A29" s="10" t="s">
        <v>49</v>
      </c>
      <c r="B29" s="10"/>
      <c r="O29" s="12"/>
    </row>
    <row r="30" spans="1:15" ht="15">
      <c r="A30" s="10" t="s">
        <v>150</v>
      </c>
      <c r="B30" s="10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3:K4"/>
    <mergeCell ref="K5:K6"/>
    <mergeCell ref="M6:M7"/>
    <mergeCell ref="M8:M9"/>
    <mergeCell ref="K9:K10"/>
    <mergeCell ref="K11:K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C52"/>
  <sheetViews>
    <sheetView tabSelected="1" zoomScale="90" zoomScaleNormal="90" workbookViewId="0">
      <selection activeCell="B28" sqref="B28:N28"/>
    </sheetView>
  </sheetViews>
  <sheetFormatPr defaultRowHeight="15"/>
  <cols>
    <col min="1" max="1" width="9" style="11"/>
    <col min="2" max="14" width="4.875" bestFit="1" customWidth="1"/>
    <col min="15" max="15" width="5.375" bestFit="1" customWidth="1"/>
    <col min="16" max="16" width="3.875" bestFit="1" customWidth="1"/>
    <col min="17" max="17" width="6.25" bestFit="1" customWidth="1"/>
    <col min="18" max="29" width="4.25" customWidth="1"/>
  </cols>
  <sheetData>
    <row r="1" spans="1:14" s="11" customFormat="1">
      <c r="A1" s="11" t="s">
        <v>22</v>
      </c>
      <c r="B1" s="11">
        <v>2011</v>
      </c>
      <c r="C1" s="11">
        <v>2012</v>
      </c>
      <c r="D1" s="11">
        <v>2013</v>
      </c>
      <c r="E1" s="11">
        <v>2014</v>
      </c>
      <c r="F1" s="11">
        <v>2015</v>
      </c>
      <c r="G1" s="11">
        <v>2016</v>
      </c>
      <c r="H1" s="11">
        <v>2017</v>
      </c>
      <c r="I1" s="11">
        <v>2018</v>
      </c>
      <c r="J1" s="11">
        <v>2019</v>
      </c>
      <c r="K1" s="11">
        <v>2020</v>
      </c>
      <c r="L1" s="11">
        <v>2021</v>
      </c>
      <c r="M1" s="11">
        <v>2022</v>
      </c>
      <c r="N1" s="11">
        <v>2023</v>
      </c>
    </row>
    <row r="2" spans="1:14" s="52" customFormat="1">
      <c r="A2" s="54" t="s">
        <v>8</v>
      </c>
      <c r="B2" s="52">
        <f>_xlfn.XLOOKUP($A2,'2011'!$D$2:$D$9,'2011'!$B$2:$B$9,"")</f>
        <v>1</v>
      </c>
      <c r="C2" s="52">
        <f>_xlfn.XLOOKUP($A2,'2012'!$D$2:$D$11,'2012'!$B$2:$B$11,"")</f>
        <v>5</v>
      </c>
      <c r="D2" s="52">
        <f>_xlfn.XLOOKUP($A2,'2013'!$D$2:$D$11,'2013'!$B$2:$B$11,"")</f>
        <v>1</v>
      </c>
      <c r="E2" s="52">
        <f>_xlfn.XLOOKUP($A2,'2014'!$D$3:$D$16,'2014'!$B$3:$B$16,"")</f>
        <v>1</v>
      </c>
      <c r="F2" s="52">
        <f>_xlfn.XLOOKUP($A2,'2015'!$D$3:$D$16,'2015'!$B$3:$B$16,"")</f>
        <v>10</v>
      </c>
      <c r="G2" s="52">
        <f>_xlfn.XLOOKUP($A2,'2016'!$D$3:$D$16,'2016'!$B$3:$B$16,"")</f>
        <v>7</v>
      </c>
      <c r="H2" s="52">
        <f>_xlfn.XLOOKUP($A2,'2017'!$D$3:$D$16,'2017'!$B$3:$B$16,"")</f>
        <v>11</v>
      </c>
      <c r="I2" s="52">
        <f>_xlfn.XLOOKUP($A2,'2018'!$D$3:$D$16,'2018'!$B$3:$B$16,"")</f>
        <v>7</v>
      </c>
      <c r="J2" s="52">
        <f>_xlfn.XLOOKUP($A2,'2019'!$D$3:$D$16,'2019'!$B$3:$B$16,"")</f>
        <v>10</v>
      </c>
      <c r="K2" s="52">
        <f>_xlfn.XLOOKUP($A2,'2020'!$D$3:$D$16,'2020'!$B$3:$B$16,"")</f>
        <v>11</v>
      </c>
      <c r="L2" s="52">
        <f>_xlfn.XLOOKUP($A2,'2021'!$D$2:$D$13,'2021'!$B$2:$B$13,"")</f>
        <v>3</v>
      </c>
      <c r="M2" s="52">
        <f>_xlfn.XLOOKUP($A2,'2022'!$D$2:$D$13,'2022'!$B$2:$B$13,"")</f>
        <v>3</v>
      </c>
      <c r="N2" s="52">
        <f>_xlfn.XLOOKUP($A2,'2023'!$D$2:$D$13,'2023'!$B$2:$B$13,"")</f>
        <v>3</v>
      </c>
    </row>
    <row r="3" spans="1:14">
      <c r="A3" s="11" t="s">
        <v>48</v>
      </c>
      <c r="B3">
        <f>_xlfn.XLOOKUP($A3,'2011'!$D3:$D10,'2011'!$B3:$B10,"")</f>
        <v>2</v>
      </c>
      <c r="C3" t="str">
        <f>_xlfn.XLOOKUP($A3,'2012'!$D$2:$D$11,'2012'!$B$2:$B$11,"")</f>
        <v/>
      </c>
      <c r="D3" t="str">
        <f>_xlfn.XLOOKUP($A3,'2013'!$D$2:$D$11,'2013'!$B$2:$B$11,"")</f>
        <v/>
      </c>
      <c r="E3" t="str">
        <f>_xlfn.XLOOKUP($A3,'2014'!$D$3:$D$16,'2014'!$B$3:$B$16,"")</f>
        <v/>
      </c>
      <c r="F3" t="str">
        <f>_xlfn.XLOOKUP($A3,'2015'!$D$3:$D$16,'2015'!$B$3:$B$16,"")</f>
        <v/>
      </c>
      <c r="G3" t="str">
        <f>_xlfn.XLOOKUP($A3,'2016'!$D$3:$D$16,'2016'!$B$3:$B$16,"")</f>
        <v/>
      </c>
      <c r="H3" t="str">
        <f>_xlfn.XLOOKUP($A3,'2017'!$D$3:$D$16,'2017'!$B$3:$B$16,"")</f>
        <v/>
      </c>
      <c r="I3" t="str">
        <f>_xlfn.XLOOKUP($A3,'2018'!$D$3:$D$16,'2018'!$B$3:$B$16,"")</f>
        <v/>
      </c>
      <c r="J3" t="str">
        <f>_xlfn.XLOOKUP($A3,'2019'!$D$3:$D$16,'2019'!$B$3:$B$16,"")</f>
        <v/>
      </c>
      <c r="K3" t="str">
        <f>_xlfn.XLOOKUP($A3,'2020'!$D$3:$D$16,'2020'!$B$3:$B$16,"")</f>
        <v/>
      </c>
      <c r="L3" t="str">
        <f>_xlfn.XLOOKUP($A3,'2021'!$D$2:$D$13,'2021'!$B$2:$B$13,"")</f>
        <v/>
      </c>
      <c r="M3" t="str">
        <f>_xlfn.XLOOKUP($A3,'2022'!$D$2:$D$13,'2022'!$B$2:$B$13,"")</f>
        <v/>
      </c>
      <c r="N3" t="str">
        <f>_xlfn.XLOOKUP($A3,'2023'!$D$2:$D$13,'2023'!$B$2:$B$13,"")</f>
        <v/>
      </c>
    </row>
    <row r="4" spans="1:14" s="52" customFormat="1">
      <c r="A4" s="54" t="s">
        <v>10</v>
      </c>
      <c r="B4" s="52">
        <f>_xlfn.XLOOKUP($A4,'2011'!$D4:$D11,'2011'!$B4:$B11,"")</f>
        <v>3</v>
      </c>
      <c r="C4" s="52">
        <f>_xlfn.XLOOKUP($A4,'2012'!$D$2:$D$11,'2012'!$B$2:$B$11,"")</f>
        <v>1</v>
      </c>
      <c r="D4" s="52">
        <f>_xlfn.XLOOKUP($A4,'2013'!$D$2:$D$11,'2013'!$B$2:$B$11,"")</f>
        <v>4</v>
      </c>
      <c r="E4" s="52">
        <f>_xlfn.XLOOKUP($A4,'2014'!$D$3:$D$16,'2014'!$B$3:$B$16,"")</f>
        <v>6</v>
      </c>
      <c r="F4" s="52">
        <f>_xlfn.XLOOKUP($A4,'2015'!$D$3:$D$16,'2015'!$B$3:$B$16,"")</f>
        <v>3</v>
      </c>
      <c r="G4" s="52">
        <f>_xlfn.XLOOKUP($A4,'2016'!$D$3:$D$16,'2016'!$B$3:$B$16,"")</f>
        <v>5</v>
      </c>
      <c r="H4" s="52">
        <f>_xlfn.XLOOKUP($A4,'2017'!$D$3:$D$16,'2017'!$B$3:$B$16,"")</f>
        <v>8</v>
      </c>
      <c r="I4" s="52">
        <f>_xlfn.XLOOKUP($A4,'2018'!$D$3:$D$16,'2018'!$B$3:$B$16,"")</f>
        <v>3</v>
      </c>
      <c r="J4" s="52">
        <f>_xlfn.XLOOKUP($A4,'2019'!$D$3:$D$16,'2019'!$B$3:$B$16,"")</f>
        <v>6</v>
      </c>
      <c r="K4" s="52">
        <f>_xlfn.XLOOKUP($A4,'2020'!$D$3:$D$16,'2020'!$B$3:$B$16,"")</f>
        <v>1</v>
      </c>
      <c r="L4" s="52">
        <f>_xlfn.XLOOKUP($A4,'2021'!$D$2:$D$13,'2021'!$B$2:$B$13,"")</f>
        <v>5</v>
      </c>
      <c r="M4" s="52">
        <f>_xlfn.XLOOKUP($A4,'2022'!$D$2:$D$13,'2022'!$B$2:$B$13,"")</f>
        <v>1</v>
      </c>
      <c r="N4" s="52">
        <f>_xlfn.XLOOKUP($A4,'2023'!$D$2:$D$13,'2023'!$B$2:$B$13,"")</f>
        <v>8</v>
      </c>
    </row>
    <row r="5" spans="1:14">
      <c r="A5" s="11" t="s">
        <v>12</v>
      </c>
      <c r="B5">
        <f>_xlfn.XLOOKUP($A5,'2011'!$D5:$D12,'2011'!$B5:$B12,"")</f>
        <v>4</v>
      </c>
      <c r="C5" t="str">
        <f>_xlfn.XLOOKUP($A5,'2012'!$D$2:$D$11,'2012'!$B$2:$B$11,"")</f>
        <v/>
      </c>
      <c r="D5" t="str">
        <f>_xlfn.XLOOKUP($A5,'2013'!$D$2:$D$11,'2013'!$B$2:$B$11,"")</f>
        <v/>
      </c>
      <c r="E5" t="str">
        <f>_xlfn.XLOOKUP($A5,'2014'!$D$3:$D$16,'2014'!$B$3:$B$16,"")</f>
        <v/>
      </c>
      <c r="F5" t="str">
        <f>_xlfn.XLOOKUP($A5,'2015'!$D$3:$D$16,'2015'!$B$3:$B$16,"")</f>
        <v/>
      </c>
      <c r="G5" t="str">
        <f>_xlfn.XLOOKUP($A5,'2016'!$D$3:$D$16,'2016'!$B$3:$B$16,"")</f>
        <v/>
      </c>
      <c r="H5" t="str">
        <f>_xlfn.XLOOKUP($A5,'2017'!$D$3:$D$16,'2017'!$B$3:$B$16,"")</f>
        <v/>
      </c>
      <c r="I5" t="str">
        <f>_xlfn.XLOOKUP($A5,'2018'!$D$3:$D$16,'2018'!$B$3:$B$16,"")</f>
        <v/>
      </c>
      <c r="J5" t="str">
        <f>_xlfn.XLOOKUP($A5,'2019'!$D$3:$D$16,'2019'!$B$3:$B$16,"")</f>
        <v/>
      </c>
      <c r="K5" t="str">
        <f>_xlfn.XLOOKUP($A5,'2020'!$D$3:$D$16,'2020'!$B$3:$B$16,"")</f>
        <v/>
      </c>
      <c r="L5" t="str">
        <f>_xlfn.XLOOKUP($A5,'2021'!$D$2:$D$13,'2021'!$B$2:$B$13,"")</f>
        <v/>
      </c>
      <c r="M5" t="str">
        <f>_xlfn.XLOOKUP($A5,'2022'!$D$2:$D$13,'2022'!$B$2:$B$13,"")</f>
        <v/>
      </c>
      <c r="N5" t="str">
        <f>_xlfn.XLOOKUP($A5,'2023'!$D$2:$D$13,'2023'!$B$2:$B$13,"")</f>
        <v/>
      </c>
    </row>
    <row r="6" spans="1:14" s="52" customFormat="1">
      <c r="A6" s="54" t="s">
        <v>19</v>
      </c>
      <c r="B6" s="52">
        <f>_xlfn.XLOOKUP($A6,'2011'!$D6:$D13,'2011'!$B6:$B13,"")</f>
        <v>5</v>
      </c>
      <c r="C6" s="52">
        <f>_xlfn.XLOOKUP($A6,'2012'!$D$2:$D$11,'2012'!$B$2:$B$11,"")</f>
        <v>3</v>
      </c>
      <c r="D6" s="52">
        <f>_xlfn.XLOOKUP($A6,'2013'!$D$2:$D$11,'2013'!$B$2:$B$11,"")</f>
        <v>8</v>
      </c>
      <c r="E6" s="52">
        <f>_xlfn.XLOOKUP($A6,'2014'!$D$3:$D$16,'2014'!$B$3:$B$16,"")</f>
        <v>4</v>
      </c>
      <c r="F6" s="52">
        <f>_xlfn.XLOOKUP($A6,'2015'!$D$3:$D$16,'2015'!$B$3:$B$16,"")</f>
        <v>2</v>
      </c>
      <c r="G6" s="52">
        <f>_xlfn.XLOOKUP($A6,'2016'!$D$3:$D$16,'2016'!$B$3:$B$16,"")</f>
        <v>3</v>
      </c>
      <c r="H6" s="52">
        <f>_xlfn.XLOOKUP($A6,'2017'!$D$3:$D$16,'2017'!$B$3:$B$16,"")</f>
        <v>10</v>
      </c>
      <c r="I6" s="52">
        <f>_xlfn.XLOOKUP($A6,'2018'!$D$3:$D$16,'2018'!$B$3:$B$16,"")</f>
        <v>6</v>
      </c>
      <c r="J6" s="52">
        <f>_xlfn.XLOOKUP($A6,'2019'!$D$3:$D$16,'2019'!$B$3:$B$16,"")</f>
        <v>2</v>
      </c>
      <c r="K6" s="52">
        <f>_xlfn.XLOOKUP($A6,'2020'!$D$3:$D$16,'2020'!$B$3:$B$16,"")</f>
        <v>5</v>
      </c>
      <c r="L6" s="52">
        <f>_xlfn.XLOOKUP($A6,'2021'!$D$2:$D$13,'2021'!$B$2:$B$13,"")</f>
        <v>11</v>
      </c>
      <c r="M6" s="52">
        <f>_xlfn.XLOOKUP($A6,'2022'!$D$2:$D$13,'2022'!$B$2:$B$13,"")</f>
        <v>7</v>
      </c>
      <c r="N6" s="52">
        <f>_xlfn.XLOOKUP($A6,'2023'!$D$2:$D$13,'2023'!$B$2:$B$13,"")</f>
        <v>7</v>
      </c>
    </row>
    <row r="7" spans="1:14">
      <c r="A7" s="11" t="s">
        <v>18</v>
      </c>
      <c r="B7">
        <f>_xlfn.XLOOKUP($A7,'2011'!$D7:$D14,'2011'!$B7:$B14,"")</f>
        <v>6</v>
      </c>
      <c r="C7" t="str">
        <f>_xlfn.XLOOKUP($A7,'2012'!$D$2:$D$11,'2012'!$B$2:$B$11,"")</f>
        <v/>
      </c>
      <c r="D7" t="str">
        <f>_xlfn.XLOOKUP($A7,'2013'!$D$2:$D$11,'2013'!$B$2:$B$11,"")</f>
        <v/>
      </c>
      <c r="E7" t="str">
        <f>_xlfn.XLOOKUP($A7,'2014'!$D$3:$D$16,'2014'!$B$3:$B$16,"")</f>
        <v/>
      </c>
      <c r="F7" t="str">
        <f>_xlfn.XLOOKUP($A7,'2015'!$D$3:$D$16,'2015'!$B$3:$B$16,"")</f>
        <v/>
      </c>
      <c r="G7" t="str">
        <f>_xlfn.XLOOKUP($A7,'2016'!$D$3:$D$16,'2016'!$B$3:$B$16,"")</f>
        <v/>
      </c>
      <c r="H7" t="str">
        <f>_xlfn.XLOOKUP($A7,'2017'!$D$3:$D$16,'2017'!$B$3:$B$16,"")</f>
        <v/>
      </c>
      <c r="I7" t="str">
        <f>_xlfn.XLOOKUP($A7,'2018'!$D$3:$D$16,'2018'!$B$3:$B$16,"")</f>
        <v/>
      </c>
      <c r="J7" t="str">
        <f>_xlfn.XLOOKUP($A7,'2019'!$D$3:$D$16,'2019'!$B$3:$B$16,"")</f>
        <v/>
      </c>
      <c r="K7" t="str">
        <f>_xlfn.XLOOKUP($A7,'2020'!$D$3:$D$16,'2020'!$B$3:$B$16,"")</f>
        <v/>
      </c>
      <c r="L7" t="str">
        <f>_xlfn.XLOOKUP($A7,'2021'!$D$2:$D$13,'2021'!$B$2:$B$13,"")</f>
        <v/>
      </c>
      <c r="M7" t="str">
        <f>_xlfn.XLOOKUP($A7,'2022'!$D$2:$D$13,'2022'!$B$2:$B$13,"")</f>
        <v/>
      </c>
      <c r="N7" t="str">
        <f>_xlfn.XLOOKUP($A7,'2023'!$D$2:$D$13,'2023'!$B$2:$B$13,"")</f>
        <v/>
      </c>
    </row>
    <row r="8" spans="1:14">
      <c r="A8" s="11" t="s">
        <v>85</v>
      </c>
      <c r="B8">
        <f>_xlfn.XLOOKUP($A8,'2011'!$D8:$D15,'2011'!$B8:$B15,"")</f>
        <v>7</v>
      </c>
      <c r="C8" t="str">
        <f>_xlfn.XLOOKUP($A8,'2012'!$D$2:$D$11,'2012'!$B$2:$B$11,"")</f>
        <v/>
      </c>
      <c r="D8" t="str">
        <f>_xlfn.XLOOKUP($A8,'2013'!$D$2:$D$11,'2013'!$B$2:$B$11,"")</f>
        <v/>
      </c>
      <c r="E8" t="str">
        <f>_xlfn.XLOOKUP($A8,'2014'!$D$3:$D$16,'2014'!$B$3:$B$16,"")</f>
        <v/>
      </c>
      <c r="F8" t="str">
        <f>_xlfn.XLOOKUP($A8,'2015'!$D$3:$D$16,'2015'!$B$3:$B$16,"")</f>
        <v/>
      </c>
      <c r="G8" t="str">
        <f>_xlfn.XLOOKUP($A8,'2016'!$D$3:$D$16,'2016'!$B$3:$B$16,"")</f>
        <v/>
      </c>
      <c r="H8" t="str">
        <f>_xlfn.XLOOKUP($A8,'2017'!$D$3:$D$16,'2017'!$B$3:$B$16,"")</f>
        <v/>
      </c>
      <c r="I8" t="str">
        <f>_xlfn.XLOOKUP($A8,'2018'!$D$3:$D$16,'2018'!$B$3:$B$16,"")</f>
        <v/>
      </c>
      <c r="J8" t="str">
        <f>_xlfn.XLOOKUP($A8,'2019'!$D$3:$D$16,'2019'!$B$3:$B$16,"")</f>
        <v/>
      </c>
      <c r="K8" t="str">
        <f>_xlfn.XLOOKUP($A8,'2020'!$D$3:$D$16,'2020'!$B$3:$B$16,"")</f>
        <v/>
      </c>
      <c r="L8" t="str">
        <f>_xlfn.XLOOKUP($A8,'2021'!$D$2:$D$13,'2021'!$B$2:$B$13,"")</f>
        <v/>
      </c>
      <c r="M8" t="str">
        <f>_xlfn.XLOOKUP($A8,'2022'!$D$2:$D$13,'2022'!$B$2:$B$13,"")</f>
        <v/>
      </c>
      <c r="N8" t="str">
        <f>_xlfn.XLOOKUP($A8,'2023'!$D$2:$D$13,'2023'!$B$2:$B$13,"")</f>
        <v/>
      </c>
    </row>
    <row r="9" spans="1:14" s="52" customFormat="1">
      <c r="A9" s="54" t="s">
        <v>21</v>
      </c>
      <c r="B9" s="52">
        <f>_xlfn.XLOOKUP($A9,'2011'!$D9:$D16,'2011'!$B9:$B16,"")</f>
        <v>8</v>
      </c>
      <c r="C9" s="52">
        <f>_xlfn.XLOOKUP($A9,'2012'!$D$2:$D$11,'2012'!$B$2:$B$11,"")</f>
        <v>10</v>
      </c>
      <c r="D9" s="52">
        <f>_xlfn.XLOOKUP($A9,'2013'!$D$2:$D$11,'2013'!$B$2:$B$11,"")</f>
        <v>5</v>
      </c>
      <c r="E9" s="52">
        <f>_xlfn.XLOOKUP($A9,'2014'!$D$3:$D$16,'2014'!$B$3:$B$16,"")</f>
        <v>5</v>
      </c>
      <c r="F9" s="52">
        <f>_xlfn.XLOOKUP($A9,'2015'!$D$3:$D$16,'2015'!$B$3:$B$16,"")</f>
        <v>4</v>
      </c>
      <c r="G9" s="52">
        <f>_xlfn.XLOOKUP($A9,'2016'!$D$3:$D$16,'2016'!$B$3:$B$16,"")</f>
        <v>11</v>
      </c>
      <c r="H9" s="52">
        <f>_xlfn.XLOOKUP($A9,'2017'!$D$3:$D$16,'2017'!$B$3:$B$16,"")</f>
        <v>6</v>
      </c>
      <c r="I9" s="52">
        <f>_xlfn.XLOOKUP($A9,'2018'!$D$3:$D$16,'2018'!$B$3:$B$16,"")</f>
        <v>4</v>
      </c>
      <c r="J9" s="52">
        <f>_xlfn.XLOOKUP($A9,'2019'!$D$3:$D$16,'2019'!$B$3:$B$16,"")</f>
        <v>1</v>
      </c>
      <c r="K9" s="52">
        <f>_xlfn.XLOOKUP($A9,'2020'!$D$3:$D$16,'2020'!$B$3:$B$16,"")</f>
        <v>7</v>
      </c>
      <c r="L9" s="52">
        <f>_xlfn.XLOOKUP($A9,'2021'!$D$2:$D$13,'2021'!$B$2:$B$13,"")</f>
        <v>1</v>
      </c>
      <c r="M9" s="52">
        <f>_xlfn.XLOOKUP($A9,'2022'!$D$2:$D$13,'2022'!$B$2:$B$13,"")</f>
        <v>12</v>
      </c>
      <c r="N9" s="52">
        <f>_xlfn.XLOOKUP($A9,'2023'!$D$2:$D$13,'2023'!$B$2:$B$13,"")</f>
        <v>5</v>
      </c>
    </row>
    <row r="10" spans="1:14">
      <c r="A10" s="11" t="s">
        <v>45</v>
      </c>
      <c r="B10" t="str">
        <f>_xlfn.XLOOKUP($A10,'2011'!$D10:$D17,'2011'!$B10:$B17,"")</f>
        <v/>
      </c>
      <c r="C10">
        <f>_xlfn.XLOOKUP($A10,'2012'!$D$2:$D$11,'2012'!$B$2:$B$11,"")</f>
        <v>2</v>
      </c>
      <c r="D10" t="str">
        <f>_xlfn.XLOOKUP($A10,'2013'!$D$2:$D$11,'2013'!$B$2:$B$11,"")</f>
        <v/>
      </c>
      <c r="E10" t="str">
        <f>_xlfn.XLOOKUP($A10,'2014'!$D$3:$D$16,'2014'!$B$3:$B$16,"")</f>
        <v/>
      </c>
      <c r="F10" t="str">
        <f>_xlfn.XLOOKUP($A10,'2015'!$D$3:$D$16,'2015'!$B$3:$B$16,"")</f>
        <v/>
      </c>
      <c r="G10" t="str">
        <f>_xlfn.XLOOKUP($A10,'2016'!$D$3:$D$16,'2016'!$B$3:$B$16,"")</f>
        <v/>
      </c>
      <c r="H10" t="str">
        <f>_xlfn.XLOOKUP($A10,'2017'!$D$3:$D$16,'2017'!$B$3:$B$16,"")</f>
        <v/>
      </c>
      <c r="I10" t="str">
        <f>_xlfn.XLOOKUP($A10,'2018'!$D$3:$D$16,'2018'!$B$3:$B$16,"")</f>
        <v/>
      </c>
      <c r="J10" t="str">
        <f>_xlfn.XLOOKUP($A10,'2019'!$D$3:$D$16,'2019'!$B$3:$B$16,"")</f>
        <v/>
      </c>
      <c r="K10" t="str">
        <f>_xlfn.XLOOKUP($A10,'2020'!$D$3:$D$16,'2020'!$B$3:$B$16,"")</f>
        <v/>
      </c>
      <c r="L10" t="str">
        <f>_xlfn.XLOOKUP($A10,'2021'!$D$2:$D$13,'2021'!$B$2:$B$13,"")</f>
        <v/>
      </c>
      <c r="M10" t="str">
        <f>_xlfn.XLOOKUP($A10,'2022'!$D$2:$D$13,'2022'!$B$2:$B$13,"")</f>
        <v/>
      </c>
      <c r="N10" t="str">
        <f>_xlfn.XLOOKUP($A10,'2023'!$D$2:$D$13,'2023'!$B$2:$B$13,"")</f>
        <v/>
      </c>
    </row>
    <row r="11" spans="1:14" s="53" customFormat="1">
      <c r="A11" s="55" t="s">
        <v>46</v>
      </c>
      <c r="B11" s="53" t="str">
        <f>_xlfn.XLOOKUP($A11,'2011'!$D11:$D18,'2011'!$B11:$B18,"")</f>
        <v/>
      </c>
      <c r="C11" s="53">
        <f>_xlfn.XLOOKUP($A11,'2012'!$D$2:$D$11,'2012'!$B$2:$B$11,"")</f>
        <v>4</v>
      </c>
      <c r="D11" s="53">
        <f>_xlfn.XLOOKUP($A11,'2013'!$D$2:$D$11,'2013'!$B$2:$B$11,"")</f>
        <v>2</v>
      </c>
      <c r="E11" s="53">
        <f>_xlfn.XLOOKUP($A11,'2014'!$D$3:$D$16,'2014'!$B$3:$B$16,"")</f>
        <v>3</v>
      </c>
      <c r="F11" s="53">
        <f>_xlfn.XLOOKUP($A11,'2015'!$D$3:$D$16,'2015'!$B$3:$B$16,"")</f>
        <v>12</v>
      </c>
      <c r="G11" s="53">
        <f>_xlfn.XLOOKUP($A11,'2016'!$D$3:$D$16,'2016'!$B$3:$B$16,"")</f>
        <v>4</v>
      </c>
      <c r="H11" s="53">
        <f>_xlfn.XLOOKUP($A11,'2017'!$D$3:$D$16,'2017'!$B$3:$B$16,"")</f>
        <v>1</v>
      </c>
      <c r="I11" s="53">
        <f>_xlfn.XLOOKUP($A11,'2018'!$D$3:$D$16,'2018'!$B$3:$B$16,"")</f>
        <v>8</v>
      </c>
      <c r="J11" s="53">
        <f>_xlfn.XLOOKUP($A11,'2019'!$D$3:$D$16,'2019'!$B$3:$B$16,"")</f>
        <v>5</v>
      </c>
      <c r="K11" s="53">
        <f>_xlfn.XLOOKUP($A11,'2020'!$D$3:$D$16,'2020'!$B$3:$B$16,"")</f>
        <v>6</v>
      </c>
      <c r="L11" s="53">
        <f>_xlfn.XLOOKUP($A11,'2021'!$D$2:$D$13,'2021'!$B$2:$B$13,"")</f>
        <v>7</v>
      </c>
      <c r="M11" s="53">
        <f>_xlfn.XLOOKUP($A11,'2022'!$D$2:$D$13,'2022'!$B$2:$B$13,"")</f>
        <v>2</v>
      </c>
      <c r="N11" s="53">
        <f>_xlfn.XLOOKUP($A11,'2023'!$D$2:$D$13,'2023'!$B$2:$B$13,"")</f>
        <v>9</v>
      </c>
    </row>
    <row r="12" spans="1:14" s="53" customFormat="1">
      <c r="A12" s="55" t="s">
        <v>43</v>
      </c>
      <c r="B12" s="53" t="str">
        <f>_xlfn.XLOOKUP($A12,'2011'!$D12:$D19,'2011'!$B12:$B19,"")</f>
        <v/>
      </c>
      <c r="C12" s="53">
        <f>_xlfn.XLOOKUP($A12,'2012'!$D$2:$D$11,'2012'!$B$2:$B$11,"")</f>
        <v>7</v>
      </c>
      <c r="D12" s="53">
        <f>_xlfn.XLOOKUP($A12,'2013'!$D$2:$D$11,'2013'!$B$2:$B$11,"")</f>
        <v>3</v>
      </c>
      <c r="E12" s="53">
        <f>_xlfn.XLOOKUP($A12,'2014'!$D$3:$D$16,'2014'!$B$3:$B$16,"")</f>
        <v>4</v>
      </c>
      <c r="F12" s="53">
        <f>_xlfn.XLOOKUP($A12,'2015'!$D$3:$D$16,'2015'!$B$3:$B$16,"")</f>
        <v>1</v>
      </c>
      <c r="G12" s="53">
        <f>_xlfn.XLOOKUP($A12,'2016'!$D$3:$D$16,'2016'!$B$3:$B$16,"")</f>
        <v>1</v>
      </c>
      <c r="H12" s="53">
        <f>_xlfn.XLOOKUP($A12,'2017'!$D$3:$D$16,'2017'!$B$3:$B$16,"")</f>
        <v>12</v>
      </c>
      <c r="I12" s="53">
        <f>_xlfn.XLOOKUP($A12,'2018'!$D$3:$D$16,'2018'!$B$3:$B$16,"")</f>
        <v>12</v>
      </c>
      <c r="J12" s="53">
        <f>_xlfn.XLOOKUP($A12,'2019'!$D$3:$D$16,'2019'!$B$3:$B$16,"")</f>
        <v>11</v>
      </c>
      <c r="K12" s="53">
        <f>_xlfn.XLOOKUP($A12,'2020'!$D$3:$D$16,'2020'!$B$3:$B$16,"")</f>
        <v>2</v>
      </c>
      <c r="L12" s="53">
        <f>_xlfn.XLOOKUP($A12,'2021'!$D$2:$D$13,'2021'!$B$2:$B$13,"")</f>
        <v>10</v>
      </c>
      <c r="M12" s="53">
        <f>_xlfn.XLOOKUP($A12,'2022'!$D$2:$D$13,'2022'!$B$2:$B$13,"")</f>
        <v>5</v>
      </c>
      <c r="N12" s="53">
        <f>_xlfn.XLOOKUP($A12,'2023'!$D$2:$D$13,'2023'!$B$2:$B$13,"")</f>
        <v>12</v>
      </c>
    </row>
    <row r="13" spans="1:14" s="53" customFormat="1">
      <c r="A13" s="55" t="s">
        <v>44</v>
      </c>
      <c r="B13" s="53" t="str">
        <f>_xlfn.XLOOKUP($A13,'2011'!$D13:$D20,'2011'!$B13:$B20,"")</f>
        <v/>
      </c>
      <c r="C13" s="53">
        <f>_xlfn.XLOOKUP($A13,'2012'!$D$2:$D$11,'2012'!$B$2:$B$11,"")</f>
        <v>8</v>
      </c>
      <c r="D13" s="53">
        <f>_xlfn.XLOOKUP($A13,'2013'!$D$2:$D$11,'2013'!$B$2:$B$11,"")</f>
        <v>7</v>
      </c>
      <c r="E13" s="53">
        <f>_xlfn.XLOOKUP($A13,'2014'!$D$3:$D$16,'2014'!$B$3:$B$16,"")</f>
        <v>5</v>
      </c>
      <c r="F13" s="53">
        <f>_xlfn.XLOOKUP($A13,'2015'!$D$3:$D$16,'2015'!$B$3:$B$16,"")</f>
        <v>6</v>
      </c>
      <c r="G13" s="53">
        <f>_xlfn.XLOOKUP($A13,'2016'!$D$3:$D$16,'2016'!$B$3:$B$16,"")</f>
        <v>12</v>
      </c>
      <c r="H13" s="53">
        <f>_xlfn.XLOOKUP($A13,'2017'!$D$3:$D$16,'2017'!$B$3:$B$16,"")</f>
        <v>7</v>
      </c>
      <c r="I13" s="53">
        <f>_xlfn.XLOOKUP($A13,'2018'!$D$3:$D$16,'2018'!$B$3:$B$16,"")</f>
        <v>10</v>
      </c>
      <c r="J13" s="53">
        <f>_xlfn.XLOOKUP($A13,'2019'!$D$3:$D$16,'2019'!$B$3:$B$16,"")</f>
        <v>9</v>
      </c>
      <c r="K13" s="53">
        <f>_xlfn.XLOOKUP($A13,'2020'!$D$3:$D$16,'2020'!$B$3:$B$16,"")</f>
        <v>10</v>
      </c>
      <c r="L13" s="53">
        <f>_xlfn.XLOOKUP($A13,'2021'!$D$2:$D$13,'2021'!$B$2:$B$13,"")</f>
        <v>4</v>
      </c>
      <c r="M13" s="53">
        <f>_xlfn.XLOOKUP($A13,'2022'!$D$2:$D$13,'2022'!$B$2:$B$13,"")</f>
        <v>4</v>
      </c>
      <c r="N13" s="53">
        <f>_xlfn.XLOOKUP($A13,'2023'!$D$2:$D$13,'2023'!$B$2:$B$13,"")</f>
        <v>10</v>
      </c>
    </row>
    <row r="14" spans="1:14" s="57" customFormat="1">
      <c r="A14" s="56" t="s">
        <v>58</v>
      </c>
      <c r="B14" s="57" t="str">
        <f>_xlfn.XLOOKUP($A14,'2011'!$D14:$D21,'2011'!$B14:$B21,"")</f>
        <v/>
      </c>
      <c r="C14" s="57" t="str">
        <f>_xlfn.XLOOKUP($A14,'2012'!$D$2:$D$11,'2012'!$B$2:$B$11,"")</f>
        <v/>
      </c>
      <c r="D14" s="57">
        <f>_xlfn.XLOOKUP($A14,'2013'!$D$2:$D$11,'2013'!$B$2:$B$11,"")</f>
        <v>6</v>
      </c>
      <c r="E14" s="57">
        <f>_xlfn.XLOOKUP($A14,'2014'!$D$3:$D$16,'2014'!$B$3:$B$16,"")</f>
        <v>1</v>
      </c>
      <c r="F14" s="57">
        <f>_xlfn.XLOOKUP($A14,'2015'!$D$3:$D$16,'2015'!$B$3:$B$16,"")</f>
        <v>9</v>
      </c>
      <c r="G14" s="57">
        <f>_xlfn.XLOOKUP($A14,'2016'!$D$3:$D$16,'2016'!$B$3:$B$16,"")</f>
        <v>6</v>
      </c>
      <c r="H14" s="57">
        <f>_xlfn.XLOOKUP($A14,'2017'!$D$3:$D$16,'2017'!$B$3:$B$16,"")</f>
        <v>5</v>
      </c>
      <c r="I14" s="57">
        <f>_xlfn.XLOOKUP($A14,'2018'!$D$3:$D$16,'2018'!$B$3:$B$16,"")</f>
        <v>5</v>
      </c>
      <c r="J14" s="57">
        <f>_xlfn.XLOOKUP($A14,'2019'!$D$3:$D$16,'2019'!$B$3:$B$16,"")</f>
        <v>4</v>
      </c>
      <c r="K14" s="57">
        <f>_xlfn.XLOOKUP($A14,'2020'!$D$3:$D$16,'2020'!$B$3:$B$16,"")</f>
        <v>12</v>
      </c>
      <c r="L14" s="57">
        <f>_xlfn.XLOOKUP($A14,'2021'!$D$2:$D$13,'2021'!$B$2:$B$13,"")</f>
        <v>9</v>
      </c>
      <c r="M14" s="57">
        <f>_xlfn.XLOOKUP($A14,'2022'!$D$2:$D$13,'2022'!$B$2:$B$13,"")</f>
        <v>6</v>
      </c>
      <c r="N14" s="57">
        <f>_xlfn.XLOOKUP($A14,'2023'!$D$2:$D$13,'2023'!$B$2:$B$13,"")</f>
        <v>11</v>
      </c>
    </row>
    <row r="15" spans="1:14">
      <c r="A15" s="11" t="s">
        <v>110</v>
      </c>
      <c r="B15" t="str">
        <f>_xlfn.XLOOKUP($A15,'2011'!$D15:$D22,'2011'!$B15:$B22,"")</f>
        <v/>
      </c>
      <c r="C15" t="str">
        <f>_xlfn.XLOOKUP($A15,'2012'!$D$2:$D$11,'2012'!$B$2:$B$11,"")</f>
        <v/>
      </c>
      <c r="D15">
        <f>_xlfn.XLOOKUP($A15,'2013'!$D$2:$D$11,'2013'!$B$2:$B$11,"")</f>
        <v>9</v>
      </c>
      <c r="E15" t="str">
        <f>_xlfn.XLOOKUP($A15,'2014'!$D$3:$D$16,'2014'!$B$3:$B$16,"")</f>
        <v/>
      </c>
      <c r="F15" t="str">
        <f>_xlfn.XLOOKUP($A15,'2015'!$D$3:$D$16,'2015'!$B$3:$B$16,"")</f>
        <v/>
      </c>
      <c r="G15" t="str">
        <f>_xlfn.XLOOKUP($A15,'2016'!$D$3:$D$16,'2016'!$B$3:$B$16,"")</f>
        <v/>
      </c>
      <c r="H15" t="str">
        <f>_xlfn.XLOOKUP($A15,'2017'!$D$3:$D$16,'2017'!$B$3:$B$16,"")</f>
        <v/>
      </c>
      <c r="I15" t="str">
        <f>_xlfn.XLOOKUP($A15,'2018'!$D$3:$D$16,'2018'!$B$3:$B$16,"")</f>
        <v/>
      </c>
      <c r="J15" t="str">
        <f>_xlfn.XLOOKUP($A15,'2019'!$D$3:$D$16,'2019'!$B$3:$B$16,"")</f>
        <v/>
      </c>
      <c r="K15" t="str">
        <f>_xlfn.XLOOKUP($A15,'2020'!$D$3:$D$16,'2020'!$B$3:$B$16,"")</f>
        <v/>
      </c>
      <c r="L15" t="str">
        <f>_xlfn.XLOOKUP($A15,'2021'!$D$2:$D$13,'2021'!$B$2:$B$13,"")</f>
        <v/>
      </c>
      <c r="M15" t="str">
        <f>_xlfn.XLOOKUP($A15,'2022'!$D$2:$D$13,'2022'!$B$2:$B$13,"")</f>
        <v/>
      </c>
      <c r="N15" t="str">
        <f>_xlfn.XLOOKUP($A15,'2023'!$D$2:$D$13,'2023'!$B$2:$B$13,"")</f>
        <v/>
      </c>
    </row>
    <row r="16" spans="1:14">
      <c r="A16" s="11" t="s">
        <v>20</v>
      </c>
      <c r="B16" t="str">
        <f>_xlfn.XLOOKUP($A16,'2011'!$D16:$D23,'2011'!$B16:$B23,"")</f>
        <v/>
      </c>
      <c r="C16">
        <f>_xlfn.XLOOKUP($A16,'2012'!$D$2:$D$11,'2012'!$B$2:$B$11,"")</f>
        <v>6</v>
      </c>
      <c r="D16">
        <f>_xlfn.XLOOKUP($A16,'2013'!$D$2:$D$11,'2013'!$B$2:$B$11,"")</f>
        <v>10</v>
      </c>
      <c r="E16">
        <f>_xlfn.XLOOKUP($A16,'2014'!$D$3:$D$16,'2014'!$B$3:$B$16,"")</f>
        <v>2</v>
      </c>
      <c r="F16">
        <f>_xlfn.XLOOKUP($A16,'2015'!$D$3:$D$16,'2015'!$B$3:$B$16,"")</f>
        <v>8</v>
      </c>
      <c r="G16" t="str">
        <f>_xlfn.XLOOKUP($A16,'2016'!$D$3:$D$16,'2016'!$B$3:$B$16,"")</f>
        <v/>
      </c>
      <c r="H16" t="str">
        <f>_xlfn.XLOOKUP($A16,'2017'!$D$3:$D$16,'2017'!$B$3:$B$16,"")</f>
        <v/>
      </c>
      <c r="I16" t="str">
        <f>_xlfn.XLOOKUP($A16,'2018'!$D$3:$D$16,'2018'!$B$3:$B$16,"")</f>
        <v/>
      </c>
      <c r="J16" t="str">
        <f>_xlfn.XLOOKUP($A16,'2019'!$D$3:$D$16,'2019'!$B$3:$B$16,"")</f>
        <v/>
      </c>
      <c r="K16" t="str">
        <f>_xlfn.XLOOKUP($A16,'2020'!$D$3:$D$16,'2020'!$B$3:$B$16,"")</f>
        <v/>
      </c>
      <c r="L16" t="str">
        <f>_xlfn.XLOOKUP($A16,'2021'!$D$2:$D$13,'2021'!$B$2:$B$13,"")</f>
        <v/>
      </c>
      <c r="M16" t="str">
        <f>_xlfn.XLOOKUP($A16,'2022'!$D$2:$D$13,'2022'!$B$2:$B$13,"")</f>
        <v/>
      </c>
      <c r="N16" t="str">
        <f>_xlfn.XLOOKUP($A16,'2023'!$D$2:$D$13,'2023'!$B$2:$B$13,"")</f>
        <v/>
      </c>
    </row>
    <row r="17" spans="1:29">
      <c r="A17" s="11" t="s">
        <v>92</v>
      </c>
      <c r="B17" t="str">
        <f>_xlfn.XLOOKUP($A17,'2011'!$D17:$D24,'2011'!$B17:$B24,"")</f>
        <v/>
      </c>
      <c r="C17" t="str">
        <f>_xlfn.XLOOKUP($A17,'2012'!$D$2:$D$11,'2012'!$B$2:$B$11,"")</f>
        <v/>
      </c>
      <c r="D17" t="str">
        <f>_xlfn.XLOOKUP($A17,'2013'!$D$2:$D$11,'2013'!$B$2:$B$11,"")</f>
        <v/>
      </c>
      <c r="E17">
        <f>_xlfn.XLOOKUP($A17,'2014'!$D$3:$D$16,'2014'!$B$3:$B$16,"")</f>
        <v>6</v>
      </c>
      <c r="F17" t="str">
        <f>_xlfn.XLOOKUP($A17,'2015'!$D$3:$D$16,'2015'!$B$3:$B$16,"")</f>
        <v/>
      </c>
      <c r="G17" t="str">
        <f>_xlfn.XLOOKUP($A17,'2016'!$D$3:$D$16,'2016'!$B$3:$B$16,"")</f>
        <v/>
      </c>
      <c r="H17" t="str">
        <f>_xlfn.XLOOKUP($A17,'2017'!$D$3:$D$16,'2017'!$B$3:$B$16,"")</f>
        <v/>
      </c>
      <c r="I17" t="str">
        <f>_xlfn.XLOOKUP($A17,'2018'!$D$3:$D$16,'2018'!$B$3:$B$16,"")</f>
        <v/>
      </c>
      <c r="J17" t="str">
        <f>_xlfn.XLOOKUP($A17,'2019'!$D$3:$D$16,'2019'!$B$3:$B$16,"")</f>
        <v/>
      </c>
      <c r="K17" t="str">
        <f>_xlfn.XLOOKUP($A17,'2020'!$D$3:$D$16,'2020'!$B$3:$B$16,"")</f>
        <v/>
      </c>
      <c r="L17" t="str">
        <f>_xlfn.XLOOKUP($A17,'2021'!$D$2:$D$13,'2021'!$B$2:$B$13,"")</f>
        <v/>
      </c>
      <c r="M17" t="str">
        <f>_xlfn.XLOOKUP($A17,'2022'!$D$2:$D$13,'2022'!$B$2:$B$13,"")</f>
        <v/>
      </c>
      <c r="N17" t="str">
        <f>_xlfn.XLOOKUP($A17,'2023'!$D$2:$D$13,'2023'!$B$2:$B$13,"")</f>
        <v/>
      </c>
    </row>
    <row r="18" spans="1:29" s="59" customFormat="1">
      <c r="A18" s="58" t="s">
        <v>76</v>
      </c>
      <c r="B18" s="59" t="str">
        <f>_xlfn.XLOOKUP($A18,'2011'!$D18:$D25,'2011'!$B18:$B25,"")</f>
        <v/>
      </c>
      <c r="C18" s="59" t="str">
        <f>_xlfn.XLOOKUP($A18,'2012'!$D$2:$D$11,'2012'!$B$2:$B$11,"")</f>
        <v/>
      </c>
      <c r="D18" s="59" t="str">
        <f>_xlfn.XLOOKUP($A18,'2013'!$D$2:$D$11,'2013'!$B$2:$B$11,"")</f>
        <v/>
      </c>
      <c r="E18" s="59">
        <f>_xlfn.XLOOKUP($A18,'2014'!$D$3:$D$16,'2014'!$B$3:$B$16,"")</f>
        <v>2</v>
      </c>
      <c r="F18" s="59">
        <f>_xlfn.XLOOKUP($A18,'2015'!$D$3:$D$16,'2015'!$B$3:$B$16,"")</f>
        <v>7</v>
      </c>
      <c r="G18" s="59">
        <f>_xlfn.XLOOKUP($A18,'2016'!$D$3:$D$16,'2016'!$B$3:$B$16,"")</f>
        <v>8</v>
      </c>
      <c r="H18" s="59">
        <f>_xlfn.XLOOKUP($A18,'2017'!$D$3:$D$16,'2017'!$B$3:$B$16,"")</f>
        <v>9</v>
      </c>
      <c r="I18" s="59">
        <f>_xlfn.XLOOKUP($A18,'2018'!$D$3:$D$16,'2018'!$B$3:$B$16,"")</f>
        <v>1</v>
      </c>
      <c r="J18" s="59">
        <f>_xlfn.XLOOKUP($A18,'2019'!$D$3:$D$16,'2019'!$B$3:$B$16,"")</f>
        <v>12</v>
      </c>
      <c r="K18" s="59">
        <f>_xlfn.XLOOKUP($A18,'2020'!$D$3:$D$16,'2020'!$B$3:$B$16,"")</f>
        <v>4</v>
      </c>
      <c r="L18" s="59">
        <f>_xlfn.XLOOKUP($A18,'2021'!$D$2:$D$13,'2021'!$B$2:$B$13,"")</f>
        <v>8</v>
      </c>
      <c r="M18" s="59">
        <f>_xlfn.XLOOKUP($A18,'2022'!$D$2:$D$13,'2022'!$B$2:$B$13,"")</f>
        <v>11</v>
      </c>
      <c r="N18" s="59">
        <f>_xlfn.XLOOKUP($A18,'2023'!$D$2:$D$13,'2023'!$B$2:$B$13,"")</f>
        <v>6</v>
      </c>
    </row>
    <row r="19" spans="1:29" s="59" customFormat="1">
      <c r="A19" s="58" t="s">
        <v>77</v>
      </c>
      <c r="B19" s="59" t="str">
        <f>_xlfn.XLOOKUP($A19,'2011'!$D19:$D26,'2011'!$B19:$B26,"")</f>
        <v/>
      </c>
      <c r="C19" s="59" t="str">
        <f>_xlfn.XLOOKUP($A19,'2012'!$D$2:$D$11,'2012'!$B$2:$B$11,"")</f>
        <v/>
      </c>
      <c r="D19" s="59" t="str">
        <f>_xlfn.XLOOKUP($A19,'2013'!$D$2:$D$11,'2013'!$B$2:$B$11,"")</f>
        <v/>
      </c>
      <c r="E19" s="59">
        <f>_xlfn.XLOOKUP($A19,'2014'!$D$3:$D$16,'2014'!$B$3:$B$16,"")</f>
        <v>3</v>
      </c>
      <c r="F19" s="59">
        <f>_xlfn.XLOOKUP($A19,'2015'!$D$3:$D$16,'2015'!$B$3:$B$16,"")</f>
        <v>5</v>
      </c>
      <c r="G19" s="59">
        <f>_xlfn.XLOOKUP($A19,'2016'!$D$3:$D$16,'2016'!$B$3:$B$16,"")</f>
        <v>2</v>
      </c>
      <c r="H19" s="59">
        <f>_xlfn.XLOOKUP($A19,'2017'!$D$3:$D$16,'2017'!$B$3:$B$16,"")</f>
        <v>3</v>
      </c>
      <c r="I19" s="59">
        <f>_xlfn.XLOOKUP($A19,'2018'!$D$3:$D$16,'2018'!$B$3:$B$16,"")</f>
        <v>11</v>
      </c>
      <c r="J19" s="59">
        <f>_xlfn.XLOOKUP($A19,'2019'!$D$3:$D$16,'2019'!$B$3:$B$16,"")</f>
        <v>3</v>
      </c>
      <c r="K19" s="59">
        <f>_xlfn.XLOOKUP($A19,'2020'!$D$3:$D$16,'2020'!$B$3:$B$16,"")</f>
        <v>9</v>
      </c>
      <c r="L19" s="59">
        <f>_xlfn.XLOOKUP($A19,'2021'!$D$2:$D$13,'2021'!$B$2:$B$13,"")</f>
        <v>12</v>
      </c>
      <c r="M19" s="59">
        <f>_xlfn.XLOOKUP($A19,'2022'!$D$2:$D$13,'2022'!$B$2:$B$13,"")</f>
        <v>9</v>
      </c>
      <c r="N19" s="59">
        <f>_xlfn.XLOOKUP($A19,'2023'!$D$2:$D$13,'2023'!$B$2:$B$13,"")</f>
        <v>2</v>
      </c>
    </row>
    <row r="20" spans="1:29">
      <c r="A20" s="11" t="s">
        <v>91</v>
      </c>
      <c r="B20" t="str">
        <f>_xlfn.XLOOKUP($A20,'2011'!$D20:$D27,'2011'!$B20:$B27,"")</f>
        <v/>
      </c>
      <c r="C20" t="str">
        <f>_xlfn.XLOOKUP($A20,'2012'!$D$2:$D$11,'2012'!$B$2:$B$11,"")</f>
        <v/>
      </c>
      <c r="D20" t="str">
        <f>_xlfn.XLOOKUP($A20,'2013'!$D$2:$D$11,'2013'!$B$2:$B$11,"")</f>
        <v/>
      </c>
      <c r="E20" t="str">
        <f>_xlfn.XLOOKUP($A20,'2014'!$D$3:$D$16,'2014'!$B$3:$B$16,"")</f>
        <v/>
      </c>
      <c r="F20">
        <f>_xlfn.XLOOKUP($A20,'2015'!$D$3:$D$16,'2015'!$B$3:$B$16,"")</f>
        <v>11</v>
      </c>
      <c r="G20" t="str">
        <f>_xlfn.XLOOKUP($A20,'2016'!$D$3:$D$16,'2016'!$B$3:$B$16,"")</f>
        <v/>
      </c>
      <c r="H20" t="str">
        <f>_xlfn.XLOOKUP($A20,'2017'!$D$3:$D$16,'2017'!$B$3:$B$16,"")</f>
        <v/>
      </c>
      <c r="I20" t="str">
        <f>_xlfn.XLOOKUP($A20,'2018'!$D$3:$D$16,'2018'!$B$3:$B$16,"")</f>
        <v/>
      </c>
      <c r="J20" t="str">
        <f>_xlfn.XLOOKUP($A20,'2019'!$D$3:$D$16,'2019'!$B$3:$B$16,"")</f>
        <v/>
      </c>
      <c r="K20" t="str">
        <f>_xlfn.XLOOKUP($A20,'2020'!$D$3:$D$16,'2020'!$B$3:$B$16,"")</f>
        <v/>
      </c>
      <c r="L20" t="str">
        <f>_xlfn.XLOOKUP($A20,'2021'!$D$2:$D$13,'2021'!$B$2:$B$13,"")</f>
        <v/>
      </c>
      <c r="M20" t="str">
        <f>_xlfn.XLOOKUP($A20,'2022'!$D$2:$D$13,'2022'!$B$2:$B$13,"")</f>
        <v/>
      </c>
      <c r="N20" t="str">
        <f>_xlfn.XLOOKUP($A20,'2023'!$D$2:$D$13,'2023'!$B$2:$B$13,"")</f>
        <v/>
      </c>
    </row>
    <row r="21" spans="1:29">
      <c r="A21" s="11" t="s">
        <v>100</v>
      </c>
      <c r="B21" t="str">
        <f>_xlfn.XLOOKUP($A21,'2011'!$D21:$D28,'2011'!$B21:$B28,"")</f>
        <v/>
      </c>
      <c r="C21" t="str">
        <f>_xlfn.XLOOKUP($A21,'2012'!$D$2:$D$11,'2012'!$B$2:$B$11,"")</f>
        <v/>
      </c>
      <c r="D21" t="str">
        <f>_xlfn.XLOOKUP($A21,'2013'!$D$2:$D$11,'2013'!$B$2:$B$11,"")</f>
        <v/>
      </c>
      <c r="E21" t="str">
        <f>_xlfn.XLOOKUP($A21,'2014'!$D$3:$D$16,'2014'!$B$3:$B$16,"")</f>
        <v/>
      </c>
      <c r="F21" t="str">
        <f>_xlfn.XLOOKUP($A21,'2015'!$D$3:$D$16,'2015'!$B$3:$B$16,"")</f>
        <v/>
      </c>
      <c r="G21">
        <f>_xlfn.XLOOKUP($A21,'2016'!$D$3:$D$16,'2016'!$B$3:$B$16,"")</f>
        <v>10</v>
      </c>
      <c r="H21" t="str">
        <f>_xlfn.XLOOKUP($A21,'2017'!$D$3:$D$16,'2017'!$B$3:$B$16,"")</f>
        <v/>
      </c>
      <c r="I21" t="str">
        <f>_xlfn.XLOOKUP($A21,'2018'!$D$3:$D$16,'2018'!$B$3:$B$16,"")</f>
        <v/>
      </c>
      <c r="J21" t="str">
        <f>_xlfn.XLOOKUP($A21,'2019'!$D$3:$D$16,'2019'!$B$3:$B$16,"")</f>
        <v/>
      </c>
      <c r="K21" t="str">
        <f>_xlfn.XLOOKUP($A21,'2020'!$D$3:$D$16,'2020'!$B$3:$B$16,"")</f>
        <v/>
      </c>
      <c r="L21" t="str">
        <f>_xlfn.XLOOKUP($A21,'2021'!$D$2:$D$13,'2021'!$B$2:$B$13,"")</f>
        <v/>
      </c>
      <c r="M21" t="str">
        <f>_xlfn.XLOOKUP($A21,'2022'!$D$2:$D$13,'2022'!$B$2:$B$13,"")</f>
        <v/>
      </c>
      <c r="N21" t="str">
        <f>_xlfn.XLOOKUP($A21,'2023'!$D$2:$D$13,'2023'!$B$2:$B$13,"")</f>
        <v/>
      </c>
    </row>
    <row r="22" spans="1:29">
      <c r="A22" s="11" t="s">
        <v>106</v>
      </c>
      <c r="B22" t="str">
        <f>_xlfn.XLOOKUP($A22,'2011'!$D22:$D29,'2011'!$B22:$B29,"")</f>
        <v/>
      </c>
      <c r="C22" t="str">
        <f>_xlfn.XLOOKUP($A22,'2012'!$D$2:$D$11,'2012'!$B$2:$B$11,"")</f>
        <v/>
      </c>
      <c r="D22" t="str">
        <f>_xlfn.XLOOKUP($A22,'2013'!$D$2:$D$11,'2013'!$B$2:$B$11,"")</f>
        <v/>
      </c>
      <c r="E22" t="str">
        <f>_xlfn.XLOOKUP($A22,'2014'!$D$3:$D$16,'2014'!$B$3:$B$16,"")</f>
        <v/>
      </c>
      <c r="F22" t="str">
        <f>_xlfn.XLOOKUP($A22,'2015'!$D$3:$D$16,'2015'!$B$3:$B$16,"")</f>
        <v/>
      </c>
      <c r="G22">
        <f>_xlfn.XLOOKUP($A22,'2016'!$D$3:$D$16,'2016'!$B$3:$B$16,"")</f>
        <v>9</v>
      </c>
      <c r="H22">
        <f>_xlfn.XLOOKUP($A22,'2017'!$D$3:$D$16,'2017'!$B$3:$B$16,"")</f>
        <v>2</v>
      </c>
      <c r="I22">
        <f>_xlfn.XLOOKUP($A22,'2018'!$D$3:$D$16,'2018'!$B$3:$B$16,"")</f>
        <v>2</v>
      </c>
      <c r="J22">
        <f>_xlfn.XLOOKUP($A22,'2019'!$D$3:$D$16,'2019'!$B$3:$B$16,"")</f>
        <v>8</v>
      </c>
      <c r="K22" t="str">
        <f>_xlfn.XLOOKUP($A22,'2020'!$D$3:$D$16,'2020'!$B$3:$B$16,"")</f>
        <v/>
      </c>
      <c r="L22" t="str">
        <f>_xlfn.XLOOKUP($A22,'2021'!$D$2:$D$13,'2021'!$B$2:$B$13,"")</f>
        <v/>
      </c>
      <c r="M22" t="str">
        <f>_xlfn.XLOOKUP($A22,'2022'!$D$2:$D$13,'2022'!$B$2:$B$13,"")</f>
        <v/>
      </c>
      <c r="N22" t="str">
        <f>_xlfn.XLOOKUP($A22,'2023'!$D$2:$D$13,'2023'!$B$2:$B$13,"")</f>
        <v/>
      </c>
    </row>
    <row r="23" spans="1:29" s="61" customFormat="1">
      <c r="A23" s="60" t="s">
        <v>121</v>
      </c>
      <c r="B23" s="61" t="str">
        <f>_xlfn.XLOOKUP($A23,'2011'!$D23:$D30,'2011'!$B23:$B30,"")</f>
        <v/>
      </c>
      <c r="C23" s="61" t="str">
        <f>_xlfn.XLOOKUP($A23,'2012'!$D$2:$D$11,'2012'!$B$2:$B$11,"")</f>
        <v/>
      </c>
      <c r="D23" s="61" t="str">
        <f>_xlfn.XLOOKUP($A23,'2013'!$D$2:$D$11,'2013'!$B$2:$B$11,"")</f>
        <v/>
      </c>
      <c r="E23" s="61" t="str">
        <f>_xlfn.XLOOKUP($A23,'2014'!$D$3:$D$16,'2014'!$B$3:$B$16,"")</f>
        <v/>
      </c>
      <c r="F23" s="61" t="str">
        <f>_xlfn.XLOOKUP($A23,'2015'!$D$3:$D$16,'2015'!$B$3:$B$16,"")</f>
        <v/>
      </c>
      <c r="G23" s="61" t="str">
        <f>_xlfn.XLOOKUP($A23,'2016'!$D$3:$D$16,'2016'!$B$3:$B$16,"")</f>
        <v/>
      </c>
      <c r="H23" s="61">
        <f>_xlfn.XLOOKUP($A23,'2017'!$D$3:$D$16,'2017'!$B$3:$B$16,"")</f>
        <v>4</v>
      </c>
      <c r="I23" s="61">
        <f>_xlfn.XLOOKUP($A23,'2018'!$D$3:$D$16,'2018'!$B$3:$B$16,"")</f>
        <v>9</v>
      </c>
      <c r="J23" s="61">
        <f>_xlfn.XLOOKUP($A23,'2019'!$D$3:$D$16,'2019'!$B$3:$B$16,"")</f>
        <v>7</v>
      </c>
      <c r="K23" s="61">
        <f>_xlfn.XLOOKUP($A23,'2020'!$D$3:$D$16,'2020'!$B$3:$B$16,"")</f>
        <v>8</v>
      </c>
      <c r="L23" s="61">
        <f>_xlfn.XLOOKUP($A23,'2021'!$D$2:$D$13,'2021'!$B$2:$B$13,"")</f>
        <v>6</v>
      </c>
      <c r="M23" s="61">
        <f>_xlfn.XLOOKUP($A23,'2022'!$D$2:$D$13,'2022'!$B$2:$B$13,"")</f>
        <v>8</v>
      </c>
      <c r="N23" s="61">
        <f>_xlfn.XLOOKUP($A23,'2023'!$D$2:$D$13,'2023'!$B$2:$B$13,"")</f>
        <v>1</v>
      </c>
    </row>
    <row r="24" spans="1:29">
      <c r="A24" s="11" t="s">
        <v>144</v>
      </c>
      <c r="B24" t="str">
        <f>_xlfn.XLOOKUP($A24,'2011'!$D24:$D31,'2011'!$B24:$B31,"")</f>
        <v/>
      </c>
      <c r="C24" t="str">
        <f>_xlfn.XLOOKUP($A24,'2012'!$D$2:$D$11,'2012'!$B$2:$B$11,"")</f>
        <v/>
      </c>
      <c r="D24" t="str">
        <f>_xlfn.XLOOKUP($A24,'2013'!$D$2:$D$11,'2013'!$B$2:$B$11,"")</f>
        <v/>
      </c>
      <c r="E24" t="str">
        <f>_xlfn.XLOOKUP($A24,'2014'!$D$3:$D$16,'2014'!$B$3:$B$16,"")</f>
        <v/>
      </c>
      <c r="F24" t="str">
        <f>_xlfn.XLOOKUP($A24,'2015'!$D$3:$D$16,'2015'!$B$3:$B$16,"")</f>
        <v/>
      </c>
      <c r="G24" t="str">
        <f>_xlfn.XLOOKUP($A24,'2016'!$D$3:$D$16,'2016'!$B$3:$B$16,"")</f>
        <v/>
      </c>
      <c r="H24" t="str">
        <f>_xlfn.XLOOKUP($A24,'2017'!$D$3:$D$16,'2017'!$B$3:$B$16,"")</f>
        <v/>
      </c>
      <c r="I24" t="str">
        <f>_xlfn.XLOOKUP($A24,'2018'!$D$3:$D$16,'2018'!$B$3:$B$16,"")</f>
        <v/>
      </c>
      <c r="J24" t="str">
        <f>_xlfn.XLOOKUP($A24,'2019'!$D$3:$D$16,'2019'!$B$3:$B$16,"")</f>
        <v/>
      </c>
      <c r="K24">
        <f>_xlfn.XLOOKUP($A24,'2020'!$D$3:$D$16,'2020'!$B$3:$B$16,"")</f>
        <v>3</v>
      </c>
      <c r="L24">
        <f>_xlfn.XLOOKUP($A24,'2021'!$D$2:$D$13,'2021'!$B$2:$B$13,"")</f>
        <v>2</v>
      </c>
      <c r="M24">
        <f>_xlfn.XLOOKUP($A24,'2022'!$D$2:$D$13,'2022'!$B$2:$B$13,"")</f>
        <v>10</v>
      </c>
      <c r="N24" t="str">
        <f>_xlfn.XLOOKUP($A24,'2023'!$D$2:$D$13,'2023'!$B$2:$B$13,"")</f>
        <v/>
      </c>
    </row>
    <row r="25" spans="1:29">
      <c r="A25" s="11" t="s">
        <v>159</v>
      </c>
      <c r="B25" t="str">
        <f>_xlfn.XLOOKUP($A25,'2011'!$D25:$D32,'2011'!$B25:$B32,"")</f>
        <v/>
      </c>
      <c r="C25" t="str">
        <f>_xlfn.XLOOKUP($A25,'2012'!$D$2:$D$11,'2012'!$B$2:$B$11,"")</f>
        <v/>
      </c>
      <c r="D25" t="str">
        <f>_xlfn.XLOOKUP($A25,'2013'!$D$2:$D$11,'2013'!$B$2:$B$11,"")</f>
        <v/>
      </c>
      <c r="E25" t="str">
        <f>_xlfn.XLOOKUP($A25,'2014'!$D$3:$D$16,'2014'!$B$3:$B$16,"")</f>
        <v/>
      </c>
      <c r="F25" t="str">
        <f>_xlfn.XLOOKUP($A25,'2015'!$D$3:$D$16,'2015'!$B$3:$B$16,"")</f>
        <v/>
      </c>
      <c r="G25" t="str">
        <f>_xlfn.XLOOKUP($A25,'2016'!$D$3:$D$16,'2016'!$B$3:$B$16,"")</f>
        <v/>
      </c>
      <c r="H25" t="str">
        <f>_xlfn.XLOOKUP($A25,'2017'!$D$3:$D$16,'2017'!$B$3:$B$16,"")</f>
        <v/>
      </c>
      <c r="I25" t="str">
        <f>_xlfn.XLOOKUP($A25,'2018'!$D$3:$D$16,'2018'!$B$3:$B$16,"")</f>
        <v/>
      </c>
      <c r="J25" t="str">
        <f>_xlfn.XLOOKUP($A25,'2019'!$D$3:$D$16,'2019'!$B$3:$B$16,"")</f>
        <v/>
      </c>
      <c r="K25" t="str">
        <f>_xlfn.XLOOKUP($A25,'2020'!$D$3:$D$16,'2020'!$B$3:$B$16,"")</f>
        <v/>
      </c>
      <c r="L25" t="str">
        <f>_xlfn.XLOOKUP($A25,'2021'!$D$2:$D$13,'2021'!$B$2:$B$13,"")</f>
        <v/>
      </c>
      <c r="M25" t="str">
        <f>_xlfn.XLOOKUP($A25,'2022'!$D$2:$D$13,'2022'!$B$2:$B$13,"")</f>
        <v/>
      </c>
      <c r="N25">
        <f>_xlfn.XLOOKUP($A25,'2023'!$D$2:$D$13,'2023'!$B$2:$B$13,"")</f>
        <v>4</v>
      </c>
    </row>
    <row r="27" spans="1:29">
      <c r="B27">
        <v>14</v>
      </c>
      <c r="C27">
        <v>14</v>
      </c>
      <c r="D27">
        <v>14</v>
      </c>
      <c r="E27">
        <v>13</v>
      </c>
      <c r="F27">
        <v>13</v>
      </c>
      <c r="G27">
        <v>13</v>
      </c>
      <c r="H27">
        <v>13</v>
      </c>
      <c r="I27">
        <v>13</v>
      </c>
      <c r="J27">
        <v>13</v>
      </c>
      <c r="K27">
        <v>13</v>
      </c>
      <c r="L27">
        <v>14</v>
      </c>
      <c r="M27">
        <v>14</v>
      </c>
      <c r="N27">
        <v>14</v>
      </c>
    </row>
    <row r="28" spans="1:29" s="3" customFormat="1">
      <c r="A28" s="11" t="s">
        <v>160</v>
      </c>
      <c r="B28" s="3">
        <v>2011</v>
      </c>
      <c r="C28" s="3">
        <v>2012</v>
      </c>
      <c r="D28" s="3">
        <v>2013</v>
      </c>
      <c r="E28" s="3">
        <v>2014</v>
      </c>
      <c r="F28" s="3">
        <v>2015</v>
      </c>
      <c r="G28" s="3">
        <v>2016</v>
      </c>
      <c r="H28" s="3">
        <v>2017</v>
      </c>
      <c r="I28" s="3">
        <v>2018</v>
      </c>
      <c r="J28" s="3">
        <v>2019</v>
      </c>
      <c r="K28" s="3">
        <v>2020</v>
      </c>
      <c r="L28" s="3">
        <v>2021</v>
      </c>
      <c r="M28" s="3">
        <v>2022</v>
      </c>
      <c r="N28" s="3">
        <v>2023</v>
      </c>
      <c r="O28" s="3" t="s">
        <v>161</v>
      </c>
      <c r="Q28" s="3" t="s">
        <v>162</v>
      </c>
    </row>
    <row r="29" spans="1:29" s="64" customFormat="1">
      <c r="A29" s="63" t="s">
        <v>8</v>
      </c>
      <c r="B29" s="64">
        <f>_xlfn.XLOOKUP($A29,'2011'!$D$2:$D$9,'2011'!$E$2:$E$9,0)</f>
        <v>10</v>
      </c>
      <c r="C29" s="64">
        <f>_xlfn.XLOOKUP($A29,'2012'!$D$2:$D$11,'2012'!$E$2:$E$11,"")</f>
        <v>7</v>
      </c>
      <c r="D29" s="64">
        <f>_xlfn.XLOOKUP($A29,'2013'!$D$2:$D$11,'2013'!$E$2:$E$11,"")</f>
        <v>11</v>
      </c>
      <c r="E29" s="64">
        <f>_xlfn.XLOOKUP($A29,'2014'!$D$3:$D$16,'2014'!$E$3:$E$16,"")</f>
        <v>11</v>
      </c>
      <c r="F29" s="64">
        <f>_xlfn.XLOOKUP($A29,'2015'!$D$3:$D$16,'2015'!$E$3:$E$16,"")</f>
        <v>5</v>
      </c>
      <c r="G29" s="64">
        <f>_xlfn.XLOOKUP($A29,'2016'!$D$3:$D$16,'2016'!$E$3:$E$16,"")</f>
        <v>7</v>
      </c>
      <c r="H29" s="64">
        <f>_xlfn.XLOOKUP($A29,'2017'!$D$3:$D$16,'2017'!$E$3:$E$16,"")</f>
        <v>3</v>
      </c>
      <c r="I29" s="64">
        <f>_xlfn.XLOOKUP($A29,'2018'!$D$3:$D$16,'2018'!$E$3:$E$16,"")</f>
        <v>6</v>
      </c>
      <c r="J29" s="64">
        <f>_xlfn.XLOOKUP($A29,'2019'!$D$3:$D$16,'2019'!$E$3:$E$16,"")</f>
        <v>6</v>
      </c>
      <c r="K29" s="64">
        <f>_xlfn.XLOOKUP($A29,'2020'!$D$3:$D$16,'2020'!$E$3:$E$16,"")</f>
        <v>4</v>
      </c>
      <c r="L29" s="64">
        <f>_xlfn.XLOOKUP($A29,'2021'!$D$2:$D$13,'2021'!$E$2:$E$13,"")</f>
        <v>10</v>
      </c>
      <c r="M29" s="64">
        <f>_xlfn.XLOOKUP($A29,'2022'!$D$2:$D$13,'2022'!$E$2:$E$13,"")</f>
        <v>9</v>
      </c>
      <c r="N29" s="66">
        <f>_xlfn.XLOOKUP($A29,'2023'!$D$2:$D$13,'2023'!$E$2:$E$13,"")</f>
        <v>8</v>
      </c>
      <c r="O29" s="64">
        <f>SUM(B29:N29)</f>
        <v>97</v>
      </c>
      <c r="P29" s="64">
        <f>SUM($B$27:$N$27)-SUMIFS($B$27:$N$27,$B29:$N29,"")</f>
        <v>175</v>
      </c>
      <c r="Q29" s="65">
        <f>O29/P29</f>
        <v>0.55428571428571427</v>
      </c>
    </row>
    <row r="30" spans="1:29">
      <c r="A30" s="11" t="s">
        <v>48</v>
      </c>
      <c r="B30">
        <f>_xlfn.XLOOKUP($A30,'2011'!$D$2:$D$9,'2011'!$E$2:$E$9,0)</f>
        <v>9</v>
      </c>
      <c r="C30" t="str">
        <f>_xlfn.XLOOKUP($A30,'2012'!$D$2:$D$11,'2012'!$E$2:$E$11,"")</f>
        <v/>
      </c>
      <c r="D30" t="str">
        <f>_xlfn.XLOOKUP($A30,'2013'!$D$2:$D$11,'2013'!$E$2:$E$11,"")</f>
        <v/>
      </c>
      <c r="E30" t="str">
        <f>_xlfn.XLOOKUP($A30,'2014'!$D$3:$D$16,'2014'!$E$3:$E$16,"")</f>
        <v/>
      </c>
      <c r="F30" t="str">
        <f>_xlfn.XLOOKUP($A30,'2015'!$D$3:$D$16,'2015'!$E$3:$E$16,"")</f>
        <v/>
      </c>
      <c r="G30" t="str">
        <f>_xlfn.XLOOKUP($A30,'2016'!$D$3:$D$16,'2016'!$E$3:$E$16,"")</f>
        <v/>
      </c>
      <c r="H30" t="str">
        <f>_xlfn.XLOOKUP($A30,'2017'!$D$3:$D$16,'2017'!$E$3:$E$16,"")</f>
        <v/>
      </c>
      <c r="I30" t="str">
        <f>_xlfn.XLOOKUP($A30,'2018'!$D$3:$D$16,'2018'!$E$3:$E$16,"")</f>
        <v/>
      </c>
      <c r="J30" t="str">
        <f>_xlfn.XLOOKUP($A30,'2019'!$D$3:$D$16,'2019'!$E$3:$E$16,"")</f>
        <v/>
      </c>
      <c r="K30" t="str">
        <f>_xlfn.XLOOKUP($A30,'2020'!$D$3:$D$16,'2020'!$E$3:$E$16,"")</f>
        <v/>
      </c>
      <c r="L30" t="str">
        <f>_xlfn.XLOOKUP($A30,'2021'!$D$2:$D$13,'2021'!$E$2:$E$13,"")</f>
        <v/>
      </c>
      <c r="M30" t="str">
        <f>_xlfn.XLOOKUP($A30,'2022'!$D$2:$D$13,'2022'!$E$2:$E$13,"")</f>
        <v/>
      </c>
      <c r="N30" s="67" t="str">
        <f>_xlfn.XLOOKUP($A30,'2023'!$D$2:$D$13,'2023'!$E$2:$E$13,"")</f>
        <v/>
      </c>
      <c r="O30">
        <f t="shared" ref="O30:O52" si="0">SUM(B30:N30)</f>
        <v>9</v>
      </c>
      <c r="P30">
        <f>SUM($B$27:$N$27)-SUMIFS($B$27:$N$27,$B30:$N30,"")</f>
        <v>14</v>
      </c>
      <c r="Q30" s="62">
        <f t="shared" ref="Q30:Q52" si="1">O30/P30</f>
        <v>0.6428571428571429</v>
      </c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spans="1:29" s="64" customFormat="1">
      <c r="A31" s="63" t="s">
        <v>10</v>
      </c>
      <c r="B31" s="64">
        <f>_xlfn.XLOOKUP($A31,'2011'!$D$2:$D$9,'2011'!$E$2:$E$9,0)</f>
        <v>9</v>
      </c>
      <c r="C31" s="64">
        <f>_xlfn.XLOOKUP($A31,'2012'!$D$2:$D$11,'2012'!$E$2:$E$11,"")</f>
        <v>10</v>
      </c>
      <c r="D31" s="64">
        <f>_xlfn.XLOOKUP($A31,'2013'!$D$2:$D$11,'2013'!$E$2:$E$11,"")</f>
        <v>7</v>
      </c>
      <c r="E31" s="64">
        <f>_xlfn.XLOOKUP($A31,'2014'!$D$3:$D$16,'2014'!$E$3:$E$16,"")</f>
        <v>4</v>
      </c>
      <c r="F31" s="64">
        <f>_xlfn.XLOOKUP($A31,'2015'!$D$3:$D$16,'2015'!$E$3:$E$16,"")</f>
        <v>8</v>
      </c>
      <c r="G31" s="64">
        <f>_xlfn.XLOOKUP($A31,'2016'!$D$3:$D$16,'2016'!$E$3:$E$16,"")</f>
        <v>7</v>
      </c>
      <c r="H31" s="64">
        <f>_xlfn.XLOOKUP($A31,'2017'!$D$3:$D$16,'2017'!$E$3:$E$16,"")</f>
        <v>6</v>
      </c>
      <c r="I31" s="64">
        <f>_xlfn.XLOOKUP($A31,'2018'!$D$3:$D$16,'2018'!$E$3:$E$16,"")</f>
        <v>8</v>
      </c>
      <c r="J31" s="64">
        <f>_xlfn.XLOOKUP($A31,'2019'!$D$3:$D$16,'2019'!$E$3:$E$16,"")</f>
        <v>7</v>
      </c>
      <c r="K31" s="64">
        <f>_xlfn.XLOOKUP($A31,'2020'!$D$3:$D$16,'2020'!$E$3:$E$16,"")</f>
        <v>11</v>
      </c>
      <c r="L31" s="64">
        <f>_xlfn.XLOOKUP($A31,'2021'!$D$2:$D$13,'2021'!$E$2:$E$13,"")</f>
        <v>8</v>
      </c>
      <c r="M31" s="64">
        <f>_xlfn.XLOOKUP($A31,'2022'!$D$2:$D$13,'2022'!$E$2:$E$13,"")</f>
        <v>10</v>
      </c>
      <c r="N31" s="66">
        <f>_xlfn.XLOOKUP($A31,'2023'!$D$2:$D$13,'2023'!$E$2:$E$13,"")</f>
        <v>7</v>
      </c>
      <c r="O31" s="64">
        <f t="shared" si="0"/>
        <v>102</v>
      </c>
      <c r="P31" s="64">
        <f>SUM($B$27:$N$27)-SUMIFS($B$27:$N$27,$B31:$N31,"")</f>
        <v>175</v>
      </c>
      <c r="Q31" s="65">
        <f t="shared" si="1"/>
        <v>0.58285714285714285</v>
      </c>
    </row>
    <row r="32" spans="1:29">
      <c r="A32" s="11" t="s">
        <v>12</v>
      </c>
      <c r="B32">
        <f>_xlfn.XLOOKUP($A32,'2011'!$D$2:$D$9,'2011'!$E$2:$E$9,0)</f>
        <v>8</v>
      </c>
      <c r="C32" t="str">
        <f>_xlfn.XLOOKUP($A32,'2012'!$D$2:$D$11,'2012'!$E$2:$E$11,"")</f>
        <v/>
      </c>
      <c r="D32" t="str">
        <f>_xlfn.XLOOKUP($A32,'2013'!$D$2:$D$11,'2013'!$E$2:$E$11,"")</f>
        <v/>
      </c>
      <c r="E32" t="str">
        <f>_xlfn.XLOOKUP($A32,'2014'!$D$3:$D$16,'2014'!$E$3:$E$16,"")</f>
        <v/>
      </c>
      <c r="F32" t="str">
        <f>_xlfn.XLOOKUP($A32,'2015'!$D$3:$D$16,'2015'!$E$3:$E$16,"")</f>
        <v/>
      </c>
      <c r="G32" t="str">
        <f>_xlfn.XLOOKUP($A32,'2016'!$D$3:$D$16,'2016'!$E$3:$E$16,"")</f>
        <v/>
      </c>
      <c r="H32" t="str">
        <f>_xlfn.XLOOKUP($A32,'2017'!$D$3:$D$16,'2017'!$E$3:$E$16,"")</f>
        <v/>
      </c>
      <c r="I32" t="str">
        <f>_xlfn.XLOOKUP($A32,'2018'!$D$3:$D$16,'2018'!$E$3:$E$16,"")</f>
        <v/>
      </c>
      <c r="J32" t="str">
        <f>_xlfn.XLOOKUP($A32,'2019'!$D$3:$D$16,'2019'!$E$3:$E$16,"")</f>
        <v/>
      </c>
      <c r="K32" t="str">
        <f>_xlfn.XLOOKUP($A32,'2020'!$D$3:$D$16,'2020'!$E$3:$E$16,"")</f>
        <v/>
      </c>
      <c r="L32" t="str">
        <f>_xlfn.XLOOKUP($A32,'2021'!$D$2:$D$13,'2021'!$E$2:$E$13,"")</f>
        <v/>
      </c>
      <c r="M32" t="str">
        <f>_xlfn.XLOOKUP($A32,'2022'!$D$2:$D$13,'2022'!$E$2:$E$13,"")</f>
        <v/>
      </c>
      <c r="N32" s="67" t="str">
        <f>_xlfn.XLOOKUP($A32,'2023'!$D$2:$D$13,'2023'!$E$2:$E$13,"")</f>
        <v/>
      </c>
      <c r="O32">
        <f t="shared" si="0"/>
        <v>8</v>
      </c>
      <c r="P32">
        <f>SUM($B$27:$N$27)-SUMIFS($B$27:$N$27,$B32:$N32,"")</f>
        <v>14</v>
      </c>
      <c r="Q32" s="62">
        <f t="shared" si="1"/>
        <v>0.5714285714285714</v>
      </c>
    </row>
    <row r="33" spans="1:17" s="64" customFormat="1">
      <c r="A33" s="63" t="s">
        <v>19</v>
      </c>
      <c r="B33" s="64">
        <f>_xlfn.XLOOKUP($A33,'2011'!$D$2:$D$9,'2011'!$E$2:$E$9,0)</f>
        <v>6</v>
      </c>
      <c r="C33" s="64">
        <f>_xlfn.XLOOKUP($A33,'2012'!$D$2:$D$11,'2012'!$E$2:$E$11,"")</f>
        <v>8</v>
      </c>
      <c r="D33" s="64">
        <f>_xlfn.XLOOKUP($A33,'2013'!$D$2:$D$11,'2013'!$E$2:$E$11,"")</f>
        <v>6</v>
      </c>
      <c r="E33" s="64">
        <f>_xlfn.XLOOKUP($A33,'2014'!$D$3:$D$16,'2014'!$E$3:$E$16,"")</f>
        <v>7</v>
      </c>
      <c r="F33" s="64">
        <f>_xlfn.XLOOKUP($A33,'2015'!$D$3:$D$16,'2015'!$E$3:$E$16,"")</f>
        <v>9</v>
      </c>
      <c r="G33" s="64">
        <f>_xlfn.XLOOKUP($A33,'2016'!$D$3:$D$16,'2016'!$E$3:$E$16,"")</f>
        <v>8</v>
      </c>
      <c r="H33" s="64">
        <f>_xlfn.XLOOKUP($A33,'2017'!$D$3:$D$16,'2017'!$E$3:$E$16,"")</f>
        <v>6</v>
      </c>
      <c r="I33" s="64">
        <f>_xlfn.XLOOKUP($A33,'2018'!$D$3:$D$16,'2018'!$E$3:$E$16,"")</f>
        <v>7</v>
      </c>
      <c r="J33" s="64">
        <f>_xlfn.XLOOKUP($A33,'2019'!$D$3:$D$16,'2019'!$E$3:$E$16,"")</f>
        <v>9</v>
      </c>
      <c r="K33" s="64">
        <f>_xlfn.XLOOKUP($A33,'2020'!$D$3:$D$16,'2020'!$E$3:$E$16,"")</f>
        <v>8</v>
      </c>
      <c r="L33" s="64">
        <f>_xlfn.XLOOKUP($A33,'2021'!$D$2:$D$13,'2021'!$E$2:$E$13,"")</f>
        <v>1</v>
      </c>
      <c r="M33" s="64">
        <f>_xlfn.XLOOKUP($A33,'2022'!$D$2:$D$13,'2022'!$E$2:$E$13,"")</f>
        <v>7</v>
      </c>
      <c r="N33" s="66">
        <f>_xlfn.XLOOKUP($A33,'2023'!$D$2:$D$13,'2023'!$E$2:$E$13,"")</f>
        <v>7</v>
      </c>
      <c r="O33" s="64">
        <f t="shared" si="0"/>
        <v>89</v>
      </c>
      <c r="P33" s="64">
        <f>SUM($B$27:$N$27)-SUMIFS($B$27:$N$27,$B33:$N33,"")</f>
        <v>175</v>
      </c>
      <c r="Q33" s="65">
        <f t="shared" si="1"/>
        <v>0.50857142857142856</v>
      </c>
    </row>
    <row r="34" spans="1:17">
      <c r="A34" s="11" t="s">
        <v>18</v>
      </c>
      <c r="B34">
        <f>_xlfn.XLOOKUP($A34,'2011'!$D$2:$D$9,'2011'!$E$2:$E$9,0)</f>
        <v>5</v>
      </c>
      <c r="C34" t="str">
        <f>_xlfn.XLOOKUP($A34,'2012'!$D$2:$D$11,'2012'!$E$2:$E$11,"")</f>
        <v/>
      </c>
      <c r="D34" t="str">
        <f>_xlfn.XLOOKUP($A34,'2013'!$D$2:$D$11,'2013'!$E$2:$E$11,"")</f>
        <v/>
      </c>
      <c r="E34" t="str">
        <f>_xlfn.XLOOKUP($A34,'2014'!$D$3:$D$16,'2014'!$E$3:$E$16,"")</f>
        <v/>
      </c>
      <c r="F34" t="str">
        <f>_xlfn.XLOOKUP($A34,'2015'!$D$3:$D$16,'2015'!$E$3:$E$16,"")</f>
        <v/>
      </c>
      <c r="G34" t="str">
        <f>_xlfn.XLOOKUP($A34,'2016'!$D$3:$D$16,'2016'!$E$3:$E$16,"")</f>
        <v/>
      </c>
      <c r="H34" t="str">
        <f>_xlfn.XLOOKUP($A34,'2017'!$D$3:$D$16,'2017'!$E$3:$E$16,"")</f>
        <v/>
      </c>
      <c r="I34" t="str">
        <f>_xlfn.XLOOKUP($A34,'2018'!$D$3:$D$16,'2018'!$E$3:$E$16,"")</f>
        <v/>
      </c>
      <c r="J34" t="str">
        <f>_xlfn.XLOOKUP($A34,'2019'!$D$3:$D$16,'2019'!$E$3:$E$16,"")</f>
        <v/>
      </c>
      <c r="K34" t="str">
        <f>_xlfn.XLOOKUP($A34,'2020'!$D$3:$D$16,'2020'!$E$3:$E$16,"")</f>
        <v/>
      </c>
      <c r="L34" t="str">
        <f>_xlfn.XLOOKUP($A34,'2021'!$D$2:$D$13,'2021'!$E$2:$E$13,"")</f>
        <v/>
      </c>
      <c r="M34" t="str">
        <f>_xlfn.XLOOKUP($A34,'2022'!$D$2:$D$13,'2022'!$E$2:$E$13,"")</f>
        <v/>
      </c>
      <c r="N34" s="67" t="str">
        <f>_xlfn.XLOOKUP($A34,'2023'!$D$2:$D$13,'2023'!$E$2:$E$13,"")</f>
        <v/>
      </c>
      <c r="O34">
        <f t="shared" si="0"/>
        <v>5</v>
      </c>
      <c r="P34">
        <f>SUM($B$27:$N$27)-SUMIFS($B$27:$N$27,$B34:$N34,"")</f>
        <v>14</v>
      </c>
      <c r="Q34" s="62">
        <f t="shared" si="1"/>
        <v>0.35714285714285715</v>
      </c>
    </row>
    <row r="35" spans="1:17">
      <c r="A35" s="11" t="s">
        <v>85</v>
      </c>
      <c r="B35">
        <f>_xlfn.XLOOKUP($A35,'2011'!$D$2:$D$9,'2011'!$E$2:$E$9,0)</f>
        <v>4</v>
      </c>
      <c r="C35" t="str">
        <f>_xlfn.XLOOKUP($A35,'2012'!$D$2:$D$11,'2012'!$E$2:$E$11,"")</f>
        <v/>
      </c>
      <c r="D35" t="str">
        <f>_xlfn.XLOOKUP($A35,'2013'!$D$2:$D$11,'2013'!$E$2:$E$11,"")</f>
        <v/>
      </c>
      <c r="E35" t="str">
        <f>_xlfn.XLOOKUP($A35,'2014'!$D$3:$D$16,'2014'!$E$3:$E$16,"")</f>
        <v/>
      </c>
      <c r="F35" t="str">
        <f>_xlfn.XLOOKUP($A35,'2015'!$D$3:$D$16,'2015'!$E$3:$E$16,"")</f>
        <v/>
      </c>
      <c r="G35" t="str">
        <f>_xlfn.XLOOKUP($A35,'2016'!$D$3:$D$16,'2016'!$E$3:$E$16,"")</f>
        <v/>
      </c>
      <c r="H35" t="str">
        <f>_xlfn.XLOOKUP($A35,'2017'!$D$3:$D$16,'2017'!$E$3:$E$16,"")</f>
        <v/>
      </c>
      <c r="I35" t="str">
        <f>_xlfn.XLOOKUP($A35,'2018'!$D$3:$D$16,'2018'!$E$3:$E$16,"")</f>
        <v/>
      </c>
      <c r="J35" t="str">
        <f>_xlfn.XLOOKUP($A35,'2019'!$D$3:$D$16,'2019'!$E$3:$E$16,"")</f>
        <v/>
      </c>
      <c r="K35" t="str">
        <f>_xlfn.XLOOKUP($A35,'2020'!$D$3:$D$16,'2020'!$E$3:$E$16,"")</f>
        <v/>
      </c>
      <c r="L35" t="str">
        <f>_xlfn.XLOOKUP($A35,'2021'!$D$2:$D$13,'2021'!$E$2:$E$13,"")</f>
        <v/>
      </c>
      <c r="M35" t="str">
        <f>_xlfn.XLOOKUP($A35,'2022'!$D$2:$D$13,'2022'!$E$2:$E$13,"")</f>
        <v/>
      </c>
      <c r="N35" s="67" t="str">
        <f>_xlfn.XLOOKUP($A35,'2023'!$D$2:$D$13,'2023'!$E$2:$E$13,"")</f>
        <v/>
      </c>
      <c r="O35">
        <f t="shared" si="0"/>
        <v>4</v>
      </c>
      <c r="P35">
        <f>SUM($B$27:$N$27)-SUMIFS($B$27:$N$27,$B35:$N35,"")</f>
        <v>14</v>
      </c>
      <c r="Q35" s="62">
        <f t="shared" si="1"/>
        <v>0.2857142857142857</v>
      </c>
    </row>
    <row r="36" spans="1:17" s="64" customFormat="1">
      <c r="A36" s="63" t="s">
        <v>21</v>
      </c>
      <c r="B36" s="64">
        <f>_xlfn.XLOOKUP($A36,'2011'!$D$2:$D$9,'2011'!$E$2:$E$9,0)</f>
        <v>4</v>
      </c>
      <c r="C36" s="64">
        <f>_xlfn.XLOOKUP($A36,'2012'!$D$2:$D$11,'2012'!$E$2:$E$11,"")</f>
        <v>4</v>
      </c>
      <c r="D36" s="64">
        <f>_xlfn.XLOOKUP($A36,'2013'!$D$2:$D$11,'2013'!$E$2:$E$11,"")</f>
        <v>7</v>
      </c>
      <c r="E36" s="64">
        <f>_xlfn.XLOOKUP($A36,'2014'!$D$3:$D$16,'2014'!$E$3:$E$16,"")</f>
        <v>7</v>
      </c>
      <c r="F36" s="64">
        <f>_xlfn.XLOOKUP($A36,'2015'!$D$3:$D$16,'2015'!$E$3:$E$16,"")</f>
        <v>7</v>
      </c>
      <c r="G36" s="64">
        <f>_xlfn.XLOOKUP($A36,'2016'!$D$3:$D$16,'2016'!$E$3:$E$16,"")</f>
        <v>3</v>
      </c>
      <c r="H36" s="64">
        <f>_xlfn.XLOOKUP($A36,'2017'!$D$3:$D$16,'2017'!$E$3:$E$16,"")</f>
        <v>6</v>
      </c>
      <c r="I36" s="64">
        <f>_xlfn.XLOOKUP($A36,'2018'!$D$3:$D$16,'2018'!$E$3:$E$16,"")</f>
        <v>8</v>
      </c>
      <c r="J36" s="64">
        <f>_xlfn.XLOOKUP($A36,'2019'!$D$3:$D$16,'2019'!$E$3:$E$16,"")</f>
        <v>9</v>
      </c>
      <c r="K36" s="64">
        <f>_xlfn.XLOOKUP($A36,'2020'!$D$3:$D$16,'2020'!$E$3:$E$16,"")</f>
        <v>7</v>
      </c>
      <c r="L36" s="64">
        <f>_xlfn.XLOOKUP($A36,'2021'!$D$2:$D$13,'2021'!$E$2:$E$13,"")</f>
        <v>11</v>
      </c>
      <c r="M36" s="64">
        <f>_xlfn.XLOOKUP($A36,'2022'!$D$2:$D$13,'2022'!$E$2:$E$13,"")</f>
        <v>5</v>
      </c>
      <c r="N36" s="66">
        <f>_xlfn.XLOOKUP($A36,'2023'!$D$2:$D$13,'2023'!$E$2:$E$13,"")</f>
        <v>7</v>
      </c>
      <c r="O36" s="64">
        <f t="shared" si="0"/>
        <v>85</v>
      </c>
      <c r="P36" s="64">
        <f>SUM($B$27:$N$27)-SUMIFS($B$27:$N$27,$B36:$N36,"")</f>
        <v>175</v>
      </c>
      <c r="Q36" s="65">
        <f t="shared" si="1"/>
        <v>0.48571428571428571</v>
      </c>
    </row>
    <row r="37" spans="1:17">
      <c r="A37" s="11" t="s">
        <v>45</v>
      </c>
      <c r="C37">
        <f>_xlfn.XLOOKUP($A37,'2012'!$D$2:$D$11,'2012'!$E$2:$E$11,"")</f>
        <v>9</v>
      </c>
      <c r="D37" t="str">
        <f>_xlfn.XLOOKUP($A37,'2013'!$D$2:$D$11,'2013'!$E$2:$E$11,"")</f>
        <v/>
      </c>
      <c r="E37" t="str">
        <f>_xlfn.XLOOKUP($A37,'2014'!$D$3:$D$16,'2014'!$E$3:$E$16,"")</f>
        <v/>
      </c>
      <c r="F37" t="str">
        <f>_xlfn.XLOOKUP($A37,'2015'!$D$3:$D$16,'2015'!$E$3:$E$16,"")</f>
        <v/>
      </c>
      <c r="G37" t="str">
        <f>_xlfn.XLOOKUP($A37,'2016'!$D$3:$D$16,'2016'!$E$3:$E$16,"")</f>
        <v/>
      </c>
      <c r="H37" t="str">
        <f>_xlfn.XLOOKUP($A37,'2017'!$D$3:$D$16,'2017'!$E$3:$E$16,"")</f>
        <v/>
      </c>
      <c r="I37" t="str">
        <f>_xlfn.XLOOKUP($A37,'2018'!$D$3:$D$16,'2018'!$E$3:$E$16,"")</f>
        <v/>
      </c>
      <c r="J37" t="str">
        <f>_xlfn.XLOOKUP($A37,'2019'!$D$3:$D$16,'2019'!$E$3:$E$16,"")</f>
        <v/>
      </c>
      <c r="K37" t="str">
        <f>_xlfn.XLOOKUP($A37,'2020'!$D$3:$D$16,'2020'!$E$3:$E$16,"")</f>
        <v/>
      </c>
      <c r="L37" t="str">
        <f>_xlfn.XLOOKUP($A37,'2021'!$D$2:$D$13,'2021'!$E$2:$E$13,"")</f>
        <v/>
      </c>
      <c r="M37" t="str">
        <f>_xlfn.XLOOKUP($A37,'2022'!$D$2:$D$13,'2022'!$E$2:$E$13,"")</f>
        <v/>
      </c>
      <c r="N37" s="67" t="str">
        <f>_xlfn.XLOOKUP($A37,'2023'!$D$2:$D$13,'2023'!$E$2:$E$13,"")</f>
        <v/>
      </c>
      <c r="O37">
        <f t="shared" si="0"/>
        <v>9</v>
      </c>
      <c r="P37">
        <f>SUM($B$27:$N$27)-SUMIFS($B$27:$N$27,$B37:$N37,"")</f>
        <v>14</v>
      </c>
      <c r="Q37" s="62">
        <f t="shared" si="1"/>
        <v>0.6428571428571429</v>
      </c>
    </row>
    <row r="38" spans="1:17" s="64" customFormat="1">
      <c r="A38" s="63" t="s">
        <v>46</v>
      </c>
      <c r="C38" s="64">
        <f>_xlfn.XLOOKUP($A38,'2012'!$D$2:$D$11,'2012'!$E$2:$E$11,"")</f>
        <v>7</v>
      </c>
      <c r="D38" s="64">
        <f>_xlfn.XLOOKUP($A38,'2013'!$D$2:$D$11,'2013'!$E$2:$E$11,"")</f>
        <v>9</v>
      </c>
      <c r="E38" s="64">
        <f>_xlfn.XLOOKUP($A38,'2014'!$D$3:$D$16,'2014'!$E$3:$E$16,"")</f>
        <v>7</v>
      </c>
      <c r="F38" s="64">
        <f>_xlfn.XLOOKUP($A38,'2015'!$D$3:$D$16,'2015'!$E$3:$E$16,"")</f>
        <v>3</v>
      </c>
      <c r="G38" s="64">
        <f>_xlfn.XLOOKUP($A38,'2016'!$D$3:$D$16,'2016'!$E$3:$E$16,"")</f>
        <v>8</v>
      </c>
      <c r="H38" s="64">
        <f>_xlfn.XLOOKUP($A38,'2017'!$D$3:$D$16,'2017'!$E$3:$E$16,"")</f>
        <v>10</v>
      </c>
      <c r="I38" s="64">
        <f>_xlfn.XLOOKUP($A38,'2018'!$D$3:$D$16,'2018'!$E$3:$E$16,"")</f>
        <v>5</v>
      </c>
      <c r="J38" s="64">
        <f>_xlfn.XLOOKUP($A38,'2019'!$D$3:$D$16,'2019'!$E$3:$E$16,"")</f>
        <v>7</v>
      </c>
      <c r="K38" s="64">
        <f>_xlfn.XLOOKUP($A38,'2020'!$D$3:$D$16,'2020'!$E$3:$E$16,"")</f>
        <v>7</v>
      </c>
      <c r="L38" s="64">
        <f>_xlfn.XLOOKUP($A38,'2021'!$D$2:$D$13,'2021'!$E$2:$E$13,"")</f>
        <v>6</v>
      </c>
      <c r="M38" s="64">
        <f>_xlfn.XLOOKUP($A38,'2022'!$D$2:$D$13,'2022'!$E$2:$E$13,"")</f>
        <v>10</v>
      </c>
      <c r="N38" s="66">
        <f>_xlfn.XLOOKUP($A38,'2023'!$D$2:$D$13,'2023'!$E$2:$E$13,"")</f>
        <v>6</v>
      </c>
      <c r="O38" s="64">
        <f t="shared" si="0"/>
        <v>85</v>
      </c>
      <c r="P38" s="64">
        <f>SUM($B$27:$N$27)-SUMIFS($B$27:$N$27,$B38:$N38,"")</f>
        <v>161</v>
      </c>
      <c r="Q38" s="65">
        <f t="shared" si="1"/>
        <v>0.52795031055900621</v>
      </c>
    </row>
    <row r="39" spans="1:17" s="64" customFormat="1">
      <c r="A39" s="63" t="s">
        <v>43</v>
      </c>
      <c r="C39" s="64">
        <f>_xlfn.XLOOKUP($A39,'2012'!$D$2:$D$11,'2012'!$E$2:$E$11,"")</f>
        <v>6</v>
      </c>
      <c r="D39" s="64">
        <f>_xlfn.XLOOKUP($A39,'2013'!$D$2:$D$11,'2013'!$E$2:$E$11,"")</f>
        <v>8</v>
      </c>
      <c r="E39" s="64">
        <f>_xlfn.XLOOKUP($A39,'2014'!$D$3:$D$16,'2014'!$E$3:$E$16,"")</f>
        <v>5</v>
      </c>
      <c r="F39" s="64">
        <f>_xlfn.XLOOKUP($A39,'2015'!$D$3:$D$16,'2015'!$E$3:$E$16,"")</f>
        <v>9</v>
      </c>
      <c r="G39" s="64">
        <f>_xlfn.XLOOKUP($A39,'2016'!$D$3:$D$16,'2016'!$E$3:$E$16,"")</f>
        <v>12</v>
      </c>
      <c r="H39" s="64">
        <f>_xlfn.XLOOKUP($A39,'2017'!$D$3:$D$16,'2017'!$E$3:$E$16,"")</f>
        <v>3</v>
      </c>
      <c r="I39" s="64">
        <f>_xlfn.XLOOKUP($A39,'2018'!$D$3:$D$16,'2018'!$E$3:$E$16,"")</f>
        <v>3</v>
      </c>
      <c r="J39" s="64">
        <f>_xlfn.XLOOKUP($A39,'2019'!$D$3:$D$16,'2019'!$E$3:$E$16,"")</f>
        <v>4</v>
      </c>
      <c r="K39" s="64">
        <f>_xlfn.XLOOKUP($A39,'2020'!$D$3:$D$16,'2020'!$E$3:$E$16,"")</f>
        <v>9</v>
      </c>
      <c r="L39" s="64">
        <f>_xlfn.XLOOKUP($A39,'2021'!$D$2:$D$13,'2021'!$E$2:$E$13,"")</f>
        <v>3</v>
      </c>
      <c r="M39" s="64">
        <f>_xlfn.XLOOKUP($A39,'2022'!$D$2:$D$13,'2022'!$E$2:$E$13,"")</f>
        <v>7</v>
      </c>
      <c r="N39" s="66">
        <f>_xlfn.XLOOKUP($A39,'2023'!$D$2:$D$13,'2023'!$E$2:$E$13,"")</f>
        <v>3</v>
      </c>
      <c r="O39" s="64">
        <f t="shared" si="0"/>
        <v>72</v>
      </c>
      <c r="P39" s="64">
        <f>SUM($B$27:$N$27)-SUMIFS($B$27:$N$27,$B39:$N39,"")</f>
        <v>161</v>
      </c>
      <c r="Q39" s="65">
        <f t="shared" si="1"/>
        <v>0.44720496894409939</v>
      </c>
    </row>
    <row r="40" spans="1:17" s="64" customFormat="1">
      <c r="A40" s="63" t="s">
        <v>44</v>
      </c>
      <c r="C40" s="64">
        <f>_xlfn.XLOOKUP($A40,'2012'!$D$2:$D$11,'2012'!$E$2:$E$11,"")</f>
        <v>6</v>
      </c>
      <c r="D40" s="64">
        <f>_xlfn.XLOOKUP($A40,'2013'!$D$2:$D$11,'2013'!$E$2:$E$11,"")</f>
        <v>7</v>
      </c>
      <c r="E40" s="64">
        <f>_xlfn.XLOOKUP($A40,'2014'!$D$3:$D$16,'2014'!$E$3:$E$16,"")</f>
        <v>4</v>
      </c>
      <c r="F40" s="64">
        <f>_xlfn.XLOOKUP($A40,'2015'!$D$3:$D$16,'2015'!$E$3:$E$16,"")</f>
        <v>7</v>
      </c>
      <c r="G40" s="64">
        <f>_xlfn.XLOOKUP($A40,'2016'!$D$3:$D$16,'2016'!$E$3:$E$16,"")</f>
        <v>2</v>
      </c>
      <c r="H40" s="64">
        <f>_xlfn.XLOOKUP($A40,'2017'!$D$3:$D$16,'2017'!$E$3:$E$16,"")</f>
        <v>6</v>
      </c>
      <c r="I40" s="64">
        <f>_xlfn.XLOOKUP($A40,'2018'!$D$3:$D$16,'2018'!$E$3:$E$16,"")</f>
        <v>4</v>
      </c>
      <c r="J40" s="64">
        <f>_xlfn.XLOOKUP($A40,'2019'!$D$3:$D$16,'2019'!$E$3:$E$16,"")</f>
        <v>6</v>
      </c>
      <c r="K40" s="64">
        <f>_xlfn.XLOOKUP($A40,'2020'!$D$3:$D$16,'2020'!$E$3:$E$16,"")</f>
        <v>4</v>
      </c>
      <c r="L40" s="64">
        <f>_xlfn.XLOOKUP($A40,'2021'!$D$2:$D$13,'2021'!$E$2:$E$13,"")</f>
        <v>10</v>
      </c>
      <c r="M40" s="64">
        <f>_xlfn.XLOOKUP($A40,'2022'!$D$2:$D$13,'2022'!$E$2:$E$13,"")</f>
        <v>7</v>
      </c>
      <c r="N40" s="66">
        <f>_xlfn.XLOOKUP($A40,'2023'!$D$2:$D$13,'2023'!$E$2:$E$13,"")</f>
        <v>6</v>
      </c>
      <c r="O40" s="64">
        <f t="shared" si="0"/>
        <v>69</v>
      </c>
      <c r="P40" s="64">
        <f>SUM($B$27:$N$27)-SUMIFS($B$27:$N$27,$B40:$N40,"")</f>
        <v>161</v>
      </c>
      <c r="Q40" s="65">
        <f t="shared" si="1"/>
        <v>0.42857142857142855</v>
      </c>
    </row>
    <row r="41" spans="1:17" s="64" customFormat="1">
      <c r="A41" s="63" t="s">
        <v>58</v>
      </c>
      <c r="C41" s="64" t="str">
        <f>_xlfn.XLOOKUP($A41,'2012'!$D$2:$D$11,'2012'!$E$2:$E$11,"")</f>
        <v/>
      </c>
      <c r="D41" s="64">
        <f>_xlfn.XLOOKUP($A41,'2013'!$D$2:$D$11,'2013'!$E$2:$E$11,"")</f>
        <v>7</v>
      </c>
      <c r="E41" s="64">
        <f>_xlfn.XLOOKUP($A41,'2014'!$D$3:$D$16,'2014'!$E$3:$E$16,"")</f>
        <v>8</v>
      </c>
      <c r="F41" s="64">
        <f>_xlfn.XLOOKUP($A41,'2015'!$D$3:$D$16,'2015'!$E$3:$E$16,"")</f>
        <v>6</v>
      </c>
      <c r="G41" s="64">
        <f>_xlfn.XLOOKUP($A41,'2016'!$D$3:$D$16,'2016'!$E$3:$E$16,"")</f>
        <v>7</v>
      </c>
      <c r="H41" s="64">
        <f>_xlfn.XLOOKUP($A41,'2017'!$D$3:$D$16,'2017'!$E$3:$E$16,"")</f>
        <v>8</v>
      </c>
      <c r="I41" s="64">
        <f>_xlfn.XLOOKUP($A41,'2018'!$D$3:$D$16,'2018'!$E$3:$E$16,"")</f>
        <v>7</v>
      </c>
      <c r="J41" s="64">
        <f>_xlfn.XLOOKUP($A41,'2019'!$D$3:$D$16,'2019'!$E$3:$E$16,"")</f>
        <v>7</v>
      </c>
      <c r="K41" s="64">
        <f>_xlfn.XLOOKUP($A41,'2020'!$D$3:$D$16,'2020'!$E$3:$E$16,"")</f>
        <v>1</v>
      </c>
      <c r="L41" s="64">
        <f>_xlfn.XLOOKUP($A41,'2021'!$D$2:$D$13,'2021'!$E$2:$E$13,"")</f>
        <v>6</v>
      </c>
      <c r="M41" s="64">
        <f>_xlfn.XLOOKUP($A41,'2022'!$D$2:$D$13,'2022'!$E$2:$E$13,"")</f>
        <v>7</v>
      </c>
      <c r="N41" s="66">
        <f>_xlfn.XLOOKUP($A41,'2023'!$D$2:$D$13,'2023'!$E$2:$E$13,"")</f>
        <v>5</v>
      </c>
      <c r="O41" s="64">
        <f t="shared" si="0"/>
        <v>69</v>
      </c>
      <c r="P41" s="64">
        <f>SUM($B$27:$N$27)-SUMIFS($B$27:$N$27,$B41:$N41,"")</f>
        <v>147</v>
      </c>
      <c r="Q41" s="65">
        <f t="shared" si="1"/>
        <v>0.46938775510204084</v>
      </c>
    </row>
    <row r="42" spans="1:17">
      <c r="A42" s="11" t="s">
        <v>110</v>
      </c>
      <c r="C42" t="str">
        <f>_xlfn.XLOOKUP($A42,'2012'!$D$2:$D$11,'2012'!$E$2:$E$11,"")</f>
        <v/>
      </c>
      <c r="D42">
        <f>_xlfn.XLOOKUP($A42,'2013'!$D$2:$D$11,'2013'!$E$2:$E$11,"")</f>
        <v>5</v>
      </c>
      <c r="E42" t="str">
        <f>_xlfn.XLOOKUP($A42,'2014'!$D$3:$D$16,'2014'!$E$3:$E$16,"")</f>
        <v/>
      </c>
      <c r="F42" t="str">
        <f>_xlfn.XLOOKUP($A42,'2015'!$D$3:$D$16,'2015'!$E$3:$E$16,"")</f>
        <v/>
      </c>
      <c r="G42" t="str">
        <f>_xlfn.XLOOKUP($A42,'2016'!$D$3:$D$16,'2016'!$E$3:$E$16,"")</f>
        <v/>
      </c>
      <c r="H42" t="str">
        <f>_xlfn.XLOOKUP($A42,'2017'!$D$3:$D$16,'2017'!$E$3:$E$16,"")</f>
        <v/>
      </c>
      <c r="I42" t="str">
        <f>_xlfn.XLOOKUP($A42,'2018'!$D$3:$D$16,'2018'!$E$3:$E$16,"")</f>
        <v/>
      </c>
      <c r="J42" t="str">
        <f>_xlfn.XLOOKUP($A42,'2019'!$D$3:$D$16,'2019'!$E$3:$E$16,"")</f>
        <v/>
      </c>
      <c r="K42" t="str">
        <f>_xlfn.XLOOKUP($A42,'2020'!$D$3:$D$16,'2020'!$E$3:$E$16,"")</f>
        <v/>
      </c>
      <c r="L42" t="str">
        <f>_xlfn.XLOOKUP($A42,'2021'!$D$2:$D$13,'2021'!$E$2:$E$13,"")</f>
        <v/>
      </c>
      <c r="M42" t="str">
        <f>_xlfn.XLOOKUP($A42,'2022'!$D$2:$D$13,'2022'!$E$2:$E$13,"")</f>
        <v/>
      </c>
      <c r="N42" s="67" t="str">
        <f>_xlfn.XLOOKUP($A42,'2023'!$D$2:$D$13,'2023'!$E$2:$E$13,"")</f>
        <v/>
      </c>
      <c r="O42">
        <f t="shared" si="0"/>
        <v>5</v>
      </c>
      <c r="P42">
        <f>SUM($B$27:$N$27)-SUMIFS($B$27:$N$27,$B42:$N42,"")</f>
        <v>14</v>
      </c>
      <c r="Q42" s="62">
        <f t="shared" si="1"/>
        <v>0.35714285714285715</v>
      </c>
    </row>
    <row r="43" spans="1:17">
      <c r="A43" s="11" t="s">
        <v>20</v>
      </c>
      <c r="C43">
        <f>_xlfn.XLOOKUP($A43,'2012'!$D$2:$D$11,'2012'!$E$2:$E$11,"")</f>
        <v>6</v>
      </c>
      <c r="D43">
        <f>_xlfn.XLOOKUP($A43,'2013'!$D$2:$D$11,'2013'!$E$2:$E$11,"")</f>
        <v>3</v>
      </c>
      <c r="E43">
        <f>_xlfn.XLOOKUP($A43,'2014'!$D$3:$D$16,'2014'!$E$3:$E$16,"")</f>
        <v>8</v>
      </c>
      <c r="F43">
        <f>_xlfn.XLOOKUP($A43,'2015'!$D$3:$D$16,'2015'!$E$3:$E$16,"")</f>
        <v>6</v>
      </c>
      <c r="G43" t="str">
        <f>_xlfn.XLOOKUP($A43,'2016'!$D$3:$D$16,'2016'!$E$3:$E$16,"")</f>
        <v/>
      </c>
      <c r="H43" t="str">
        <f>_xlfn.XLOOKUP($A43,'2017'!$D$3:$D$16,'2017'!$E$3:$E$16,"")</f>
        <v/>
      </c>
      <c r="I43" t="str">
        <f>_xlfn.XLOOKUP($A43,'2018'!$D$3:$D$16,'2018'!$E$3:$E$16,"")</f>
        <v/>
      </c>
      <c r="J43" t="str">
        <f>_xlfn.XLOOKUP($A43,'2019'!$D$3:$D$16,'2019'!$E$3:$E$16,"")</f>
        <v/>
      </c>
      <c r="K43" t="str">
        <f>_xlfn.XLOOKUP($A43,'2020'!$D$3:$D$16,'2020'!$E$3:$E$16,"")</f>
        <v/>
      </c>
      <c r="L43" t="str">
        <f>_xlfn.XLOOKUP($A43,'2021'!$D$2:$D$13,'2021'!$E$2:$E$13,"")</f>
        <v/>
      </c>
      <c r="M43" t="str">
        <f>_xlfn.XLOOKUP($A43,'2022'!$D$2:$D$13,'2022'!$E$2:$E$13,"")</f>
        <v/>
      </c>
      <c r="N43" s="67" t="str">
        <f>_xlfn.XLOOKUP($A43,'2023'!$D$2:$D$13,'2023'!$E$2:$E$13,"")</f>
        <v/>
      </c>
      <c r="O43">
        <f t="shared" si="0"/>
        <v>23</v>
      </c>
      <c r="P43">
        <f>SUM($B$27:$N$27)-SUMIFS($B$27:$N$27,$B43:$N43,"")</f>
        <v>54</v>
      </c>
      <c r="Q43" s="62">
        <f t="shared" si="1"/>
        <v>0.42592592592592593</v>
      </c>
    </row>
    <row r="44" spans="1:17">
      <c r="A44" s="11" t="s">
        <v>92</v>
      </c>
      <c r="C44" t="str">
        <f>_xlfn.XLOOKUP($A44,'2012'!$D$2:$D$11,'2012'!$E$2:$E$11,"")</f>
        <v/>
      </c>
      <c r="D44" t="str">
        <f>_xlfn.XLOOKUP($A44,'2013'!$D$2:$D$11,'2013'!$E$2:$E$11,"")</f>
        <v/>
      </c>
      <c r="E44">
        <f>_xlfn.XLOOKUP($A44,'2014'!$D$3:$D$16,'2014'!$E$3:$E$16,"")</f>
        <v>3</v>
      </c>
      <c r="F44" t="str">
        <f>_xlfn.XLOOKUP($A44,'2015'!$D$3:$D$16,'2015'!$E$3:$E$16,"")</f>
        <v/>
      </c>
      <c r="G44" t="str">
        <f>_xlfn.XLOOKUP($A44,'2016'!$D$3:$D$16,'2016'!$E$3:$E$16,"")</f>
        <v/>
      </c>
      <c r="H44" t="str">
        <f>_xlfn.XLOOKUP($A44,'2017'!$D$3:$D$16,'2017'!$E$3:$E$16,"")</f>
        <v/>
      </c>
      <c r="I44" t="str">
        <f>_xlfn.XLOOKUP($A44,'2018'!$D$3:$D$16,'2018'!$E$3:$E$16,"")</f>
        <v/>
      </c>
      <c r="J44" t="str">
        <f>_xlfn.XLOOKUP($A44,'2019'!$D$3:$D$16,'2019'!$E$3:$E$16,"")</f>
        <v/>
      </c>
      <c r="K44" t="str">
        <f>_xlfn.XLOOKUP($A44,'2020'!$D$3:$D$16,'2020'!$E$3:$E$16,"")</f>
        <v/>
      </c>
      <c r="L44" t="str">
        <f>_xlfn.XLOOKUP($A44,'2021'!$D$2:$D$13,'2021'!$E$2:$E$13,"")</f>
        <v/>
      </c>
      <c r="M44" t="str">
        <f>_xlfn.XLOOKUP($A44,'2022'!$D$2:$D$13,'2022'!$E$2:$E$13,"")</f>
        <v/>
      </c>
      <c r="N44" s="67" t="str">
        <f>_xlfn.XLOOKUP($A44,'2023'!$D$2:$D$13,'2023'!$E$2:$E$13,"")</f>
        <v/>
      </c>
      <c r="O44">
        <f t="shared" si="0"/>
        <v>3</v>
      </c>
      <c r="P44">
        <f>SUM($B$27:$N$27)-SUMIFS($B$27:$N$27,$B44:$N44,"")</f>
        <v>13</v>
      </c>
      <c r="Q44" s="62">
        <f t="shared" si="1"/>
        <v>0.23076923076923078</v>
      </c>
    </row>
    <row r="45" spans="1:17" s="64" customFormat="1">
      <c r="A45" s="63" t="s">
        <v>76</v>
      </c>
      <c r="C45" s="64" t="str">
        <f>_xlfn.XLOOKUP($A45,'2012'!$D$2:$D$11,'2012'!$E$2:$E$11,"")</f>
        <v/>
      </c>
      <c r="D45" s="64" t="str">
        <f>_xlfn.XLOOKUP($A45,'2013'!$D$2:$D$11,'2013'!$E$2:$E$11,"")</f>
        <v/>
      </c>
      <c r="E45" s="64">
        <f>_xlfn.XLOOKUP($A45,'2014'!$D$3:$D$16,'2014'!$E$3:$E$16,"")</f>
        <v>7</v>
      </c>
      <c r="F45" s="64">
        <f>_xlfn.XLOOKUP($A45,'2015'!$D$3:$D$16,'2015'!$E$3:$E$16,"")</f>
        <v>7</v>
      </c>
      <c r="G45" s="64">
        <f>_xlfn.XLOOKUP($A45,'2016'!$D$3:$D$16,'2016'!$E$3:$E$16,"")</f>
        <v>6</v>
      </c>
      <c r="H45" s="64">
        <f>_xlfn.XLOOKUP($A45,'2017'!$D$3:$D$16,'2017'!$E$3:$E$16,"")</f>
        <v>6</v>
      </c>
      <c r="I45" s="64">
        <f>_xlfn.XLOOKUP($A45,'2018'!$D$3:$D$16,'2018'!$E$3:$E$16,"")</f>
        <v>12</v>
      </c>
      <c r="J45" s="64">
        <f>_xlfn.XLOOKUP($A45,'2019'!$D$3:$D$16,'2019'!$E$3:$E$16,"")</f>
        <v>3</v>
      </c>
      <c r="K45" s="64">
        <f>_xlfn.XLOOKUP($A45,'2020'!$D$3:$D$16,'2020'!$E$3:$E$16,"")</f>
        <v>8</v>
      </c>
      <c r="L45" s="64">
        <f>_xlfn.XLOOKUP($A45,'2021'!$D$2:$D$13,'2021'!$E$2:$E$13,"")</f>
        <v>7</v>
      </c>
      <c r="M45" s="64">
        <f>_xlfn.XLOOKUP($A45,'2022'!$D$2:$D$13,'2022'!$E$2:$E$13,"")</f>
        <v>5</v>
      </c>
      <c r="N45" s="66">
        <f>_xlfn.XLOOKUP($A45,'2023'!$D$2:$D$13,'2023'!$E$2:$E$13,"")</f>
        <v>7</v>
      </c>
      <c r="O45" s="64">
        <f t="shared" si="0"/>
        <v>68</v>
      </c>
      <c r="P45" s="64">
        <f>SUM($B$27:$N$27)-SUMIFS($B$27:$N$27,$B45:$N45,"")</f>
        <v>133</v>
      </c>
      <c r="Q45" s="65">
        <f t="shared" si="1"/>
        <v>0.51127819548872178</v>
      </c>
    </row>
    <row r="46" spans="1:17" s="64" customFormat="1">
      <c r="A46" s="63" t="s">
        <v>77</v>
      </c>
      <c r="C46" s="64" t="str">
        <f>_xlfn.XLOOKUP($A46,'2012'!$D$2:$D$11,'2012'!$E$2:$E$11,"")</f>
        <v/>
      </c>
      <c r="D46" s="64" t="str">
        <f>_xlfn.XLOOKUP($A46,'2013'!$D$2:$D$11,'2013'!$E$2:$E$11,"")</f>
        <v/>
      </c>
      <c r="E46" s="64">
        <f>_xlfn.XLOOKUP($A46,'2014'!$D$3:$D$16,'2014'!$E$3:$E$16,"")</f>
        <v>7</v>
      </c>
      <c r="F46" s="64">
        <f>_xlfn.XLOOKUP($A46,'2015'!$D$3:$D$16,'2015'!$E$3:$E$16,"")</f>
        <v>7</v>
      </c>
      <c r="G46" s="64">
        <f>_xlfn.XLOOKUP($A46,'2016'!$D$3:$D$16,'2016'!$E$3:$E$16,"")</f>
        <v>9</v>
      </c>
      <c r="H46" s="64">
        <f>_xlfn.XLOOKUP($A46,'2017'!$D$3:$D$16,'2017'!$E$3:$E$16,"")</f>
        <v>8</v>
      </c>
      <c r="I46" s="64">
        <f>_xlfn.XLOOKUP($A46,'2018'!$D$3:$D$16,'2018'!$E$3:$E$16,"")</f>
        <v>3</v>
      </c>
      <c r="J46" s="64">
        <f>_xlfn.XLOOKUP($A46,'2019'!$D$3:$D$16,'2019'!$E$3:$E$16,"")</f>
        <v>8</v>
      </c>
      <c r="K46" s="64">
        <f>_xlfn.XLOOKUP($A46,'2020'!$D$3:$D$16,'2020'!$E$3:$E$16,"")</f>
        <v>5</v>
      </c>
      <c r="L46" s="64">
        <f>_xlfn.XLOOKUP($A46,'2021'!$D$2:$D$13,'2021'!$E$2:$E$13,"")</f>
        <v>4</v>
      </c>
      <c r="M46" s="64">
        <f>_xlfn.XLOOKUP($A46,'2022'!$D$2:$D$13,'2022'!$E$2:$E$13,"")</f>
        <v>6</v>
      </c>
      <c r="N46" s="66">
        <f>_xlfn.XLOOKUP($A46,'2023'!$D$2:$D$13,'2023'!$E$2:$E$13,"")</f>
        <v>10</v>
      </c>
      <c r="O46" s="64">
        <f t="shared" si="0"/>
        <v>67</v>
      </c>
      <c r="P46" s="64">
        <f>SUM($B$27:$N$27)-SUMIFS($B$27:$N$27,$B46:$N46,"")</f>
        <v>133</v>
      </c>
      <c r="Q46" s="65">
        <f t="shared" si="1"/>
        <v>0.50375939849624063</v>
      </c>
    </row>
    <row r="47" spans="1:17">
      <c r="A47" s="11" t="s">
        <v>91</v>
      </c>
      <c r="C47" t="str">
        <f>_xlfn.XLOOKUP($A47,'2012'!$D$2:$D$11,'2012'!$E$2:$E$11,"")</f>
        <v/>
      </c>
      <c r="D47" t="str">
        <f>_xlfn.XLOOKUP($A47,'2013'!$D$2:$D$11,'2013'!$E$2:$E$11,"")</f>
        <v/>
      </c>
      <c r="E47" t="str">
        <f>_xlfn.XLOOKUP($A47,'2014'!$D$3:$D$16,'2014'!$E$3:$E$16,"")</f>
        <v/>
      </c>
      <c r="F47">
        <f>_xlfn.XLOOKUP($A47,'2015'!$D$3:$D$16,'2015'!$E$3:$E$16,"")</f>
        <v>4</v>
      </c>
      <c r="G47" t="str">
        <f>_xlfn.XLOOKUP($A47,'2016'!$D$3:$D$16,'2016'!$E$3:$E$16,"")</f>
        <v/>
      </c>
      <c r="H47" t="str">
        <f>_xlfn.XLOOKUP($A47,'2017'!$D$3:$D$16,'2017'!$E$3:$E$16,"")</f>
        <v/>
      </c>
      <c r="I47" t="str">
        <f>_xlfn.XLOOKUP($A47,'2018'!$D$3:$D$16,'2018'!$E$3:$E$16,"")</f>
        <v/>
      </c>
      <c r="J47" t="str">
        <f>_xlfn.XLOOKUP($A47,'2019'!$D$3:$D$16,'2019'!$E$3:$E$16,"")</f>
        <v/>
      </c>
      <c r="K47" t="str">
        <f>_xlfn.XLOOKUP($A47,'2020'!$D$3:$D$16,'2020'!$E$3:$E$16,"")</f>
        <v/>
      </c>
      <c r="L47" t="str">
        <f>_xlfn.XLOOKUP($A47,'2021'!$D$2:$D$13,'2021'!$E$2:$E$13,"")</f>
        <v/>
      </c>
      <c r="M47" t="str">
        <f>_xlfn.XLOOKUP($A47,'2022'!$D$2:$D$13,'2022'!$E$2:$E$13,"")</f>
        <v/>
      </c>
      <c r="N47" s="67" t="str">
        <f>_xlfn.XLOOKUP($A47,'2023'!$D$2:$D$13,'2023'!$E$2:$E$13,"")</f>
        <v/>
      </c>
      <c r="O47">
        <f t="shared" si="0"/>
        <v>4</v>
      </c>
      <c r="P47">
        <f>SUM($B$27:$N$27)-SUMIFS($B$27:$N$27,$B47:$N47,"")</f>
        <v>13</v>
      </c>
      <c r="Q47" s="62">
        <f t="shared" si="1"/>
        <v>0.30769230769230771</v>
      </c>
    </row>
    <row r="48" spans="1:17">
      <c r="A48" s="11" t="s">
        <v>100</v>
      </c>
      <c r="C48" t="str">
        <f>_xlfn.XLOOKUP($A48,'2012'!$D$2:$D$11,'2012'!$E$2:$E$11,"")</f>
        <v/>
      </c>
      <c r="D48" t="str">
        <f>_xlfn.XLOOKUP($A48,'2013'!$D$2:$D$11,'2013'!$E$2:$E$11,"")</f>
        <v/>
      </c>
      <c r="E48" t="str">
        <f>_xlfn.XLOOKUP($A48,'2014'!$D$3:$D$16,'2014'!$E$3:$E$16,"")</f>
        <v/>
      </c>
      <c r="F48" t="str">
        <f>_xlfn.XLOOKUP($A48,'2015'!$D$3:$D$16,'2015'!$E$3:$E$16,"")</f>
        <v/>
      </c>
      <c r="G48">
        <f>_xlfn.XLOOKUP($A48,'2016'!$D$3:$D$16,'2016'!$E$3:$E$16,"")</f>
        <v>3</v>
      </c>
      <c r="H48" t="str">
        <f>_xlfn.XLOOKUP($A48,'2017'!$D$3:$D$16,'2017'!$E$3:$E$16,"")</f>
        <v/>
      </c>
      <c r="I48" t="str">
        <f>_xlfn.XLOOKUP($A48,'2018'!$D$3:$D$16,'2018'!$E$3:$E$16,"")</f>
        <v/>
      </c>
      <c r="J48" t="str">
        <f>_xlfn.XLOOKUP($A48,'2019'!$D$3:$D$16,'2019'!$E$3:$E$16,"")</f>
        <v/>
      </c>
      <c r="K48" t="str">
        <f>_xlfn.XLOOKUP($A48,'2020'!$D$3:$D$16,'2020'!$E$3:$E$16,"")</f>
        <v/>
      </c>
      <c r="L48" t="str">
        <f>_xlfn.XLOOKUP($A48,'2021'!$D$2:$D$13,'2021'!$E$2:$E$13,"")</f>
        <v/>
      </c>
      <c r="M48" t="str">
        <f>_xlfn.XLOOKUP($A48,'2022'!$D$2:$D$13,'2022'!$E$2:$E$13,"")</f>
        <v/>
      </c>
      <c r="N48" s="67" t="str">
        <f>_xlfn.XLOOKUP($A48,'2023'!$D$2:$D$13,'2023'!$E$2:$E$13,"")</f>
        <v/>
      </c>
      <c r="O48">
        <f t="shared" si="0"/>
        <v>3</v>
      </c>
      <c r="P48">
        <f>SUM($B$27:$N$27)-SUMIFS($B$27:$N$27,$B48:$N48,"")</f>
        <v>13</v>
      </c>
      <c r="Q48" s="62">
        <f t="shared" si="1"/>
        <v>0.23076923076923078</v>
      </c>
    </row>
    <row r="49" spans="1:17">
      <c r="A49" s="11" t="s">
        <v>106</v>
      </c>
      <c r="C49" t="str">
        <f>_xlfn.XLOOKUP($A49,'2012'!$D$2:$D$11,'2012'!$E$2:$E$11,"")</f>
        <v/>
      </c>
      <c r="D49" t="str">
        <f>_xlfn.XLOOKUP($A49,'2013'!$D$2:$D$11,'2013'!$E$2:$E$11,"")</f>
        <v/>
      </c>
      <c r="E49" t="str">
        <f>_xlfn.XLOOKUP($A49,'2014'!$D$3:$D$16,'2014'!$E$3:$E$16,"")</f>
        <v/>
      </c>
      <c r="F49" t="str">
        <f>_xlfn.XLOOKUP($A49,'2015'!$D$3:$D$16,'2015'!$E$3:$E$16,"")</f>
        <v/>
      </c>
      <c r="G49">
        <f>_xlfn.XLOOKUP($A49,'2016'!$D$3:$D$16,'2016'!$E$3:$E$16,"")</f>
        <v>6</v>
      </c>
      <c r="H49">
        <f>_xlfn.XLOOKUP($A49,'2017'!$D$3:$D$16,'2017'!$E$3:$E$16,"")</f>
        <v>8</v>
      </c>
      <c r="I49">
        <f>_xlfn.XLOOKUP($A49,'2018'!$D$3:$D$16,'2018'!$E$3:$E$16,"")</f>
        <v>8</v>
      </c>
      <c r="J49">
        <f>_xlfn.XLOOKUP($A49,'2019'!$D$3:$D$16,'2019'!$E$3:$E$16,"")</f>
        <v>6</v>
      </c>
      <c r="K49" t="str">
        <f>_xlfn.XLOOKUP($A49,'2020'!$D$3:$D$16,'2020'!$E$3:$E$16,"")</f>
        <v/>
      </c>
      <c r="L49" t="str">
        <f>_xlfn.XLOOKUP($A49,'2021'!$D$2:$D$13,'2021'!$E$2:$E$13,"")</f>
        <v/>
      </c>
      <c r="M49" t="str">
        <f>_xlfn.XLOOKUP($A49,'2022'!$D$2:$D$13,'2022'!$E$2:$E$13,"")</f>
        <v/>
      </c>
      <c r="N49" s="67" t="str">
        <f>_xlfn.XLOOKUP($A49,'2023'!$D$2:$D$13,'2023'!$E$2:$E$13,"")</f>
        <v/>
      </c>
      <c r="O49">
        <f t="shared" si="0"/>
        <v>28</v>
      </c>
      <c r="P49">
        <f>SUM($B$27:$N$27)-SUMIFS($B$27:$N$27,$B49:$N49,"")</f>
        <v>52</v>
      </c>
      <c r="Q49" s="62">
        <f t="shared" si="1"/>
        <v>0.53846153846153844</v>
      </c>
    </row>
    <row r="50" spans="1:17" s="64" customFormat="1">
      <c r="A50" s="63" t="s">
        <v>121</v>
      </c>
      <c r="C50" s="64" t="str">
        <f>_xlfn.XLOOKUP($A50,'2012'!$D$2:$D$11,'2012'!$E$2:$E$11,"")</f>
        <v/>
      </c>
      <c r="D50" s="64" t="str">
        <f>_xlfn.XLOOKUP($A50,'2013'!$D$2:$D$11,'2013'!$E$2:$E$11,"")</f>
        <v/>
      </c>
      <c r="E50" s="64" t="str">
        <f>_xlfn.XLOOKUP($A50,'2014'!$D$3:$D$16,'2014'!$E$3:$E$16,"")</f>
        <v/>
      </c>
      <c r="F50" s="64" t="str">
        <f>_xlfn.XLOOKUP($A50,'2015'!$D$3:$D$16,'2015'!$E$3:$E$16,"")</f>
        <v/>
      </c>
      <c r="G50" s="64" t="str">
        <f>_xlfn.XLOOKUP($A50,'2016'!$D$3:$D$16,'2016'!$E$3:$E$16,"")</f>
        <v/>
      </c>
      <c r="H50" s="64">
        <f>_xlfn.XLOOKUP($A50,'2017'!$D$3:$D$16,'2017'!$E$3:$E$16,"")</f>
        <v>8</v>
      </c>
      <c r="I50" s="64">
        <f>_xlfn.XLOOKUP($A50,'2018'!$D$3:$D$16,'2018'!$E$3:$E$16,"")</f>
        <v>5</v>
      </c>
      <c r="J50" s="64">
        <f>_xlfn.XLOOKUP($A50,'2019'!$D$3:$D$16,'2019'!$E$3:$E$16,"")</f>
        <v>6</v>
      </c>
      <c r="K50" s="64">
        <f>_xlfn.XLOOKUP($A50,'2020'!$D$3:$D$16,'2020'!$E$3:$E$16,"")</f>
        <v>6</v>
      </c>
      <c r="L50" s="64">
        <f>_xlfn.XLOOKUP($A50,'2021'!$D$2:$D$13,'2021'!$E$2:$E$13,"")</f>
        <v>8</v>
      </c>
      <c r="M50" s="64">
        <f>_xlfn.XLOOKUP($A50,'2022'!$D$2:$D$13,'2022'!$E$2:$E$13,"")</f>
        <v>6</v>
      </c>
      <c r="N50" s="66">
        <f>_xlfn.XLOOKUP($A50,'2023'!$D$2:$D$13,'2023'!$E$2:$E$13,"")</f>
        <v>11</v>
      </c>
      <c r="O50" s="64">
        <f t="shared" si="0"/>
        <v>50</v>
      </c>
      <c r="P50" s="64">
        <f>SUM($B$27:$N$27)-SUMIFS($B$27:$N$27,$B50:$N50,"")</f>
        <v>94</v>
      </c>
      <c r="Q50" s="65">
        <f t="shared" si="1"/>
        <v>0.53191489361702127</v>
      </c>
    </row>
    <row r="51" spans="1:17">
      <c r="A51" s="11" t="s">
        <v>144</v>
      </c>
      <c r="C51" t="str">
        <f>_xlfn.XLOOKUP($A51,'2012'!$D$2:$D$11,'2012'!$E$2:$E$11,"")</f>
        <v/>
      </c>
      <c r="D51" t="str">
        <f>_xlfn.XLOOKUP($A51,'2013'!$D$2:$D$11,'2013'!$E$2:$E$11,"")</f>
        <v/>
      </c>
      <c r="E51" t="str">
        <f>_xlfn.XLOOKUP($A51,'2014'!$D$3:$D$16,'2014'!$E$3:$E$16,"")</f>
        <v/>
      </c>
      <c r="F51" t="str">
        <f>_xlfn.XLOOKUP($A51,'2015'!$D$3:$D$16,'2015'!$E$3:$E$16,"")</f>
        <v/>
      </c>
      <c r="G51" t="str">
        <f>_xlfn.XLOOKUP($A51,'2016'!$D$3:$D$16,'2016'!$E$3:$E$16,"")</f>
        <v/>
      </c>
      <c r="H51" t="str">
        <f>_xlfn.XLOOKUP($A51,'2017'!$D$3:$D$16,'2017'!$E$3:$E$16,"")</f>
        <v/>
      </c>
      <c r="I51" t="str">
        <f>_xlfn.XLOOKUP($A51,'2018'!$D$3:$D$16,'2018'!$E$3:$E$16,"")</f>
        <v/>
      </c>
      <c r="J51" t="str">
        <f>_xlfn.XLOOKUP($A51,'2019'!$D$3:$D$16,'2019'!$E$3:$E$16,"")</f>
        <v/>
      </c>
      <c r="K51">
        <f>_xlfn.XLOOKUP($A51,'2020'!$D$3:$D$16,'2020'!$E$3:$E$16,"")</f>
        <v>8</v>
      </c>
      <c r="L51">
        <f>_xlfn.XLOOKUP($A51,'2021'!$D$2:$D$13,'2021'!$E$2:$E$13,"")</f>
        <v>10</v>
      </c>
      <c r="M51">
        <f>_xlfn.XLOOKUP($A51,'2022'!$D$2:$D$13,'2022'!$E$2:$E$13,"")</f>
        <v>5</v>
      </c>
      <c r="N51" s="67" t="str">
        <f>_xlfn.XLOOKUP($A51,'2023'!$D$2:$D$13,'2023'!$E$2:$E$13,"")</f>
        <v/>
      </c>
      <c r="O51">
        <f t="shared" si="0"/>
        <v>23</v>
      </c>
      <c r="P51">
        <f>SUM($B$27:$N$27)-SUMIFS($B$27:$N$27,$B51:$N51,"")</f>
        <v>41</v>
      </c>
      <c r="Q51" s="62">
        <f t="shared" si="1"/>
        <v>0.56097560975609762</v>
      </c>
    </row>
    <row r="52" spans="1:17" s="64" customFormat="1">
      <c r="A52" s="63" t="s">
        <v>159</v>
      </c>
      <c r="C52" s="64" t="str">
        <f>_xlfn.XLOOKUP($A52,'2012'!$D$2:$D$11,'2012'!$E$2:$E$11,"")</f>
        <v/>
      </c>
      <c r="D52" s="64" t="str">
        <f>_xlfn.XLOOKUP($A52,'2013'!$D$2:$D$11,'2013'!$E$2:$E$11,"")</f>
        <v/>
      </c>
      <c r="E52" s="64" t="str">
        <f>_xlfn.XLOOKUP($A52,'2014'!$D$3:$D$16,'2014'!$E$3:$E$16,"")</f>
        <v/>
      </c>
      <c r="F52" s="64" t="str">
        <f>_xlfn.XLOOKUP($A52,'2015'!$D$3:$D$16,'2015'!$E$3:$E$16,"")</f>
        <v/>
      </c>
      <c r="G52" s="64" t="str">
        <f>_xlfn.XLOOKUP($A52,'2016'!$D$3:$D$16,'2016'!$E$3:$E$16,"")</f>
        <v/>
      </c>
      <c r="H52" s="64" t="str">
        <f>_xlfn.XLOOKUP($A52,'2017'!$D$3:$D$16,'2017'!$E$3:$E$16,"")</f>
        <v/>
      </c>
      <c r="I52" s="64" t="str">
        <f>_xlfn.XLOOKUP($A52,'2018'!$D$3:$D$16,'2018'!$E$3:$E$16,"")</f>
        <v/>
      </c>
      <c r="J52" s="64" t="str">
        <f>_xlfn.XLOOKUP($A52,'2019'!$D$3:$D$16,'2019'!$E$3:$E$16,"")</f>
        <v/>
      </c>
      <c r="K52" s="64" t="str">
        <f>_xlfn.XLOOKUP($A52,'2020'!$D$3:$D$16,'2020'!$E$3:$E$16,"")</f>
        <v/>
      </c>
      <c r="L52" s="64" t="str">
        <f>_xlfn.XLOOKUP($A52,'2021'!$D$2:$D$13,'2021'!$E$2:$E$13,"")</f>
        <v/>
      </c>
      <c r="M52" s="64" t="str">
        <f>_xlfn.XLOOKUP($A52,'2022'!$D$2:$D$13,'2022'!$E$2:$E$13,"")</f>
        <v/>
      </c>
      <c r="N52" s="66">
        <f>_xlfn.XLOOKUP($A52,'2023'!$D$2:$D$13,'2023'!$E$2:$E$13,"")</f>
        <v>7</v>
      </c>
      <c r="O52" s="64">
        <f t="shared" si="0"/>
        <v>7</v>
      </c>
      <c r="P52" s="64">
        <f>SUM($B$27:$N$27)-SUMIFS($B$27:$N$27,$B52:$N52,"")</f>
        <v>14</v>
      </c>
      <c r="Q52" s="65">
        <f t="shared" si="1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B2" sqref="B2:B11"/>
    </sheetView>
  </sheetViews>
  <sheetFormatPr defaultRowHeight="14.25"/>
  <cols>
    <col min="3" max="3" width="17.375" bestFit="1" customWidth="1"/>
    <col min="11" max="13" width="9.875" customWidth="1"/>
  </cols>
  <sheetData>
    <row r="1" spans="1:13" s="11" customFormat="1" ht="15">
      <c r="A1" s="11" t="s">
        <v>23</v>
      </c>
      <c r="B1" s="11" t="s">
        <v>22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  <c r="I1" s="11" t="s">
        <v>5</v>
      </c>
      <c r="K1" s="11" t="s">
        <v>24</v>
      </c>
    </row>
    <row r="2" spans="1:13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4">
        <f>((G2*0.5)+E2)/SUM(E2:G2)</f>
        <v>0.7142857142857143</v>
      </c>
      <c r="I2" s="1">
        <v>1511</v>
      </c>
      <c r="K2" s="12" t="s">
        <v>9</v>
      </c>
    </row>
    <row r="3" spans="1:13" ht="14.25" customHeight="1">
      <c r="A3" s="1">
        <v>2</v>
      </c>
      <c r="B3" s="1">
        <v>2</v>
      </c>
      <c r="C3" s="1" t="s">
        <v>36</v>
      </c>
      <c r="D3" s="13" t="s">
        <v>45</v>
      </c>
      <c r="E3" s="1">
        <v>9</v>
      </c>
      <c r="F3" s="1">
        <v>5</v>
      </c>
      <c r="G3" s="1">
        <v>0</v>
      </c>
      <c r="H3" s="4">
        <f>((G3*0.5)+E3)/SUM(E3:G3)</f>
        <v>0.6428571428571429</v>
      </c>
      <c r="I3" s="1">
        <v>1402</v>
      </c>
      <c r="K3" s="12"/>
      <c r="L3" s="9" t="s">
        <v>35</v>
      </c>
    </row>
    <row r="4" spans="1:13" ht="14.25" customHeight="1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4">
        <f>((G4*0.5)+E4)/SUM(E4:G4)</f>
        <v>0.5714285714285714</v>
      </c>
      <c r="I4" s="1">
        <v>1297</v>
      </c>
      <c r="K4" s="9" t="s">
        <v>35</v>
      </c>
      <c r="L4" s="9"/>
    </row>
    <row r="5" spans="1:13" ht="15">
      <c r="A5" s="1"/>
      <c r="B5" s="1">
        <v>4</v>
      </c>
      <c r="C5" s="1" t="s">
        <v>37</v>
      </c>
      <c r="D5" s="13" t="s">
        <v>46</v>
      </c>
      <c r="E5" s="1">
        <v>7</v>
      </c>
      <c r="F5" s="1">
        <v>5</v>
      </c>
      <c r="G5" s="1">
        <v>2</v>
      </c>
      <c r="H5" s="4">
        <f>((G5*0.5)+E5)/SUM(E5:G5)</f>
        <v>0.5714285714285714</v>
      </c>
      <c r="I5" s="1">
        <v>1398</v>
      </c>
      <c r="K5" s="9"/>
    </row>
    <row r="6" spans="1:13" ht="15">
      <c r="B6">
        <v>5</v>
      </c>
      <c r="C6" t="s">
        <v>7</v>
      </c>
      <c r="D6" s="2" t="s">
        <v>8</v>
      </c>
      <c r="E6" s="2">
        <v>7</v>
      </c>
      <c r="F6" s="2">
        <v>7</v>
      </c>
      <c r="G6" s="2">
        <v>0</v>
      </c>
      <c r="H6" s="5">
        <f>((G6*0.5)+E6)/SUM(E6:G6)</f>
        <v>0.5</v>
      </c>
      <c r="I6" s="2">
        <v>1348</v>
      </c>
      <c r="M6" s="3" t="s">
        <v>35</v>
      </c>
    </row>
    <row r="7" spans="1:13" ht="15">
      <c r="B7">
        <v>6</v>
      </c>
      <c r="C7" t="s">
        <v>38</v>
      </c>
      <c r="D7" s="13" t="s">
        <v>20</v>
      </c>
      <c r="E7" s="2">
        <v>6</v>
      </c>
      <c r="F7" s="2">
        <v>8</v>
      </c>
      <c r="G7" s="2">
        <v>0</v>
      </c>
      <c r="H7" s="5">
        <f>((G7*0.5)+E7)/SUM(E7:G7)</f>
        <v>0.42857142857142855</v>
      </c>
      <c r="I7" s="2">
        <v>1269</v>
      </c>
      <c r="K7" s="9" t="s">
        <v>36</v>
      </c>
    </row>
    <row r="8" spans="1:13" ht="15">
      <c r="B8">
        <v>7</v>
      </c>
      <c r="C8" t="s">
        <v>39</v>
      </c>
      <c r="D8" s="13" t="s">
        <v>43</v>
      </c>
      <c r="E8" s="2">
        <v>6</v>
      </c>
      <c r="F8" s="2">
        <v>8</v>
      </c>
      <c r="G8" s="2">
        <v>0</v>
      </c>
      <c r="H8" s="5">
        <f>((G8*0.5)+E8)/SUM(E8:G8)</f>
        <v>0.42857142857142855</v>
      </c>
      <c r="I8" s="2">
        <v>1254</v>
      </c>
      <c r="K8" s="9"/>
      <c r="L8" s="12" t="s">
        <v>9</v>
      </c>
    </row>
    <row r="9" spans="1:13" ht="15">
      <c r="B9">
        <v>8</v>
      </c>
      <c r="C9" t="s">
        <v>40</v>
      </c>
      <c r="D9" s="13" t="s">
        <v>44</v>
      </c>
      <c r="E9" s="2">
        <v>6</v>
      </c>
      <c r="F9" s="2">
        <v>8</v>
      </c>
      <c r="G9" s="2">
        <v>0</v>
      </c>
      <c r="H9" s="5">
        <f>((G9*0.5)+E9)/SUM(E9:G9)</f>
        <v>0.42857142857142855</v>
      </c>
      <c r="I9" s="2">
        <v>1351</v>
      </c>
      <c r="K9" s="12" t="s">
        <v>37</v>
      </c>
      <c r="L9" s="12"/>
    </row>
    <row r="10" spans="1:13" ht="15">
      <c r="B10">
        <v>9</v>
      </c>
      <c r="C10" t="s">
        <v>41</v>
      </c>
      <c r="D10" s="13" t="s">
        <v>47</v>
      </c>
      <c r="E10" s="2">
        <v>5</v>
      </c>
      <c r="F10" s="2">
        <v>9</v>
      </c>
      <c r="G10" s="2">
        <v>0</v>
      </c>
      <c r="H10" s="5">
        <f>((G10*0.5)+E10)/SUM(E10:G10)</f>
        <v>0.35714285714285715</v>
      </c>
      <c r="I10" s="2">
        <v>1294</v>
      </c>
      <c r="K10" s="12"/>
    </row>
    <row r="11" spans="1:13">
      <c r="B11">
        <v>10</v>
      </c>
      <c r="C11" t="s">
        <v>42</v>
      </c>
      <c r="D11" s="2" t="s">
        <v>21</v>
      </c>
      <c r="E11" s="2">
        <v>4</v>
      </c>
      <c r="F11" s="2">
        <v>8</v>
      </c>
      <c r="G11" s="2">
        <v>2</v>
      </c>
      <c r="H11" s="5">
        <f>((G11*0.5)+E11)/SUM(E11:G11)</f>
        <v>0.35714285714285715</v>
      </c>
      <c r="I11" s="2">
        <v>1277</v>
      </c>
    </row>
    <row r="12" spans="1:13" ht="15">
      <c r="L12" s="11" t="s">
        <v>25</v>
      </c>
    </row>
    <row r="13" spans="1:13">
      <c r="L13" s="9" t="s">
        <v>9</v>
      </c>
    </row>
    <row r="14" spans="1:13">
      <c r="A14" t="s">
        <v>27</v>
      </c>
      <c r="B14" t="s">
        <v>34</v>
      </c>
      <c r="L14" s="9"/>
      <c r="M14" t="s">
        <v>9</v>
      </c>
    </row>
    <row r="15" spans="1:13" ht="15">
      <c r="A15" t="s">
        <v>26</v>
      </c>
      <c r="D15" s="34">
        <v>20</v>
      </c>
      <c r="E15" s="13" t="s">
        <v>107</v>
      </c>
      <c r="F15" s="34">
        <v>120</v>
      </c>
      <c r="L15" s="7" t="s">
        <v>37</v>
      </c>
    </row>
    <row r="16" spans="1:13" ht="15">
      <c r="A16" t="s">
        <v>28</v>
      </c>
      <c r="D16" s="13"/>
      <c r="E16" s="13" t="s">
        <v>108</v>
      </c>
      <c r="F16" s="34">
        <v>60</v>
      </c>
      <c r="L16" s="7"/>
    </row>
    <row r="17" spans="1:6" ht="15">
      <c r="A17" t="s">
        <v>29</v>
      </c>
      <c r="D17" s="13"/>
      <c r="E17" s="13" t="s">
        <v>109</v>
      </c>
      <c r="F17" s="34">
        <v>20</v>
      </c>
    </row>
    <row r="18" spans="1:6">
      <c r="A18" t="s">
        <v>30</v>
      </c>
    </row>
    <row r="19" spans="1:6">
      <c r="A19" t="s">
        <v>31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D2" sqref="D2:D11"/>
    </sheetView>
  </sheetViews>
  <sheetFormatPr defaultRowHeight="14.25"/>
  <cols>
    <col min="3" max="3" width="17.375" bestFit="1" customWidth="1"/>
    <col min="11" max="13" width="9.875" customWidth="1"/>
  </cols>
  <sheetData>
    <row r="1" spans="1:13" s="11" customFormat="1" ht="15">
      <c r="A1" s="11" t="s">
        <v>23</v>
      </c>
      <c r="B1" s="11" t="s">
        <v>22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  <c r="I1" s="11" t="s">
        <v>5</v>
      </c>
      <c r="K1" s="11" t="s">
        <v>24</v>
      </c>
    </row>
    <row r="2" spans="1:13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4">
        <f>((G2*0.5)+E2)/SUM(E2:G2)</f>
        <v>0.7857142857142857</v>
      </c>
      <c r="I2" s="1">
        <v>1844.5</v>
      </c>
      <c r="K2" s="12" t="str">
        <f>C2</f>
        <v>#Hashtags</v>
      </c>
    </row>
    <row r="3" spans="1:13" ht="14.25" customHeight="1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4">
        <f>((G3*0.5)+E3)/SUM(E3:G3)</f>
        <v>0.6428571428571429</v>
      </c>
      <c r="I3" s="1">
        <v>2096.08</v>
      </c>
      <c r="K3" s="12"/>
      <c r="L3" s="9" t="s">
        <v>50</v>
      </c>
    </row>
    <row r="4" spans="1:13" ht="14.25" customHeight="1">
      <c r="A4" s="1"/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4">
        <f>((G4*0.5)+E4)/SUM(E4:G4)</f>
        <v>0.5714285714285714</v>
      </c>
      <c r="I4" s="1">
        <v>1811.46</v>
      </c>
      <c r="K4" s="9" t="str">
        <f>C5</f>
        <v>Bologna Ponies</v>
      </c>
      <c r="L4" s="9"/>
    </row>
    <row r="5" spans="1:13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4">
        <f>((G5*0.5)+E5)/SUM(E5:G5)</f>
        <v>0.5</v>
      </c>
      <c r="I5" s="1">
        <v>2048.5</v>
      </c>
      <c r="K5" s="9"/>
    </row>
    <row r="6" spans="1:13" ht="15">
      <c r="B6">
        <v>5</v>
      </c>
      <c r="C6" t="s">
        <v>53</v>
      </c>
      <c r="D6" s="2" t="s">
        <v>21</v>
      </c>
      <c r="E6" s="2">
        <v>7</v>
      </c>
      <c r="F6" s="2">
        <v>7</v>
      </c>
      <c r="G6" s="2">
        <v>0</v>
      </c>
      <c r="H6" s="5">
        <f>((G6*0.5)+E6)/SUM(E6:G6)</f>
        <v>0.5</v>
      </c>
      <c r="I6" s="2">
        <v>1957.52</v>
      </c>
      <c r="M6" s="3" t="s">
        <v>50</v>
      </c>
    </row>
    <row r="7" spans="1:13" ht="15">
      <c r="B7">
        <v>6</v>
      </c>
      <c r="C7" t="s">
        <v>54</v>
      </c>
      <c r="D7" s="13" t="s">
        <v>58</v>
      </c>
      <c r="E7" s="2">
        <v>7</v>
      </c>
      <c r="F7" s="2">
        <v>7</v>
      </c>
      <c r="G7" s="2">
        <v>0</v>
      </c>
      <c r="H7" s="5">
        <f>((G7*0.5)+E7)/SUM(E7:G7)</f>
        <v>0.5</v>
      </c>
      <c r="I7" s="2">
        <v>1774.8</v>
      </c>
      <c r="K7" s="9" t="str">
        <f>C3</f>
        <v>The Timmies</v>
      </c>
    </row>
    <row r="8" spans="1:13">
      <c r="B8">
        <v>7</v>
      </c>
      <c r="C8" t="s">
        <v>56</v>
      </c>
      <c r="D8" s="2" t="s">
        <v>44</v>
      </c>
      <c r="E8" s="2">
        <v>7</v>
      </c>
      <c r="F8" s="2">
        <v>7</v>
      </c>
      <c r="G8" s="2">
        <v>0</v>
      </c>
      <c r="H8" s="5">
        <f>((G8*0.5)+E8)/SUM(E8:G8)</f>
        <v>0.5</v>
      </c>
      <c r="I8" s="2">
        <v>1793.28</v>
      </c>
      <c r="K8" s="9"/>
      <c r="L8" s="12" t="s">
        <v>51</v>
      </c>
    </row>
    <row r="9" spans="1:13">
      <c r="B9">
        <v>8</v>
      </c>
      <c r="C9" t="s">
        <v>55</v>
      </c>
      <c r="D9" s="2" t="s">
        <v>19</v>
      </c>
      <c r="E9" s="2">
        <v>6</v>
      </c>
      <c r="F9" s="2">
        <v>8</v>
      </c>
      <c r="G9" s="2">
        <v>0</v>
      </c>
      <c r="H9" s="5">
        <f>((G9*0.5)+E9)/SUM(E9:G9)</f>
        <v>0.42857142857142855</v>
      </c>
      <c r="I9" s="2">
        <v>1922.56</v>
      </c>
      <c r="K9" s="12" t="str">
        <f>C4</f>
        <v>The dago</v>
      </c>
      <c r="L9" s="12"/>
    </row>
    <row r="10" spans="1:13">
      <c r="B10">
        <v>9</v>
      </c>
      <c r="C10" t="s">
        <v>57</v>
      </c>
      <c r="D10" s="2" t="s">
        <v>110</v>
      </c>
      <c r="E10" s="2">
        <v>5</v>
      </c>
      <c r="F10" s="2">
        <v>9</v>
      </c>
      <c r="G10" s="2">
        <v>0</v>
      </c>
      <c r="H10" s="5">
        <f>((G10*0.5)+E10)/SUM(E10:G10)</f>
        <v>0.35714285714285715</v>
      </c>
      <c r="I10" s="2">
        <v>1882.62</v>
      </c>
      <c r="K10" s="12"/>
    </row>
    <row r="11" spans="1:13">
      <c r="B11">
        <v>10</v>
      </c>
      <c r="C11" t="s">
        <v>38</v>
      </c>
      <c r="D11" s="2" t="s">
        <v>20</v>
      </c>
      <c r="E11" s="2">
        <v>3</v>
      </c>
      <c r="F11" s="2">
        <v>11</v>
      </c>
      <c r="G11" s="2">
        <v>0</v>
      </c>
      <c r="H11" s="5">
        <f>((G11*0.5)+E11)/SUM(E11:G11)</f>
        <v>0.21428571428571427</v>
      </c>
      <c r="I11" s="2">
        <v>1752.7</v>
      </c>
    </row>
    <row r="12" spans="1:13" ht="15">
      <c r="L12" s="11" t="s">
        <v>25</v>
      </c>
    </row>
    <row r="13" spans="1:13">
      <c r="L13" s="9" t="s">
        <v>7</v>
      </c>
    </row>
    <row r="14" spans="1:13">
      <c r="A14" t="s">
        <v>27</v>
      </c>
      <c r="B14" t="s">
        <v>34</v>
      </c>
      <c r="L14" s="9"/>
      <c r="M14" t="s">
        <v>7</v>
      </c>
    </row>
    <row r="15" spans="1:13" ht="15">
      <c r="A15" t="s">
        <v>26</v>
      </c>
      <c r="D15" s="35">
        <v>20</v>
      </c>
      <c r="E15" s="10" t="s">
        <v>107</v>
      </c>
      <c r="F15" s="35">
        <v>120</v>
      </c>
      <c r="L15" s="7" t="s">
        <v>52</v>
      </c>
    </row>
    <row r="16" spans="1:13" ht="15">
      <c r="A16" t="s">
        <v>28</v>
      </c>
      <c r="E16" s="10" t="s">
        <v>108</v>
      </c>
      <c r="F16" s="35">
        <v>60</v>
      </c>
      <c r="L16" s="7"/>
    </row>
    <row r="17" spans="1:6" ht="15">
      <c r="A17" t="s">
        <v>29</v>
      </c>
      <c r="E17" s="10" t="s">
        <v>109</v>
      </c>
      <c r="F17" s="35">
        <v>20</v>
      </c>
    </row>
    <row r="18" spans="1:6">
      <c r="A18" t="s">
        <v>30</v>
      </c>
    </row>
    <row r="19" spans="1:6" ht="15">
      <c r="A19" s="13" t="s">
        <v>59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D3" sqref="D3:D16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3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3" t="s">
        <v>78</v>
      </c>
      <c r="N2" s="11" t="s">
        <v>81</v>
      </c>
      <c r="P2" s="11" t="s">
        <v>82</v>
      </c>
    </row>
    <row r="3" spans="1:16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4">
        <f>((G3*0.5)+E3)/SUM(E3:G3)</f>
        <v>0.61538461538461542</v>
      </c>
      <c r="I3" s="21" t="s">
        <v>68</v>
      </c>
      <c r="J3" s="1">
        <v>1596.84</v>
      </c>
      <c r="L3" s="24" t="s">
        <v>79</v>
      </c>
    </row>
    <row r="4" spans="1:16" ht="14.25" customHeight="1">
      <c r="A4" s="1"/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4">
        <f>((G4*0.5)+E4)/SUM(E4:G4)</f>
        <v>0.61538461538461542</v>
      </c>
      <c r="I4" s="21" t="s">
        <v>68</v>
      </c>
      <c r="J4" s="1">
        <v>1481.24</v>
      </c>
      <c r="L4" s="25"/>
      <c r="M4" s="17"/>
    </row>
    <row r="5" spans="1:16" ht="14.25" customHeight="1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4">
        <f>((G5*0.5)+E5)/SUM(E5:G5)</f>
        <v>0.53846153846153844</v>
      </c>
      <c r="I5" s="21" t="s">
        <v>68</v>
      </c>
      <c r="J5" s="1">
        <v>1728.66</v>
      </c>
      <c r="L5" s="6" t="s">
        <v>80</v>
      </c>
      <c r="N5" s="26"/>
    </row>
    <row r="6" spans="1:16">
      <c r="A6" s="1"/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4">
        <f>((G6*0.5)+E6)/SUM(E6:G6)</f>
        <v>0.53846153846153844</v>
      </c>
      <c r="I6" s="21" t="s">
        <v>69</v>
      </c>
      <c r="J6" s="1">
        <v>1635.62</v>
      </c>
      <c r="L6" s="6"/>
      <c r="N6" s="27" t="s">
        <v>79</v>
      </c>
    </row>
    <row r="7" spans="1:16">
      <c r="B7">
        <v>5</v>
      </c>
      <c r="C7" t="s">
        <v>63</v>
      </c>
      <c r="D7" s="2" t="s">
        <v>21</v>
      </c>
      <c r="E7" s="2">
        <v>7</v>
      </c>
      <c r="F7" s="2">
        <v>6</v>
      </c>
      <c r="G7" s="2">
        <v>0</v>
      </c>
      <c r="H7" s="5">
        <f>((G7*0.5)+E7)/SUM(E7:G7)</f>
        <v>0.53846153846153844</v>
      </c>
      <c r="I7" s="16" t="s">
        <v>69</v>
      </c>
      <c r="J7" s="2">
        <v>1508.98</v>
      </c>
      <c r="N7" s="28"/>
      <c r="O7" s="17"/>
    </row>
    <row r="8" spans="1:16" ht="15">
      <c r="A8" s="17"/>
      <c r="B8" s="17">
        <v>6</v>
      </c>
      <c r="C8" s="17" t="s">
        <v>64</v>
      </c>
      <c r="D8" s="13" t="s">
        <v>92</v>
      </c>
      <c r="E8" s="18">
        <v>3</v>
      </c>
      <c r="F8" s="18">
        <v>10</v>
      </c>
      <c r="G8" s="18">
        <v>0</v>
      </c>
      <c r="H8" s="19">
        <f>((G8*0.5)+E8)/SUM(E8:G8)</f>
        <v>0.23076923076923078</v>
      </c>
      <c r="I8" s="20" t="s">
        <v>69</v>
      </c>
      <c r="J8" s="18">
        <v>1388.18</v>
      </c>
      <c r="N8" s="29" t="s">
        <v>51</v>
      </c>
      <c r="P8" s="26"/>
    </row>
    <row r="9" spans="1:16" ht="15">
      <c r="A9" s="13" t="s">
        <v>66</v>
      </c>
      <c r="L9" s="24" t="s">
        <v>51</v>
      </c>
      <c r="N9" s="29"/>
      <c r="P9" s="26"/>
    </row>
    <row r="10" spans="1:16" ht="15">
      <c r="A10" s="11" t="s">
        <v>23</v>
      </c>
      <c r="B10" s="11" t="s">
        <v>22</v>
      </c>
      <c r="C10" s="11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6</v>
      </c>
      <c r="I10" s="15" t="s">
        <v>67</v>
      </c>
      <c r="J10" s="11" t="s">
        <v>5</v>
      </c>
      <c r="L10" s="25"/>
      <c r="M10" s="17"/>
      <c r="N10" s="26"/>
      <c r="P10" s="26"/>
    </row>
    <row r="11" spans="1:16">
      <c r="A11" s="1"/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4">
        <f>((G11*0.5)+E11)/SUM(E11:G11)</f>
        <v>0.84615384615384615</v>
      </c>
      <c r="I11" s="21" t="s">
        <v>75</v>
      </c>
      <c r="J11" s="1">
        <v>1673.14</v>
      </c>
      <c r="L11" s="7" t="s">
        <v>61</v>
      </c>
      <c r="P11" s="26"/>
    </row>
    <row r="12" spans="1:16" ht="15">
      <c r="A12" s="1">
        <v>2</v>
      </c>
      <c r="B12" s="1">
        <v>2</v>
      </c>
      <c r="C12" s="1" t="s">
        <v>70</v>
      </c>
      <c r="D12" s="13" t="s">
        <v>76</v>
      </c>
      <c r="E12" s="1">
        <v>7</v>
      </c>
      <c r="F12" s="1">
        <v>6</v>
      </c>
      <c r="G12" s="1">
        <v>0</v>
      </c>
      <c r="H12" s="4">
        <f>((G12*0.5)+E12)/SUM(E12:G12)</f>
        <v>0.53846153846153844</v>
      </c>
      <c r="I12" s="21" t="s">
        <v>74</v>
      </c>
      <c r="J12" s="1">
        <v>1615.32</v>
      </c>
      <c r="L12" s="7"/>
      <c r="P12" s="29" t="s">
        <v>51</v>
      </c>
    </row>
    <row r="13" spans="1:16" ht="15">
      <c r="B13">
        <v>3</v>
      </c>
      <c r="C13" t="s">
        <v>73</v>
      </c>
      <c r="D13" s="13" t="s">
        <v>77</v>
      </c>
      <c r="E13">
        <v>7</v>
      </c>
      <c r="F13">
        <v>6</v>
      </c>
      <c r="G13">
        <v>0</v>
      </c>
      <c r="H13" s="5">
        <f>((G13*0.5)+E13)/SUM(E13:G13)</f>
        <v>0.53846153846153844</v>
      </c>
      <c r="I13" s="14" t="s">
        <v>68</v>
      </c>
      <c r="J13">
        <v>1539.26</v>
      </c>
      <c r="P13" s="30"/>
    </row>
    <row r="14" spans="1:16">
      <c r="B14">
        <v>4</v>
      </c>
      <c r="C14" t="s">
        <v>52</v>
      </c>
      <c r="D14" s="2" t="s">
        <v>43</v>
      </c>
      <c r="E14" s="2">
        <v>5</v>
      </c>
      <c r="F14" s="2">
        <v>8</v>
      </c>
      <c r="G14" s="2">
        <v>0</v>
      </c>
      <c r="H14" s="5">
        <f>((G14*0.5)+E14)/SUM(E14:G14)</f>
        <v>0.38461538461538464</v>
      </c>
      <c r="I14" s="16" t="s">
        <v>69</v>
      </c>
      <c r="J14" s="2">
        <v>1336.24</v>
      </c>
      <c r="P14" s="27" t="s">
        <v>70</v>
      </c>
    </row>
    <row r="15" spans="1:16">
      <c r="B15">
        <v>5</v>
      </c>
      <c r="C15" t="s">
        <v>72</v>
      </c>
      <c r="D15" s="2" t="s">
        <v>44</v>
      </c>
      <c r="E15">
        <v>4</v>
      </c>
      <c r="F15">
        <v>9</v>
      </c>
      <c r="G15">
        <v>0</v>
      </c>
      <c r="H15" s="5">
        <f>((G15*0.5)+E15)/SUM(E15:G15)</f>
        <v>0.30769230769230771</v>
      </c>
      <c r="I15" s="14" t="s">
        <v>74</v>
      </c>
      <c r="J15">
        <v>1368.88</v>
      </c>
      <c r="L15" s="22" t="s">
        <v>62</v>
      </c>
      <c r="P15" s="27"/>
    </row>
    <row r="16" spans="1:16">
      <c r="B16">
        <v>6</v>
      </c>
      <c r="C16" t="s">
        <v>50</v>
      </c>
      <c r="D16" s="2" t="s">
        <v>10</v>
      </c>
      <c r="E16" s="2">
        <v>4</v>
      </c>
      <c r="F16" s="2">
        <v>9</v>
      </c>
      <c r="G16" s="2">
        <v>0</v>
      </c>
      <c r="H16" s="5">
        <f>((G16*0.5)+E16)/SUM(E16:G16)</f>
        <v>0.30769230769230771</v>
      </c>
      <c r="I16" s="16" t="s">
        <v>69</v>
      </c>
      <c r="J16" s="2">
        <v>1513.46</v>
      </c>
      <c r="L16" s="23"/>
      <c r="M16" s="17"/>
      <c r="P16" s="26"/>
    </row>
    <row r="17" spans="1:16">
      <c r="L17" s="9" t="s">
        <v>70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9"/>
      <c r="N18" s="27" t="s">
        <v>70</v>
      </c>
      <c r="P18" s="26"/>
    </row>
    <row r="19" spans="1:16">
      <c r="D19" s="2"/>
      <c r="E19" s="2"/>
      <c r="F19" s="2"/>
      <c r="G19" s="2"/>
      <c r="H19" s="5"/>
      <c r="I19" s="16"/>
      <c r="J19" s="2"/>
      <c r="N19" s="28"/>
      <c r="O19" s="17"/>
      <c r="P19" s="26"/>
    </row>
    <row r="20" spans="1:16">
      <c r="N20" s="29" t="s">
        <v>60</v>
      </c>
    </row>
    <row r="21" spans="1:16" ht="15">
      <c r="D21" s="35">
        <v>20</v>
      </c>
      <c r="E21" s="10" t="s">
        <v>107</v>
      </c>
      <c r="F21" s="35">
        <v>120</v>
      </c>
      <c r="L21" s="24" t="s">
        <v>60</v>
      </c>
      <c r="N21" s="29"/>
    </row>
    <row r="22" spans="1:16" ht="15">
      <c r="A22" t="s">
        <v>27</v>
      </c>
      <c r="B22" s="13" t="s">
        <v>84</v>
      </c>
      <c r="E22" s="10" t="s">
        <v>108</v>
      </c>
      <c r="F22" s="35">
        <v>60</v>
      </c>
      <c r="L22" s="25"/>
      <c r="M22" s="17"/>
      <c r="N22" s="26"/>
    </row>
    <row r="23" spans="1:16" ht="15">
      <c r="A23" t="s">
        <v>26</v>
      </c>
      <c r="E23" s="10" t="s">
        <v>109</v>
      </c>
      <c r="F23" s="35">
        <v>20</v>
      </c>
      <c r="L23" s="7" t="s">
        <v>80</v>
      </c>
    </row>
    <row r="24" spans="1:16">
      <c r="A24" t="s">
        <v>28</v>
      </c>
      <c r="L24" s="7"/>
    </row>
    <row r="25" spans="1:16" ht="15">
      <c r="A25" t="s">
        <v>29</v>
      </c>
      <c r="P25" s="11" t="s">
        <v>25</v>
      </c>
    </row>
    <row r="26" spans="1:16">
      <c r="A26" t="s">
        <v>30</v>
      </c>
      <c r="P26" s="22" t="s">
        <v>79</v>
      </c>
    </row>
    <row r="27" spans="1:16">
      <c r="A27" t="s">
        <v>83</v>
      </c>
      <c r="P27" s="23"/>
    </row>
    <row r="28" spans="1:16">
      <c r="A28" t="s">
        <v>32</v>
      </c>
      <c r="P28" s="9" t="s">
        <v>60</v>
      </c>
    </row>
    <row r="29" spans="1:16">
      <c r="A29" t="s">
        <v>49</v>
      </c>
      <c r="P29" s="9"/>
    </row>
  </sheetData>
  <sortState xmlns:xlrd2="http://schemas.microsoft.com/office/spreadsheetml/2017/richdata2" ref="C11:J16">
    <sortCondition descending="1" ref="H11:H16"/>
  </sortState>
  <mergeCells count="16">
    <mergeCell ref="P14:P15"/>
    <mergeCell ref="P12:P13"/>
    <mergeCell ref="P28:P29"/>
    <mergeCell ref="P26:P27"/>
    <mergeCell ref="L23:L24"/>
    <mergeCell ref="L21:L22"/>
    <mergeCell ref="N8:N9"/>
    <mergeCell ref="N6:N7"/>
    <mergeCell ref="N20:N21"/>
    <mergeCell ref="N18:N19"/>
    <mergeCell ref="L9:L10"/>
    <mergeCell ref="L11:L12"/>
    <mergeCell ref="L15:L16"/>
    <mergeCell ref="L17:L18"/>
    <mergeCell ref="L3:L4"/>
    <mergeCell ref="L5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17" sqref="B17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1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1" t="s">
        <v>78</v>
      </c>
      <c r="N2" s="11" t="s">
        <v>81</v>
      </c>
      <c r="P2" s="11" t="s">
        <v>82</v>
      </c>
    </row>
    <row r="3" spans="1:16">
      <c r="A3" s="1">
        <v>3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4">
        <f>((G3*0.5)+E3)/SUM(E3:G3)</f>
        <v>0.69230769230769229</v>
      </c>
      <c r="I3" s="21" t="s">
        <v>68</v>
      </c>
      <c r="J3" s="1">
        <v>1732.22</v>
      </c>
      <c r="L3" s="24" t="s">
        <v>86</v>
      </c>
    </row>
    <row r="4" spans="1:16" ht="14.25" customHeight="1">
      <c r="A4" s="1"/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4">
        <f>((G4*0.5)+E4)/SUM(E4:G4)</f>
        <v>0.69230769230769229</v>
      </c>
      <c r="I4" s="21" t="s">
        <v>68</v>
      </c>
      <c r="J4" s="1">
        <v>1639.06</v>
      </c>
      <c r="L4" s="25"/>
      <c r="M4" s="17"/>
    </row>
    <row r="5" spans="1:16" ht="14.25" customHeight="1">
      <c r="A5" s="1">
        <v>1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4">
        <f>((G5*0.5)+E5)/SUM(E5:G5)</f>
        <v>0.53846153846153844</v>
      </c>
      <c r="I5" s="21" t="s">
        <v>69</v>
      </c>
      <c r="J5" s="1">
        <v>1533.2</v>
      </c>
      <c r="L5" s="6" t="s">
        <v>80</v>
      </c>
      <c r="N5" s="26"/>
    </row>
    <row r="6" spans="1:16">
      <c r="A6" s="1"/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4">
        <f>((G6*0.5)+E6)/SUM(E6:G6)</f>
        <v>0.53846153846153844</v>
      </c>
      <c r="I6" s="21" t="s">
        <v>68</v>
      </c>
      <c r="J6" s="1">
        <v>1643.26</v>
      </c>
      <c r="L6" s="6"/>
      <c r="N6" s="27" t="s">
        <v>86</v>
      </c>
    </row>
    <row r="7" spans="1:16">
      <c r="B7">
        <v>8</v>
      </c>
      <c r="C7" t="s">
        <v>62</v>
      </c>
      <c r="D7" s="2" t="s">
        <v>20</v>
      </c>
      <c r="E7" s="2">
        <v>6</v>
      </c>
      <c r="F7" s="2">
        <v>7</v>
      </c>
      <c r="G7" s="2">
        <v>0</v>
      </c>
      <c r="H7" s="5">
        <f>((G7*0.5)+E7)/SUM(E7:G7)</f>
        <v>0.46153846153846156</v>
      </c>
      <c r="I7" s="16" t="s">
        <v>69</v>
      </c>
      <c r="J7" s="2">
        <v>1588.24</v>
      </c>
      <c r="N7" s="28"/>
      <c r="O7" s="17"/>
    </row>
    <row r="8" spans="1:16">
      <c r="A8" s="17"/>
      <c r="B8" s="17">
        <v>9</v>
      </c>
      <c r="C8" s="17" t="s">
        <v>60</v>
      </c>
      <c r="D8" s="18" t="s">
        <v>58</v>
      </c>
      <c r="E8" s="18">
        <v>6</v>
      </c>
      <c r="F8" s="18">
        <v>7</v>
      </c>
      <c r="G8" s="18">
        <v>0</v>
      </c>
      <c r="H8" s="19">
        <f>((G8*0.5)+E8)/SUM(E8:G8)</f>
        <v>0.46153846153846156</v>
      </c>
      <c r="I8" s="20" t="s">
        <v>69</v>
      </c>
      <c r="J8" s="18">
        <v>1475.86</v>
      </c>
      <c r="N8" s="29" t="s">
        <v>89</v>
      </c>
      <c r="P8" s="26"/>
    </row>
    <row r="9" spans="1:16" ht="15">
      <c r="A9" s="11" t="s">
        <v>66</v>
      </c>
      <c r="L9" s="32" t="s">
        <v>73</v>
      </c>
      <c r="N9" s="29"/>
      <c r="P9" s="26"/>
    </row>
    <row r="10" spans="1:16" ht="15">
      <c r="A10" s="11" t="s">
        <v>23</v>
      </c>
      <c r="B10" s="11" t="s">
        <v>22</v>
      </c>
      <c r="C10" s="11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6</v>
      </c>
      <c r="I10" s="15" t="s">
        <v>67</v>
      </c>
      <c r="J10" s="11" t="s">
        <v>5</v>
      </c>
      <c r="L10" s="33"/>
      <c r="M10" s="17"/>
      <c r="N10" s="26"/>
      <c r="P10" s="26"/>
    </row>
    <row r="11" spans="1:16">
      <c r="A11" s="1"/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4">
        <f>((G11*0.5)+E11)/SUM(E11:G11)</f>
        <v>0.61538461538461542</v>
      </c>
      <c r="I11" s="21" t="s">
        <v>93</v>
      </c>
      <c r="J11" s="1">
        <v>1625.18</v>
      </c>
      <c r="L11" s="9" t="s">
        <v>89</v>
      </c>
      <c r="P11" s="26"/>
    </row>
    <row r="12" spans="1:16">
      <c r="A12" s="1">
        <v>2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4">
        <f>((G12*0.5)+E12)/SUM(E12:G12)</f>
        <v>0.53846153846153844</v>
      </c>
      <c r="I12" s="21" t="s">
        <v>69</v>
      </c>
      <c r="J12" s="1">
        <v>1578.96</v>
      </c>
      <c r="L12" s="9"/>
      <c r="P12" s="29" t="s">
        <v>86</v>
      </c>
    </row>
    <row r="13" spans="1:16">
      <c r="B13">
        <v>7</v>
      </c>
      <c r="C13" t="s">
        <v>90</v>
      </c>
      <c r="D13" s="2" t="s">
        <v>76</v>
      </c>
      <c r="E13">
        <v>7</v>
      </c>
      <c r="F13">
        <v>6</v>
      </c>
      <c r="G13">
        <v>0</v>
      </c>
      <c r="H13" s="5">
        <f>((G13*0.5)+E13)/SUM(E13:G13)</f>
        <v>0.53846153846153844</v>
      </c>
      <c r="I13" s="14" t="s">
        <v>95</v>
      </c>
      <c r="J13">
        <v>1497.04</v>
      </c>
      <c r="P13" s="30"/>
    </row>
    <row r="14" spans="1:16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5">
        <f>((G14*0.5)+E14)/SUM(E14:G14)</f>
        <v>0.38461538461538464</v>
      </c>
      <c r="I14" s="14" t="s">
        <v>74</v>
      </c>
      <c r="J14">
        <v>1303.76</v>
      </c>
      <c r="P14" s="27" t="s">
        <v>88</v>
      </c>
    </row>
    <row r="15" spans="1:16" ht="15">
      <c r="B15">
        <v>11</v>
      </c>
      <c r="C15" t="s">
        <v>64</v>
      </c>
      <c r="D15" s="13" t="s">
        <v>91</v>
      </c>
      <c r="E15" s="2">
        <v>4</v>
      </c>
      <c r="F15" s="2">
        <v>9</v>
      </c>
      <c r="G15" s="31">
        <v>0</v>
      </c>
      <c r="H15" s="5">
        <f>((G15*0.5)+E15)/SUM(E15:G15)</f>
        <v>0.30769230769230771</v>
      </c>
      <c r="I15" s="16" t="s">
        <v>68</v>
      </c>
      <c r="J15" s="2">
        <v>1504.64</v>
      </c>
      <c r="L15" s="22" t="s">
        <v>87</v>
      </c>
      <c r="P15" s="27"/>
    </row>
    <row r="16" spans="1:16">
      <c r="B16">
        <v>12</v>
      </c>
      <c r="C16" t="s">
        <v>51</v>
      </c>
      <c r="D16" t="s">
        <v>46</v>
      </c>
      <c r="E16" s="2">
        <v>3</v>
      </c>
      <c r="F16" s="2">
        <v>10</v>
      </c>
      <c r="G16" s="2">
        <v>0</v>
      </c>
      <c r="H16" s="5">
        <f>((G16*0.5)+E16)/SUM(E16:G16)</f>
        <v>0.23076923076923078</v>
      </c>
      <c r="I16" s="16" t="s">
        <v>94</v>
      </c>
      <c r="J16" s="2">
        <v>1382.22</v>
      </c>
      <c r="L16" s="23"/>
      <c r="M16" s="17"/>
      <c r="P16" s="26"/>
    </row>
    <row r="17" spans="1:16">
      <c r="L17" s="9" t="s">
        <v>72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9"/>
      <c r="N18" s="27" t="s">
        <v>72</v>
      </c>
      <c r="P18" s="26"/>
    </row>
    <row r="19" spans="1:16">
      <c r="D19" s="2"/>
      <c r="E19" s="2"/>
      <c r="F19" s="2"/>
      <c r="G19" s="2"/>
      <c r="H19" s="5"/>
      <c r="I19" s="16"/>
      <c r="J19" s="2"/>
      <c r="N19" s="28"/>
      <c r="O19" s="17"/>
      <c r="P19" s="26"/>
    </row>
    <row r="20" spans="1:16">
      <c r="N20" s="29" t="s">
        <v>88</v>
      </c>
    </row>
    <row r="21" spans="1:16" ht="15">
      <c r="D21" s="36">
        <v>35</v>
      </c>
      <c r="E21" s="10" t="s">
        <v>107</v>
      </c>
      <c r="F21" s="35" t="s">
        <v>85</v>
      </c>
      <c r="L21" s="24" t="s">
        <v>88</v>
      </c>
      <c r="N21" s="29"/>
    </row>
    <row r="22" spans="1:16" ht="15">
      <c r="A22" t="s">
        <v>27</v>
      </c>
      <c r="B22" t="s">
        <v>84</v>
      </c>
      <c r="E22" s="10" t="s">
        <v>108</v>
      </c>
      <c r="F22" s="35" t="s">
        <v>85</v>
      </c>
      <c r="L22" s="25"/>
      <c r="M22" s="17"/>
      <c r="N22" s="26"/>
    </row>
    <row r="23" spans="1:16" ht="15">
      <c r="A23" t="s">
        <v>26</v>
      </c>
      <c r="E23" s="10" t="s">
        <v>109</v>
      </c>
      <c r="F23" s="35" t="s">
        <v>85</v>
      </c>
      <c r="L23" s="7" t="s">
        <v>80</v>
      </c>
    </row>
    <row r="24" spans="1:16" ht="15">
      <c r="A24" t="s">
        <v>28</v>
      </c>
      <c r="E24" s="37" t="s">
        <v>112</v>
      </c>
      <c r="F24" s="35"/>
      <c r="L24" s="7"/>
    </row>
    <row r="25" spans="1:16" ht="15">
      <c r="A25" t="s">
        <v>29</v>
      </c>
      <c r="N25" s="11"/>
      <c r="P25" s="11" t="s">
        <v>25</v>
      </c>
    </row>
    <row r="26" spans="1:16">
      <c r="A26" t="s">
        <v>30</v>
      </c>
      <c r="P26" s="24" t="s">
        <v>89</v>
      </c>
    </row>
    <row r="27" spans="1:16">
      <c r="A27" t="s">
        <v>83</v>
      </c>
      <c r="P27" s="25"/>
    </row>
    <row r="28" spans="1:16">
      <c r="A28" t="s">
        <v>32</v>
      </c>
      <c r="P28" s="12" t="s">
        <v>72</v>
      </c>
    </row>
    <row r="29" spans="1:16">
      <c r="A29" t="s">
        <v>49</v>
      </c>
      <c r="P29" s="12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3:L4"/>
    <mergeCell ref="L5:L6"/>
    <mergeCell ref="N6:N7"/>
    <mergeCell ref="N8:N9"/>
    <mergeCell ref="L9:L10"/>
    <mergeCell ref="L11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B17" sqref="B17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1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1" t="s">
        <v>78</v>
      </c>
      <c r="N2" s="11" t="s">
        <v>81</v>
      </c>
      <c r="P2" s="11" t="s">
        <v>82</v>
      </c>
    </row>
    <row r="3" spans="1:16">
      <c r="A3" s="1"/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4">
        <f>((G3*0.5)+E3)/SUM(E3:G3)</f>
        <v>0.92307692307692313</v>
      </c>
      <c r="I3" s="21" t="s">
        <v>75</v>
      </c>
      <c r="J3" s="1">
        <v>1670.76</v>
      </c>
      <c r="L3" s="24" t="s">
        <v>97</v>
      </c>
    </row>
    <row r="4" spans="1:16" ht="14.25" customHeight="1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4">
        <f>((G4*0.5)+E4)/SUM(E4:G4)</f>
        <v>0.69230769230769229</v>
      </c>
      <c r="I4" s="21" t="s">
        <v>68</v>
      </c>
      <c r="J4" s="1">
        <v>1595.7</v>
      </c>
      <c r="L4" s="25"/>
      <c r="M4" s="17"/>
    </row>
    <row r="5" spans="1:16" ht="14.25" customHeight="1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4">
        <f>((G5*0.5)+E5)/SUM(E5:G5)</f>
        <v>0.61538461538461542</v>
      </c>
      <c r="I5" s="21" t="s">
        <v>95</v>
      </c>
      <c r="J5" s="1">
        <v>1645.12</v>
      </c>
      <c r="L5" s="6" t="s">
        <v>80</v>
      </c>
      <c r="N5" s="26"/>
    </row>
    <row r="6" spans="1:16">
      <c r="A6" s="1"/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4">
        <f>((G6*0.5)+E6)/SUM(E6:G6)</f>
        <v>0.53846153846153844</v>
      </c>
      <c r="I6" s="21" t="s">
        <v>69</v>
      </c>
      <c r="J6" s="1">
        <v>1622.42</v>
      </c>
      <c r="L6" s="6"/>
      <c r="N6" s="27" t="s">
        <v>97</v>
      </c>
    </row>
    <row r="7" spans="1:16">
      <c r="B7">
        <v>11</v>
      </c>
      <c r="C7" s="2" t="s">
        <v>98</v>
      </c>
      <c r="D7" s="2" t="s">
        <v>21</v>
      </c>
      <c r="E7" s="2">
        <v>3</v>
      </c>
      <c r="F7" s="2">
        <v>10</v>
      </c>
      <c r="G7" s="2">
        <v>0</v>
      </c>
      <c r="H7" s="5">
        <f>((G7*0.5)+E7)/SUM(E7:G7)</f>
        <v>0.23076923076923078</v>
      </c>
      <c r="I7" s="16" t="s">
        <v>94</v>
      </c>
      <c r="J7" s="2">
        <v>1329.76</v>
      </c>
      <c r="N7" s="28"/>
      <c r="O7" s="17"/>
    </row>
    <row r="8" spans="1:16" ht="15">
      <c r="A8" s="17"/>
      <c r="B8" s="17">
        <v>10</v>
      </c>
      <c r="C8" s="17" t="s">
        <v>99</v>
      </c>
      <c r="D8" s="13" t="s">
        <v>100</v>
      </c>
      <c r="E8" s="18">
        <v>3</v>
      </c>
      <c r="F8" s="18">
        <v>10</v>
      </c>
      <c r="G8" s="18">
        <v>0</v>
      </c>
      <c r="H8" s="19">
        <f>((G8*0.5)+E8)/SUM(E8:G8)</f>
        <v>0.23076923076923078</v>
      </c>
      <c r="I8" s="20" t="s">
        <v>94</v>
      </c>
      <c r="J8" s="18">
        <v>1426.34</v>
      </c>
      <c r="N8" s="29" t="s">
        <v>96</v>
      </c>
      <c r="P8" s="26"/>
    </row>
    <row r="9" spans="1:16" ht="15">
      <c r="A9" s="11" t="s">
        <v>66</v>
      </c>
      <c r="L9" s="24" t="s">
        <v>96</v>
      </c>
      <c r="N9" s="29"/>
      <c r="P9" s="26"/>
    </row>
    <row r="10" spans="1:16" ht="15">
      <c r="A10" s="11" t="s">
        <v>23</v>
      </c>
      <c r="B10" s="11" t="s">
        <v>22</v>
      </c>
      <c r="C10" s="11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6</v>
      </c>
      <c r="I10" s="15" t="s">
        <v>67</v>
      </c>
      <c r="J10" s="11" t="s">
        <v>5</v>
      </c>
      <c r="L10" s="25"/>
      <c r="M10" s="17"/>
      <c r="N10" s="26"/>
      <c r="P10" s="26"/>
    </row>
    <row r="11" spans="1:16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4">
        <f>((G11*0.5)+E11)/SUM(E11:G11)</f>
        <v>0.61538461538461542</v>
      </c>
      <c r="I11" s="21" t="s">
        <v>93</v>
      </c>
      <c r="J11" s="1">
        <v>1668.7</v>
      </c>
      <c r="L11" s="12" t="s">
        <v>88</v>
      </c>
      <c r="P11" s="26"/>
    </row>
    <row r="12" spans="1:16">
      <c r="A12" s="1"/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4">
        <f>((G12*0.5)+E12)/SUM(E12:G12)</f>
        <v>0.53846153846153844</v>
      </c>
      <c r="I12" s="21" t="s">
        <v>69</v>
      </c>
      <c r="J12" s="1">
        <v>1621.08</v>
      </c>
      <c r="L12" s="12"/>
      <c r="P12" s="29" t="s">
        <v>96</v>
      </c>
    </row>
    <row r="13" spans="1:16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5">
        <f>((G13*0.5)+E13)/SUM(E13:G13)</f>
        <v>0.53846153846153844</v>
      </c>
      <c r="I13" s="14" t="s">
        <v>95</v>
      </c>
      <c r="J13">
        <v>1604.78</v>
      </c>
      <c r="P13" s="30"/>
    </row>
    <row r="14" spans="1:16">
      <c r="B14">
        <v>8</v>
      </c>
      <c r="C14" t="s">
        <v>105</v>
      </c>
      <c r="D14" t="s">
        <v>76</v>
      </c>
      <c r="E14" s="2">
        <v>6</v>
      </c>
      <c r="F14" s="2">
        <v>7</v>
      </c>
      <c r="G14" s="31">
        <v>0</v>
      </c>
      <c r="H14" s="5">
        <f>((G14*0.5)+E14)/SUM(E14:G14)</f>
        <v>0.46153846153846156</v>
      </c>
      <c r="I14" s="16" t="s">
        <v>69</v>
      </c>
      <c r="J14" s="2">
        <v>1563.12</v>
      </c>
      <c r="P14" s="27" t="s">
        <v>101</v>
      </c>
    </row>
    <row r="15" spans="1:16" ht="15">
      <c r="B15">
        <v>9</v>
      </c>
      <c r="C15" t="s">
        <v>104</v>
      </c>
      <c r="D15" s="13" t="s">
        <v>106</v>
      </c>
      <c r="E15" s="2">
        <v>6</v>
      </c>
      <c r="F15" s="2">
        <v>7</v>
      </c>
      <c r="G15" s="31">
        <v>0</v>
      </c>
      <c r="H15" s="5">
        <f>((G15*0.5)+E15)/SUM(E15:G15)</f>
        <v>0.46153846153846156</v>
      </c>
      <c r="I15" s="16" t="s">
        <v>68</v>
      </c>
      <c r="J15" s="2">
        <v>1437.26</v>
      </c>
      <c r="L15" s="24" t="s">
        <v>73</v>
      </c>
      <c r="P15" s="27"/>
    </row>
    <row r="16" spans="1:16">
      <c r="B16">
        <v>12</v>
      </c>
      <c r="C16" t="s">
        <v>102</v>
      </c>
      <c r="D16" s="2" t="s">
        <v>44</v>
      </c>
      <c r="E16">
        <v>2</v>
      </c>
      <c r="F16">
        <v>11</v>
      </c>
      <c r="G16">
        <v>0</v>
      </c>
      <c r="H16" s="5">
        <f>((G16*0.5)+E16)/SUM(E16:G16)</f>
        <v>0.15384615384615385</v>
      </c>
      <c r="I16" s="14" t="s">
        <v>103</v>
      </c>
      <c r="J16">
        <v>1463.6</v>
      </c>
      <c r="L16" s="25"/>
      <c r="M16" s="17"/>
      <c r="P16" s="26"/>
    </row>
    <row r="17" spans="1:16">
      <c r="L17" s="12" t="s">
        <v>60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12"/>
      <c r="N18" s="27" t="s">
        <v>73</v>
      </c>
      <c r="P18" s="26"/>
    </row>
    <row r="19" spans="1:16">
      <c r="D19" s="2"/>
      <c r="E19" s="2"/>
      <c r="F19" s="2"/>
      <c r="G19" s="2"/>
      <c r="H19" s="5"/>
      <c r="I19" s="16"/>
      <c r="J19" s="2"/>
      <c r="N19" s="28"/>
      <c r="O19" s="17"/>
      <c r="P19" s="26"/>
    </row>
    <row r="20" spans="1:16">
      <c r="N20" s="29" t="s">
        <v>101</v>
      </c>
    </row>
    <row r="21" spans="1:16" ht="15">
      <c r="D21" s="36">
        <v>50</v>
      </c>
      <c r="E21" s="10" t="s">
        <v>107</v>
      </c>
      <c r="F21" s="35" t="s">
        <v>85</v>
      </c>
      <c r="L21" s="24" t="s">
        <v>101</v>
      </c>
      <c r="N21" s="29"/>
    </row>
    <row r="22" spans="1:16" ht="15">
      <c r="A22" t="s">
        <v>27</v>
      </c>
      <c r="B22" t="s">
        <v>84</v>
      </c>
      <c r="E22" s="10" t="s">
        <v>108</v>
      </c>
      <c r="F22" s="35" t="s">
        <v>85</v>
      </c>
      <c r="L22" s="25"/>
      <c r="M22" s="17"/>
      <c r="N22" s="26"/>
    </row>
    <row r="23" spans="1:16" ht="15">
      <c r="A23" t="s">
        <v>26</v>
      </c>
      <c r="E23" s="10" t="s">
        <v>109</v>
      </c>
      <c r="F23" s="35" t="s">
        <v>85</v>
      </c>
      <c r="L23" s="7" t="s">
        <v>80</v>
      </c>
    </row>
    <row r="24" spans="1:16" ht="15">
      <c r="A24" t="s">
        <v>28</v>
      </c>
      <c r="E24" s="37" t="s">
        <v>111</v>
      </c>
      <c r="F24" s="35" t="s">
        <v>91</v>
      </c>
      <c r="L24" s="7"/>
    </row>
    <row r="25" spans="1:16" ht="15">
      <c r="A25" t="s">
        <v>29</v>
      </c>
      <c r="N25" s="11"/>
      <c r="P25" s="11" t="s">
        <v>25</v>
      </c>
    </row>
    <row r="26" spans="1:16">
      <c r="A26" t="s">
        <v>30</v>
      </c>
      <c r="P26" s="32" t="s">
        <v>97</v>
      </c>
    </row>
    <row r="27" spans="1:16">
      <c r="A27" t="s">
        <v>83</v>
      </c>
      <c r="P27" s="33"/>
    </row>
    <row r="28" spans="1:16">
      <c r="A28" t="s">
        <v>32</v>
      </c>
      <c r="P28" s="9" t="s">
        <v>73</v>
      </c>
    </row>
    <row r="29" spans="1:16">
      <c r="A29" t="s">
        <v>49</v>
      </c>
      <c r="P29" s="9"/>
    </row>
  </sheetData>
  <sortState xmlns:xlrd2="http://schemas.microsoft.com/office/spreadsheetml/2017/richdata2" ref="C3:J8">
    <sortCondition descending="1" ref="H3:H8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3:L4"/>
    <mergeCell ref="L5:L6"/>
    <mergeCell ref="N6:N7"/>
    <mergeCell ref="N8:N9"/>
    <mergeCell ref="L9:L10"/>
    <mergeCell ref="L11:L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B4" sqref="B4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1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1" t="s">
        <v>78</v>
      </c>
      <c r="N2" s="11" t="s">
        <v>81</v>
      </c>
      <c r="P2" s="11" t="s">
        <v>82</v>
      </c>
    </row>
    <row r="3" spans="1:16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4">
        <f>((G3*0.5)+E3)/SUM(E3:G3)</f>
        <v>0.61538461538461542</v>
      </c>
      <c r="I3" s="21" t="s">
        <v>93</v>
      </c>
      <c r="J3" s="1">
        <v>1593.46</v>
      </c>
      <c r="L3" s="24" t="s">
        <v>96</v>
      </c>
    </row>
    <row r="4" spans="1:16" ht="14.25" customHeight="1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4">
        <f>((G4*0.5)+E4)/SUM(E4:G4)</f>
        <v>0.61538461538461542</v>
      </c>
      <c r="I4" s="21" t="s">
        <v>69</v>
      </c>
      <c r="J4" s="1">
        <v>1541.96</v>
      </c>
      <c r="L4" s="25"/>
      <c r="M4" s="17"/>
    </row>
    <row r="5" spans="1:16" ht="14.25" customHeight="1">
      <c r="A5" s="1"/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4">
        <f>((G5*0.5)+E5)/SUM(E5:G5)</f>
        <v>0.61538461538461542</v>
      </c>
      <c r="I5" s="21" t="s">
        <v>68</v>
      </c>
      <c r="J5" s="1">
        <v>1469.7</v>
      </c>
      <c r="L5" s="6" t="s">
        <v>80</v>
      </c>
      <c r="N5" s="26"/>
    </row>
    <row r="6" spans="1:16">
      <c r="A6" s="2"/>
      <c r="B6" s="2">
        <v>8</v>
      </c>
      <c r="C6" s="2" t="s">
        <v>116</v>
      </c>
      <c r="D6" s="2" t="s">
        <v>10</v>
      </c>
      <c r="E6" s="2">
        <v>6</v>
      </c>
      <c r="F6" s="2">
        <v>7</v>
      </c>
      <c r="G6" s="2">
        <v>0</v>
      </c>
      <c r="H6" s="5">
        <f>((G6*0.5)+E6)/SUM(E6:G6)</f>
        <v>0.46153846153846156</v>
      </c>
      <c r="I6" s="16" t="s">
        <v>69</v>
      </c>
      <c r="J6" s="2">
        <v>1471.44</v>
      </c>
      <c r="L6" s="6"/>
      <c r="N6" s="29" t="s">
        <v>96</v>
      </c>
    </row>
    <row r="7" spans="1:16">
      <c r="B7">
        <v>10</v>
      </c>
      <c r="C7" s="2" t="s">
        <v>117</v>
      </c>
      <c r="D7" s="2" t="s">
        <v>19</v>
      </c>
      <c r="E7" s="2">
        <v>6</v>
      </c>
      <c r="F7" s="2">
        <v>7</v>
      </c>
      <c r="G7" s="2">
        <v>0</v>
      </c>
      <c r="H7" s="5">
        <f>((G7*0.5)+E7)/SUM(E7:G7)</f>
        <v>0.46153846153846156</v>
      </c>
      <c r="I7" s="16" t="s">
        <v>68</v>
      </c>
      <c r="J7" s="2">
        <v>1396.52</v>
      </c>
      <c r="N7" s="30"/>
      <c r="O7" s="17"/>
    </row>
    <row r="8" spans="1:16">
      <c r="A8" s="17"/>
      <c r="B8" s="17">
        <v>12</v>
      </c>
      <c r="C8" s="17" t="s">
        <v>118</v>
      </c>
      <c r="D8" s="17" t="s">
        <v>43</v>
      </c>
      <c r="E8" s="18">
        <v>3</v>
      </c>
      <c r="F8" s="18">
        <v>10</v>
      </c>
      <c r="G8" s="18">
        <v>0</v>
      </c>
      <c r="H8" s="19">
        <f>((G8*0.5)+E8)/SUM(E8:G8)</f>
        <v>0.23076923076923078</v>
      </c>
      <c r="I8" s="20" t="s">
        <v>94</v>
      </c>
      <c r="J8" s="18">
        <v>1071.8599999999999</v>
      </c>
      <c r="N8" s="38" t="s">
        <v>60</v>
      </c>
      <c r="P8" s="26"/>
    </row>
    <row r="9" spans="1:16" ht="15">
      <c r="A9" s="11" t="s">
        <v>66</v>
      </c>
      <c r="L9" s="32" t="s">
        <v>99</v>
      </c>
      <c r="N9" s="38"/>
      <c r="P9" s="26"/>
    </row>
    <row r="10" spans="1:16" ht="15">
      <c r="A10" s="11" t="s">
        <v>23</v>
      </c>
      <c r="B10" s="11" t="s">
        <v>22</v>
      </c>
      <c r="C10" s="11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6</v>
      </c>
      <c r="I10" s="15" t="s">
        <v>67</v>
      </c>
      <c r="J10" s="11" t="s">
        <v>5</v>
      </c>
      <c r="L10" s="33"/>
      <c r="M10" s="17"/>
      <c r="N10" s="26"/>
      <c r="P10" s="26"/>
    </row>
    <row r="11" spans="1:16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4">
        <f>((G11*0.5)+E11)/SUM(E11:G11)</f>
        <v>0.76923076923076927</v>
      </c>
      <c r="I11" s="21" t="s">
        <v>95</v>
      </c>
      <c r="J11" s="1">
        <v>1662.04</v>
      </c>
      <c r="L11" s="9" t="s">
        <v>60</v>
      </c>
      <c r="P11" s="26"/>
    </row>
    <row r="12" spans="1:16" ht="15">
      <c r="A12" s="1"/>
      <c r="B12" s="1">
        <v>4</v>
      </c>
      <c r="C12" s="1" t="s">
        <v>99</v>
      </c>
      <c r="D12" s="13" t="s">
        <v>121</v>
      </c>
      <c r="E12" s="1">
        <v>8</v>
      </c>
      <c r="F12" s="1">
        <v>5</v>
      </c>
      <c r="G12" s="1">
        <v>0</v>
      </c>
      <c r="H12" s="4">
        <f>((G12*0.5)+E12)/SUM(E12:G12)</f>
        <v>0.61538461538461542</v>
      </c>
      <c r="I12" s="21" t="s">
        <v>95</v>
      </c>
      <c r="J12" s="1">
        <v>1508.68</v>
      </c>
      <c r="L12" s="9"/>
      <c r="P12" s="29" t="s">
        <v>96</v>
      </c>
    </row>
    <row r="13" spans="1:16">
      <c r="A13" s="1"/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4">
        <f>((G13*0.5)+E13)/SUM(E13:G13)</f>
        <v>0.46153846153846156</v>
      </c>
      <c r="I13" s="21" t="s">
        <v>69</v>
      </c>
      <c r="J13" s="1">
        <v>1559.22</v>
      </c>
      <c r="P13" s="30"/>
    </row>
    <row r="14" spans="1:16">
      <c r="B14">
        <v>7</v>
      </c>
      <c r="C14" t="s">
        <v>120</v>
      </c>
      <c r="D14" t="s">
        <v>44</v>
      </c>
      <c r="E14" s="2">
        <v>6</v>
      </c>
      <c r="F14" s="2">
        <v>7</v>
      </c>
      <c r="G14" s="31">
        <v>0</v>
      </c>
      <c r="H14" s="5">
        <f>((G14*0.5)+E14)/SUM(E14:G14)</f>
        <v>0.46153846153846156</v>
      </c>
      <c r="I14" s="16" t="s">
        <v>68</v>
      </c>
      <c r="J14" s="2">
        <v>1534.62</v>
      </c>
      <c r="P14" s="27" t="s">
        <v>115</v>
      </c>
    </row>
    <row r="15" spans="1:16">
      <c r="B15">
        <v>9</v>
      </c>
      <c r="C15" t="s">
        <v>105</v>
      </c>
      <c r="D15" t="s">
        <v>76</v>
      </c>
      <c r="E15" s="2">
        <v>6</v>
      </c>
      <c r="F15" s="2">
        <v>7</v>
      </c>
      <c r="G15" s="31">
        <v>0</v>
      </c>
      <c r="H15" s="5">
        <f>((G15*0.5)+E15)/SUM(E15:G15)</f>
        <v>0.46153846153846156</v>
      </c>
      <c r="I15" s="16" t="s">
        <v>68</v>
      </c>
      <c r="J15" s="2">
        <v>1411.74</v>
      </c>
      <c r="L15" s="24" t="s">
        <v>73</v>
      </c>
      <c r="P15" s="27"/>
    </row>
    <row r="16" spans="1:16">
      <c r="B16">
        <v>11</v>
      </c>
      <c r="C16" t="s">
        <v>71</v>
      </c>
      <c r="D16" s="2" t="s">
        <v>8</v>
      </c>
      <c r="E16" s="2">
        <v>3</v>
      </c>
      <c r="F16" s="2">
        <v>10</v>
      </c>
      <c r="G16" s="31">
        <v>0</v>
      </c>
      <c r="H16" s="5">
        <f>((G16*0.5)+E16)/SUM(E16:G16)</f>
        <v>0.23076923076923078</v>
      </c>
      <c r="I16" s="14" t="s">
        <v>103</v>
      </c>
      <c r="J16" s="2">
        <v>1163.0999999999999</v>
      </c>
      <c r="L16" s="25"/>
      <c r="M16" s="17"/>
      <c r="P16" s="26"/>
    </row>
    <row r="17" spans="1:16">
      <c r="L17" s="12" t="s">
        <v>119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12"/>
      <c r="N18" s="27" t="s">
        <v>73</v>
      </c>
      <c r="P18" s="26"/>
    </row>
    <row r="19" spans="1:16">
      <c r="D19" s="2"/>
      <c r="E19" s="2"/>
      <c r="F19" s="2"/>
      <c r="G19" s="2"/>
      <c r="H19" s="5"/>
      <c r="I19" s="16"/>
      <c r="J19" s="2"/>
      <c r="N19" s="28"/>
      <c r="O19" s="17"/>
      <c r="P19" s="26"/>
    </row>
    <row r="20" spans="1:16">
      <c r="N20" s="29" t="s">
        <v>115</v>
      </c>
    </row>
    <row r="21" spans="1:16" ht="15">
      <c r="D21" s="35">
        <v>50</v>
      </c>
      <c r="E21" s="10" t="s">
        <v>107</v>
      </c>
      <c r="F21" s="35">
        <v>200</v>
      </c>
      <c r="L21" s="24" t="s">
        <v>115</v>
      </c>
      <c r="N21" s="29"/>
    </row>
    <row r="22" spans="1:16" ht="15">
      <c r="A22" t="s">
        <v>27</v>
      </c>
      <c r="B22" t="s">
        <v>84</v>
      </c>
      <c r="E22" s="10" t="s">
        <v>108</v>
      </c>
      <c r="F22" s="35">
        <v>100</v>
      </c>
      <c r="L22" s="25"/>
      <c r="M22" s="17"/>
      <c r="N22" s="26"/>
    </row>
    <row r="23" spans="1:16" ht="15">
      <c r="A23" t="s">
        <v>26</v>
      </c>
      <c r="E23" s="10" t="s">
        <v>109</v>
      </c>
      <c r="F23" s="35">
        <v>40</v>
      </c>
      <c r="L23" s="7" t="s">
        <v>80</v>
      </c>
    </row>
    <row r="24" spans="1:16" ht="15">
      <c r="A24" t="s">
        <v>28</v>
      </c>
      <c r="E24" s="10" t="s">
        <v>113</v>
      </c>
      <c r="F24" s="35">
        <v>50</v>
      </c>
      <c r="L24" s="7"/>
    </row>
    <row r="25" spans="1:16" ht="15">
      <c r="A25" t="s">
        <v>29</v>
      </c>
      <c r="E25" s="10" t="s">
        <v>114</v>
      </c>
      <c r="F25" s="35">
        <v>50</v>
      </c>
      <c r="N25" s="11"/>
      <c r="P25" s="11" t="s">
        <v>25</v>
      </c>
    </row>
    <row r="26" spans="1:16" ht="15">
      <c r="A26" t="s">
        <v>30</v>
      </c>
      <c r="E26" s="37" t="s">
        <v>111</v>
      </c>
      <c r="F26" s="35">
        <v>10</v>
      </c>
      <c r="P26" s="32" t="s">
        <v>60</v>
      </c>
    </row>
    <row r="27" spans="1:16">
      <c r="A27" t="s">
        <v>83</v>
      </c>
      <c r="P27" s="33"/>
    </row>
    <row r="28" spans="1:16">
      <c r="A28" t="s">
        <v>32</v>
      </c>
      <c r="P28" s="9" t="s">
        <v>73</v>
      </c>
    </row>
    <row r="29" spans="1:16">
      <c r="A29" t="s">
        <v>49</v>
      </c>
      <c r="P29" s="9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3:L4"/>
    <mergeCell ref="L5:L6"/>
    <mergeCell ref="N6:N7"/>
    <mergeCell ref="N8:N9"/>
    <mergeCell ref="L9:L10"/>
    <mergeCell ref="L11:L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F4" sqref="F4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1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1" t="s">
        <v>78</v>
      </c>
      <c r="N2" s="11" t="s">
        <v>81</v>
      </c>
      <c r="P2" s="11" t="s">
        <v>82</v>
      </c>
    </row>
    <row r="3" spans="1:16">
      <c r="A3" s="1"/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>((G3*0.5)+E3)/SUM(E3:G3)</f>
        <v>0.53846153846153844</v>
      </c>
      <c r="I3" s="21" t="s">
        <v>127</v>
      </c>
      <c r="J3" s="1">
        <v>1792.26</v>
      </c>
      <c r="L3" s="24" t="s">
        <v>123</v>
      </c>
    </row>
    <row r="4" spans="1:16" ht="14.25" customHeight="1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4">
        <f>((G4*0.5)+E4)/SUM(E4:G4)</f>
        <v>0.53846153846153844</v>
      </c>
      <c r="I4" s="21" t="s">
        <v>126</v>
      </c>
      <c r="J4" s="1">
        <v>1746.74</v>
      </c>
      <c r="L4" s="25"/>
      <c r="M4" s="17"/>
    </row>
    <row r="5" spans="1:16" ht="14.25" customHeight="1">
      <c r="A5" s="2"/>
      <c r="B5" s="2">
        <v>7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>((G5*0.5)+E5)/SUM(E5:G5)</f>
        <v>0.46153846153846156</v>
      </c>
      <c r="I5" s="16" t="s">
        <v>128</v>
      </c>
      <c r="J5" s="2">
        <v>1623.88</v>
      </c>
      <c r="L5" s="6" t="s">
        <v>80</v>
      </c>
      <c r="N5" s="26"/>
    </row>
    <row r="6" spans="1:16">
      <c r="A6" s="2"/>
      <c r="B6" s="2">
        <v>8</v>
      </c>
      <c r="C6" s="2" t="s">
        <v>96</v>
      </c>
      <c r="D6" s="2" t="s">
        <v>46</v>
      </c>
      <c r="E6" s="2">
        <v>5</v>
      </c>
      <c r="F6" s="2">
        <v>8</v>
      </c>
      <c r="G6" s="2">
        <v>0</v>
      </c>
      <c r="H6" s="5">
        <f>((G6*0.5)+E6)/SUM(E6:G6)</f>
        <v>0.38461538461538464</v>
      </c>
      <c r="I6" s="16" t="s">
        <v>128</v>
      </c>
      <c r="J6" s="2">
        <v>1608.62</v>
      </c>
      <c r="L6" s="6"/>
      <c r="N6" s="38" t="s">
        <v>123</v>
      </c>
    </row>
    <row r="7" spans="1:16">
      <c r="B7">
        <v>9</v>
      </c>
      <c r="C7" s="2" t="s">
        <v>99</v>
      </c>
      <c r="D7" s="2" t="s">
        <v>121</v>
      </c>
      <c r="E7" s="2">
        <v>5</v>
      </c>
      <c r="F7" s="2">
        <v>8</v>
      </c>
      <c r="G7" s="2">
        <v>0</v>
      </c>
      <c r="H7" s="5">
        <f>((G7*0.5)+E7)/SUM(E7:G7)</f>
        <v>0.38461538461538464</v>
      </c>
      <c r="I7" s="16" t="s">
        <v>128</v>
      </c>
      <c r="J7" s="2">
        <v>1608.1</v>
      </c>
      <c r="N7" s="40"/>
      <c r="O7" s="17"/>
    </row>
    <row r="8" spans="1:16">
      <c r="A8" s="17"/>
      <c r="B8" s="17">
        <v>11</v>
      </c>
      <c r="C8" s="17" t="s">
        <v>73</v>
      </c>
      <c r="D8" s="17" t="s">
        <v>77</v>
      </c>
      <c r="E8" s="18">
        <v>3</v>
      </c>
      <c r="F8" s="18">
        <v>10</v>
      </c>
      <c r="G8" s="18">
        <v>0</v>
      </c>
      <c r="H8" s="19">
        <f>((G8*0.5)+E8)/SUM(E8:G8)</f>
        <v>0.23076923076923078</v>
      </c>
      <c r="I8" s="20" t="s">
        <v>129</v>
      </c>
      <c r="J8" s="18">
        <v>1419.32</v>
      </c>
      <c r="N8" s="29" t="s">
        <v>116</v>
      </c>
      <c r="P8" s="26"/>
    </row>
    <row r="9" spans="1:16" ht="15">
      <c r="A9" s="11" t="s">
        <v>66</v>
      </c>
      <c r="L9" s="24" t="s">
        <v>116</v>
      </c>
      <c r="N9" s="29"/>
      <c r="P9" s="26"/>
    </row>
    <row r="10" spans="1:16" ht="15">
      <c r="A10" s="11" t="s">
        <v>23</v>
      </c>
      <c r="B10" s="11" t="s">
        <v>22</v>
      </c>
      <c r="C10" s="11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6</v>
      </c>
      <c r="I10" s="15" t="s">
        <v>67</v>
      </c>
      <c r="J10" s="11" t="s">
        <v>5</v>
      </c>
      <c r="L10" s="25"/>
      <c r="M10" s="17"/>
      <c r="N10" s="26"/>
      <c r="P10" s="26"/>
    </row>
    <row r="11" spans="1:16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4">
        <f>((G11*0.5)+E11)/SUM(E11:G11)</f>
        <v>0.92307692307692313</v>
      </c>
      <c r="I11" s="21" t="s">
        <v>130</v>
      </c>
      <c r="J11" s="1">
        <v>1895.72</v>
      </c>
      <c r="L11" s="12" t="s">
        <v>124</v>
      </c>
      <c r="P11" s="26"/>
    </row>
    <row r="12" spans="1:16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4">
        <f>((G12*0.5)+E12)/SUM(E12:G12)</f>
        <v>0.61538461538461542</v>
      </c>
      <c r="I12" s="21" t="s">
        <v>128</v>
      </c>
      <c r="J12" s="1">
        <v>1666.54</v>
      </c>
      <c r="L12" s="12"/>
      <c r="P12" s="38" t="s">
        <v>116</v>
      </c>
    </row>
    <row r="13" spans="1:16">
      <c r="A13" s="1"/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4">
        <f>((G13*0.5)+E13)/SUM(E13:G13)</f>
        <v>0.61538461538461542</v>
      </c>
      <c r="I13" s="21" t="s">
        <v>131</v>
      </c>
      <c r="J13" s="1">
        <v>1770.32</v>
      </c>
      <c r="P13" s="40"/>
    </row>
    <row r="14" spans="1:16">
      <c r="A14" s="1"/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39">
        <v>0</v>
      </c>
      <c r="H14" s="4">
        <f>((G14*0.5)+E14)/SUM(E14:G14)</f>
        <v>0.61538461538461542</v>
      </c>
      <c r="I14" s="21" t="s">
        <v>131</v>
      </c>
      <c r="J14" s="1">
        <v>1642.38</v>
      </c>
      <c r="P14" s="29" t="s">
        <v>122</v>
      </c>
    </row>
    <row r="15" spans="1:16">
      <c r="B15">
        <v>10</v>
      </c>
      <c r="C15" s="2" t="s">
        <v>125</v>
      </c>
      <c r="D15" s="2" t="s">
        <v>44</v>
      </c>
      <c r="E15" s="2">
        <v>4</v>
      </c>
      <c r="F15" s="2">
        <v>9</v>
      </c>
      <c r="G15" s="31">
        <v>0</v>
      </c>
      <c r="H15" s="5">
        <f>((G15*0.5)+E15)/SUM(E15:G15)</f>
        <v>0.30769230769230771</v>
      </c>
      <c r="I15" s="16" t="s">
        <v>129</v>
      </c>
      <c r="J15" s="2">
        <v>1496.7</v>
      </c>
      <c r="L15" s="32" t="s">
        <v>115</v>
      </c>
      <c r="P15" s="29"/>
    </row>
    <row r="16" spans="1:16">
      <c r="B16">
        <v>12</v>
      </c>
      <c r="C16" s="2" t="s">
        <v>118</v>
      </c>
      <c r="D16" s="2" t="s">
        <v>43</v>
      </c>
      <c r="E16" s="2">
        <v>3</v>
      </c>
      <c r="F16" s="2">
        <v>10</v>
      </c>
      <c r="G16" s="31">
        <v>0</v>
      </c>
      <c r="H16" s="5">
        <f>((G16*0.5)+E16)/SUM(E16:G16)</f>
        <v>0.23076923076923078</v>
      </c>
      <c r="I16" s="16" t="s">
        <v>132</v>
      </c>
      <c r="J16" s="2">
        <v>1310.1400000000001</v>
      </c>
      <c r="L16" s="33"/>
      <c r="M16" s="17"/>
      <c r="P16" s="26"/>
    </row>
    <row r="17" spans="1:16">
      <c r="L17" s="9" t="s">
        <v>122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9"/>
      <c r="N18" s="29" t="s">
        <v>122</v>
      </c>
      <c r="P18" s="26"/>
    </row>
    <row r="19" spans="1:16">
      <c r="D19" s="2"/>
      <c r="E19" s="2"/>
      <c r="F19" s="2"/>
      <c r="G19" s="2"/>
      <c r="H19" s="5"/>
      <c r="I19" s="16"/>
      <c r="J19" s="2"/>
      <c r="N19" s="30"/>
      <c r="O19" s="17"/>
      <c r="P19" s="26"/>
    </row>
    <row r="20" spans="1:16">
      <c r="N20" s="38" t="s">
        <v>60</v>
      </c>
    </row>
    <row r="21" spans="1:16" ht="15">
      <c r="D21" s="35">
        <v>50</v>
      </c>
      <c r="E21" s="10" t="s">
        <v>107</v>
      </c>
      <c r="F21" s="35">
        <v>200</v>
      </c>
      <c r="L21" s="24" t="s">
        <v>60</v>
      </c>
      <c r="N21" s="38"/>
    </row>
    <row r="22" spans="1:16" ht="15">
      <c r="A22" t="s">
        <v>27</v>
      </c>
      <c r="B22" t="s">
        <v>84</v>
      </c>
      <c r="E22" s="10" t="s">
        <v>108</v>
      </c>
      <c r="F22" s="35">
        <v>100</v>
      </c>
      <c r="L22" s="25"/>
      <c r="M22" s="17"/>
      <c r="N22" s="26"/>
    </row>
    <row r="23" spans="1:16" ht="15">
      <c r="A23" t="s">
        <v>26</v>
      </c>
      <c r="E23" s="10" t="s">
        <v>109</v>
      </c>
      <c r="F23" s="35">
        <v>40</v>
      </c>
      <c r="L23" s="7" t="s">
        <v>80</v>
      </c>
    </row>
    <row r="24" spans="1:16" ht="15">
      <c r="A24" t="s">
        <v>28</v>
      </c>
      <c r="E24" s="10" t="s">
        <v>113</v>
      </c>
      <c r="F24" s="35">
        <v>50</v>
      </c>
      <c r="L24" s="7"/>
    </row>
    <row r="25" spans="1:16" ht="15">
      <c r="A25" t="s">
        <v>29</v>
      </c>
      <c r="E25" s="10" t="s">
        <v>114</v>
      </c>
      <c r="F25" s="35">
        <v>50</v>
      </c>
      <c r="N25" s="11"/>
      <c r="P25" s="11" t="s">
        <v>25</v>
      </c>
    </row>
    <row r="26" spans="1:16" ht="15">
      <c r="A26" t="s">
        <v>30</v>
      </c>
      <c r="E26" s="37" t="s">
        <v>111</v>
      </c>
      <c r="F26" s="35">
        <v>10</v>
      </c>
      <c r="P26" s="24" t="s">
        <v>123</v>
      </c>
    </row>
    <row r="27" spans="1:16">
      <c r="A27" t="s">
        <v>83</v>
      </c>
      <c r="P27" s="25"/>
    </row>
    <row r="28" spans="1:16">
      <c r="A28" t="s">
        <v>32</v>
      </c>
      <c r="P28" s="12" t="s">
        <v>60</v>
      </c>
    </row>
    <row r="29" spans="1:16">
      <c r="A29" t="s">
        <v>49</v>
      </c>
      <c r="P29" s="12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3:L4"/>
    <mergeCell ref="L5:L6"/>
    <mergeCell ref="N6:N7"/>
    <mergeCell ref="N8:N9"/>
    <mergeCell ref="L9:L10"/>
    <mergeCell ref="L11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B9" sqref="B9"/>
    </sheetView>
  </sheetViews>
  <sheetFormatPr defaultRowHeight="14.25"/>
  <cols>
    <col min="3" max="3" width="17.375" bestFit="1" customWidth="1"/>
    <col min="9" max="9" width="9" style="14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11" t="s">
        <v>65</v>
      </c>
      <c r="L1" s="11" t="s">
        <v>24</v>
      </c>
    </row>
    <row r="2" spans="1:16" s="11" customFormat="1" ht="15">
      <c r="A2" s="11" t="s">
        <v>23</v>
      </c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6</v>
      </c>
      <c r="I2" s="15" t="s">
        <v>67</v>
      </c>
      <c r="J2" s="11" t="s">
        <v>5</v>
      </c>
      <c r="L2" s="11" t="s">
        <v>78</v>
      </c>
      <c r="N2" s="11" t="s">
        <v>81</v>
      </c>
      <c r="P2" s="11" t="s">
        <v>82</v>
      </c>
    </row>
    <row r="3" spans="1:16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>((G3*0.5)+E3)/SUM(E3:G3)</f>
        <v>0.53846153846153844</v>
      </c>
      <c r="I3" s="21" t="s">
        <v>69</v>
      </c>
      <c r="J3" s="1">
        <v>1530.24</v>
      </c>
      <c r="L3" s="24" t="s">
        <v>138</v>
      </c>
    </row>
    <row r="4" spans="1:16" ht="14.25" customHeight="1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4">
        <f>((G4*0.5)+E4)/SUM(E4:G4)</f>
        <v>0.53846153846153844</v>
      </c>
      <c r="I4" s="21" t="s">
        <v>95</v>
      </c>
      <c r="J4" s="1">
        <v>1530.84</v>
      </c>
      <c r="L4" s="25"/>
      <c r="M4" s="17"/>
    </row>
    <row r="5" spans="1:16" ht="14.25" customHeight="1">
      <c r="A5" s="2"/>
      <c r="B5" s="2">
        <v>10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>((G5*0.5)+E5)/SUM(E5:G5)</f>
        <v>0.46153846153846156</v>
      </c>
      <c r="I5" s="16" t="s">
        <v>68</v>
      </c>
      <c r="J5" s="2">
        <v>1523.86</v>
      </c>
      <c r="L5" s="6" t="s">
        <v>80</v>
      </c>
      <c r="N5" s="26"/>
    </row>
    <row r="6" spans="1:16">
      <c r="A6" s="2"/>
      <c r="B6" s="2">
        <v>9</v>
      </c>
      <c r="C6" s="2" t="s">
        <v>133</v>
      </c>
      <c r="D6" s="2" t="s">
        <v>44</v>
      </c>
      <c r="E6" s="2">
        <v>6</v>
      </c>
      <c r="F6" s="2">
        <v>7</v>
      </c>
      <c r="G6" s="2">
        <v>0</v>
      </c>
      <c r="H6" s="5">
        <f>((G6*0.5)+E6)/SUM(E6:G6)</f>
        <v>0.46153846153846156</v>
      </c>
      <c r="I6" s="16" t="s">
        <v>68</v>
      </c>
      <c r="J6" s="2">
        <v>1541.3</v>
      </c>
      <c r="L6" s="6"/>
      <c r="N6" s="38" t="s">
        <v>124</v>
      </c>
    </row>
    <row r="7" spans="1:16">
      <c r="A7" s="2"/>
      <c r="B7" s="2">
        <v>11</v>
      </c>
      <c r="C7" s="31" t="s">
        <v>118</v>
      </c>
      <c r="D7" s="31" t="s">
        <v>43</v>
      </c>
      <c r="E7" s="31">
        <v>4</v>
      </c>
      <c r="F7" s="31">
        <v>9</v>
      </c>
      <c r="G7" s="31">
        <v>0</v>
      </c>
      <c r="H7" s="43">
        <f>((G7*0.5)+E7)/SUM(E7:G7)</f>
        <v>0.30769230769230771</v>
      </c>
      <c r="I7" s="44" t="s">
        <v>74</v>
      </c>
      <c r="J7" s="31">
        <v>1631.78</v>
      </c>
      <c r="N7" s="40"/>
      <c r="O7" s="17"/>
    </row>
    <row r="8" spans="1:16">
      <c r="A8" s="18"/>
      <c r="B8" s="18">
        <v>12</v>
      </c>
      <c r="C8" s="18" t="s">
        <v>134</v>
      </c>
      <c r="D8" s="18" t="s">
        <v>76</v>
      </c>
      <c r="E8" s="18">
        <v>3</v>
      </c>
      <c r="F8" s="18">
        <v>10</v>
      </c>
      <c r="G8" s="18">
        <v>0</v>
      </c>
      <c r="H8" s="19">
        <f>((G8*0.5)+E8)/SUM(E8:G8)</f>
        <v>0.23076923076923078</v>
      </c>
      <c r="I8" s="20" t="s">
        <v>69</v>
      </c>
      <c r="J8" s="18">
        <v>1453.8</v>
      </c>
      <c r="N8" s="29" t="s">
        <v>60</v>
      </c>
      <c r="P8" s="26"/>
    </row>
    <row r="9" spans="1:16" ht="15">
      <c r="A9" s="41" t="s">
        <v>66</v>
      </c>
      <c r="B9" s="2"/>
      <c r="C9" s="2"/>
      <c r="D9" s="2"/>
      <c r="E9" s="2"/>
      <c r="F9" s="2"/>
      <c r="G9" s="2"/>
      <c r="H9" s="2"/>
      <c r="I9" s="16"/>
      <c r="J9" s="2"/>
      <c r="L9" s="32" t="s">
        <v>137</v>
      </c>
      <c r="N9" s="29"/>
      <c r="P9" s="26"/>
    </row>
    <row r="10" spans="1:16" ht="15">
      <c r="A10" s="41" t="s">
        <v>23</v>
      </c>
      <c r="B10" s="41" t="s">
        <v>22</v>
      </c>
      <c r="C10" s="41" t="s">
        <v>0</v>
      </c>
      <c r="D10" s="41" t="s">
        <v>1</v>
      </c>
      <c r="E10" s="41" t="s">
        <v>2</v>
      </c>
      <c r="F10" s="41" t="s">
        <v>3</v>
      </c>
      <c r="G10" s="41" t="s">
        <v>4</v>
      </c>
      <c r="H10" s="41" t="s">
        <v>6</v>
      </c>
      <c r="I10" s="42" t="s">
        <v>67</v>
      </c>
      <c r="J10" s="41" t="s">
        <v>5</v>
      </c>
      <c r="L10" s="33"/>
      <c r="M10" s="17"/>
      <c r="N10" s="26"/>
      <c r="P10" s="26"/>
    </row>
    <row r="11" spans="1:16">
      <c r="A11" s="1"/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4">
        <f>((G11*0.5)+E11)/SUM(E11:G11)</f>
        <v>0.69230769230769229</v>
      </c>
      <c r="I11" s="21" t="s">
        <v>95</v>
      </c>
      <c r="J11" s="1">
        <v>1851.34</v>
      </c>
      <c r="L11" s="9" t="s">
        <v>60</v>
      </c>
      <c r="P11" s="26"/>
    </row>
    <row r="12" spans="1:16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4">
        <f>((G12*0.5)+E12)/SUM(E12:G12)</f>
        <v>0.69230769230769229</v>
      </c>
      <c r="I12" s="21" t="s">
        <v>95</v>
      </c>
      <c r="J12" s="1">
        <v>1742.32</v>
      </c>
      <c r="L12" s="9"/>
      <c r="P12" s="29" t="s">
        <v>60</v>
      </c>
    </row>
    <row r="13" spans="1:16">
      <c r="A13" s="1"/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4">
        <f>((G13*0.5)+E13)/SUM(E13:G13)</f>
        <v>0.61538461538461542</v>
      </c>
      <c r="I13" s="21" t="s">
        <v>95</v>
      </c>
      <c r="J13" s="1">
        <v>1566.5</v>
      </c>
      <c r="P13" s="30"/>
    </row>
    <row r="14" spans="1:16">
      <c r="A14" s="1"/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39">
        <v>0</v>
      </c>
      <c r="H14" s="4">
        <f>((G14*0.5)+E14)/SUM(E14:G14)</f>
        <v>0.53846153846153844</v>
      </c>
      <c r="I14" s="21" t="s">
        <v>68</v>
      </c>
      <c r="J14" s="1">
        <v>1453.92</v>
      </c>
      <c r="P14" s="38" t="s">
        <v>122</v>
      </c>
    </row>
    <row r="15" spans="1:16">
      <c r="A15" s="2"/>
      <c r="B15" s="2">
        <v>7</v>
      </c>
      <c r="C15" s="2" t="s">
        <v>99</v>
      </c>
      <c r="D15" s="2" t="s">
        <v>121</v>
      </c>
      <c r="E15" s="2">
        <v>6</v>
      </c>
      <c r="F15" s="2">
        <v>7</v>
      </c>
      <c r="G15" s="31">
        <v>0</v>
      </c>
      <c r="H15" s="5">
        <f>((G15*0.5)+E15)/SUM(E15:G15)</f>
        <v>0.46153846153846156</v>
      </c>
      <c r="I15" s="16" t="s">
        <v>74</v>
      </c>
      <c r="J15" s="2">
        <v>1573</v>
      </c>
      <c r="L15" s="24" t="s">
        <v>135</v>
      </c>
      <c r="P15" s="38"/>
    </row>
    <row r="16" spans="1:16">
      <c r="A16" s="2"/>
      <c r="B16" s="2">
        <v>8</v>
      </c>
      <c r="C16" s="2" t="s">
        <v>115</v>
      </c>
      <c r="D16" s="2" t="s">
        <v>106</v>
      </c>
      <c r="E16" s="2">
        <v>6</v>
      </c>
      <c r="F16" s="2">
        <v>7</v>
      </c>
      <c r="G16" s="31">
        <v>0</v>
      </c>
      <c r="H16" s="5">
        <f>((G16*0.5)+E16)/SUM(E16:G16)</f>
        <v>0.46153846153846156</v>
      </c>
      <c r="I16" s="16" t="s">
        <v>103</v>
      </c>
      <c r="J16" s="2">
        <v>1656.98</v>
      </c>
      <c r="L16" s="25"/>
      <c r="M16" s="17"/>
      <c r="P16" s="26"/>
    </row>
    <row r="17" spans="1:16">
      <c r="L17" s="12" t="s">
        <v>136</v>
      </c>
      <c r="N17" s="26"/>
      <c r="P17" s="26"/>
    </row>
    <row r="18" spans="1:16">
      <c r="D18" s="2"/>
      <c r="E18" s="2"/>
      <c r="F18" s="2"/>
      <c r="G18" s="2"/>
      <c r="H18" s="5"/>
      <c r="I18" s="16"/>
      <c r="J18" s="2"/>
      <c r="L18" s="12"/>
      <c r="N18" s="29" t="s">
        <v>135</v>
      </c>
      <c r="P18" s="26"/>
    </row>
    <row r="19" spans="1:16">
      <c r="D19" s="2"/>
      <c r="E19" s="2"/>
      <c r="F19" s="2"/>
      <c r="G19" s="2"/>
      <c r="H19" s="5"/>
      <c r="I19" s="16"/>
      <c r="J19" s="2"/>
      <c r="N19" s="30"/>
      <c r="O19" s="17"/>
      <c r="P19" s="26"/>
    </row>
    <row r="20" spans="1:16">
      <c r="N20" s="38" t="s">
        <v>96</v>
      </c>
    </row>
    <row r="21" spans="1:16" ht="15">
      <c r="D21" s="35">
        <v>50</v>
      </c>
      <c r="E21" s="10" t="s">
        <v>107</v>
      </c>
      <c r="F21" s="35">
        <v>200</v>
      </c>
      <c r="L21" s="24" t="s">
        <v>96</v>
      </c>
      <c r="N21" s="38"/>
    </row>
    <row r="22" spans="1:16" ht="15">
      <c r="A22" t="s">
        <v>27</v>
      </c>
      <c r="B22" t="s">
        <v>84</v>
      </c>
      <c r="E22" s="10" t="s">
        <v>108</v>
      </c>
      <c r="F22" s="35">
        <v>100</v>
      </c>
      <c r="L22" s="25"/>
      <c r="M22" s="17"/>
      <c r="N22" s="26"/>
    </row>
    <row r="23" spans="1:16" ht="15">
      <c r="A23" t="s">
        <v>26</v>
      </c>
      <c r="E23" s="10" t="s">
        <v>109</v>
      </c>
      <c r="F23" s="35">
        <v>40</v>
      </c>
      <c r="L23" s="7" t="s">
        <v>80</v>
      </c>
    </row>
    <row r="24" spans="1:16" ht="15">
      <c r="A24" t="s">
        <v>28</v>
      </c>
      <c r="E24" s="10" t="s">
        <v>113</v>
      </c>
      <c r="F24" s="35">
        <v>50</v>
      </c>
      <c r="L24" s="7"/>
    </row>
    <row r="25" spans="1:16" ht="15">
      <c r="A25" t="s">
        <v>29</v>
      </c>
      <c r="E25" s="10" t="s">
        <v>114</v>
      </c>
      <c r="F25" s="35">
        <v>50</v>
      </c>
      <c r="N25" s="11"/>
      <c r="P25" s="11" t="s">
        <v>25</v>
      </c>
    </row>
    <row r="26" spans="1:16" ht="15">
      <c r="A26" t="s">
        <v>30</v>
      </c>
      <c r="E26" s="37" t="s">
        <v>111</v>
      </c>
      <c r="F26" s="35">
        <v>10</v>
      </c>
      <c r="P26" s="32" t="s">
        <v>124</v>
      </c>
    </row>
    <row r="27" spans="1:16">
      <c r="A27" t="s">
        <v>83</v>
      </c>
      <c r="P27" s="33"/>
    </row>
    <row r="28" spans="1:16">
      <c r="A28" t="s">
        <v>32</v>
      </c>
      <c r="P28" s="9" t="s">
        <v>96</v>
      </c>
    </row>
    <row r="29" spans="1:16">
      <c r="A29" t="s">
        <v>49</v>
      </c>
      <c r="P29" s="9"/>
    </row>
    <row r="30" spans="1:16" ht="15">
      <c r="A30" s="13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3:L4"/>
    <mergeCell ref="L5:L6"/>
    <mergeCell ref="N6:N7"/>
    <mergeCell ref="N8:N9"/>
    <mergeCell ref="L9:L10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Odrobina, Pat (US) - SAS</cp:lastModifiedBy>
  <dcterms:created xsi:type="dcterms:W3CDTF">2024-07-23T13:32:49Z</dcterms:created>
  <dcterms:modified xsi:type="dcterms:W3CDTF">2024-07-23T17:28:24Z</dcterms:modified>
</cp:coreProperties>
</file>