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O:\Sites\TeamFriendsFantasy\"/>
    </mc:Choice>
  </mc:AlternateContent>
  <xr:revisionPtr revIDLastSave="0" documentId="13_ncr:1_{54FD3007-4075-47B0-8BD0-1CB450D577A5}" xr6:coauthVersionLast="47" xr6:coauthVersionMax="47" xr10:uidLastSave="{00000000-0000-0000-0000-000000000000}"/>
  <bookViews>
    <workbookView xWindow="-120" yWindow="-120" windowWidth="29040" windowHeight="15720" tabRatio="677" activeTab="18" xr2:uid="{960D14EB-F112-4860-840A-1E6B67EAFFB3}"/>
  </bookViews>
  <sheets>
    <sheet name="2005" sheetId="16" r:id="rId1"/>
    <sheet name="2006" sheetId="17" r:id="rId2"/>
    <sheet name="2008" sheetId="18" r:id="rId3"/>
    <sheet name="2009" sheetId="19" r:id="rId4"/>
    <sheet name="2011" sheetId="1" r:id="rId5"/>
    <sheet name="2012" sheetId="3" r:id="rId6"/>
    <sheet name="2013" sheetId="4" r:id="rId7"/>
    <sheet name="2014" sheetId="5" r:id="rId8"/>
    <sheet name="2015" sheetId="6" r:id="rId9"/>
    <sheet name="2016" sheetId="7" r:id="rId10"/>
    <sheet name="2017" sheetId="8" r:id="rId11"/>
    <sheet name="2018" sheetId="9" r:id="rId12"/>
    <sheet name="2019" sheetId="10" r:id="rId13"/>
    <sheet name="2020" sheetId="11" r:id="rId14"/>
    <sheet name="2021" sheetId="12" r:id="rId15"/>
    <sheet name="2022" sheetId="13" r:id="rId16"/>
    <sheet name="2023" sheetId="14" r:id="rId17"/>
    <sheet name="2024" sheetId="20" r:id="rId18"/>
    <sheet name="Managers" sheetId="15" r:id="rId19"/>
  </sheets>
  <definedNames>
    <definedName name="_xlnm._FilterDatabase" localSheetId="18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5" l="1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44" i="15"/>
  <c r="S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AP3" i="15"/>
  <c r="AT3" i="15" s="1"/>
  <c r="AP4" i="15"/>
  <c r="AS4" i="15" s="1"/>
  <c r="AP5" i="15"/>
  <c r="AR5" i="15" s="1"/>
  <c r="AP6" i="15"/>
  <c r="AQ6" i="15" s="1"/>
  <c r="AP7" i="15"/>
  <c r="AQ7" i="15" s="1"/>
  <c r="AP8" i="15"/>
  <c r="AQ8" i="15" s="1"/>
  <c r="AP9" i="15"/>
  <c r="AQ9" i="15" s="1"/>
  <c r="AP10" i="15"/>
  <c r="AQ10" i="15" s="1"/>
  <c r="AP11" i="15"/>
  <c r="AQ11" i="15" s="1"/>
  <c r="AP12" i="15"/>
  <c r="AQ12" i="15" s="1"/>
  <c r="AP13" i="15"/>
  <c r="AQ13" i="15" s="1"/>
  <c r="AP14" i="15"/>
  <c r="AQ14" i="15" s="1"/>
  <c r="AP15" i="15"/>
  <c r="AT15" i="15" s="1"/>
  <c r="AP16" i="15"/>
  <c r="AS16" i="15" s="1"/>
  <c r="AP17" i="15"/>
  <c r="AR17" i="15" s="1"/>
  <c r="AP18" i="15"/>
  <c r="AQ18" i="15" s="1"/>
  <c r="AP19" i="15"/>
  <c r="AQ19" i="15" s="1"/>
  <c r="AP20" i="15"/>
  <c r="AQ20" i="15" s="1"/>
  <c r="AP21" i="15"/>
  <c r="AQ21" i="15" s="1"/>
  <c r="AP22" i="15"/>
  <c r="AQ22" i="15" s="1"/>
  <c r="AP23" i="15"/>
  <c r="AQ23" i="15" s="1"/>
  <c r="AP24" i="15"/>
  <c r="AQ24" i="15" s="1"/>
  <c r="AP25" i="15"/>
  <c r="AQ25" i="15" s="1"/>
  <c r="AP2" i="15"/>
  <c r="AR2" i="15" s="1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" i="15"/>
  <c r="R2" i="15"/>
  <c r="H13" i="20"/>
  <c r="H12" i="20"/>
  <c r="H11" i="20"/>
  <c r="H10" i="20"/>
  <c r="H9" i="20"/>
  <c r="H8" i="20"/>
  <c r="H7" i="20"/>
  <c r="H6" i="20"/>
  <c r="H5" i="20"/>
  <c r="H4" i="20"/>
  <c r="H3" i="20"/>
  <c r="H2" i="20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44" i="15"/>
  <c r="F44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H8" i="19"/>
  <c r="H9" i="19"/>
  <c r="H7" i="19"/>
  <c r="H6" i="19"/>
  <c r="H4" i="19"/>
  <c r="H2" i="19"/>
  <c r="H5" i="19"/>
  <c r="H3" i="19"/>
  <c r="H11" i="18"/>
  <c r="H10" i="18"/>
  <c r="H7" i="18"/>
  <c r="H9" i="18"/>
  <c r="H8" i="18"/>
  <c r="H6" i="18"/>
  <c r="H4" i="18"/>
  <c r="H5" i="18"/>
  <c r="H3" i="18"/>
  <c r="H2" i="18"/>
  <c r="H8" i="17"/>
  <c r="H9" i="17"/>
  <c r="H6" i="17"/>
  <c r="H7" i="17"/>
  <c r="H5" i="17"/>
  <c r="H4" i="17"/>
  <c r="H3" i="17"/>
  <c r="H2" i="17"/>
  <c r="H3" i="16"/>
  <c r="H4" i="16"/>
  <c r="H7" i="16"/>
  <c r="H5" i="16"/>
  <c r="H6" i="16"/>
  <c r="H2" i="16"/>
  <c r="AO3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" i="15"/>
  <c r="AM3" i="15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" i="15"/>
  <c r="AD2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3" i="15"/>
  <c r="P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44" i="15"/>
  <c r="F45" i="15"/>
  <c r="F46" i="15"/>
  <c r="F47" i="15"/>
  <c r="F48" i="15"/>
  <c r="F49" i="15"/>
  <c r="F50" i="15"/>
  <c r="F51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P2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AQ2" i="15" l="1"/>
  <c r="AQ17" i="15"/>
  <c r="AQ5" i="15"/>
  <c r="AR16" i="15"/>
  <c r="AR4" i="15"/>
  <c r="AS15" i="15"/>
  <c r="AS3" i="15"/>
  <c r="AU3" i="15" s="1"/>
  <c r="AT14" i="15"/>
  <c r="AT2" i="15"/>
  <c r="AU2" i="15" s="1"/>
  <c r="AQ16" i="15"/>
  <c r="AQ4" i="15"/>
  <c r="AR15" i="15"/>
  <c r="AR3" i="15"/>
  <c r="AS14" i="15"/>
  <c r="AT25" i="15"/>
  <c r="AT13" i="15"/>
  <c r="AS2" i="15"/>
  <c r="AQ15" i="15"/>
  <c r="AQ3" i="15"/>
  <c r="AR14" i="15"/>
  <c r="AS25" i="15"/>
  <c r="AS13" i="15"/>
  <c r="AT24" i="15"/>
  <c r="AT12" i="15"/>
  <c r="AR25" i="15"/>
  <c r="AR13" i="15"/>
  <c r="AS24" i="15"/>
  <c r="AS12" i="15"/>
  <c r="AT23" i="15"/>
  <c r="AT11" i="15"/>
  <c r="AR24" i="15"/>
  <c r="AR12" i="15"/>
  <c r="AS23" i="15"/>
  <c r="AS11" i="15"/>
  <c r="AT22" i="15"/>
  <c r="AT10" i="15"/>
  <c r="AR23" i="15"/>
  <c r="AR11" i="15"/>
  <c r="AS22" i="15"/>
  <c r="AS10" i="15"/>
  <c r="AT21" i="15"/>
  <c r="AT9" i="15"/>
  <c r="AR22" i="15"/>
  <c r="AR10" i="15"/>
  <c r="AS21" i="15"/>
  <c r="AS9" i="15"/>
  <c r="AT20" i="15"/>
  <c r="AT8" i="15"/>
  <c r="AR21" i="15"/>
  <c r="AR9" i="15"/>
  <c r="AS20" i="15"/>
  <c r="AS8" i="15"/>
  <c r="AT19" i="15"/>
  <c r="AT7" i="15"/>
  <c r="AR20" i="15"/>
  <c r="AR8" i="15"/>
  <c r="AS19" i="15"/>
  <c r="AS7" i="15"/>
  <c r="AT18" i="15"/>
  <c r="AT6" i="15"/>
  <c r="AR19" i="15"/>
  <c r="AR7" i="15"/>
  <c r="AS18" i="15"/>
  <c r="AS6" i="15"/>
  <c r="AT17" i="15"/>
  <c r="AT5" i="15"/>
  <c r="AR18" i="15"/>
  <c r="AR6" i="15"/>
  <c r="AS17" i="15"/>
  <c r="AS5" i="15"/>
  <c r="AT16" i="15"/>
  <c r="AU16" i="15" s="1"/>
  <c r="AT4" i="15"/>
  <c r="AU4" i="15" s="1"/>
  <c r="V44" i="15"/>
  <c r="T39" i="15"/>
  <c r="T38" i="15"/>
  <c r="T37" i="15"/>
  <c r="T36" i="15"/>
  <c r="T35" i="15"/>
  <c r="T33" i="15"/>
  <c r="T32" i="15"/>
  <c r="T43" i="15"/>
  <c r="T31" i="15"/>
  <c r="T42" i="15"/>
  <c r="T30" i="15"/>
  <c r="T41" i="15"/>
  <c r="T29" i="15"/>
  <c r="T40" i="15"/>
  <c r="T34" i="15"/>
  <c r="V64" i="15"/>
  <c r="V63" i="15"/>
  <c r="V59" i="15"/>
  <c r="V67" i="15"/>
  <c r="V55" i="15"/>
  <c r="V60" i="15"/>
  <c r="V56" i="15"/>
  <c r="V52" i="15"/>
  <c r="V51" i="15"/>
  <c r="V47" i="15"/>
  <c r="AU15" i="15" l="1"/>
  <c r="AU14" i="15"/>
  <c r="AU5" i="15"/>
  <c r="AU9" i="15"/>
  <c r="AU11" i="15"/>
  <c r="AU21" i="15"/>
  <c r="AU23" i="15"/>
  <c r="AU13" i="15"/>
  <c r="AU25" i="15"/>
  <c r="AU19" i="15"/>
  <c r="AU7" i="15"/>
  <c r="AU6" i="15"/>
  <c r="AU8" i="15"/>
  <c r="AU10" i="15"/>
  <c r="AU12" i="15"/>
  <c r="AU17" i="15"/>
  <c r="AU18" i="15"/>
  <c r="AU20" i="15"/>
  <c r="AU22" i="15"/>
  <c r="AU24" i="15"/>
  <c r="V53" i="15"/>
  <c r="V62" i="15"/>
  <c r="V48" i="15"/>
  <c r="V57" i="15"/>
  <c r="V45" i="15"/>
  <c r="V54" i="15"/>
  <c r="V49" i="15"/>
  <c r="V58" i="15"/>
  <c r="V61" i="15"/>
  <c r="V46" i="15"/>
  <c r="V50" i="15"/>
  <c r="V65" i="15"/>
  <c r="V66" i="15"/>
</calcChain>
</file>

<file path=xl/sharedStrings.xml><?xml version="1.0" encoding="utf-8"?>
<sst xmlns="http://schemas.openxmlformats.org/spreadsheetml/2006/main" count="1475" uniqueCount="278">
  <si>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</si>
  <si>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</si>
  <si>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</si>
  <si>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</si>
  <si>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</si>
  <si>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</si>
  <si>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</si>
  <si>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</si>
  <si>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</si>
  <si>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</si>
  <si>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</si>
  <si>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</si>
  <si>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</si>
  <si>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</si>
  <si>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</si>
  <si>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</si>
  <si>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</si>
  <si>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</si>
  <si>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</si>
  <si>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</si>
  <si>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</si>
  <si>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</si>
  <si>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</si>
  <si>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</si>
  <si>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</si>
  <si>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</si>
  <si>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</si>
  <si>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</si>
  <si>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</si>
  <si>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</si>
  <si>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</si>
  <si>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</si>
  <si>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</si>
  <si>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</si>
  <si>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</si>
  <si>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</si>
  <si>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</si>
  <si>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</si>
  <si>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</si>
  <si>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</si>
  <si>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</si>
  <si>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</si>
  <si>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</si>
  <si>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</si>
  <si>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</si>
  <si>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</si>
  <si>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</si>
  <si>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</si>
  <si>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</si>
  <si>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</si>
  <si>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</si>
  <si>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</si>
  <si>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</si>
  <si>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</si>
  <si>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</si>
  <si>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</si>
  <si>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</si>
  <si>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</si>
  <si>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</si>
  <si>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</si>
  <si>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</si>
  <si>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</si>
  <si>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</si>
  <si>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</si>
  <si>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</si>
  <si>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</si>
  <si>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</si>
  <si>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</si>
  <si>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</si>
  <si>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</si>
  <si>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</si>
  <si>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</si>
  <si>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</si>
  <si>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</si>
  <si>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</si>
  <si>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</si>
  <si>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</si>
  <si>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</si>
  <si>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</si>
  <si>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</si>
  <si>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</si>
  <si>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</si>
  <si>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</si>
  <si>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</si>
  <si>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</si>
  <si>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</si>
  <si>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</si>
  <si>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</si>
  <si>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</si>
  <si>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</si>
  <si>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</si>
  <si>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</si>
  <si>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</si>
  <si>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</si>
  <si>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</si>
  <si>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</si>
  <si>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</si>
  <si>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</si>
  <si>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</si>
  <si>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</si>
  <si>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</si>
  <si>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</si>
  <si>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</si>
  <si>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</si>
  <si>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</si>
  <si>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</si>
  <si>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</si>
  <si>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</si>
  <si>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</si>
  <si>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</si>
  <si>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</si>
  <si>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</si>
  <si>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</si>
  <si>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</si>
  <si>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</si>
  <si>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</si>
  <si>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</si>
  <si>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</si>
  <si>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</si>
  <si>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</si>
  <si>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</si>
  <si>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</si>
  <si>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</si>
  <si>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</si>
  <si>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</si>
  <si>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</si>
  <si>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</si>
  <si>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</si>
  <si>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</si>
  <si>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</si>
  <si>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</si>
  <si>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</si>
  <si>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</si>
  <si>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</si>
  <si>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</si>
  <si>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</si>
  <si>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</si>
  <si>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</si>
  <si>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</si>
  <si>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</si>
  <si>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</si>
  <si>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</si>
  <si>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</si>
  <si>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</si>
  <si>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</si>
  <si>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</si>
  <si>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</si>
  <si>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</si>
  <si>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</si>
  <si>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</si>
  <si>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</si>
  <si>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</si>
  <si>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</si>
  <si>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</si>
  <si>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</si>
  <si>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</si>
  <si>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</si>
  <si>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</si>
  <si>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</si>
  <si>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</si>
  <si>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</si>
  <si>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</si>
  <si>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</si>
  <si>
    <t>% Playoffs</t>
  </si>
  <si>
    <t>pts/season</t>
  </si>
  <si>
    <t>(Slazak)</t>
  </si>
  <si>
    <t>Andy's Avalanche</t>
  </si>
  <si>
    <t>redsbillievers</t>
  </si>
  <si>
    <t>Seminoles (Giambra)</t>
  </si>
  <si>
    <t>The Replacements</t>
  </si>
  <si>
    <t>West Sucks</t>
  </si>
  <si>
    <t>Marc</t>
  </si>
  <si>
    <t>Carland</t>
  </si>
  <si>
    <t>Haxton</t>
  </si>
  <si>
    <t>3 WR</t>
  </si>
  <si>
    <t>1 D</t>
  </si>
  <si>
    <t>3 DB</t>
  </si>
  <si>
    <t>2 DL</t>
  </si>
  <si>
    <t>10 BN</t>
  </si>
  <si>
    <t>Offense</t>
  </si>
  <si>
    <t>League Value</t>
  </si>
  <si>
    <t>Yahoo Default Value</t>
  </si>
  <si>
    <t>Completions</t>
  </si>
  <si>
    <t>Yahoo Default</t>
  </si>
  <si>
    <t>Passing Yards</t>
  </si>
  <si>
    <t>25 yards per point</t>
  </si>
  <si>
    <t>50 yards per point</t>
  </si>
  <si>
    <t>Passing Touchdowns</t>
  </si>
  <si>
    <t>Rushing Attempts</t>
  </si>
  <si>
    <t>Rushing Yards</t>
  </si>
  <si>
    <t>20 yards per point</t>
  </si>
  <si>
    <t>Rushing Touchdowns</t>
  </si>
  <si>
    <t>Receptions</t>
  </si>
  <si>
    <t>Reception Yards</t>
  </si>
  <si>
    <t>Reception Touchdowns</t>
  </si>
  <si>
    <t>Return Yards</t>
  </si>
  <si>
    <t>Return Touchdowns</t>
  </si>
  <si>
    <t>2-Point Conversions</t>
  </si>
  <si>
    <t>Offensive Fumble Return TD</t>
  </si>
  <si>
    <t>Kickers</t>
  </si>
  <si>
    <t>Field Goals 0-19 Yards</t>
  </si>
  <si>
    <t>Field Goals 20-29 Yards</t>
  </si>
  <si>
    <t>Field Goals 30-39 Yards</t>
  </si>
  <si>
    <t>Field Goals 40-49 Yards</t>
  </si>
  <si>
    <t>Field Goals 50+ Yards</t>
  </si>
  <si>
    <t>Point After Attempt Made</t>
  </si>
  <si>
    <t>Defense Players</t>
  </si>
  <si>
    <t>Tackle Solo</t>
  </si>
  <si>
    <t>Tackle Assist</t>
  </si>
  <si>
    <t>Sack</t>
  </si>
  <si>
    <t>Interception</t>
  </si>
  <si>
    <t>Fumble Force</t>
  </si>
  <si>
    <t>Fumble Recovery</t>
  </si>
  <si>
    <t>Touchdown</t>
  </si>
  <si>
    <t>Safety</t>
  </si>
  <si>
    <t>Pass Defended</t>
  </si>
  <si>
    <t>Block Kick</t>
  </si>
  <si>
    <t>carland</t>
  </si>
  <si>
    <t>Z men</t>
  </si>
  <si>
    <t>Big Diesel</t>
  </si>
  <si>
    <t>The FOB Sexys</t>
  </si>
  <si>
    <t>Weapon X</t>
  </si>
  <si>
    <t>Touchdown Bills?</t>
  </si>
  <si>
    <t>Roid Rage</t>
  </si>
  <si>
    <t>Corey's Chargers</t>
  </si>
  <si>
    <t>Z Men</t>
  </si>
  <si>
    <t>Corey?</t>
  </si>
  <si>
    <t>Musial</t>
  </si>
  <si>
    <t>Kowtun</t>
  </si>
  <si>
    <t>Cwick</t>
  </si>
  <si>
    <t>1 DEF</t>
  </si>
  <si>
    <t>9 BN</t>
  </si>
  <si>
    <t>30 yards per point</t>
  </si>
  <si>
    <t>Interceptions</t>
  </si>
  <si>
    <t>10 yards per point</t>
  </si>
  <si>
    <t>Fumbles Lost</t>
  </si>
  <si>
    <t>Team Defense</t>
  </si>
  <si>
    <t>Kickoff and Punt Return Touchdowns</t>
  </si>
  <si>
    <t>Points Allowed 0 points</t>
  </si>
  <si>
    <t>Points Allowed 1-6 points</t>
  </si>
  <si>
    <t>Points Allowed 7-13 points</t>
  </si>
  <si>
    <t>Points Allowed 14-20 points</t>
  </si>
  <si>
    <t>Points Allowed 21-27 points</t>
  </si>
  <si>
    <t>Points Allowed 28-34 points</t>
  </si>
  <si>
    <t>Points Allowed 35+ points</t>
  </si>
  <si>
    <t>jpsmitty16</t>
  </si>
  <si>
    <t>Roman Richard Robert</t>
  </si>
  <si>
    <t>Dickleman</t>
  </si>
  <si>
    <t>FergyFerg</t>
  </si>
  <si>
    <t>The Cupid Stunts</t>
  </si>
  <si>
    <t>The Big Ones</t>
  </si>
  <si>
    <t>Dreamsicles</t>
  </si>
  <si>
    <t>Lakers</t>
  </si>
  <si>
    <t>Jsmith</t>
  </si>
  <si>
    <t>Ferg</t>
  </si>
  <si>
    <t>Erik</t>
  </si>
  <si>
    <t>????</t>
  </si>
  <si>
    <t>?????</t>
  </si>
  <si>
    <t>Dan?</t>
  </si>
  <si>
    <t>Little Lebowskis</t>
  </si>
  <si>
    <t>Team Bobby</t>
  </si>
  <si>
    <t>Alabama Hot Pockets</t>
  </si>
  <si>
    <t>Team Sirics</t>
  </si>
  <si>
    <t>Bear Zombies</t>
  </si>
  <si>
    <t>Mike Grier</t>
  </si>
  <si>
    <t>Mother Punchers</t>
  </si>
  <si>
    <t>x?</t>
  </si>
  <si>
    <t>Kevin</t>
  </si>
  <si>
    <t>0.5 PPR</t>
  </si>
  <si>
    <t>4 pt @ 250 yd Pass</t>
  </si>
  <si>
    <t>6 pt @ 250 yd Pass</t>
  </si>
  <si>
    <t>4 pt @ 100 yd rush</t>
  </si>
  <si>
    <t>4 pt @ 100 yd rec</t>
  </si>
  <si>
    <t>Double Cheeked Up</t>
  </si>
  <si>
    <t>Lemons? Too Bad I Prefer Limes</t>
  </si>
  <si>
    <t>Live Laugh Toaster Bath</t>
  </si>
  <si>
    <t>Antics</t>
  </si>
  <si>
    <t>Steve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</si>
</sst>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5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0" fontId="0" fillId="0" borderId="2" xfId="0" applyBorder="1"/>
    <xf numFmtId="2" fontId="0" fillId="0" borderId="2" xfId="0" applyNumberFormat="1" applyBorder="1"/>
    <xf numFmtId="49" fontId="0" fillId="0" borderId="2" xfId="0" applyNumberFormat="1" applyBorder="1"/>
    <xf numFmtId="49" fontId="0" fillId="5" borderId="0" xfId="0" applyNumberFormat="1" applyFill="1"/>
    <xf numFmtId="0" fontId="0" fillId="0" borderId="3" xfId="0" applyBorder="1"/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  <xf numFmtId="0" fontId="7" fillId="0" borderId="6" xfId="0" applyFont="1" applyBorder="1"/>
    <xf numFmtId="0" fontId="11" fillId="0" borderId="0" xfId="5"/>
    <xf numFmtId="0" fontId="11" fillId="0" borderId="6" xfId="5" applyBorder="1"/>
    <xf numFmtId="2" fontId="11" fillId="0" borderId="0" xfId="5" applyNumberFormat="1"/>
    <xf numFmtId="0" fontId="11" fillId="0" borderId="0" xfId="5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1" fillId="0" borderId="0" xfId="5" applyFill="1"/>
    <xf numFmtId="0" fontId="11" fillId="0" borderId="6" xfId="5" applyFill="1" applyBorder="1"/>
    <xf numFmtId="2" fontId="11" fillId="0" borderId="0" xfId="5" applyNumberFormat="1" applyFill="1"/>
    <xf numFmtId="0" fontId="12" fillId="0" borderId="0" xfId="5" applyFont="1"/>
    <xf numFmtId="0" fontId="13" fillId="0" borderId="0" xfId="3" applyFont="1" applyFill="1"/>
  </cellXfs>
  <cellStyles count="6">
    <cellStyle name="Calculation" xfId="4" builtinId="22"/>
    <cellStyle name="Currency" xfId="1" builtinId="4"/>
    <cellStyle name="Explanatory Text" xfId="5" builtinId="53"/>
    <cellStyle name="Good" xfId="2" builtinId="26"/>
    <cellStyle name="Neutral" xfId="3" builtinId="28"/>
    <cellStyle name="Normal" xfId="0" builtinId="0"/>
  </cellStyles>
  <dxfs count="3">
    <dxf>
      <font>
        <color rgb="FFFFC000"/>
      </font>
      <fill>
        <patternFill>
          <bgColor rgb="FF339966"/>
        </patternFill>
      </fill>
    </dxf>
    <dxf>
      <fill>
        <patternFill>
          <bgColor theme="0" tint="-0.14996795556505021"/>
        </patternFill>
      </fill>
    </dxf>
    <dxf>
      <font>
        <color rgb="FFFFFF00"/>
      </font>
      <fill>
        <patternFill>
          <bgColor rgb="FFAC8300"/>
        </patternFill>
      </fill>
    </dxf>
  </dxfs>
  <tableStyles count="0" defaultTableStyle="TableStyleMedium2" defaultPivotStyle="PivotStyleLight16"/>
  <colors>
    <mruColors>
      <color rgb="FF339966"/>
      <color rgb="FFAC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FC1A-650B-440C-AEDB-3BFE31685A23}">
  <dimension ref="A1:M52"/>
  <sheetViews>
    <sheetView workbookViewId="0">
      <selection activeCell="I5" sqref="I5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4</v>
      </c>
      <c r="B2" s="1">
        <v>1</v>
      </c>
      <c r="C2" s="1" t="s">
        <v>170</v>
      </c>
      <c r="D2" s="1" t="s">
        <v>21</v>
      </c>
      <c r="E2" s="1">
        <v>9</v>
      </c>
      <c r="F2" s="1">
        <v>5</v>
      </c>
      <c r="G2" s="1">
        <v>1</v>
      </c>
      <c r="H2" s="1">
        <f t="shared" ref="H2:H7" si="0">((G2*0.5)+E2)/SUM(E2:G2)</f>
        <v>0.6333333333333333</v>
      </c>
      <c r="I2" s="1">
        <v>2368.5</v>
      </c>
      <c r="K2" s="40" t="s">
        <v>170</v>
      </c>
    </row>
    <row r="3" spans="1:13" x14ac:dyDescent="0.25">
      <c r="A3" s="1">
        <v>3</v>
      </c>
      <c r="B3" s="1">
        <v>2</v>
      </c>
      <c r="C3" s="1" t="s">
        <v>165</v>
      </c>
      <c r="D3" s="1" t="s">
        <v>171</v>
      </c>
      <c r="E3" s="1">
        <v>9</v>
      </c>
      <c r="F3" s="1">
        <v>5</v>
      </c>
      <c r="G3" s="1">
        <v>1</v>
      </c>
      <c r="H3" s="1">
        <f t="shared" si="0"/>
        <v>0.6333333333333333</v>
      </c>
      <c r="I3" s="1">
        <v>2248.5</v>
      </c>
      <c r="K3" s="40"/>
      <c r="L3" s="39" t="s">
        <v>167</v>
      </c>
    </row>
    <row r="4" spans="1:13" x14ac:dyDescent="0.25">
      <c r="A4" s="1">
        <v>2</v>
      </c>
      <c r="B4" s="1">
        <v>3</v>
      </c>
      <c r="C4" s="1" t="s">
        <v>169</v>
      </c>
      <c r="D4" s="1" t="s">
        <v>159</v>
      </c>
      <c r="E4" s="1">
        <v>9</v>
      </c>
      <c r="F4" s="1">
        <v>6</v>
      </c>
      <c r="G4" s="1">
        <v>0</v>
      </c>
      <c r="H4" s="1">
        <f t="shared" si="0"/>
        <v>0.6</v>
      </c>
      <c r="I4" s="1">
        <v>2325.5</v>
      </c>
      <c r="K4" s="39" t="s">
        <v>167</v>
      </c>
      <c r="L4" s="39"/>
    </row>
    <row r="5" spans="1:13" x14ac:dyDescent="0.25">
      <c r="A5" s="1">
        <v>1</v>
      </c>
      <c r="B5" s="1">
        <v>4</v>
      </c>
      <c r="C5" s="1" t="s">
        <v>167</v>
      </c>
      <c r="D5" s="1" t="s">
        <v>173</v>
      </c>
      <c r="E5" s="1">
        <v>8</v>
      </c>
      <c r="F5" s="1">
        <v>7</v>
      </c>
      <c r="G5" s="1">
        <v>0</v>
      </c>
      <c r="H5" s="1">
        <f t="shared" si="0"/>
        <v>0.53333333333333333</v>
      </c>
      <c r="I5" s="1">
        <v>2430.5</v>
      </c>
      <c r="K5" s="39"/>
    </row>
    <row r="6" spans="1:13" x14ac:dyDescent="0.25">
      <c r="B6">
        <v>5</v>
      </c>
      <c r="C6" t="s">
        <v>166</v>
      </c>
      <c r="D6" t="s">
        <v>172</v>
      </c>
      <c r="E6">
        <v>7</v>
      </c>
      <c r="F6">
        <v>8</v>
      </c>
      <c r="G6">
        <v>0</v>
      </c>
      <c r="H6">
        <f t="shared" si="0"/>
        <v>0.46666666666666667</v>
      </c>
      <c r="I6">
        <v>2222.5</v>
      </c>
      <c r="M6" s="2" t="s">
        <v>167</v>
      </c>
    </row>
    <row r="7" spans="1:13" x14ac:dyDescent="0.25">
      <c r="B7">
        <v>6</v>
      </c>
      <c r="C7" t="s">
        <v>168</v>
      </c>
      <c r="D7" t="s">
        <v>46</v>
      </c>
      <c r="E7">
        <v>2</v>
      </c>
      <c r="F7">
        <v>13</v>
      </c>
      <c r="G7">
        <v>0</v>
      </c>
      <c r="H7">
        <f t="shared" si="0"/>
        <v>0.13333333333333333</v>
      </c>
      <c r="I7">
        <v>1856</v>
      </c>
      <c r="K7" s="38" t="s">
        <v>165</v>
      </c>
    </row>
    <row r="8" spans="1:13" x14ac:dyDescent="0.25">
      <c r="K8" s="38"/>
      <c r="L8" s="38" t="s">
        <v>169</v>
      </c>
    </row>
    <row r="9" spans="1:13" x14ac:dyDescent="0.25">
      <c r="K9" s="39" t="s">
        <v>169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170</v>
      </c>
    </row>
    <row r="14" spans="1:13" x14ac:dyDescent="0.25">
      <c r="A14" t="s">
        <v>27</v>
      </c>
      <c r="B14" t="s">
        <v>179</v>
      </c>
      <c r="C14" t="s">
        <v>180</v>
      </c>
      <c r="D14" t="s">
        <v>181</v>
      </c>
      <c r="L14" s="38"/>
    </row>
    <row r="15" spans="1:13" x14ac:dyDescent="0.25">
      <c r="A15" t="s">
        <v>174</v>
      </c>
      <c r="B15" t="s">
        <v>182</v>
      </c>
      <c r="C15">
        <v>0.5</v>
      </c>
      <c r="D15">
        <v>0</v>
      </c>
      <c r="L15" s="39" t="s">
        <v>165</v>
      </c>
    </row>
    <row r="16" spans="1:13" x14ac:dyDescent="0.25">
      <c r="A16" t="s">
        <v>28</v>
      </c>
      <c r="B16" t="s">
        <v>183</v>
      </c>
      <c r="L16" s="39"/>
    </row>
    <row r="17" spans="1:4" x14ac:dyDescent="0.25">
      <c r="A17" t="s">
        <v>29</v>
      </c>
      <c r="B17" t="s">
        <v>184</v>
      </c>
      <c r="C17" t="s">
        <v>185</v>
      </c>
      <c r="D17" t="s">
        <v>186</v>
      </c>
    </row>
    <row r="18" spans="1:4" x14ac:dyDescent="0.25">
      <c r="B18" t="s">
        <v>183</v>
      </c>
    </row>
    <row r="19" spans="1:4" x14ac:dyDescent="0.25">
      <c r="A19" t="s">
        <v>31</v>
      </c>
      <c r="B19" t="s">
        <v>187</v>
      </c>
      <c r="C19">
        <v>6</v>
      </c>
    </row>
    <row r="20" spans="1:4" x14ac:dyDescent="0.25">
      <c r="A20" s="7" t="s">
        <v>175</v>
      </c>
      <c r="B20" t="s">
        <v>188</v>
      </c>
      <c r="C20">
        <v>0.5</v>
      </c>
      <c r="D20">
        <v>0</v>
      </c>
    </row>
    <row r="21" spans="1:4" x14ac:dyDescent="0.25">
      <c r="A21" s="7" t="s">
        <v>176</v>
      </c>
      <c r="B21" t="s">
        <v>183</v>
      </c>
    </row>
    <row r="22" spans="1:4" x14ac:dyDescent="0.25">
      <c r="A22" s="7" t="s">
        <v>177</v>
      </c>
      <c r="B22" t="s">
        <v>189</v>
      </c>
      <c r="C22" t="s">
        <v>190</v>
      </c>
    </row>
    <row r="23" spans="1:4" x14ac:dyDescent="0.25">
      <c r="A23" s="7" t="s">
        <v>178</v>
      </c>
      <c r="B23" t="s">
        <v>191</v>
      </c>
      <c r="C23">
        <v>6</v>
      </c>
    </row>
    <row r="24" spans="1:4" x14ac:dyDescent="0.25">
      <c r="B24" t="s">
        <v>192</v>
      </c>
      <c r="C24">
        <v>0.5</v>
      </c>
      <c r="D24">
        <v>0</v>
      </c>
    </row>
    <row r="25" spans="1:4" x14ac:dyDescent="0.25">
      <c r="B25" t="s">
        <v>183</v>
      </c>
    </row>
    <row r="26" spans="1:4" x14ac:dyDescent="0.25">
      <c r="B26" t="s">
        <v>193</v>
      </c>
      <c r="C26" t="s">
        <v>190</v>
      </c>
    </row>
    <row r="27" spans="1:4" x14ac:dyDescent="0.25">
      <c r="B27" t="s">
        <v>194</v>
      </c>
      <c r="C27">
        <v>6</v>
      </c>
    </row>
    <row r="28" spans="1:4" x14ac:dyDescent="0.25">
      <c r="B28" t="s">
        <v>195</v>
      </c>
      <c r="C28" t="s">
        <v>190</v>
      </c>
      <c r="D28">
        <v>0</v>
      </c>
    </row>
    <row r="29" spans="1:4" x14ac:dyDescent="0.25">
      <c r="B29" t="s">
        <v>196</v>
      </c>
      <c r="C29">
        <v>7</v>
      </c>
      <c r="D29">
        <v>6</v>
      </c>
    </row>
    <row r="30" spans="1:4" x14ac:dyDescent="0.25">
      <c r="B30" t="s">
        <v>183</v>
      </c>
    </row>
    <row r="31" spans="1:4" x14ac:dyDescent="0.25">
      <c r="B31" t="s">
        <v>197</v>
      </c>
      <c r="C31">
        <v>2</v>
      </c>
    </row>
    <row r="32" spans="1:4" x14ac:dyDescent="0.25">
      <c r="B32" t="s">
        <v>198</v>
      </c>
      <c r="C32">
        <v>6</v>
      </c>
    </row>
    <row r="33" spans="2:4" x14ac:dyDescent="0.25">
      <c r="B33" t="s">
        <v>199</v>
      </c>
      <c r="C33" t="s">
        <v>180</v>
      </c>
      <c r="D33" t="s">
        <v>181</v>
      </c>
    </row>
    <row r="34" spans="2:4" x14ac:dyDescent="0.25">
      <c r="B34" t="s">
        <v>200</v>
      </c>
      <c r="C34">
        <v>3</v>
      </c>
    </row>
    <row r="35" spans="2:4" x14ac:dyDescent="0.25">
      <c r="B35" t="s">
        <v>201</v>
      </c>
      <c r="C35">
        <v>3</v>
      </c>
    </row>
    <row r="36" spans="2:4" x14ac:dyDescent="0.25">
      <c r="B36" t="s">
        <v>202</v>
      </c>
      <c r="C36">
        <v>3</v>
      </c>
    </row>
    <row r="37" spans="2:4" x14ac:dyDescent="0.25">
      <c r="B37" t="s">
        <v>203</v>
      </c>
      <c r="C37">
        <v>4</v>
      </c>
    </row>
    <row r="38" spans="2:4" x14ac:dyDescent="0.25">
      <c r="B38" t="s">
        <v>204</v>
      </c>
      <c r="C38">
        <v>5</v>
      </c>
    </row>
    <row r="39" spans="2:4" x14ac:dyDescent="0.25">
      <c r="B39" t="s">
        <v>205</v>
      </c>
      <c r="C39">
        <v>1</v>
      </c>
    </row>
    <row r="40" spans="2:4" x14ac:dyDescent="0.25">
      <c r="B40" t="s">
        <v>206</v>
      </c>
      <c r="C40" t="s">
        <v>180</v>
      </c>
      <c r="D40" t="s">
        <v>181</v>
      </c>
    </row>
    <row r="41" spans="2:4" x14ac:dyDescent="0.25">
      <c r="B41" t="s">
        <v>207</v>
      </c>
      <c r="C41">
        <v>1</v>
      </c>
      <c r="D41">
        <v>0.5</v>
      </c>
    </row>
    <row r="42" spans="2:4" x14ac:dyDescent="0.25">
      <c r="B42" t="s">
        <v>183</v>
      </c>
    </row>
    <row r="43" spans="2:4" x14ac:dyDescent="0.25">
      <c r="B43" t="s">
        <v>208</v>
      </c>
      <c r="C43">
        <v>0.5</v>
      </c>
      <c r="D43">
        <v>0</v>
      </c>
    </row>
    <row r="44" spans="2:4" x14ac:dyDescent="0.25">
      <c r="B44" t="s">
        <v>183</v>
      </c>
    </row>
    <row r="45" spans="2:4" x14ac:dyDescent="0.25">
      <c r="B45" t="s">
        <v>209</v>
      </c>
      <c r="C45">
        <v>3</v>
      </c>
    </row>
    <row r="46" spans="2:4" x14ac:dyDescent="0.25">
      <c r="B46" t="s">
        <v>210</v>
      </c>
      <c r="C46">
        <v>2</v>
      </c>
    </row>
    <row r="47" spans="2:4" x14ac:dyDescent="0.25">
      <c r="B47" t="s">
        <v>211</v>
      </c>
      <c r="C47">
        <v>2</v>
      </c>
    </row>
    <row r="48" spans="2:4" x14ac:dyDescent="0.25">
      <c r="B48" t="s">
        <v>212</v>
      </c>
      <c r="C48">
        <v>2</v>
      </c>
    </row>
    <row r="49" spans="2:3" x14ac:dyDescent="0.25">
      <c r="B49" t="s">
        <v>213</v>
      </c>
      <c r="C49">
        <v>6</v>
      </c>
    </row>
    <row r="50" spans="2:3" x14ac:dyDescent="0.25">
      <c r="B50" t="s">
        <v>214</v>
      </c>
      <c r="C50">
        <v>2</v>
      </c>
    </row>
    <row r="51" spans="2:3" x14ac:dyDescent="0.25">
      <c r="B51" t="s">
        <v>215</v>
      </c>
      <c r="C51">
        <v>1</v>
      </c>
    </row>
    <row r="52" spans="2:3" x14ac:dyDescent="0.25">
      <c r="B52" t="s">
        <v>216</v>
      </c>
      <c r="C52">
        <v>2</v>
      </c>
    </row>
  </sheetData>
  <sortState xmlns:xlrd2="http://schemas.microsoft.com/office/spreadsheetml/2017/richdata2" ref="A2:I7">
    <sortCondition descending="1" ref="H2:H7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3">
        <f t="shared" ref="H3:H8" si="0">((G3*0.5)+E3)/SUM(E3:G3)</f>
        <v>0.92307692307692313</v>
      </c>
      <c r="I3" s="13" t="s">
        <v>75</v>
      </c>
      <c r="J3" s="1">
        <v>1670.76</v>
      </c>
      <c r="L3" s="39" t="s">
        <v>97</v>
      </c>
    </row>
    <row r="4" spans="1:16" ht="14.25" customHeight="1" x14ac:dyDescent="0.25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1595.7</v>
      </c>
      <c r="L4" s="46"/>
      <c r="M4" s="10"/>
    </row>
    <row r="5" spans="1:16" ht="14.25" customHeight="1" x14ac:dyDescent="0.25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95</v>
      </c>
      <c r="J5" s="1">
        <v>1645.12</v>
      </c>
      <c r="L5" s="40" t="s">
        <v>80</v>
      </c>
      <c r="N5" s="14"/>
    </row>
    <row r="6" spans="1:16" x14ac:dyDescent="0.25">
      <c r="A6" s="1">
        <v>5</v>
      </c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1622.42</v>
      </c>
      <c r="L6" s="40"/>
      <c r="N6" s="42" t="s">
        <v>97</v>
      </c>
    </row>
    <row r="7" spans="1:16" x14ac:dyDescent="0.25">
      <c r="B7">
        <v>11</v>
      </c>
      <c r="C7" t="s">
        <v>98</v>
      </c>
      <c r="D7" t="s">
        <v>21</v>
      </c>
      <c r="E7">
        <v>3</v>
      </c>
      <c r="F7">
        <v>10</v>
      </c>
      <c r="G7">
        <v>0</v>
      </c>
      <c r="H7" s="4">
        <f t="shared" si="0"/>
        <v>0.23076923076923078</v>
      </c>
      <c r="I7" s="8" t="s">
        <v>94</v>
      </c>
      <c r="J7">
        <v>1329.76</v>
      </c>
      <c r="N7" s="47"/>
      <c r="O7" s="10"/>
    </row>
    <row r="8" spans="1:16" x14ac:dyDescent="0.25">
      <c r="A8" s="10"/>
      <c r="B8" s="10">
        <v>10</v>
      </c>
      <c r="C8" s="10" t="s">
        <v>99</v>
      </c>
      <c r="D8" s="7" t="s">
        <v>100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1426.34</v>
      </c>
      <c r="N8" s="43" t="s">
        <v>96</v>
      </c>
      <c r="P8" s="14"/>
    </row>
    <row r="9" spans="1:16" x14ac:dyDescent="0.25">
      <c r="A9" s="6" t="s">
        <v>66</v>
      </c>
      <c r="L9" s="39" t="s">
        <v>96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1668.7</v>
      </c>
      <c r="L11" s="38" t="s">
        <v>88</v>
      </c>
      <c r="P11" s="14"/>
    </row>
    <row r="12" spans="1:16" x14ac:dyDescent="0.25">
      <c r="A12" s="1">
        <v>6</v>
      </c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1621.08</v>
      </c>
      <c r="L12" s="38"/>
      <c r="P12" s="43" t="s">
        <v>96</v>
      </c>
    </row>
    <row r="13" spans="1:16" x14ac:dyDescent="0.25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1604.78</v>
      </c>
      <c r="P13" s="44"/>
    </row>
    <row r="14" spans="1:16" x14ac:dyDescent="0.25">
      <c r="B14">
        <v>8</v>
      </c>
      <c r="C14" t="s">
        <v>105</v>
      </c>
      <c r="D14" t="s">
        <v>76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69</v>
      </c>
      <c r="J14">
        <v>1563.12</v>
      </c>
      <c r="P14" s="42" t="s">
        <v>101</v>
      </c>
    </row>
    <row r="15" spans="1:16" x14ac:dyDescent="0.25">
      <c r="B15">
        <v>9</v>
      </c>
      <c r="C15" t="s">
        <v>104</v>
      </c>
      <c r="D15" s="7" t="s">
        <v>106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1437.26</v>
      </c>
      <c r="L15" s="39" t="s">
        <v>73</v>
      </c>
      <c r="P15" s="42"/>
    </row>
    <row r="16" spans="1:16" x14ac:dyDescent="0.25">
      <c r="B16">
        <v>12</v>
      </c>
      <c r="C16" t="s">
        <v>102</v>
      </c>
      <c r="D16" t="s">
        <v>44</v>
      </c>
      <c r="E16">
        <v>2</v>
      </c>
      <c r="F16">
        <v>11</v>
      </c>
      <c r="G16">
        <v>0</v>
      </c>
      <c r="H16" s="4">
        <f t="shared" si="1"/>
        <v>0.15384615384615385</v>
      </c>
      <c r="I16" s="8" t="s">
        <v>103</v>
      </c>
      <c r="J16">
        <v>1463.6</v>
      </c>
      <c r="L16" s="46"/>
      <c r="M16" s="10"/>
      <c r="P16" s="14"/>
    </row>
    <row r="17" spans="1:16" x14ac:dyDescent="0.25">
      <c r="L17" s="38" t="s">
        <v>60</v>
      </c>
      <c r="N17" s="14"/>
      <c r="P17" s="14"/>
    </row>
    <row r="18" spans="1:16" x14ac:dyDescent="0.25">
      <c r="H18" s="4"/>
      <c r="L18" s="38"/>
      <c r="N18" s="42" t="s">
        <v>73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3" t="s">
        <v>101</v>
      </c>
    </row>
    <row r="21" spans="1:16" x14ac:dyDescent="0.25">
      <c r="D21" s="17">
        <v>50</v>
      </c>
      <c r="E21" s="5" t="s">
        <v>107</v>
      </c>
      <c r="F21" s="16" t="s">
        <v>85</v>
      </c>
      <c r="L21" s="39" t="s">
        <v>101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8" t="s">
        <v>80</v>
      </c>
    </row>
    <row r="24" spans="1:16" x14ac:dyDescent="0.25">
      <c r="A24" t="s">
        <v>28</v>
      </c>
      <c r="E24" s="5" t="s">
        <v>111</v>
      </c>
      <c r="F24" s="16" t="s">
        <v>91</v>
      </c>
      <c r="L24" s="38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8" t="s">
        <v>97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9" t="s">
        <v>73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3:J8">
    <sortCondition descending="1" ref="H3:H8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93</v>
      </c>
      <c r="J3" s="1">
        <v>1593.46</v>
      </c>
      <c r="L3" s="39" t="s">
        <v>96</v>
      </c>
    </row>
    <row r="4" spans="1:16" ht="14.25" customHeight="1" x14ac:dyDescent="0.25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69</v>
      </c>
      <c r="J4" s="1">
        <v>1541.96</v>
      </c>
      <c r="L4" s="46"/>
      <c r="M4" s="10"/>
    </row>
    <row r="5" spans="1:16" ht="14.25" customHeight="1" x14ac:dyDescent="0.25">
      <c r="A5" s="1">
        <v>4</v>
      </c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68</v>
      </c>
      <c r="J5" s="1">
        <v>1469.7</v>
      </c>
      <c r="L5" s="40" t="s">
        <v>80</v>
      </c>
      <c r="N5" s="14"/>
    </row>
    <row r="6" spans="1:16" x14ac:dyDescent="0.25">
      <c r="B6">
        <v>8</v>
      </c>
      <c r="C6" t="s">
        <v>116</v>
      </c>
      <c r="D6" t="s">
        <v>10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69</v>
      </c>
      <c r="J6">
        <v>1471.44</v>
      </c>
      <c r="L6" s="40"/>
      <c r="N6" s="43" t="s">
        <v>96</v>
      </c>
    </row>
    <row r="7" spans="1:16" x14ac:dyDescent="0.25">
      <c r="B7">
        <v>10</v>
      </c>
      <c r="C7" t="s">
        <v>117</v>
      </c>
      <c r="D7" t="s">
        <v>19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68</v>
      </c>
      <c r="J7">
        <v>1396.52</v>
      </c>
      <c r="N7" s="44"/>
      <c r="O7" s="10"/>
    </row>
    <row r="8" spans="1:16" x14ac:dyDescent="0.25">
      <c r="A8" s="10"/>
      <c r="B8" s="10">
        <v>12</v>
      </c>
      <c r="C8" s="10" t="s">
        <v>118</v>
      </c>
      <c r="D8" s="10" t="s">
        <v>43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1071.8599999999999</v>
      </c>
      <c r="N8" s="42" t="s">
        <v>60</v>
      </c>
      <c r="P8" s="14"/>
    </row>
    <row r="9" spans="1:16" x14ac:dyDescent="0.25">
      <c r="A9" s="6" t="s">
        <v>66</v>
      </c>
      <c r="L9" s="38" t="s">
        <v>99</v>
      </c>
      <c r="N9" s="42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3">
        <f t="shared" ref="H11:H16" si="1">((G11*0.5)+E11)/SUM(E11:G11)</f>
        <v>0.76923076923076927</v>
      </c>
      <c r="I11" s="13" t="s">
        <v>95</v>
      </c>
      <c r="J11" s="1">
        <v>1662.04</v>
      </c>
      <c r="L11" s="39" t="s">
        <v>60</v>
      </c>
      <c r="P11" s="14"/>
    </row>
    <row r="12" spans="1:16" x14ac:dyDescent="0.25">
      <c r="A12" s="1">
        <v>6</v>
      </c>
      <c r="B12" s="1">
        <v>4</v>
      </c>
      <c r="C12" s="1" t="s">
        <v>99</v>
      </c>
      <c r="D12" s="7" t="s">
        <v>121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95</v>
      </c>
      <c r="J12" s="1">
        <v>1508.68</v>
      </c>
      <c r="L12" s="39"/>
      <c r="P12" s="43" t="s">
        <v>96</v>
      </c>
    </row>
    <row r="13" spans="1:16" x14ac:dyDescent="0.25">
      <c r="A13" s="1">
        <v>5</v>
      </c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3">
        <f t="shared" si="1"/>
        <v>0.46153846153846156</v>
      </c>
      <c r="I13" s="13" t="s">
        <v>69</v>
      </c>
      <c r="J13" s="1">
        <v>1559.22</v>
      </c>
      <c r="P13" s="44"/>
    </row>
    <row r="14" spans="1:16" x14ac:dyDescent="0.25">
      <c r="B14">
        <v>7</v>
      </c>
      <c r="C14" t="s">
        <v>120</v>
      </c>
      <c r="D14" t="s">
        <v>44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1534.62</v>
      </c>
      <c r="P14" s="42" t="s">
        <v>115</v>
      </c>
    </row>
    <row r="15" spans="1:16" x14ac:dyDescent="0.25">
      <c r="B15">
        <v>9</v>
      </c>
      <c r="C15" t="s">
        <v>105</v>
      </c>
      <c r="D15" t="s">
        <v>76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1411.74</v>
      </c>
      <c r="L15" s="39" t="s">
        <v>73</v>
      </c>
      <c r="P15" s="42"/>
    </row>
    <row r="16" spans="1:16" x14ac:dyDescent="0.25">
      <c r="B16">
        <v>11</v>
      </c>
      <c r="C16" t="s">
        <v>71</v>
      </c>
      <c r="D16" t="s">
        <v>8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103</v>
      </c>
      <c r="J16">
        <v>1163.0999999999999</v>
      </c>
      <c r="L16" s="46"/>
      <c r="M16" s="10"/>
      <c r="P16" s="14"/>
    </row>
    <row r="17" spans="1:16" x14ac:dyDescent="0.25">
      <c r="L17" s="38" t="s">
        <v>119</v>
      </c>
      <c r="N17" s="14"/>
      <c r="P17" s="14"/>
    </row>
    <row r="18" spans="1:16" x14ac:dyDescent="0.25">
      <c r="H18" s="4"/>
      <c r="L18" s="38"/>
      <c r="N18" s="42" t="s">
        <v>73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3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115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8" t="s">
        <v>60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9" t="s">
        <v>73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127</v>
      </c>
      <c r="J3" s="1">
        <v>1792.26</v>
      </c>
      <c r="L3" s="39" t="s">
        <v>123</v>
      </c>
    </row>
    <row r="4" spans="1:16" ht="14.25" customHeight="1" x14ac:dyDescent="0.25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126</v>
      </c>
      <c r="J4" s="1">
        <v>1746.74</v>
      </c>
      <c r="L4" s="46"/>
      <c r="M4" s="10"/>
    </row>
    <row r="5" spans="1:16" ht="14.25" customHeight="1" x14ac:dyDescent="0.25">
      <c r="B5">
        <v>7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128</v>
      </c>
      <c r="J5">
        <v>1623.88</v>
      </c>
      <c r="L5" s="40" t="s">
        <v>80</v>
      </c>
      <c r="N5" s="14"/>
    </row>
    <row r="6" spans="1:16" x14ac:dyDescent="0.25">
      <c r="B6">
        <v>8</v>
      </c>
      <c r="C6" t="s">
        <v>96</v>
      </c>
      <c r="D6" t="s">
        <v>46</v>
      </c>
      <c r="E6">
        <v>5</v>
      </c>
      <c r="F6">
        <v>8</v>
      </c>
      <c r="G6">
        <v>0</v>
      </c>
      <c r="H6" s="4">
        <f t="shared" si="0"/>
        <v>0.38461538461538464</v>
      </c>
      <c r="I6" s="8" t="s">
        <v>128</v>
      </c>
      <c r="J6">
        <v>1608.62</v>
      </c>
      <c r="L6" s="40"/>
      <c r="N6" s="42" t="s">
        <v>123</v>
      </c>
    </row>
    <row r="7" spans="1:16" x14ac:dyDescent="0.25">
      <c r="B7">
        <v>9</v>
      </c>
      <c r="C7" t="s">
        <v>99</v>
      </c>
      <c r="D7" t="s">
        <v>121</v>
      </c>
      <c r="E7">
        <v>5</v>
      </c>
      <c r="F7">
        <v>8</v>
      </c>
      <c r="G7">
        <v>0</v>
      </c>
      <c r="H7" s="4">
        <f t="shared" si="0"/>
        <v>0.38461538461538464</v>
      </c>
      <c r="I7" s="8" t="s">
        <v>128</v>
      </c>
      <c r="J7">
        <v>1608.1</v>
      </c>
      <c r="N7" s="47"/>
      <c r="O7" s="10"/>
    </row>
    <row r="8" spans="1:16" x14ac:dyDescent="0.25">
      <c r="A8" s="10"/>
      <c r="B8" s="10">
        <v>11</v>
      </c>
      <c r="C8" s="10" t="s">
        <v>73</v>
      </c>
      <c r="D8" s="10" t="s">
        <v>77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129</v>
      </c>
      <c r="J8" s="10">
        <v>1419.32</v>
      </c>
      <c r="N8" s="43" t="s">
        <v>116</v>
      </c>
      <c r="P8" s="14"/>
    </row>
    <row r="9" spans="1:16" x14ac:dyDescent="0.25">
      <c r="A9" s="6" t="s">
        <v>66</v>
      </c>
      <c r="L9" s="39" t="s">
        <v>116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3">
        <f t="shared" ref="H11:H16" si="1">((G11*0.5)+E11)/SUM(E11:G11)</f>
        <v>0.92307692307692313</v>
      </c>
      <c r="I11" s="13" t="s">
        <v>130</v>
      </c>
      <c r="J11" s="1">
        <v>1895.72</v>
      </c>
      <c r="L11" s="38" t="s">
        <v>124</v>
      </c>
      <c r="P11" s="14"/>
    </row>
    <row r="12" spans="1:16" x14ac:dyDescent="0.25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128</v>
      </c>
      <c r="J12" s="1">
        <v>1666.54</v>
      </c>
      <c r="L12" s="38"/>
      <c r="P12" s="42" t="s">
        <v>116</v>
      </c>
    </row>
    <row r="13" spans="1:16" x14ac:dyDescent="0.25">
      <c r="A13" s="1">
        <v>5</v>
      </c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131</v>
      </c>
      <c r="J13" s="1">
        <v>1770.32</v>
      </c>
      <c r="P13" s="47"/>
    </row>
    <row r="14" spans="1:16" x14ac:dyDescent="0.25">
      <c r="A14" s="1">
        <v>6</v>
      </c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1">
        <v>0</v>
      </c>
      <c r="H14" s="3">
        <f t="shared" si="1"/>
        <v>0.61538461538461542</v>
      </c>
      <c r="I14" s="13" t="s">
        <v>131</v>
      </c>
      <c r="J14" s="1">
        <v>1642.38</v>
      </c>
      <c r="P14" s="43" t="s">
        <v>122</v>
      </c>
    </row>
    <row r="15" spans="1:16" x14ac:dyDescent="0.25">
      <c r="B15">
        <v>10</v>
      </c>
      <c r="C15" t="s">
        <v>125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129</v>
      </c>
      <c r="J15">
        <v>1496.7</v>
      </c>
      <c r="L15" s="38" t="s">
        <v>115</v>
      </c>
      <c r="P15" s="43"/>
    </row>
    <row r="16" spans="1:16" x14ac:dyDescent="0.25">
      <c r="B16">
        <v>12</v>
      </c>
      <c r="C16" t="s">
        <v>118</v>
      </c>
      <c r="D16" t="s">
        <v>43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132</v>
      </c>
      <c r="J16">
        <v>1310.1400000000001</v>
      </c>
      <c r="L16" s="45"/>
      <c r="M16" s="10"/>
      <c r="P16" s="14"/>
    </row>
    <row r="17" spans="1:16" x14ac:dyDescent="0.25">
      <c r="L17" s="39" t="s">
        <v>122</v>
      </c>
      <c r="N17" s="14"/>
      <c r="P17" s="14"/>
    </row>
    <row r="18" spans="1:16" x14ac:dyDescent="0.25">
      <c r="H18" s="4"/>
      <c r="L18" s="39"/>
      <c r="N18" s="43" t="s">
        <v>122</v>
      </c>
      <c r="P18" s="14"/>
    </row>
    <row r="19" spans="1:16" x14ac:dyDescent="0.25">
      <c r="H19" s="4"/>
      <c r="N19" s="44"/>
      <c r="O19" s="10"/>
      <c r="P19" s="14"/>
    </row>
    <row r="20" spans="1:16" x14ac:dyDescent="0.25">
      <c r="N20" s="42" t="s">
        <v>60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60</v>
      </c>
      <c r="N21" s="42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9" t="s">
        <v>123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8" t="s">
        <v>60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A15" sqref="A15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69</v>
      </c>
      <c r="J3" s="1">
        <v>1530.24</v>
      </c>
      <c r="L3" s="39" t="s">
        <v>138</v>
      </c>
    </row>
    <row r="4" spans="1:16" ht="14.25" customHeight="1" x14ac:dyDescent="0.25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95</v>
      </c>
      <c r="J4" s="1">
        <v>1530.84</v>
      </c>
      <c r="L4" s="46"/>
      <c r="M4" s="10"/>
    </row>
    <row r="5" spans="1:16" ht="14.25" customHeight="1" x14ac:dyDescent="0.25">
      <c r="B5">
        <v>10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68</v>
      </c>
      <c r="J5">
        <v>1523.86</v>
      </c>
      <c r="L5" s="40" t="s">
        <v>80</v>
      </c>
      <c r="N5" s="14"/>
    </row>
    <row r="6" spans="1:16" x14ac:dyDescent="0.25">
      <c r="B6">
        <v>9</v>
      </c>
      <c r="C6" t="s">
        <v>133</v>
      </c>
      <c r="D6" t="s">
        <v>44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68</v>
      </c>
      <c r="J6">
        <v>1541.3</v>
      </c>
      <c r="L6" s="40"/>
      <c r="N6" s="42" t="s">
        <v>124</v>
      </c>
    </row>
    <row r="7" spans="1:16" x14ac:dyDescent="0.25">
      <c r="B7">
        <v>11</v>
      </c>
      <c r="C7" t="s">
        <v>118</v>
      </c>
      <c r="D7" t="s">
        <v>43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1631.78</v>
      </c>
      <c r="N7" s="47"/>
      <c r="O7" s="10"/>
    </row>
    <row r="8" spans="1:16" x14ac:dyDescent="0.25">
      <c r="A8" s="10"/>
      <c r="B8" s="10">
        <v>12</v>
      </c>
      <c r="C8" s="10" t="s">
        <v>134</v>
      </c>
      <c r="D8" s="10" t="s">
        <v>76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1453.8</v>
      </c>
      <c r="N8" s="43" t="s">
        <v>60</v>
      </c>
      <c r="P8" s="14"/>
    </row>
    <row r="9" spans="1:16" x14ac:dyDescent="0.25">
      <c r="A9" s="6" t="s">
        <v>66</v>
      </c>
      <c r="L9" s="38" t="s">
        <v>137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3">
        <f t="shared" ref="H11:H16" si="1">((G11*0.5)+E11)/SUM(E11:G11)</f>
        <v>0.69230769230769229</v>
      </c>
      <c r="I11" s="13" t="s">
        <v>95</v>
      </c>
      <c r="J11" s="1">
        <v>1851.34</v>
      </c>
      <c r="L11" s="39" t="s">
        <v>60</v>
      </c>
      <c r="P11" s="14"/>
    </row>
    <row r="12" spans="1:16" x14ac:dyDescent="0.25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3">
        <f t="shared" si="1"/>
        <v>0.69230769230769229</v>
      </c>
      <c r="I12" s="13" t="s">
        <v>95</v>
      </c>
      <c r="J12" s="1">
        <v>1742.32</v>
      </c>
      <c r="L12" s="39"/>
      <c r="P12" s="43" t="s">
        <v>60</v>
      </c>
    </row>
    <row r="13" spans="1:16" x14ac:dyDescent="0.25">
      <c r="A13" s="1">
        <v>5</v>
      </c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1566.5</v>
      </c>
      <c r="P13" s="44"/>
    </row>
    <row r="14" spans="1:16" x14ac:dyDescent="0.25">
      <c r="A14" s="1">
        <v>6</v>
      </c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1">
        <v>0</v>
      </c>
      <c r="H14" s="3">
        <f t="shared" si="1"/>
        <v>0.53846153846153844</v>
      </c>
      <c r="I14" s="13" t="s">
        <v>68</v>
      </c>
      <c r="J14" s="1">
        <v>1453.92</v>
      </c>
      <c r="P14" s="42" t="s">
        <v>122</v>
      </c>
    </row>
    <row r="15" spans="1:16" x14ac:dyDescent="0.25">
      <c r="B15">
        <v>7</v>
      </c>
      <c r="C15" t="s">
        <v>99</v>
      </c>
      <c r="D15" t="s">
        <v>121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74</v>
      </c>
      <c r="J15">
        <v>1573</v>
      </c>
      <c r="L15" s="39" t="s">
        <v>135</v>
      </c>
      <c r="P15" s="42"/>
    </row>
    <row r="16" spans="1:16" x14ac:dyDescent="0.25">
      <c r="B16">
        <v>8</v>
      </c>
      <c r="C16" t="s">
        <v>115</v>
      </c>
      <c r="D16" t="s">
        <v>106</v>
      </c>
      <c r="E16">
        <v>6</v>
      </c>
      <c r="F16">
        <v>7</v>
      </c>
      <c r="G16">
        <v>0</v>
      </c>
      <c r="H16" s="4">
        <f t="shared" si="1"/>
        <v>0.46153846153846156</v>
      </c>
      <c r="I16" s="8" t="s">
        <v>103</v>
      </c>
      <c r="J16">
        <v>1656.98</v>
      </c>
      <c r="L16" s="46"/>
      <c r="M16" s="10"/>
      <c r="P16" s="14"/>
    </row>
    <row r="17" spans="1:16" x14ac:dyDescent="0.25">
      <c r="L17" s="38" t="s">
        <v>136</v>
      </c>
      <c r="N17" s="14"/>
      <c r="P17" s="14"/>
    </row>
    <row r="18" spans="1:16" x14ac:dyDescent="0.25">
      <c r="H18" s="4"/>
      <c r="L18" s="38"/>
      <c r="N18" s="43" t="s">
        <v>135</v>
      </c>
      <c r="P18" s="14"/>
    </row>
    <row r="19" spans="1:16" x14ac:dyDescent="0.25">
      <c r="H19" s="4"/>
      <c r="N19" s="44"/>
      <c r="O19" s="10"/>
      <c r="P19" s="14"/>
    </row>
    <row r="20" spans="1:16" x14ac:dyDescent="0.25">
      <c r="N20" s="42" t="s">
        <v>96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96</v>
      </c>
      <c r="N21" s="42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8" t="s">
        <v>124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9" t="s">
        <v>96</v>
      </c>
    </row>
    <row r="29" spans="1:16" x14ac:dyDescent="0.25">
      <c r="A29" t="s">
        <v>49</v>
      </c>
      <c r="P29" s="39"/>
    </row>
    <row r="30" spans="1:16" x14ac:dyDescent="0.25">
      <c r="A30" s="7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3">
        <f t="shared" ref="H3:H8" si="0">((G3*0.5)+E3)/SUM(E3:G3)</f>
        <v>0.84615384615384615</v>
      </c>
      <c r="I3" s="13" t="s">
        <v>93</v>
      </c>
      <c r="J3" s="1">
        <v>1744.88</v>
      </c>
      <c r="L3" s="39" t="s">
        <v>136</v>
      </c>
    </row>
    <row r="4" spans="1:16" ht="14.25" customHeight="1" x14ac:dyDescent="0.25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93</v>
      </c>
      <c r="J4" s="1">
        <v>1652.44</v>
      </c>
      <c r="L4" s="46"/>
      <c r="M4" s="10"/>
    </row>
    <row r="5" spans="1:16" ht="14.25" customHeight="1" x14ac:dyDescent="0.25">
      <c r="A5" s="1">
        <v>6</v>
      </c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74</v>
      </c>
      <c r="J5" s="1">
        <v>1613.18</v>
      </c>
      <c r="L5" s="40" t="s">
        <v>80</v>
      </c>
      <c r="N5" s="14"/>
    </row>
    <row r="6" spans="1:16" x14ac:dyDescent="0.25">
      <c r="B6">
        <v>7</v>
      </c>
      <c r="C6" t="s">
        <v>140</v>
      </c>
      <c r="D6" t="s">
        <v>21</v>
      </c>
      <c r="E6">
        <v>7</v>
      </c>
      <c r="F6">
        <v>6</v>
      </c>
      <c r="G6">
        <v>0</v>
      </c>
      <c r="H6" s="4">
        <f t="shared" si="0"/>
        <v>0.53846153846153844</v>
      </c>
      <c r="I6" s="8" t="s">
        <v>68</v>
      </c>
      <c r="J6">
        <v>1612.58</v>
      </c>
      <c r="L6" s="40"/>
      <c r="N6" s="43" t="s">
        <v>136</v>
      </c>
    </row>
    <row r="7" spans="1:16" x14ac:dyDescent="0.25">
      <c r="B7">
        <v>10</v>
      </c>
      <c r="C7" t="s">
        <v>56</v>
      </c>
      <c r="D7" t="s">
        <v>44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1567.06</v>
      </c>
      <c r="N7" s="44"/>
      <c r="O7" s="10"/>
    </row>
    <row r="8" spans="1:16" x14ac:dyDescent="0.25">
      <c r="A8" s="10"/>
      <c r="B8" s="10">
        <v>11</v>
      </c>
      <c r="C8" s="10" t="s">
        <v>141</v>
      </c>
      <c r="D8" s="10" t="s">
        <v>8</v>
      </c>
      <c r="E8" s="10">
        <v>4</v>
      </c>
      <c r="F8" s="10">
        <v>9</v>
      </c>
      <c r="G8" s="10">
        <v>0</v>
      </c>
      <c r="H8" s="11">
        <f t="shared" si="0"/>
        <v>0.30769230769230771</v>
      </c>
      <c r="I8" s="12" t="s">
        <v>94</v>
      </c>
      <c r="J8" s="10">
        <v>1467.82</v>
      </c>
      <c r="N8" s="42" t="s">
        <v>142</v>
      </c>
      <c r="P8" s="14"/>
    </row>
    <row r="9" spans="1:16" x14ac:dyDescent="0.25">
      <c r="A9" s="6" t="s">
        <v>66</v>
      </c>
      <c r="L9" s="38" t="s">
        <v>143</v>
      </c>
      <c r="N9" s="42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3</v>
      </c>
      <c r="B11" s="1">
        <v>3</v>
      </c>
      <c r="C11" s="1" t="s">
        <v>115</v>
      </c>
      <c r="D11" s="7" t="s">
        <v>144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95</v>
      </c>
      <c r="J11" s="1">
        <v>1764.64</v>
      </c>
      <c r="L11" s="39" t="s">
        <v>142</v>
      </c>
      <c r="P11" s="14"/>
    </row>
    <row r="12" spans="1:16" x14ac:dyDescent="0.25">
      <c r="A12" s="1">
        <v>4</v>
      </c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68</v>
      </c>
      <c r="J12" s="1">
        <v>1574.5</v>
      </c>
      <c r="L12" s="39"/>
      <c r="P12" s="42" t="s">
        <v>136</v>
      </c>
    </row>
    <row r="13" spans="1:16" x14ac:dyDescent="0.25">
      <c r="A13" s="1">
        <v>5</v>
      </c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1644.76</v>
      </c>
      <c r="P13" s="47"/>
    </row>
    <row r="14" spans="1:16" x14ac:dyDescent="0.25">
      <c r="B14">
        <v>8</v>
      </c>
      <c r="C14" t="s">
        <v>99</v>
      </c>
      <c r="D14" t="s">
        <v>121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1397.72</v>
      </c>
      <c r="P14" s="43" t="s">
        <v>118</v>
      </c>
    </row>
    <row r="15" spans="1:16" x14ac:dyDescent="0.25">
      <c r="B15">
        <v>9</v>
      </c>
      <c r="C15" t="s">
        <v>137</v>
      </c>
      <c r="D15" t="s">
        <v>77</v>
      </c>
      <c r="E15">
        <v>5</v>
      </c>
      <c r="F15">
        <v>8</v>
      </c>
      <c r="G15">
        <v>0</v>
      </c>
      <c r="H15" s="4">
        <f t="shared" si="1"/>
        <v>0.38461538461538464</v>
      </c>
      <c r="I15" s="8" t="s">
        <v>74</v>
      </c>
      <c r="J15">
        <v>1368.44</v>
      </c>
      <c r="L15" s="39" t="s">
        <v>118</v>
      </c>
      <c r="P15" s="43"/>
    </row>
    <row r="16" spans="1:16" x14ac:dyDescent="0.25">
      <c r="B16">
        <v>12</v>
      </c>
      <c r="C16" t="s">
        <v>60</v>
      </c>
      <c r="D16" t="s">
        <v>58</v>
      </c>
      <c r="E16">
        <v>1</v>
      </c>
      <c r="F16">
        <v>12</v>
      </c>
      <c r="G16">
        <v>0</v>
      </c>
      <c r="H16" s="4">
        <f t="shared" si="1"/>
        <v>7.6923076923076927E-2</v>
      </c>
      <c r="I16" s="8" t="s">
        <v>94</v>
      </c>
      <c r="J16">
        <v>1319.8</v>
      </c>
      <c r="L16" s="46"/>
      <c r="M16" s="10"/>
      <c r="P16" s="14"/>
    </row>
    <row r="17" spans="1:16" x14ac:dyDescent="0.25">
      <c r="L17" s="38" t="s">
        <v>96</v>
      </c>
      <c r="N17" s="14"/>
      <c r="P17" s="14"/>
    </row>
    <row r="18" spans="1:16" x14ac:dyDescent="0.25">
      <c r="H18" s="4"/>
      <c r="L18" s="38"/>
      <c r="N18" s="43" t="s">
        <v>118</v>
      </c>
      <c r="P18" s="14"/>
    </row>
    <row r="19" spans="1:16" x14ac:dyDescent="0.25">
      <c r="H19" s="4"/>
      <c r="N19" s="44"/>
      <c r="O19" s="10"/>
      <c r="P19" s="14"/>
    </row>
    <row r="20" spans="1:16" x14ac:dyDescent="0.25">
      <c r="N20" s="42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115</v>
      </c>
      <c r="N21" s="42"/>
    </row>
    <row r="22" spans="1:16" x14ac:dyDescent="0.25">
      <c r="A22" s="5" t="s">
        <v>27</v>
      </c>
      <c r="B22" s="5" t="s">
        <v>84</v>
      </c>
      <c r="E22" s="5" t="s">
        <v>108</v>
      </c>
      <c r="F22" s="16">
        <v>100</v>
      </c>
      <c r="L22" s="46"/>
      <c r="M22" s="10"/>
      <c r="N22" s="14"/>
    </row>
    <row r="23" spans="1:16" x14ac:dyDescent="0.25">
      <c r="A23" s="5" t="s">
        <v>26</v>
      </c>
      <c r="B23" s="5"/>
      <c r="E23" s="5" t="s">
        <v>109</v>
      </c>
      <c r="F23" s="16">
        <v>40</v>
      </c>
      <c r="L23" s="38" t="s">
        <v>80</v>
      </c>
    </row>
    <row r="24" spans="1:16" x14ac:dyDescent="0.25">
      <c r="A24" s="5" t="s">
        <v>28</v>
      </c>
      <c r="B24" s="5"/>
      <c r="E24" s="5" t="s">
        <v>113</v>
      </c>
      <c r="F24" s="16">
        <v>50</v>
      </c>
      <c r="L24" s="38"/>
    </row>
    <row r="25" spans="1:16" x14ac:dyDescent="0.25">
      <c r="A25" s="5" t="s">
        <v>29</v>
      </c>
      <c r="B25" s="5"/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s="5" t="s">
        <v>30</v>
      </c>
      <c r="B26" s="5"/>
      <c r="E26" s="5" t="s">
        <v>111</v>
      </c>
      <c r="F26" s="16">
        <v>10</v>
      </c>
      <c r="P26" s="38" t="s">
        <v>142</v>
      </c>
    </row>
    <row r="27" spans="1:16" x14ac:dyDescent="0.25">
      <c r="A27" s="5" t="s">
        <v>83</v>
      </c>
      <c r="B27" s="5"/>
      <c r="P27" s="45"/>
    </row>
    <row r="28" spans="1:16" x14ac:dyDescent="0.25">
      <c r="A28" s="5" t="s">
        <v>32</v>
      </c>
      <c r="B28" s="5"/>
      <c r="P28" s="39" t="s">
        <v>115</v>
      </c>
    </row>
    <row r="29" spans="1:16" x14ac:dyDescent="0.25">
      <c r="A29" s="5" t="s">
        <v>49</v>
      </c>
      <c r="B29" s="5"/>
      <c r="P29" s="39"/>
    </row>
    <row r="30" spans="1:16" x14ac:dyDescent="0.25">
      <c r="A30" s="5" t="s">
        <v>139</v>
      </c>
      <c r="B30" s="5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A8" sqref="A8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4</v>
      </c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1821.74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115</v>
      </c>
      <c r="D3" s="1" t="s">
        <v>144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1830.48</v>
      </c>
      <c r="K3" s="39" t="s">
        <v>147</v>
      </c>
    </row>
    <row r="4" spans="1:15" ht="14.25" customHeight="1" x14ac:dyDescent="0.25">
      <c r="A4" s="1">
        <v>2</v>
      </c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1957.51</v>
      </c>
      <c r="K4" s="46"/>
      <c r="L4" s="10"/>
    </row>
    <row r="5" spans="1:15" ht="14.25" customHeight="1" x14ac:dyDescent="0.25">
      <c r="A5" s="1">
        <v>3</v>
      </c>
      <c r="B5" s="1">
        <v>4</v>
      </c>
      <c r="C5" s="1" t="s">
        <v>154</v>
      </c>
      <c r="D5" s="1" t="s">
        <v>44</v>
      </c>
      <c r="E5" s="1">
        <v>10</v>
      </c>
      <c r="F5" s="1">
        <v>4</v>
      </c>
      <c r="G5" s="1">
        <v>0</v>
      </c>
      <c r="H5" s="3">
        <f t="shared" si="0"/>
        <v>0.7142857142857143</v>
      </c>
      <c r="I5" s="1">
        <v>2011.64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136</v>
      </c>
      <c r="D6" s="1" t="s">
        <v>10</v>
      </c>
      <c r="E6" s="1">
        <v>8</v>
      </c>
      <c r="F6" s="1">
        <v>6</v>
      </c>
      <c r="G6" s="1">
        <v>0</v>
      </c>
      <c r="H6" s="3">
        <f t="shared" si="0"/>
        <v>0.5714285714285714</v>
      </c>
      <c r="I6" s="1">
        <v>1810.54</v>
      </c>
      <c r="K6" s="40"/>
      <c r="M6" s="42" t="s">
        <v>147</v>
      </c>
    </row>
    <row r="7" spans="1:15" ht="14.25" customHeight="1" x14ac:dyDescent="0.25">
      <c r="A7" s="1">
        <v>6</v>
      </c>
      <c r="B7" s="1">
        <v>6</v>
      </c>
      <c r="C7" s="1" t="s">
        <v>99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1739.8</v>
      </c>
      <c r="M7" s="47"/>
      <c r="N7" s="10"/>
    </row>
    <row r="8" spans="1:15" x14ac:dyDescent="0.25">
      <c r="B8">
        <v>8</v>
      </c>
      <c r="C8" t="s">
        <v>148</v>
      </c>
      <c r="D8" t="s">
        <v>76</v>
      </c>
      <c r="E8">
        <v>7</v>
      </c>
      <c r="F8">
        <v>7</v>
      </c>
      <c r="G8">
        <v>0</v>
      </c>
      <c r="H8" s="4">
        <f t="shared" si="0"/>
        <v>0.5</v>
      </c>
      <c r="I8">
        <v>1557.34</v>
      </c>
      <c r="M8" s="43" t="s">
        <v>115</v>
      </c>
      <c r="O8" s="14"/>
    </row>
    <row r="9" spans="1:15" x14ac:dyDescent="0.25">
      <c r="B9">
        <v>7</v>
      </c>
      <c r="C9" t="s">
        <v>96</v>
      </c>
      <c r="D9" t="s">
        <v>46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1632.8</v>
      </c>
      <c r="K9" s="39" t="s">
        <v>115</v>
      </c>
      <c r="M9" s="43"/>
      <c r="O9" s="14"/>
    </row>
    <row r="10" spans="1:15" x14ac:dyDescent="0.25">
      <c r="B10">
        <v>9</v>
      </c>
      <c r="C10" t="s">
        <v>60</v>
      </c>
      <c r="D10" t="s">
        <v>58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1479.68</v>
      </c>
      <c r="K10" s="46"/>
      <c r="L10" s="10"/>
      <c r="M10" s="14"/>
      <c r="O10" s="14"/>
    </row>
    <row r="11" spans="1:15" x14ac:dyDescent="0.25">
      <c r="B11">
        <v>12</v>
      </c>
      <c r="C11" t="s">
        <v>137</v>
      </c>
      <c r="D11" t="s">
        <v>77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1326.38</v>
      </c>
      <c r="K11" s="38" t="s">
        <v>136</v>
      </c>
      <c r="O11" s="14"/>
    </row>
    <row r="12" spans="1:15" x14ac:dyDescent="0.25">
      <c r="B12">
        <v>10</v>
      </c>
      <c r="C12" t="s">
        <v>118</v>
      </c>
      <c r="D12" t="s">
        <v>43</v>
      </c>
      <c r="E12">
        <v>3</v>
      </c>
      <c r="F12">
        <v>11</v>
      </c>
      <c r="G12">
        <v>0</v>
      </c>
      <c r="H12" s="4">
        <f t="shared" si="0"/>
        <v>0.21428571428571427</v>
      </c>
      <c r="I12">
        <v>1491.86</v>
      </c>
      <c r="K12" s="38"/>
      <c r="O12" s="43" t="s">
        <v>115</v>
      </c>
    </row>
    <row r="13" spans="1:15" x14ac:dyDescent="0.25">
      <c r="B13">
        <v>11</v>
      </c>
      <c r="C13" t="s">
        <v>149</v>
      </c>
      <c r="D13" t="s">
        <v>19</v>
      </c>
      <c r="E13">
        <v>1</v>
      </c>
      <c r="F13">
        <v>13</v>
      </c>
      <c r="G13">
        <v>0</v>
      </c>
      <c r="H13" s="4">
        <f t="shared" si="0"/>
        <v>7.1428571428571425E-2</v>
      </c>
      <c r="I13">
        <v>1391.5</v>
      </c>
      <c r="O13" s="44"/>
    </row>
    <row r="14" spans="1:15" x14ac:dyDescent="0.25">
      <c r="H14" s="4"/>
      <c r="O14" s="42" t="s">
        <v>145</v>
      </c>
    </row>
    <row r="15" spans="1:15" x14ac:dyDescent="0.25">
      <c r="H15" s="4"/>
      <c r="K15" s="39" t="s">
        <v>145</v>
      </c>
      <c r="O15" s="42"/>
    </row>
    <row r="16" spans="1:15" x14ac:dyDescent="0.25">
      <c r="H16" s="4"/>
      <c r="K16" s="46"/>
      <c r="L16" s="10"/>
      <c r="O16" s="14"/>
    </row>
    <row r="17" spans="1:15" x14ac:dyDescent="0.25">
      <c r="K17" s="38" t="s">
        <v>99</v>
      </c>
      <c r="M17" s="14"/>
      <c r="O17" s="14"/>
    </row>
    <row r="18" spans="1:15" x14ac:dyDescent="0.25">
      <c r="H18" s="4"/>
      <c r="K18" s="38"/>
      <c r="M18" s="43" t="s">
        <v>145</v>
      </c>
      <c r="O18" s="14"/>
    </row>
    <row r="19" spans="1:15" x14ac:dyDescent="0.25">
      <c r="H19" s="4"/>
      <c r="M19" s="44"/>
      <c r="N19" s="10"/>
      <c r="O19" s="14"/>
    </row>
    <row r="20" spans="1:15" x14ac:dyDescent="0.25">
      <c r="M20" s="48" t="s">
        <v>154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154</v>
      </c>
      <c r="M21" s="42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6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7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8" t="s">
        <v>147</v>
      </c>
    </row>
    <row r="27" spans="1:15" x14ac:dyDescent="0.25">
      <c r="A27" s="5" t="s">
        <v>83</v>
      </c>
      <c r="B27" s="5"/>
      <c r="O27" s="45"/>
    </row>
    <row r="28" spans="1:15" x14ac:dyDescent="0.25">
      <c r="A28" s="5" t="s">
        <v>32</v>
      </c>
      <c r="B28" s="5"/>
      <c r="O28" s="39" t="s">
        <v>154</v>
      </c>
    </row>
    <row r="29" spans="1:15" x14ac:dyDescent="0.25">
      <c r="A29" s="5" t="s">
        <v>49</v>
      </c>
      <c r="B29" s="5"/>
      <c r="O29" s="39"/>
    </row>
    <row r="30" spans="1:15" x14ac:dyDescent="0.25">
      <c r="A30" s="7" t="s">
        <v>150</v>
      </c>
      <c r="B30" s="5"/>
    </row>
  </sheetData>
  <sortState xmlns:xlrd2="http://schemas.microsoft.com/office/spreadsheetml/2017/richdata2" ref="A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3</v>
      </c>
      <c r="B2" s="1">
        <v>1</v>
      </c>
      <c r="C2" s="1" t="s">
        <v>152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3" si="0">((G2*0.5)+E2)/SUM(E2:G2)</f>
        <v>0.7142857142857143</v>
      </c>
      <c r="I2" s="1">
        <v>1707.12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2</v>
      </c>
      <c r="B3" s="1">
        <v>2</v>
      </c>
      <c r="C3" s="1" t="s">
        <v>151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1668.12</v>
      </c>
      <c r="K3" s="39" t="s">
        <v>152</v>
      </c>
    </row>
    <row r="4" spans="1:15" ht="14.25" customHeight="1" x14ac:dyDescent="0.25">
      <c r="A4" s="1">
        <v>6</v>
      </c>
      <c r="B4" s="1">
        <v>3</v>
      </c>
      <c r="C4" s="1" t="s">
        <v>145</v>
      </c>
      <c r="D4" s="1" t="s">
        <v>8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1799.34</v>
      </c>
      <c r="K4" s="46"/>
      <c r="L4" s="10"/>
    </row>
    <row r="5" spans="1:15" ht="14.25" customHeight="1" x14ac:dyDescent="0.25">
      <c r="A5" s="1">
        <v>1</v>
      </c>
      <c r="B5" s="1">
        <v>4</v>
      </c>
      <c r="C5" s="1" t="s">
        <v>154</v>
      </c>
      <c r="D5" s="1" t="s">
        <v>44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1912.76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118</v>
      </c>
      <c r="D6" s="1" t="s">
        <v>43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1688.86</v>
      </c>
      <c r="K6" s="40"/>
      <c r="M6" s="42" t="s">
        <v>152</v>
      </c>
    </row>
    <row r="7" spans="1:15" ht="14.25" customHeight="1" x14ac:dyDescent="0.25">
      <c r="A7" s="1">
        <v>4</v>
      </c>
      <c r="B7" s="1">
        <v>6</v>
      </c>
      <c r="C7" s="1" t="s">
        <v>60</v>
      </c>
      <c r="D7" s="1" t="s">
        <v>58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1626.76</v>
      </c>
      <c r="M7" s="47"/>
      <c r="N7" s="10"/>
    </row>
    <row r="8" spans="1:15" x14ac:dyDescent="0.25">
      <c r="B8">
        <v>7</v>
      </c>
      <c r="C8" t="s">
        <v>149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1557.08</v>
      </c>
      <c r="M8" s="43" t="s">
        <v>146</v>
      </c>
      <c r="O8" s="14"/>
    </row>
    <row r="9" spans="1:15" x14ac:dyDescent="0.25">
      <c r="B9">
        <v>8</v>
      </c>
      <c r="C9" t="s">
        <v>99</v>
      </c>
      <c r="D9" t="s">
        <v>121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1554.84</v>
      </c>
      <c r="K9" s="39" t="s">
        <v>154</v>
      </c>
      <c r="M9" s="43"/>
      <c r="O9" s="14"/>
    </row>
    <row r="10" spans="1:15" x14ac:dyDescent="0.25">
      <c r="B10">
        <v>9</v>
      </c>
      <c r="C10" t="s">
        <v>137</v>
      </c>
      <c r="D10" t="s">
        <v>77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1463.02</v>
      </c>
      <c r="K10" s="46"/>
      <c r="L10" s="10"/>
      <c r="M10" s="14"/>
      <c r="O10" s="14"/>
    </row>
    <row r="11" spans="1:15" x14ac:dyDescent="0.25">
      <c r="B11">
        <v>10</v>
      </c>
      <c r="C11" t="s">
        <v>115</v>
      </c>
      <c r="D11" t="s">
        <v>144</v>
      </c>
      <c r="E11">
        <v>5</v>
      </c>
      <c r="F11">
        <v>9</v>
      </c>
      <c r="G11">
        <v>0</v>
      </c>
      <c r="H11" s="4">
        <f t="shared" si="0"/>
        <v>0.35714285714285715</v>
      </c>
      <c r="I11">
        <v>1798.06</v>
      </c>
      <c r="K11" s="38" t="s">
        <v>118</v>
      </c>
      <c r="O11" s="14"/>
    </row>
    <row r="12" spans="1:15" x14ac:dyDescent="0.25">
      <c r="B12">
        <v>11</v>
      </c>
      <c r="C12" t="s">
        <v>148</v>
      </c>
      <c r="D12" t="s">
        <v>76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1635.74</v>
      </c>
      <c r="K12" s="38"/>
      <c r="O12" s="43" t="s">
        <v>154</v>
      </c>
    </row>
    <row r="13" spans="1:15" x14ac:dyDescent="0.25">
      <c r="B13">
        <v>12</v>
      </c>
      <c r="C13" t="s">
        <v>147</v>
      </c>
      <c r="D13" t="s">
        <v>21</v>
      </c>
      <c r="E13">
        <v>5</v>
      </c>
      <c r="F13">
        <v>9</v>
      </c>
      <c r="G13">
        <v>0</v>
      </c>
      <c r="H13" s="4">
        <f t="shared" si="0"/>
        <v>0.35714285714285715</v>
      </c>
      <c r="I13">
        <v>1620.5</v>
      </c>
      <c r="O13" s="44"/>
    </row>
    <row r="14" spans="1:15" x14ac:dyDescent="0.25">
      <c r="H14" s="4"/>
      <c r="O14" s="42" t="s">
        <v>151</v>
      </c>
    </row>
    <row r="15" spans="1:15" x14ac:dyDescent="0.25">
      <c r="H15" s="4"/>
      <c r="K15" s="38" t="s">
        <v>145</v>
      </c>
      <c r="O15" s="42"/>
    </row>
    <row r="16" spans="1:15" x14ac:dyDescent="0.25">
      <c r="H16" s="4"/>
      <c r="K16" s="45"/>
      <c r="L16" s="10"/>
      <c r="O16" s="14"/>
    </row>
    <row r="17" spans="1:15" x14ac:dyDescent="0.25">
      <c r="K17" s="39" t="s">
        <v>60</v>
      </c>
      <c r="M17" s="14"/>
      <c r="O17" s="14"/>
    </row>
    <row r="18" spans="1:15" x14ac:dyDescent="0.25">
      <c r="H18" s="4"/>
      <c r="K18" s="39"/>
      <c r="M18" s="42" t="s">
        <v>60</v>
      </c>
      <c r="O18" s="14"/>
    </row>
    <row r="19" spans="1:15" x14ac:dyDescent="0.25">
      <c r="H19" s="4"/>
      <c r="M19" s="47"/>
      <c r="N19" s="10"/>
      <c r="O19" s="14"/>
    </row>
    <row r="20" spans="1:15" x14ac:dyDescent="0.25">
      <c r="M20" s="49" t="s">
        <v>151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151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6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152</v>
      </c>
    </row>
    <row r="27" spans="1:15" x14ac:dyDescent="0.25">
      <c r="A27" s="5" t="s">
        <v>83</v>
      </c>
      <c r="B27" s="5"/>
      <c r="O27" s="46"/>
    </row>
    <row r="28" spans="1:15" x14ac:dyDescent="0.25">
      <c r="A28" s="5" t="s">
        <v>32</v>
      </c>
      <c r="B28" s="5"/>
      <c r="C28" s="7" t="s">
        <v>153</v>
      </c>
      <c r="O28" s="38" t="s">
        <v>60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workbookViewId="0">
      <selection activeCell="K3" sqref="K3:K4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2</v>
      </c>
      <c r="B2" s="1">
        <v>1</v>
      </c>
      <c r="C2" s="1" t="s">
        <v>155</v>
      </c>
      <c r="D2" s="1" t="s">
        <v>121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1847.58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137</v>
      </c>
      <c r="D3" s="1" t="s">
        <v>77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1879.82</v>
      </c>
      <c r="K3" s="39" t="s">
        <v>155</v>
      </c>
    </row>
    <row r="4" spans="1:15" ht="14.25" customHeight="1" x14ac:dyDescent="0.25">
      <c r="A4" s="1">
        <v>4</v>
      </c>
      <c r="B4" s="1">
        <v>3</v>
      </c>
      <c r="C4" s="1" t="s">
        <v>145</v>
      </c>
      <c r="D4" s="1" t="s">
        <v>8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1689.34</v>
      </c>
      <c r="K4" s="46"/>
      <c r="L4" s="10"/>
    </row>
    <row r="5" spans="1:15" ht="14.25" customHeight="1" x14ac:dyDescent="0.25">
      <c r="A5" s="1">
        <v>6</v>
      </c>
      <c r="B5" s="1">
        <v>4</v>
      </c>
      <c r="C5" s="1" t="s">
        <v>156</v>
      </c>
      <c r="D5" s="7" t="s">
        <v>159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1702.92</v>
      </c>
      <c r="K5" s="40" t="s">
        <v>80</v>
      </c>
      <c r="M5" s="14"/>
    </row>
    <row r="6" spans="1:15" ht="14.25" customHeight="1" x14ac:dyDescent="0.25">
      <c r="A6" s="1">
        <v>3</v>
      </c>
      <c r="B6" s="1">
        <v>5</v>
      </c>
      <c r="C6" s="1" t="s">
        <v>147</v>
      </c>
      <c r="D6" s="1" t="s">
        <v>21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1695.94</v>
      </c>
      <c r="K6" s="40"/>
      <c r="M6" s="43" t="s">
        <v>155</v>
      </c>
    </row>
    <row r="7" spans="1:15" ht="14.25" customHeight="1" x14ac:dyDescent="0.25">
      <c r="A7" s="1">
        <v>5</v>
      </c>
      <c r="B7" s="1">
        <v>6</v>
      </c>
      <c r="C7" s="1" t="s">
        <v>148</v>
      </c>
      <c r="D7" s="1" t="s">
        <v>76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1633.82</v>
      </c>
      <c r="M7" s="44"/>
      <c r="N7" s="10"/>
    </row>
    <row r="8" spans="1:15" x14ac:dyDescent="0.25">
      <c r="B8">
        <v>7</v>
      </c>
      <c r="C8" t="s">
        <v>157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1591.5</v>
      </c>
      <c r="M8" s="42" t="s">
        <v>147</v>
      </c>
      <c r="O8" s="14"/>
    </row>
    <row r="9" spans="1:15" x14ac:dyDescent="0.25">
      <c r="B9">
        <v>8</v>
      </c>
      <c r="C9" t="s">
        <v>158</v>
      </c>
      <c r="D9" t="s">
        <v>10</v>
      </c>
      <c r="E9">
        <v>7</v>
      </c>
      <c r="F9">
        <v>7</v>
      </c>
      <c r="G9">
        <v>0</v>
      </c>
      <c r="H9" s="4">
        <f t="shared" si="0"/>
        <v>0.5</v>
      </c>
      <c r="I9">
        <v>1566.6</v>
      </c>
      <c r="K9" s="38" t="s">
        <v>156</v>
      </c>
      <c r="M9" s="42"/>
      <c r="O9" s="14"/>
    </row>
    <row r="10" spans="1:15" x14ac:dyDescent="0.25">
      <c r="B10">
        <v>9</v>
      </c>
      <c r="C10" t="s">
        <v>151</v>
      </c>
      <c r="D10" t="s">
        <v>46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1757.42</v>
      </c>
      <c r="K10" s="45"/>
      <c r="L10" s="10"/>
      <c r="M10" s="14"/>
      <c r="O10" s="14"/>
    </row>
    <row r="11" spans="1:15" x14ac:dyDescent="0.25">
      <c r="B11">
        <v>10</v>
      </c>
      <c r="C11" t="s">
        <v>154</v>
      </c>
      <c r="D11" t="s">
        <v>44</v>
      </c>
      <c r="E11">
        <v>6</v>
      </c>
      <c r="F11">
        <v>8</v>
      </c>
      <c r="G11">
        <v>0</v>
      </c>
      <c r="H11" s="4">
        <f t="shared" si="0"/>
        <v>0.42857142857142855</v>
      </c>
      <c r="I11">
        <v>1740</v>
      </c>
      <c r="K11" s="39" t="s">
        <v>147</v>
      </c>
      <c r="O11" s="14"/>
    </row>
    <row r="12" spans="1:15" x14ac:dyDescent="0.25">
      <c r="B12">
        <v>11</v>
      </c>
      <c r="C12" t="s">
        <v>60</v>
      </c>
      <c r="D12" t="s">
        <v>58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1435.98</v>
      </c>
      <c r="K12" s="39"/>
      <c r="O12" s="42" t="s">
        <v>155</v>
      </c>
    </row>
    <row r="13" spans="1:15" x14ac:dyDescent="0.25">
      <c r="B13">
        <v>12</v>
      </c>
      <c r="C13" t="s">
        <v>118</v>
      </c>
      <c r="D13" t="s">
        <v>43</v>
      </c>
      <c r="E13">
        <v>3</v>
      </c>
      <c r="F13">
        <v>11</v>
      </c>
      <c r="G13">
        <v>0</v>
      </c>
      <c r="H13" s="4">
        <f t="shared" si="0"/>
        <v>0.21428571428571427</v>
      </c>
      <c r="I13">
        <v>1443.12</v>
      </c>
      <c r="O13" s="47"/>
    </row>
    <row r="14" spans="1:15" x14ac:dyDescent="0.25">
      <c r="H14" s="4"/>
      <c r="O14" s="43" t="s">
        <v>137</v>
      </c>
    </row>
    <row r="15" spans="1:15" x14ac:dyDescent="0.25">
      <c r="H15" s="4"/>
      <c r="K15" s="39" t="s">
        <v>145</v>
      </c>
      <c r="O15" s="43"/>
    </row>
    <row r="16" spans="1:15" x14ac:dyDescent="0.25">
      <c r="H16" s="4"/>
      <c r="K16" s="46"/>
      <c r="L16" s="10"/>
      <c r="O16" s="14"/>
    </row>
    <row r="17" spans="1:15" x14ac:dyDescent="0.25">
      <c r="K17" s="38" t="s">
        <v>148</v>
      </c>
      <c r="M17" s="14"/>
      <c r="O17" s="14"/>
    </row>
    <row r="18" spans="1:15" x14ac:dyDescent="0.25">
      <c r="H18" s="4"/>
      <c r="K18" s="38"/>
      <c r="M18" s="42" t="s">
        <v>145</v>
      </c>
      <c r="O18" s="14"/>
    </row>
    <row r="19" spans="1:15" x14ac:dyDescent="0.25">
      <c r="H19" s="4"/>
      <c r="M19" s="47"/>
      <c r="N19" s="10"/>
      <c r="O19" s="14"/>
    </row>
    <row r="20" spans="1:15" x14ac:dyDescent="0.25">
      <c r="M20" s="49" t="s">
        <v>137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137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6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147</v>
      </c>
    </row>
    <row r="27" spans="1:15" x14ac:dyDescent="0.25">
      <c r="A27" s="5" t="s">
        <v>83</v>
      </c>
      <c r="B27" s="5"/>
      <c r="O27" s="46"/>
    </row>
    <row r="28" spans="1:15" x14ac:dyDescent="0.25">
      <c r="A28" s="5" t="s">
        <v>32</v>
      </c>
      <c r="B28" s="5"/>
      <c r="C28" s="5" t="s">
        <v>153</v>
      </c>
      <c r="O28" s="38" t="s">
        <v>145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8AAB-96CB-42DE-9F89-BEE07C09AAC6}">
  <dimension ref="A1:O30"/>
  <sheetViews>
    <sheetView workbookViewId="0">
      <selection activeCell="F19" sqref="F19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1</v>
      </c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1927.16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2</v>
      </c>
      <c r="B3" s="1">
        <v>2</v>
      </c>
      <c r="C3" s="1" t="s">
        <v>273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1810.84</v>
      </c>
      <c r="K3" s="39" t="s">
        <v>147</v>
      </c>
    </row>
    <row r="4" spans="1:15" ht="14.25" customHeight="1" x14ac:dyDescent="0.25">
      <c r="A4" s="1">
        <v>3</v>
      </c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1781.88</v>
      </c>
      <c r="K4" s="46"/>
      <c r="L4" s="10"/>
    </row>
    <row r="5" spans="1:15" ht="14.25" customHeight="1" x14ac:dyDescent="0.25">
      <c r="A5" s="1">
        <v>4</v>
      </c>
      <c r="B5" s="1">
        <v>4</v>
      </c>
      <c r="C5" s="1" t="s">
        <v>156</v>
      </c>
      <c r="D5" s="1" t="s">
        <v>159</v>
      </c>
      <c r="E5" s="1">
        <v>9</v>
      </c>
      <c r="F5" s="1">
        <v>5</v>
      </c>
      <c r="G5" s="1">
        <v>0</v>
      </c>
      <c r="H5" s="3">
        <f t="shared" si="0"/>
        <v>0.6428571428571429</v>
      </c>
      <c r="I5" s="1">
        <v>1758.24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60</v>
      </c>
      <c r="D6" s="1" t="s">
        <v>58</v>
      </c>
      <c r="E6" s="1">
        <v>9</v>
      </c>
      <c r="F6" s="1">
        <v>5</v>
      </c>
      <c r="G6" s="1">
        <v>0</v>
      </c>
      <c r="H6" s="3">
        <f t="shared" si="0"/>
        <v>0.6428571428571429</v>
      </c>
      <c r="I6" s="1">
        <v>1712.9</v>
      </c>
      <c r="K6" s="40"/>
      <c r="M6" s="43" t="s">
        <v>147</v>
      </c>
    </row>
    <row r="7" spans="1:15" ht="14.25" customHeight="1" x14ac:dyDescent="0.25">
      <c r="A7" s="1">
        <v>6</v>
      </c>
      <c r="B7" s="1">
        <v>6</v>
      </c>
      <c r="C7" s="1" t="s">
        <v>155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1821.42</v>
      </c>
      <c r="M7" s="44"/>
      <c r="N7" s="10"/>
    </row>
    <row r="8" spans="1:15" x14ac:dyDescent="0.25">
      <c r="A8">
        <v>8</v>
      </c>
      <c r="B8">
        <v>7</v>
      </c>
      <c r="C8" t="s">
        <v>274</v>
      </c>
      <c r="D8" t="s">
        <v>19</v>
      </c>
      <c r="E8">
        <v>8</v>
      </c>
      <c r="F8">
        <v>6</v>
      </c>
      <c r="G8">
        <v>0</v>
      </c>
      <c r="H8" s="4">
        <f t="shared" si="0"/>
        <v>0.5714285714285714</v>
      </c>
      <c r="I8">
        <v>1771.9</v>
      </c>
      <c r="M8" s="42" t="s">
        <v>276</v>
      </c>
      <c r="O8" s="14"/>
    </row>
    <row r="9" spans="1:15" x14ac:dyDescent="0.25">
      <c r="A9">
        <v>7</v>
      </c>
      <c r="B9">
        <v>8</v>
      </c>
      <c r="C9" t="s">
        <v>148</v>
      </c>
      <c r="D9" t="s">
        <v>76</v>
      </c>
      <c r="E9">
        <v>5</v>
      </c>
      <c r="F9">
        <v>9</v>
      </c>
      <c r="G9">
        <v>0</v>
      </c>
      <c r="H9" s="4">
        <f t="shared" si="0"/>
        <v>0.35714285714285715</v>
      </c>
      <c r="I9">
        <v>1582.7</v>
      </c>
      <c r="K9" s="39" t="s">
        <v>276</v>
      </c>
      <c r="M9" s="42"/>
      <c r="O9" s="14"/>
    </row>
    <row r="10" spans="1:15" x14ac:dyDescent="0.25">
      <c r="A10">
        <v>9</v>
      </c>
      <c r="B10">
        <v>9</v>
      </c>
      <c r="C10" t="s">
        <v>137</v>
      </c>
      <c r="D10" t="s">
        <v>77</v>
      </c>
      <c r="E10">
        <v>4</v>
      </c>
      <c r="F10">
        <v>10</v>
      </c>
      <c r="G10">
        <v>0</v>
      </c>
      <c r="H10" s="4">
        <f t="shared" si="0"/>
        <v>0.2857142857142857</v>
      </c>
      <c r="I10">
        <v>1709.36</v>
      </c>
      <c r="K10" s="46"/>
      <c r="L10" s="10"/>
      <c r="M10" s="14"/>
      <c r="O10" s="14"/>
    </row>
    <row r="11" spans="1:15" x14ac:dyDescent="0.25">
      <c r="A11">
        <v>10</v>
      </c>
      <c r="B11">
        <v>10</v>
      </c>
      <c r="C11" t="s">
        <v>56</v>
      </c>
      <c r="D11" t="s">
        <v>44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1628.92</v>
      </c>
      <c r="K11" s="38" t="s">
        <v>60</v>
      </c>
      <c r="O11" s="14"/>
    </row>
    <row r="12" spans="1:15" x14ac:dyDescent="0.25">
      <c r="A12">
        <v>12</v>
      </c>
      <c r="B12">
        <v>11</v>
      </c>
      <c r="C12" t="s">
        <v>275</v>
      </c>
      <c r="D12" t="s">
        <v>10</v>
      </c>
      <c r="E12">
        <v>4</v>
      </c>
      <c r="F12">
        <v>10</v>
      </c>
      <c r="G12">
        <v>0</v>
      </c>
      <c r="H12" s="4">
        <f t="shared" si="0"/>
        <v>0.2857142857142857</v>
      </c>
      <c r="I12">
        <v>1418.44</v>
      </c>
      <c r="K12" s="38"/>
      <c r="O12" s="43" t="s">
        <v>147</v>
      </c>
    </row>
    <row r="13" spans="1:15" x14ac:dyDescent="0.25">
      <c r="A13">
        <v>11</v>
      </c>
      <c r="B13">
        <v>12</v>
      </c>
      <c r="C13" t="s">
        <v>118</v>
      </c>
      <c r="D13" t="s">
        <v>43</v>
      </c>
      <c r="E13">
        <v>2</v>
      </c>
      <c r="F13">
        <v>12</v>
      </c>
      <c r="G13">
        <v>0</v>
      </c>
      <c r="H13" s="4">
        <f t="shared" si="0"/>
        <v>0.14285714285714285</v>
      </c>
      <c r="I13">
        <v>1315.52</v>
      </c>
      <c r="O13" s="44"/>
    </row>
    <row r="14" spans="1:15" x14ac:dyDescent="0.25">
      <c r="H14" s="4"/>
      <c r="O14" s="48" t="s">
        <v>273</v>
      </c>
    </row>
    <row r="15" spans="1:15" x14ac:dyDescent="0.25">
      <c r="H15" s="4"/>
      <c r="K15" s="39" t="s">
        <v>145</v>
      </c>
      <c r="O15" s="42"/>
    </row>
    <row r="16" spans="1:15" x14ac:dyDescent="0.25">
      <c r="H16" s="4"/>
      <c r="K16" s="46"/>
      <c r="L16" s="10"/>
      <c r="O16" s="14"/>
    </row>
    <row r="17" spans="1:15" x14ac:dyDescent="0.25">
      <c r="K17" s="38" t="s">
        <v>155</v>
      </c>
      <c r="M17" s="14"/>
      <c r="O17" s="14"/>
    </row>
    <row r="18" spans="1:15" x14ac:dyDescent="0.25">
      <c r="H18" s="4"/>
      <c r="K18" s="38"/>
      <c r="M18" s="42" t="s">
        <v>145</v>
      </c>
      <c r="O18" s="14"/>
    </row>
    <row r="19" spans="1:15" x14ac:dyDescent="0.25">
      <c r="H19" s="4"/>
      <c r="M19" s="47"/>
      <c r="N19" s="10"/>
      <c r="O19" s="14"/>
    </row>
    <row r="20" spans="1:15" x14ac:dyDescent="0.25">
      <c r="M20" s="49" t="s">
        <v>273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273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6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145</v>
      </c>
    </row>
    <row r="27" spans="1:15" x14ac:dyDescent="0.25">
      <c r="A27" s="5" t="s">
        <v>83</v>
      </c>
      <c r="B27" s="5"/>
      <c r="O27" s="46"/>
    </row>
    <row r="28" spans="1:15" x14ac:dyDescent="0.25">
      <c r="A28" s="5" t="s">
        <v>32</v>
      </c>
      <c r="B28" s="5"/>
      <c r="C28" s="5" t="s">
        <v>153</v>
      </c>
      <c r="O28" s="38" t="s">
        <v>276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U81"/>
  <sheetViews>
    <sheetView tabSelected="1" zoomScale="90" zoomScaleNormal="90" workbookViewId="0">
      <selection activeCell="Y44" sqref="Y44"/>
    </sheetView>
  </sheetViews>
  <sheetFormatPr defaultRowHeight="15" x14ac:dyDescent="0.25"/>
  <cols>
    <col min="1" max="1" width="9" style="6"/>
    <col min="2" max="5" width="4.85546875" style="6" customWidth="1"/>
    <col min="6" max="17" width="4.85546875" bestFit="1" customWidth="1"/>
    <col min="18" max="20" width="5" customWidth="1"/>
    <col min="21" max="21" width="8.28515625" bestFit="1" customWidth="1"/>
    <col min="22" max="22" width="5.5703125" customWidth="1"/>
    <col min="23" max="23" width="9.42578125" customWidth="1"/>
    <col min="24" max="24" width="10.28515625" bestFit="1" customWidth="1"/>
    <col min="25" max="42" width="5.5703125" bestFit="1" customWidth="1"/>
    <col min="43" max="43" width="9.28515625" bestFit="1" customWidth="1"/>
    <col min="44" max="44" width="4.42578125" bestFit="1" customWidth="1"/>
    <col min="45" max="45" width="4.85546875" bestFit="1" customWidth="1"/>
    <col min="46" max="46" width="4.5703125" bestFit="1" customWidth="1"/>
    <col min="47" max="47" width="5.5703125" bestFit="1" customWidth="1"/>
  </cols>
  <sheetData>
    <row r="1" spans="1:47" s="6" customFormat="1" x14ac:dyDescent="0.25">
      <c r="A1" s="6" t="s">
        <v>22</v>
      </c>
      <c r="B1" s="6">
        <v>2005</v>
      </c>
      <c r="C1" s="6">
        <v>2006</v>
      </c>
      <c r="D1" s="6">
        <v>2008</v>
      </c>
      <c r="E1" s="6">
        <v>2009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s="6">
        <v>2018</v>
      </c>
      <c r="N1" s="6">
        <v>2019</v>
      </c>
      <c r="O1" s="6">
        <v>2020</v>
      </c>
      <c r="P1" s="6">
        <v>2021</v>
      </c>
      <c r="Q1" s="6">
        <v>2022</v>
      </c>
      <c r="R1" s="6">
        <v>2023</v>
      </c>
      <c r="S1" s="6">
        <v>2024</v>
      </c>
      <c r="X1" s="6" t="s">
        <v>22</v>
      </c>
      <c r="Y1" s="6">
        <v>2005</v>
      </c>
      <c r="Z1" s="6">
        <v>2006</v>
      </c>
      <c r="AA1" s="6">
        <v>2008</v>
      </c>
      <c r="AB1" s="6">
        <v>2009</v>
      </c>
      <c r="AC1" s="6">
        <v>2011</v>
      </c>
      <c r="AD1" s="6">
        <v>2012</v>
      </c>
      <c r="AE1" s="6">
        <v>2013</v>
      </c>
      <c r="AF1" s="6">
        <v>2014</v>
      </c>
      <c r="AG1" s="6">
        <v>2015</v>
      </c>
      <c r="AH1" s="6">
        <v>2016</v>
      </c>
      <c r="AI1" s="6">
        <v>2017</v>
      </c>
      <c r="AJ1" s="6">
        <v>2018</v>
      </c>
      <c r="AK1" s="6">
        <v>2019</v>
      </c>
      <c r="AL1" s="6">
        <v>2020</v>
      </c>
      <c r="AM1" s="6">
        <v>2021</v>
      </c>
      <c r="AN1" s="6">
        <v>2022</v>
      </c>
      <c r="AO1" s="6">
        <v>2023</v>
      </c>
      <c r="AP1" s="33">
        <v>2024</v>
      </c>
      <c r="AQ1" s="6" t="s">
        <v>163</v>
      </c>
      <c r="AR1" s="6">
        <v>1</v>
      </c>
      <c r="AS1" s="6">
        <v>2</v>
      </c>
      <c r="AT1" s="6">
        <v>3</v>
      </c>
      <c r="AU1" s="6" t="s">
        <v>164</v>
      </c>
    </row>
    <row r="2" spans="1:47" s="18" customFormat="1" x14ac:dyDescent="0.25">
      <c r="A2" s="20" t="s">
        <v>8</v>
      </c>
      <c r="B2" s="18" t="str">
        <f>_xlfn.XLOOKUP($A2,'2005'!$D$2:$D$9,'2005'!$B$2:$B$9,"")</f>
        <v/>
      </c>
      <c r="C2" s="18">
        <f>_xlfn.XLOOKUP($A2,'2006'!$D$2:$D$9,'2006'!$B$2:$B$9,"")</f>
        <v>2</v>
      </c>
      <c r="D2" s="18">
        <f>_xlfn.XLOOKUP($A2,'2008'!$D$2:$D$9,'2008'!$B$2:$B$9,"")</f>
        <v>7</v>
      </c>
      <c r="E2" s="18">
        <f>_xlfn.XLOOKUP($A2,'2009'!$D$2:$D$9,'2009'!$B$2:$B$9,"")</f>
        <v>2</v>
      </c>
      <c r="F2" s="18">
        <f>_xlfn.XLOOKUP($A2,'2011'!$D$2:$D$9,'2011'!$B$2:$B$9,"")</f>
        <v>1</v>
      </c>
      <c r="G2" s="18">
        <f>_xlfn.XLOOKUP($A2,'2012'!$D$2:$D$11,'2012'!$B$2:$B$11,"")</f>
        <v>5</v>
      </c>
      <c r="H2" s="18">
        <f>_xlfn.XLOOKUP($A2,'2013'!$D$2:$D$11,'2013'!$B$2:$B$11,"")</f>
        <v>1</v>
      </c>
      <c r="I2" s="18">
        <f>_xlfn.XLOOKUP($A2,'2014'!$D$3:$D$16,'2014'!$B$3:$B$16,"")</f>
        <v>1</v>
      </c>
      <c r="J2" s="18">
        <f>_xlfn.XLOOKUP($A2,'2015'!$D$3:$D$16,'2015'!$B$3:$B$16,"")</f>
        <v>10</v>
      </c>
      <c r="K2" s="18">
        <f>_xlfn.XLOOKUP($A2,'2016'!$D$3:$D$16,'2016'!$B$3:$B$16,"")</f>
        <v>7</v>
      </c>
      <c r="L2" s="18">
        <f>_xlfn.XLOOKUP($A2,'2017'!$D$3:$D$16,'2017'!$B$3:$B$16,"")</f>
        <v>11</v>
      </c>
      <c r="M2" s="18">
        <f>_xlfn.XLOOKUP($A2,'2018'!$D$3:$D$16,'2018'!$B$3:$B$16,"")</f>
        <v>7</v>
      </c>
      <c r="N2" s="18">
        <f>_xlfn.XLOOKUP($A2,'2019'!$D$3:$D$16,'2019'!$B$3:$B$16,"")</f>
        <v>10</v>
      </c>
      <c r="O2" s="18">
        <f>_xlfn.XLOOKUP($A2,'2020'!$D$3:$D$16,'2020'!$B$3:$B$16,"")</f>
        <v>11</v>
      </c>
      <c r="P2" s="18">
        <f>_xlfn.XLOOKUP($A2,'2021'!$D$2:$D$13,'2021'!$B$2:$B$13,"")</f>
        <v>3</v>
      </c>
      <c r="Q2" s="18">
        <f>_xlfn.XLOOKUP($A2,'2022'!$D$2:$D$13,'2022'!$B$2:$B$13,"")</f>
        <v>3</v>
      </c>
      <c r="R2" s="18">
        <f>_xlfn.XLOOKUP($A2,'2023'!$D$2:$D$13,'2023'!$B$2:$B$13,"")</f>
        <v>3</v>
      </c>
      <c r="S2" s="18">
        <f>_xlfn.XLOOKUP($A2,'2024'!$D$2:$D$13,'2024'!$B$2:$B$13,"")</f>
        <v>3</v>
      </c>
      <c r="X2" s="20" t="s">
        <v>8</v>
      </c>
      <c r="Y2" t="str">
        <f>_xlfn.XLOOKUP($A2,'2005'!$D$2:$D$7,'2005'!$A$2:$A$7,"x")</f>
        <v>x</v>
      </c>
      <c r="Z2">
        <f>_xlfn.XLOOKUP($A2,'2006'!$D$2:$D$9,'2006'!$A$2:$A$9,"x")</f>
        <v>2</v>
      </c>
      <c r="AA2">
        <f>_xlfn.XLOOKUP($A2,'2008'!$D$2:$D$11,'2008'!$A$2:$A$11,"x")</f>
        <v>0</v>
      </c>
      <c r="AB2">
        <f>_xlfn.XLOOKUP($A2,'2009'!$D$2:$D$9,'2009'!$A$2:$A$9,"x")</f>
        <v>1</v>
      </c>
      <c r="AC2">
        <f>_xlfn.XLOOKUP($A2,'2011'!$D$2:$D$9,'2011'!$A$2:$A$9,"x")</f>
        <v>1</v>
      </c>
      <c r="AD2">
        <f>_xlfn.XLOOKUP($A2,'2012'!$D$2:$D$11,'2012'!$A$2:$A$11,"x")</f>
        <v>0</v>
      </c>
      <c r="AE2">
        <f>_xlfn.XLOOKUP($A2,'2013'!$D$2:$D$11,'2013'!$A$2:$A$11,"x")</f>
        <v>3</v>
      </c>
      <c r="AF2">
        <f>_xlfn.XLOOKUP($A2,'2014'!$D$3:$D$16,'2014'!$A$3:$A$16,"x")</f>
        <v>4</v>
      </c>
      <c r="AG2">
        <f>_xlfn.XLOOKUP($A2,'2015'!$D$3:$D$16,'2015'!$A$3:$A$16,"x")</f>
        <v>0</v>
      </c>
      <c r="AH2">
        <f>_xlfn.XLOOKUP($A2,'2016'!$D$3:$D$16,'2016'!$A$3:$A$16,"x")</f>
        <v>0</v>
      </c>
      <c r="AI2">
        <f>_xlfn.XLOOKUP($A2,'2017'!$D$3:$D$16,'2017'!$A$3:$A$16,"x")</f>
        <v>0</v>
      </c>
      <c r="AJ2">
        <f>_xlfn.XLOOKUP($A2,'2018'!$D$3:$D$16,'2018'!$A$3:$A$16,"x")</f>
        <v>0</v>
      </c>
      <c r="AK2">
        <f>_xlfn.XLOOKUP($A2,'2019'!$D$3:$D$16,'2019'!$A$3:$A$16,"x")</f>
        <v>0</v>
      </c>
      <c r="AL2">
        <f>_xlfn.XLOOKUP($A2,'2020'!$D$3:$D$16,'2020'!$A$3:$A$16,"x")</f>
        <v>0</v>
      </c>
      <c r="AM2">
        <f>_xlfn.XLOOKUP($A2,'2021'!$D$2:$D$13,'2021'!$A$2:$A$13,"x")</f>
        <v>2</v>
      </c>
      <c r="AN2">
        <f>_xlfn.XLOOKUP($A2,'2022'!$D$2:$D$13,'2022'!$A$2:$A$13,"x")</f>
        <v>6</v>
      </c>
      <c r="AO2">
        <f>_xlfn.XLOOKUP($A2,'2023'!$D$2:$D$13,'2023'!$A$2:$A$13,"x")</f>
        <v>4</v>
      </c>
      <c r="AP2" s="32">
        <f>_xlfn.XLOOKUP($A2,'2024'!$D$2:$D$13,'2024'!$A$2:$A$13,"x")</f>
        <v>3</v>
      </c>
      <c r="AQ2" s="4">
        <f>COUNTIF(AC2:AP2,"&gt;0")/COUNTIF(AC2:AO2,"&lt;&gt;x")</f>
        <v>0.53846153846153844</v>
      </c>
      <c r="AR2">
        <f>COUNTIF($AC2:$AP2,AR$1)</f>
        <v>1</v>
      </c>
      <c r="AS2">
        <f>COUNTIF($AC2:$AP2,AS$1)</f>
        <v>1</v>
      </c>
      <c r="AT2">
        <f>COUNTIF($AC2:$AP2,AT$1)</f>
        <v>2</v>
      </c>
      <c r="AU2" s="4">
        <f>(AT2+(AS2*2)+(AR2*3))/COUNTIF(AC2:AP2,"&lt;&gt;x")</f>
        <v>0.5</v>
      </c>
    </row>
    <row r="3" spans="1:47" x14ac:dyDescent="0.25">
      <c r="A3" s="6" t="s">
        <v>48</v>
      </c>
      <c r="B3" t="str">
        <f>_xlfn.XLOOKUP($A3,'2005'!$D$2:$D$9,'2005'!$B$2:$B$9,"")</f>
        <v/>
      </c>
      <c r="C3" t="str">
        <f>_xlfn.XLOOKUP($A3,'2006'!$D$2:$D$9,'2006'!$B$2:$B$9,"")</f>
        <v/>
      </c>
      <c r="D3" t="str">
        <f>_xlfn.XLOOKUP($A3,'2008'!$D$2:$D$9,'2008'!$B$2:$B$9,"")</f>
        <v/>
      </c>
      <c r="E3">
        <f>_xlfn.XLOOKUP($A3,'2009'!$D$2:$D$9,'2009'!$B$2:$B$9,"")</f>
        <v>1</v>
      </c>
      <c r="F3">
        <f>_xlfn.XLOOKUP($A3,'2011'!$D3:$D10,'2011'!$B3:$B10,"")</f>
        <v>2</v>
      </c>
      <c r="G3" t="str">
        <f>_xlfn.XLOOKUP($A3,'2012'!$D$2:$D$11,'2012'!$B$2:$B$11,"")</f>
        <v/>
      </c>
      <c r="H3" t="str">
        <f>_xlfn.XLOOKUP($A3,'2013'!$D$2:$D$11,'2013'!$B$2:$B$11,"")</f>
        <v/>
      </c>
      <c r="I3" t="str">
        <f>_xlfn.XLOOKUP($A3,'2014'!$D$3:$D$16,'2014'!$B$3:$B$16,"")</f>
        <v/>
      </c>
      <c r="J3" t="str">
        <f>_xlfn.XLOOKUP($A3,'2015'!$D$3:$D$16,'2015'!$B$3:$B$16,"")</f>
        <v/>
      </c>
      <c r="K3" t="str">
        <f>_xlfn.XLOOKUP($A3,'2016'!$D$3:$D$16,'2016'!$B$3:$B$16,"")</f>
        <v/>
      </c>
      <c r="L3" t="str">
        <f>_xlfn.XLOOKUP($A3,'2017'!$D$3:$D$16,'2017'!$B$3:$B$16,"")</f>
        <v/>
      </c>
      <c r="M3" t="str">
        <f>_xlfn.XLOOKUP($A3,'2018'!$D$3:$D$16,'2018'!$B$3:$B$16,"")</f>
        <v/>
      </c>
      <c r="N3" t="str">
        <f>_xlfn.XLOOKUP($A3,'2019'!$D$3:$D$16,'2019'!$B$3:$B$16,"")</f>
        <v/>
      </c>
      <c r="O3" t="str">
        <f>_xlfn.XLOOKUP($A3,'2020'!$D$3:$D$16,'2020'!$B$3:$B$16,"")</f>
        <v/>
      </c>
      <c r="P3" t="str">
        <f>_xlfn.XLOOKUP($A3,'2021'!$D$2:$D$13,'2021'!$B$2:$B$13,"")</f>
        <v/>
      </c>
      <c r="Q3" t="str">
        <f>_xlfn.XLOOKUP($A3,'2022'!$D$2:$D$13,'2022'!$B$2:$B$13,"")</f>
        <v/>
      </c>
      <c r="R3" t="str">
        <f>_xlfn.XLOOKUP($A3,'2023'!$D$2:$D$13,'2023'!$B$2:$B$13,"")</f>
        <v/>
      </c>
      <c r="S3" t="str">
        <f>_xlfn.XLOOKUP($A3,'2024'!$D$2:$D$13,'2024'!$B$2:$B$13,"")</f>
        <v/>
      </c>
      <c r="X3" s="34" t="s">
        <v>48</v>
      </c>
      <c r="Y3" t="str">
        <f>_xlfn.XLOOKUP($A3,'2005'!$D$2:$D$7,'2005'!$A$2:$A$7,"x")</f>
        <v>x</v>
      </c>
      <c r="Z3" t="str">
        <f>_xlfn.XLOOKUP($A3,'2006'!$D$2:$D$9,'2006'!$A$2:$A$9,"x")</f>
        <v>x</v>
      </c>
      <c r="AA3" t="str">
        <f>_xlfn.XLOOKUP($A3,'2008'!$D$2:$D$11,'2008'!$A$2:$A$11,"x")</f>
        <v>x</v>
      </c>
      <c r="AB3">
        <f>_xlfn.XLOOKUP($A3,'2009'!$D$2:$D$9,'2009'!$A$2:$A$9,"x")</f>
        <v>3</v>
      </c>
      <c r="AC3" s="34">
        <f>_xlfn.XLOOKUP($A3,'2011'!$D$2:$D$9,'2011'!$A$2:$A$9,"x")</f>
        <v>4</v>
      </c>
      <c r="AD3" s="34" t="str">
        <f>_xlfn.XLOOKUP($A3,'2012'!$D$2:$D$11,'2012'!$A$2:$A$11,"x")</f>
        <v>x</v>
      </c>
      <c r="AE3" s="34" t="str">
        <f>_xlfn.XLOOKUP($A3,'2013'!$D$2:$D$11,'2013'!$A$2:$A$11,"x")</f>
        <v>x</v>
      </c>
      <c r="AF3" s="34" t="str">
        <f>_xlfn.XLOOKUP($A3,'2014'!$D$3:$D$16,'2014'!$A$3:$A$16,"x")</f>
        <v>x</v>
      </c>
      <c r="AG3" s="34" t="str">
        <f>_xlfn.XLOOKUP($A3,'2015'!$D$3:$D$16,'2015'!$A$3:$A$16,"x")</f>
        <v>x</v>
      </c>
      <c r="AH3" s="34" t="str">
        <f>_xlfn.XLOOKUP($A3,'2016'!$D$3:$D$16,'2016'!$A$3:$A$16,"x")</f>
        <v>x</v>
      </c>
      <c r="AI3" s="34" t="str">
        <f>_xlfn.XLOOKUP($A3,'2017'!$D$3:$D$16,'2017'!$A$3:$A$16,"x")</f>
        <v>x</v>
      </c>
      <c r="AJ3" s="34" t="str">
        <f>_xlfn.XLOOKUP($A3,'2018'!$D$3:$D$16,'2018'!$A$3:$A$16,"x")</f>
        <v>x</v>
      </c>
      <c r="AK3" s="34" t="str">
        <f>_xlfn.XLOOKUP($A3,'2019'!$D$3:$D$16,'2019'!$A$3:$A$16,"x")</f>
        <v>x</v>
      </c>
      <c r="AL3" s="34" t="str">
        <f>_xlfn.XLOOKUP($A3,'2020'!$D$3:$D$16,'2020'!$A$3:$A$16,"x")</f>
        <v>x</v>
      </c>
      <c r="AM3" s="34" t="str">
        <f>_xlfn.XLOOKUP($A3,'2021'!$D$2:$D$13,'2021'!$A$2:$A$13,"x")</f>
        <v>x</v>
      </c>
      <c r="AN3" s="34" t="str">
        <f>_xlfn.XLOOKUP($A3,'2022'!$D$2:$D$13,'2022'!$A$2:$A$13,"x")</f>
        <v>x</v>
      </c>
      <c r="AO3" s="37" t="str">
        <f>_xlfn.XLOOKUP($A3,'2023'!$D$2:$D$13,'2023'!$A$2:$A$13,"x")</f>
        <v>x</v>
      </c>
      <c r="AP3" s="35" t="str">
        <f>_xlfn.XLOOKUP($A3,'2024'!$D$2:$D$13,'2024'!$A$2:$A$13,"x")</f>
        <v>x</v>
      </c>
      <c r="AQ3" s="36">
        <f t="shared" ref="AQ3:AQ25" si="0">COUNTIF(AC3:AP3,"&gt;0")/COUNTIF(AC3:AO3,"&lt;&gt;x")</f>
        <v>1</v>
      </c>
      <c r="AR3" s="34">
        <f t="shared" ref="AR3:AT25" si="1">COUNTIF($AC3:$AP3,AR$1)</f>
        <v>0</v>
      </c>
      <c r="AS3" s="34">
        <f t="shared" si="1"/>
        <v>0</v>
      </c>
      <c r="AT3" s="34">
        <f t="shared" si="1"/>
        <v>0</v>
      </c>
      <c r="AU3" s="36">
        <f t="shared" ref="AU3:AU25" si="2">(AT3+(AS3*2)+(AR3*3))/COUNTIF(AC3:AP3,"&lt;&gt;x")</f>
        <v>0</v>
      </c>
    </row>
    <row r="4" spans="1:47" s="18" customFormat="1" x14ac:dyDescent="0.25">
      <c r="A4" s="20" t="s">
        <v>10</v>
      </c>
      <c r="B4" t="str">
        <f>_xlfn.XLOOKUP($A4,'2005'!$D$2:$D$9,'2005'!$B$2:$B$9,"")</f>
        <v/>
      </c>
      <c r="C4" t="str">
        <f>_xlfn.XLOOKUP($A4,'2006'!$D$2:$D$9,'2006'!$B$2:$B$9,"")</f>
        <v/>
      </c>
      <c r="D4" t="str">
        <f>_xlfn.XLOOKUP($A4,'2008'!$D$2:$D$9,'2008'!$B$2:$B$9,"")</f>
        <v/>
      </c>
      <c r="E4" t="str">
        <f>_xlfn.XLOOKUP($A4,'2009'!$D$2:$D$9,'2009'!$B$2:$B$9,"")</f>
        <v/>
      </c>
      <c r="F4" s="18">
        <f>_xlfn.XLOOKUP($A4,'2011'!$D4:$D11,'2011'!$B4:$B11,"")</f>
        <v>3</v>
      </c>
      <c r="G4" s="18">
        <f>_xlfn.XLOOKUP($A4,'2012'!$D$2:$D$11,'2012'!$B$2:$B$11,"")</f>
        <v>1</v>
      </c>
      <c r="H4" s="18">
        <f>_xlfn.XLOOKUP($A4,'2013'!$D$2:$D$11,'2013'!$B$2:$B$11,"")</f>
        <v>4</v>
      </c>
      <c r="I4" s="18">
        <f>_xlfn.XLOOKUP($A4,'2014'!$D$3:$D$16,'2014'!$B$3:$B$16,"")</f>
        <v>6</v>
      </c>
      <c r="J4" s="18">
        <f>_xlfn.XLOOKUP($A4,'2015'!$D$3:$D$16,'2015'!$B$3:$B$16,"")</f>
        <v>3</v>
      </c>
      <c r="K4" s="18">
        <f>_xlfn.XLOOKUP($A4,'2016'!$D$3:$D$16,'2016'!$B$3:$B$16,"")</f>
        <v>5</v>
      </c>
      <c r="L4" s="18">
        <f>_xlfn.XLOOKUP($A4,'2017'!$D$3:$D$16,'2017'!$B$3:$B$16,"")</f>
        <v>8</v>
      </c>
      <c r="M4" s="18">
        <f>_xlfn.XLOOKUP($A4,'2018'!$D$3:$D$16,'2018'!$B$3:$B$16,"")</f>
        <v>3</v>
      </c>
      <c r="N4" s="18">
        <f>_xlfn.XLOOKUP($A4,'2019'!$D$3:$D$16,'2019'!$B$3:$B$16,"")</f>
        <v>6</v>
      </c>
      <c r="O4" s="18">
        <f>_xlfn.XLOOKUP($A4,'2020'!$D$3:$D$16,'2020'!$B$3:$B$16,"")</f>
        <v>1</v>
      </c>
      <c r="P4" s="18">
        <f>_xlfn.XLOOKUP($A4,'2021'!$D$2:$D$13,'2021'!$B$2:$B$13,"")</f>
        <v>5</v>
      </c>
      <c r="Q4" s="18">
        <f>_xlfn.XLOOKUP($A4,'2022'!$D$2:$D$13,'2022'!$B$2:$B$13,"")</f>
        <v>1</v>
      </c>
      <c r="R4" s="18">
        <f>_xlfn.XLOOKUP($A4,'2023'!$D$2:$D$13,'2023'!$B$2:$B$13,"")</f>
        <v>8</v>
      </c>
      <c r="S4" s="18">
        <f>_xlfn.XLOOKUP($A4,'2024'!$D$2:$D$13,'2024'!$B$2:$B$13,"")</f>
        <v>11</v>
      </c>
      <c r="X4" s="20" t="s">
        <v>10</v>
      </c>
      <c r="Y4" t="str">
        <f>_xlfn.XLOOKUP($A4,'2005'!$D$2:$D$7,'2005'!$A$2:$A$7,"x")</f>
        <v>x</v>
      </c>
      <c r="Z4" t="str">
        <f>_xlfn.XLOOKUP($A4,'2006'!$D$2:$D$9,'2006'!$A$2:$A$9,"x")</f>
        <v>x</v>
      </c>
      <c r="AA4" t="str">
        <f>_xlfn.XLOOKUP($A4,'2008'!$D$2:$D$11,'2008'!$A$2:$A$11,"x")</f>
        <v>x</v>
      </c>
      <c r="AB4" t="str">
        <f>_xlfn.XLOOKUP($A4,'2009'!$D$2:$D$9,'2009'!$A$2:$A$9,"x")</f>
        <v>x</v>
      </c>
      <c r="AC4">
        <f>_xlfn.XLOOKUP($A4,'2011'!$D$2:$D$9,'2011'!$A$2:$A$9,"x")</f>
        <v>2</v>
      </c>
      <c r="AD4">
        <f>_xlfn.XLOOKUP($A4,'2012'!$D$2:$D$11,'2012'!$A$2:$A$11,"x")</f>
        <v>3</v>
      </c>
      <c r="AE4">
        <f>_xlfn.XLOOKUP($A4,'2013'!$D$2:$D$11,'2013'!$A$2:$A$11,"x")</f>
        <v>1</v>
      </c>
      <c r="AF4">
        <f>_xlfn.XLOOKUP($A4,'2014'!$D$3:$D$16,'2014'!$A$3:$A$16,"x")</f>
        <v>0</v>
      </c>
      <c r="AG4">
        <f>_xlfn.XLOOKUP($A4,'2015'!$D$3:$D$16,'2015'!$A$3:$A$16,"x")</f>
        <v>2</v>
      </c>
      <c r="AH4">
        <f>_xlfn.XLOOKUP($A4,'2016'!$D$3:$D$16,'2016'!$A$3:$A$16,"x")</f>
        <v>5</v>
      </c>
      <c r="AI4">
        <f>_xlfn.XLOOKUP($A4,'2017'!$D$3:$D$16,'2017'!$A$3:$A$16,"x")</f>
        <v>0</v>
      </c>
      <c r="AJ4">
        <f>_xlfn.XLOOKUP($A4,'2018'!$D$3:$D$16,'2018'!$A$3:$A$16,"x")</f>
        <v>2</v>
      </c>
      <c r="AK4">
        <f>_xlfn.XLOOKUP($A4,'2019'!$D$3:$D$16,'2019'!$A$3:$A$16,"x")</f>
        <v>6</v>
      </c>
      <c r="AL4">
        <f>_xlfn.XLOOKUP($A4,'2020'!$D$3:$D$16,'2020'!$A$3:$A$16,"x")</f>
        <v>2</v>
      </c>
      <c r="AM4">
        <f>_xlfn.XLOOKUP($A4,'2021'!$D$2:$D$13,'2021'!$A$2:$A$13,"x")</f>
        <v>5</v>
      </c>
      <c r="AN4">
        <f>_xlfn.XLOOKUP($A4,'2022'!$D$2:$D$13,'2022'!$A$2:$A$13,"x")</f>
        <v>3</v>
      </c>
      <c r="AO4">
        <f>_xlfn.XLOOKUP($A4,'2023'!$D$2:$D$13,'2023'!$A$2:$A$13,"x")</f>
        <v>0</v>
      </c>
      <c r="AP4" s="32">
        <f>_xlfn.XLOOKUP($A4,'2024'!$D$2:$D$13,'2024'!$A$2:$A$13,"x")</f>
        <v>12</v>
      </c>
      <c r="AQ4" s="4">
        <f t="shared" si="0"/>
        <v>0.84615384615384615</v>
      </c>
      <c r="AR4">
        <f t="shared" si="1"/>
        <v>1</v>
      </c>
      <c r="AS4">
        <f t="shared" si="1"/>
        <v>4</v>
      </c>
      <c r="AT4">
        <f t="shared" si="1"/>
        <v>2</v>
      </c>
      <c r="AU4" s="4">
        <f>(AT4+(AS4*2)+(AR4*3))/COUNTIF(AC4:AP4,"&lt;&gt;x")</f>
        <v>0.9285714285714286</v>
      </c>
    </row>
    <row r="5" spans="1:47" x14ac:dyDescent="0.25">
      <c r="A5" s="6" t="s">
        <v>12</v>
      </c>
      <c r="B5" t="str">
        <f>_xlfn.XLOOKUP($A5,'2005'!$D$2:$D$9,'2005'!$B$2:$B$9,"")</f>
        <v/>
      </c>
      <c r="C5" t="str">
        <f>_xlfn.XLOOKUP($A5,'2006'!$D$2:$D$9,'2006'!$B$2:$B$9,"")</f>
        <v/>
      </c>
      <c r="D5" t="str">
        <f>_xlfn.XLOOKUP($A5,'2008'!$D$2:$D$9,'2008'!$B$2:$B$9,"")</f>
        <v/>
      </c>
      <c r="E5" t="str">
        <f>_xlfn.XLOOKUP($A5,'2009'!$D$2:$D$9,'2009'!$B$2:$B$9,"")</f>
        <v/>
      </c>
      <c r="F5">
        <f>_xlfn.XLOOKUP($A5,'2011'!$D5:$D12,'2011'!$B5:$B12,"")</f>
        <v>4</v>
      </c>
      <c r="G5" t="str">
        <f>_xlfn.XLOOKUP($A5,'2012'!$D$2:$D$11,'2012'!$B$2:$B$11,"")</f>
        <v/>
      </c>
      <c r="H5" t="str">
        <f>_xlfn.XLOOKUP($A5,'2013'!$D$2:$D$11,'2013'!$B$2:$B$11,"")</f>
        <v/>
      </c>
      <c r="I5" t="str">
        <f>_xlfn.XLOOKUP($A5,'2014'!$D$3:$D$16,'2014'!$B$3:$B$16,"")</f>
        <v/>
      </c>
      <c r="J5" t="str">
        <f>_xlfn.XLOOKUP($A5,'2015'!$D$3:$D$16,'2015'!$B$3:$B$16,"")</f>
        <v/>
      </c>
      <c r="K5" t="str">
        <f>_xlfn.XLOOKUP($A5,'2016'!$D$3:$D$16,'2016'!$B$3:$B$16,"")</f>
        <v/>
      </c>
      <c r="L5" t="str">
        <f>_xlfn.XLOOKUP($A5,'2017'!$D$3:$D$16,'2017'!$B$3:$B$16,"")</f>
        <v/>
      </c>
      <c r="M5" t="str">
        <f>_xlfn.XLOOKUP($A5,'2018'!$D$3:$D$16,'2018'!$B$3:$B$16,"")</f>
        <v/>
      </c>
      <c r="N5" t="str">
        <f>_xlfn.XLOOKUP($A5,'2019'!$D$3:$D$16,'2019'!$B$3:$B$16,"")</f>
        <v/>
      </c>
      <c r="O5" t="str">
        <f>_xlfn.XLOOKUP($A5,'2020'!$D$3:$D$16,'2020'!$B$3:$B$16,"")</f>
        <v/>
      </c>
      <c r="P5" t="str">
        <f>_xlfn.XLOOKUP($A5,'2021'!$D$2:$D$13,'2021'!$B$2:$B$13,"")</f>
        <v/>
      </c>
      <c r="Q5" t="str">
        <f>_xlfn.XLOOKUP($A5,'2022'!$D$2:$D$13,'2022'!$B$2:$B$13,"")</f>
        <v/>
      </c>
      <c r="R5" t="str">
        <f>_xlfn.XLOOKUP($A5,'2023'!$D$2:$D$13,'2023'!$B$2:$B$13,"")</f>
        <v/>
      </c>
      <c r="S5" t="str">
        <f>_xlfn.XLOOKUP($A5,'2024'!$D$2:$D$13,'2024'!$B$2:$B$13,"")</f>
        <v/>
      </c>
      <c r="X5" s="34" t="s">
        <v>12</v>
      </c>
      <c r="Y5" t="str">
        <f>_xlfn.XLOOKUP($A5,'2005'!$D$2:$D$7,'2005'!$A$2:$A$7,"x")</f>
        <v>x</v>
      </c>
      <c r="Z5" t="str">
        <f>_xlfn.XLOOKUP($A5,'2006'!$D$2:$D$9,'2006'!$A$2:$A$9,"x")</f>
        <v>x</v>
      </c>
      <c r="AA5" t="str">
        <f>_xlfn.XLOOKUP($A5,'2008'!$D$2:$D$11,'2008'!$A$2:$A$11,"x")</f>
        <v>x</v>
      </c>
      <c r="AB5" t="str">
        <f>_xlfn.XLOOKUP($A5,'2009'!$D$2:$D$9,'2009'!$A$2:$A$9,"x")</f>
        <v>x</v>
      </c>
      <c r="AC5" s="34">
        <f>_xlfn.XLOOKUP($A5,'2011'!$D$2:$D$9,'2011'!$A$2:$A$9,"x")</f>
        <v>3</v>
      </c>
      <c r="AD5" s="34" t="str">
        <f>_xlfn.XLOOKUP($A5,'2012'!$D$2:$D$11,'2012'!$A$2:$A$11,"x")</f>
        <v>x</v>
      </c>
      <c r="AE5" s="34" t="str">
        <f>_xlfn.XLOOKUP($A5,'2013'!$D$2:$D$11,'2013'!$A$2:$A$11,"x")</f>
        <v>x</v>
      </c>
      <c r="AF5" s="34" t="str">
        <f>_xlfn.XLOOKUP($A5,'2014'!$D$3:$D$16,'2014'!$A$3:$A$16,"x")</f>
        <v>x</v>
      </c>
      <c r="AG5" s="34" t="str">
        <f>_xlfn.XLOOKUP($A5,'2015'!$D$3:$D$16,'2015'!$A$3:$A$16,"x")</f>
        <v>x</v>
      </c>
      <c r="AH5" s="34" t="str">
        <f>_xlfn.XLOOKUP($A5,'2016'!$D$3:$D$16,'2016'!$A$3:$A$16,"x")</f>
        <v>x</v>
      </c>
      <c r="AI5" s="34" t="str">
        <f>_xlfn.XLOOKUP($A5,'2017'!$D$3:$D$16,'2017'!$A$3:$A$16,"x")</f>
        <v>x</v>
      </c>
      <c r="AJ5" s="34" t="str">
        <f>_xlfn.XLOOKUP($A5,'2018'!$D$3:$D$16,'2018'!$A$3:$A$16,"x")</f>
        <v>x</v>
      </c>
      <c r="AK5" s="34" t="str">
        <f>_xlfn.XLOOKUP($A5,'2019'!$D$3:$D$16,'2019'!$A$3:$A$16,"x")</f>
        <v>x</v>
      </c>
      <c r="AL5" s="34" t="str">
        <f>_xlfn.XLOOKUP($A5,'2020'!$D$3:$D$16,'2020'!$A$3:$A$16,"x")</f>
        <v>x</v>
      </c>
      <c r="AM5" s="34" t="str">
        <f>_xlfn.XLOOKUP($A5,'2021'!$D$2:$D$13,'2021'!$A$2:$A$13,"x")</f>
        <v>x</v>
      </c>
      <c r="AN5" s="34" t="str">
        <f>_xlfn.XLOOKUP($A5,'2022'!$D$2:$D$13,'2022'!$A$2:$A$13,"x")</f>
        <v>x</v>
      </c>
      <c r="AO5" s="37" t="str">
        <f>_xlfn.XLOOKUP($A5,'2023'!$D$2:$D$13,'2023'!$A$2:$A$13,"x")</f>
        <v>x</v>
      </c>
      <c r="AP5" s="35" t="str">
        <f>_xlfn.XLOOKUP($A5,'2024'!$D$2:$D$13,'2024'!$A$2:$A$13,"x")</f>
        <v>x</v>
      </c>
      <c r="AQ5" s="36">
        <f t="shared" si="0"/>
        <v>1</v>
      </c>
      <c r="AR5" s="34">
        <f t="shared" si="1"/>
        <v>0</v>
      </c>
      <c r="AS5" s="34">
        <f t="shared" si="1"/>
        <v>0</v>
      </c>
      <c r="AT5" s="34">
        <f t="shared" si="1"/>
        <v>1</v>
      </c>
      <c r="AU5" s="36">
        <f t="shared" si="2"/>
        <v>1</v>
      </c>
    </row>
    <row r="6" spans="1:47" s="18" customFormat="1" x14ac:dyDescent="0.25">
      <c r="A6" s="20" t="s">
        <v>19</v>
      </c>
      <c r="B6" t="str">
        <f>_xlfn.XLOOKUP($A6,'2005'!$D$2:$D$9,'2005'!$B$2:$B$9,"")</f>
        <v/>
      </c>
      <c r="C6" t="str">
        <f>_xlfn.XLOOKUP($A6,'2006'!$D$2:$D$9,'2006'!$B$2:$B$9,"")</f>
        <v/>
      </c>
      <c r="D6">
        <f>_xlfn.XLOOKUP($A6,'2008'!$D$2:$D$9,'2008'!$B$2:$B$9,"")</f>
        <v>2</v>
      </c>
      <c r="E6">
        <f>_xlfn.XLOOKUP($A6,'2009'!$D$2:$D$9,'2009'!$B$2:$B$9,"")</f>
        <v>3</v>
      </c>
      <c r="F6" s="18">
        <f>_xlfn.XLOOKUP($A6,'2011'!$D6:$D13,'2011'!$B6:$B13,"")</f>
        <v>5</v>
      </c>
      <c r="G6" s="18">
        <f>_xlfn.XLOOKUP($A6,'2012'!$D$2:$D$11,'2012'!$B$2:$B$11,"")</f>
        <v>3</v>
      </c>
      <c r="H6" s="18">
        <f>_xlfn.XLOOKUP($A6,'2013'!$D$2:$D$11,'2013'!$B$2:$B$11,"")</f>
        <v>8</v>
      </c>
      <c r="I6" s="18">
        <f>_xlfn.XLOOKUP($A6,'2014'!$D$3:$D$16,'2014'!$B$3:$B$16,"")</f>
        <v>4</v>
      </c>
      <c r="J6" s="18">
        <f>_xlfn.XLOOKUP($A6,'2015'!$D$3:$D$16,'2015'!$B$3:$B$16,"")</f>
        <v>2</v>
      </c>
      <c r="K6" s="18">
        <f>_xlfn.XLOOKUP($A6,'2016'!$D$3:$D$16,'2016'!$B$3:$B$16,"")</f>
        <v>3</v>
      </c>
      <c r="L6" s="18">
        <f>_xlfn.XLOOKUP($A6,'2017'!$D$3:$D$16,'2017'!$B$3:$B$16,"")</f>
        <v>10</v>
      </c>
      <c r="M6" s="18">
        <f>_xlfn.XLOOKUP($A6,'2018'!$D$3:$D$16,'2018'!$B$3:$B$16,"")</f>
        <v>6</v>
      </c>
      <c r="N6" s="18">
        <f>_xlfn.XLOOKUP($A6,'2019'!$D$3:$D$16,'2019'!$B$3:$B$16,"")</f>
        <v>2</v>
      </c>
      <c r="O6" s="18">
        <f>_xlfn.XLOOKUP($A6,'2020'!$D$3:$D$16,'2020'!$B$3:$B$16,"")</f>
        <v>5</v>
      </c>
      <c r="P6" s="18">
        <f>_xlfn.XLOOKUP($A6,'2021'!$D$2:$D$13,'2021'!$B$2:$B$13,"")</f>
        <v>11</v>
      </c>
      <c r="Q6" s="18">
        <f>_xlfn.XLOOKUP($A6,'2022'!$D$2:$D$13,'2022'!$B$2:$B$13,"")</f>
        <v>7</v>
      </c>
      <c r="R6" s="18">
        <f>_xlfn.XLOOKUP($A6,'2023'!$D$2:$D$13,'2023'!$B$2:$B$13,"")</f>
        <v>7</v>
      </c>
      <c r="S6" s="18">
        <f>_xlfn.XLOOKUP($A6,'2024'!$D$2:$D$13,'2024'!$B$2:$B$13,"")</f>
        <v>7</v>
      </c>
      <c r="X6" s="20" t="s">
        <v>19</v>
      </c>
      <c r="Y6" t="str">
        <f>_xlfn.XLOOKUP($A6,'2005'!$D$2:$D$7,'2005'!$A$2:$A$7,"x")</f>
        <v>x</v>
      </c>
      <c r="Z6" t="str">
        <f>_xlfn.XLOOKUP($A6,'2006'!$D$2:$D$9,'2006'!$A$2:$A$9,"x")</f>
        <v>x</v>
      </c>
      <c r="AA6">
        <f>_xlfn.XLOOKUP($A6,'2008'!$D$2:$D$11,'2008'!$A$2:$A$11,"x")</f>
        <v>2</v>
      </c>
      <c r="AB6">
        <f>_xlfn.XLOOKUP($A6,'2009'!$D$2:$D$9,'2009'!$A$2:$A$9,"x")</f>
        <v>4</v>
      </c>
      <c r="AC6">
        <f>_xlfn.XLOOKUP($A6,'2011'!$D$2:$D$9,'2011'!$A$2:$A$9,"x")</f>
        <v>0</v>
      </c>
      <c r="AD6">
        <f>_xlfn.XLOOKUP($A6,'2012'!$D$2:$D$11,'2012'!$A$2:$A$11,"x")</f>
        <v>1</v>
      </c>
      <c r="AE6">
        <f>_xlfn.XLOOKUP($A6,'2013'!$D$2:$D$11,'2013'!$A$2:$A$11,"x")</f>
        <v>0</v>
      </c>
      <c r="AF6">
        <f>_xlfn.XLOOKUP($A6,'2014'!$D$3:$D$16,'2014'!$A$3:$A$16,"x")</f>
        <v>5</v>
      </c>
      <c r="AG6">
        <f>_xlfn.XLOOKUP($A6,'2015'!$D$3:$D$16,'2015'!$A$3:$A$16,"x")</f>
        <v>6</v>
      </c>
      <c r="AH6">
        <f>_xlfn.XLOOKUP($A6,'2016'!$D$3:$D$16,'2016'!$A$3:$A$16,"x")</f>
        <v>2</v>
      </c>
      <c r="AI6">
        <f>_xlfn.XLOOKUP($A6,'2017'!$D$3:$D$16,'2017'!$A$3:$A$16,"x")</f>
        <v>0</v>
      </c>
      <c r="AJ6">
        <f>_xlfn.XLOOKUP($A6,'2018'!$D$3:$D$16,'2018'!$A$3:$A$16,"x")</f>
        <v>1</v>
      </c>
      <c r="AK6">
        <f>_xlfn.XLOOKUP($A6,'2019'!$D$3:$D$16,'2019'!$A$3:$A$16,"x")</f>
        <v>2</v>
      </c>
      <c r="AL6">
        <f>_xlfn.XLOOKUP($A6,'2020'!$D$3:$D$16,'2020'!$A$3:$A$16,"x")</f>
        <v>4</v>
      </c>
      <c r="AM6">
        <f>_xlfn.XLOOKUP($A6,'2021'!$D$2:$D$13,'2021'!$A$2:$A$13,"x")</f>
        <v>0</v>
      </c>
      <c r="AN6">
        <f>_xlfn.XLOOKUP($A6,'2022'!$D$2:$D$13,'2022'!$A$2:$A$13,"x")</f>
        <v>0</v>
      </c>
      <c r="AO6">
        <f>_xlfn.XLOOKUP($A6,'2023'!$D$2:$D$13,'2023'!$A$2:$A$13,"x")</f>
        <v>0</v>
      </c>
      <c r="AP6" s="32">
        <f>_xlfn.XLOOKUP($A6,'2024'!$D$2:$D$13,'2024'!$A$2:$A$13,"x")</f>
        <v>8</v>
      </c>
      <c r="AQ6" s="4">
        <f t="shared" si="0"/>
        <v>0.61538461538461542</v>
      </c>
      <c r="AR6">
        <f t="shared" si="1"/>
        <v>2</v>
      </c>
      <c r="AS6">
        <f t="shared" si="1"/>
        <v>2</v>
      </c>
      <c r="AT6">
        <f t="shared" si="1"/>
        <v>0</v>
      </c>
      <c r="AU6" s="4">
        <f t="shared" si="2"/>
        <v>0.7142857142857143</v>
      </c>
    </row>
    <row r="7" spans="1:47" x14ac:dyDescent="0.25">
      <c r="A7" s="6" t="s">
        <v>18</v>
      </c>
      <c r="B7" t="str">
        <f>_xlfn.XLOOKUP($A7,'2005'!$D$2:$D$9,'2005'!$B$2:$B$9,"")</f>
        <v/>
      </c>
      <c r="C7" t="str">
        <f>_xlfn.XLOOKUP($A7,'2006'!$D$2:$D$9,'2006'!$B$2:$B$9,"")</f>
        <v/>
      </c>
      <c r="D7" t="str">
        <f>_xlfn.XLOOKUP($A7,'2008'!$D$2:$D$9,'2008'!$B$2:$B$9,"")</f>
        <v/>
      </c>
      <c r="E7" t="str">
        <f>_xlfn.XLOOKUP($A7,'2009'!$D$2:$D$9,'2009'!$B$2:$B$9,"")</f>
        <v/>
      </c>
      <c r="F7">
        <f>_xlfn.XLOOKUP($A7,'2011'!$D7:$D14,'2011'!$B7:$B14,"")</f>
        <v>6</v>
      </c>
      <c r="G7" t="str">
        <f>_xlfn.XLOOKUP($A7,'2012'!$D$2:$D$11,'2012'!$B$2:$B$11,"")</f>
        <v/>
      </c>
      <c r="H7" t="str">
        <f>_xlfn.XLOOKUP($A7,'2013'!$D$2:$D$11,'2013'!$B$2:$B$11,"")</f>
        <v/>
      </c>
      <c r="I7" t="str">
        <f>_xlfn.XLOOKUP($A7,'2014'!$D$3:$D$16,'2014'!$B$3:$B$16,"")</f>
        <v/>
      </c>
      <c r="J7" t="str">
        <f>_xlfn.XLOOKUP($A7,'2015'!$D$3:$D$16,'2015'!$B$3:$B$16,"")</f>
        <v/>
      </c>
      <c r="K7" t="str">
        <f>_xlfn.XLOOKUP($A7,'2016'!$D$3:$D$16,'2016'!$B$3:$B$16,"")</f>
        <v/>
      </c>
      <c r="L7" t="str">
        <f>_xlfn.XLOOKUP($A7,'2017'!$D$3:$D$16,'2017'!$B$3:$B$16,"")</f>
        <v/>
      </c>
      <c r="M7" t="str">
        <f>_xlfn.XLOOKUP($A7,'2018'!$D$3:$D$16,'2018'!$B$3:$B$16,"")</f>
        <v/>
      </c>
      <c r="N7" t="str">
        <f>_xlfn.XLOOKUP($A7,'2019'!$D$3:$D$16,'2019'!$B$3:$B$16,"")</f>
        <v/>
      </c>
      <c r="O7" t="str">
        <f>_xlfn.XLOOKUP($A7,'2020'!$D$3:$D$16,'2020'!$B$3:$B$16,"")</f>
        <v/>
      </c>
      <c r="P7" t="str">
        <f>_xlfn.XLOOKUP($A7,'2021'!$D$2:$D$13,'2021'!$B$2:$B$13,"")</f>
        <v/>
      </c>
      <c r="Q7" t="str">
        <f>_xlfn.XLOOKUP($A7,'2022'!$D$2:$D$13,'2022'!$B$2:$B$13,"")</f>
        <v/>
      </c>
      <c r="R7" t="str">
        <f>_xlfn.XLOOKUP($A7,'2023'!$D$2:$D$13,'2023'!$B$2:$B$13,"")</f>
        <v/>
      </c>
      <c r="S7" t="str">
        <f>_xlfn.XLOOKUP($A7,'2024'!$D$2:$D$13,'2024'!$B$2:$B$13,"")</f>
        <v/>
      </c>
      <c r="X7" s="34" t="s">
        <v>18</v>
      </c>
      <c r="Y7" t="str">
        <f>_xlfn.XLOOKUP($A7,'2005'!$D$2:$D$7,'2005'!$A$2:$A$7,"x")</f>
        <v>x</v>
      </c>
      <c r="Z7" t="str">
        <f>_xlfn.XLOOKUP($A7,'2006'!$D$2:$D$9,'2006'!$A$2:$A$9,"x")</f>
        <v>x</v>
      </c>
      <c r="AA7" t="str">
        <f>_xlfn.XLOOKUP($A7,'2008'!$D$2:$D$11,'2008'!$A$2:$A$11,"x")</f>
        <v>x</v>
      </c>
      <c r="AB7" t="str">
        <f>_xlfn.XLOOKUP($A7,'2009'!$D$2:$D$9,'2009'!$A$2:$A$9,"x")</f>
        <v>x</v>
      </c>
      <c r="AC7" s="34">
        <f>_xlfn.XLOOKUP($A7,'2011'!$D$2:$D$9,'2011'!$A$2:$A$9,"x")</f>
        <v>0</v>
      </c>
      <c r="AD7" s="34" t="str">
        <f>_xlfn.XLOOKUP($A7,'2012'!$D$2:$D$11,'2012'!$A$2:$A$11,"x")</f>
        <v>x</v>
      </c>
      <c r="AE7" s="34" t="str">
        <f>_xlfn.XLOOKUP($A7,'2013'!$D$2:$D$11,'2013'!$A$2:$A$11,"x")</f>
        <v>x</v>
      </c>
      <c r="AF7" s="34" t="str">
        <f>_xlfn.XLOOKUP($A7,'2014'!$D$3:$D$16,'2014'!$A$3:$A$16,"x")</f>
        <v>x</v>
      </c>
      <c r="AG7" s="34" t="str">
        <f>_xlfn.XLOOKUP($A7,'2015'!$D$3:$D$16,'2015'!$A$3:$A$16,"x")</f>
        <v>x</v>
      </c>
      <c r="AH7" s="34" t="str">
        <f>_xlfn.XLOOKUP($A7,'2016'!$D$3:$D$16,'2016'!$A$3:$A$16,"x")</f>
        <v>x</v>
      </c>
      <c r="AI7" s="34" t="str">
        <f>_xlfn.XLOOKUP($A7,'2017'!$D$3:$D$16,'2017'!$A$3:$A$16,"x")</f>
        <v>x</v>
      </c>
      <c r="AJ7" s="34" t="str">
        <f>_xlfn.XLOOKUP($A7,'2018'!$D$3:$D$16,'2018'!$A$3:$A$16,"x")</f>
        <v>x</v>
      </c>
      <c r="AK7" s="34" t="str">
        <f>_xlfn.XLOOKUP($A7,'2019'!$D$3:$D$16,'2019'!$A$3:$A$16,"x")</f>
        <v>x</v>
      </c>
      <c r="AL7" s="34" t="str">
        <f>_xlfn.XLOOKUP($A7,'2020'!$D$3:$D$16,'2020'!$A$3:$A$16,"x")</f>
        <v>x</v>
      </c>
      <c r="AM7" s="34" t="str">
        <f>_xlfn.XLOOKUP($A7,'2021'!$D$2:$D$13,'2021'!$A$2:$A$13,"x")</f>
        <v>x</v>
      </c>
      <c r="AN7" s="34" t="str">
        <f>_xlfn.XLOOKUP($A7,'2022'!$D$2:$D$13,'2022'!$A$2:$A$13,"x")</f>
        <v>x</v>
      </c>
      <c r="AO7" s="37" t="str">
        <f>_xlfn.XLOOKUP($A7,'2023'!$D$2:$D$13,'2023'!$A$2:$A$13,"x")</f>
        <v>x</v>
      </c>
      <c r="AP7" s="35" t="str">
        <f>_xlfn.XLOOKUP($A7,'2024'!$D$2:$D$13,'2024'!$A$2:$A$13,"x")</f>
        <v>x</v>
      </c>
      <c r="AQ7" s="36">
        <f t="shared" si="0"/>
        <v>0</v>
      </c>
      <c r="AR7" s="34">
        <f t="shared" si="1"/>
        <v>0</v>
      </c>
      <c r="AS7" s="34">
        <f t="shared" si="1"/>
        <v>0</v>
      </c>
      <c r="AT7" s="34">
        <f t="shared" si="1"/>
        <v>0</v>
      </c>
      <c r="AU7" s="36">
        <f t="shared" si="2"/>
        <v>0</v>
      </c>
    </row>
    <row r="8" spans="1:47" x14ac:dyDescent="0.25">
      <c r="A8" s="6" t="s">
        <v>85</v>
      </c>
      <c r="B8" t="str">
        <f>_xlfn.XLOOKUP($A8,'2005'!$D$2:$D$9,'2005'!$B$2:$B$9,"")</f>
        <v/>
      </c>
      <c r="C8" t="str">
        <f>_xlfn.XLOOKUP($A8,'2006'!$D$2:$D$9,'2006'!$B$2:$B$9,"")</f>
        <v/>
      </c>
      <c r="D8" t="str">
        <f>_xlfn.XLOOKUP($A8,'2008'!$D$2:$D$9,'2008'!$B$2:$B$9,"")</f>
        <v/>
      </c>
      <c r="E8" t="str">
        <f>_xlfn.XLOOKUP($A8,'2009'!$D$2:$D$9,'2009'!$B$2:$B$9,"")</f>
        <v/>
      </c>
      <c r="F8">
        <f>_xlfn.XLOOKUP($A8,'2011'!$D8:$D15,'2011'!$B8:$B15,"")</f>
        <v>7</v>
      </c>
      <c r="G8" t="str">
        <f>_xlfn.XLOOKUP($A8,'2012'!$D$2:$D$11,'2012'!$B$2:$B$11,"")</f>
        <v/>
      </c>
      <c r="H8" t="str">
        <f>_xlfn.XLOOKUP($A8,'2013'!$D$2:$D$11,'2013'!$B$2:$B$11,"")</f>
        <v/>
      </c>
      <c r="I8" t="str">
        <f>_xlfn.XLOOKUP($A8,'2014'!$D$3:$D$16,'2014'!$B$3:$B$16,"")</f>
        <v/>
      </c>
      <c r="J8" t="str">
        <f>_xlfn.XLOOKUP($A8,'2015'!$D$3:$D$16,'2015'!$B$3:$B$16,"")</f>
        <v/>
      </c>
      <c r="K8" t="str">
        <f>_xlfn.XLOOKUP($A8,'2016'!$D$3:$D$16,'2016'!$B$3:$B$16,"")</f>
        <v/>
      </c>
      <c r="L8" t="str">
        <f>_xlfn.XLOOKUP($A8,'2017'!$D$3:$D$16,'2017'!$B$3:$B$16,"")</f>
        <v/>
      </c>
      <c r="M8" t="str">
        <f>_xlfn.XLOOKUP($A8,'2018'!$D$3:$D$16,'2018'!$B$3:$B$16,"")</f>
        <v/>
      </c>
      <c r="N8" t="str">
        <f>_xlfn.XLOOKUP($A8,'2019'!$D$3:$D$16,'2019'!$B$3:$B$16,"")</f>
        <v/>
      </c>
      <c r="O8" t="str">
        <f>_xlfn.XLOOKUP($A8,'2020'!$D$3:$D$16,'2020'!$B$3:$B$16,"")</f>
        <v/>
      </c>
      <c r="P8" t="str">
        <f>_xlfn.XLOOKUP($A8,'2021'!$D$2:$D$13,'2021'!$B$2:$B$13,"")</f>
        <v/>
      </c>
      <c r="Q8" t="str">
        <f>_xlfn.XLOOKUP($A8,'2022'!$D$2:$D$13,'2022'!$B$2:$B$13,"")</f>
        <v/>
      </c>
      <c r="R8" t="str">
        <f>_xlfn.XLOOKUP($A8,'2023'!$D$2:$D$13,'2023'!$B$2:$B$13,"")</f>
        <v/>
      </c>
      <c r="S8" t="str">
        <f>_xlfn.XLOOKUP($A8,'2024'!$D$2:$D$13,'2024'!$B$2:$B$13,"")</f>
        <v/>
      </c>
      <c r="X8" s="34" t="s">
        <v>85</v>
      </c>
      <c r="Y8" t="str">
        <f>_xlfn.XLOOKUP($A8,'2005'!$D$2:$D$7,'2005'!$A$2:$A$7,"x")</f>
        <v>x</v>
      </c>
      <c r="Z8" t="str">
        <f>_xlfn.XLOOKUP($A8,'2006'!$D$2:$D$9,'2006'!$A$2:$A$9,"x")</f>
        <v>x</v>
      </c>
      <c r="AA8" t="str">
        <f>_xlfn.XLOOKUP($A8,'2008'!$D$2:$D$11,'2008'!$A$2:$A$11,"x")</f>
        <v>x</v>
      </c>
      <c r="AB8" t="str">
        <f>_xlfn.XLOOKUP($A8,'2009'!$D$2:$D$9,'2009'!$A$2:$A$9,"x")</f>
        <v>x</v>
      </c>
      <c r="AC8" s="34">
        <f>_xlfn.XLOOKUP($A8,'2011'!$D$2:$D$9,'2011'!$A$2:$A$9,"x")</f>
        <v>0</v>
      </c>
      <c r="AD8" s="34" t="str">
        <f>_xlfn.XLOOKUP($A8,'2012'!$D$2:$D$11,'2012'!$A$2:$A$11,"x")</f>
        <v>x</v>
      </c>
      <c r="AE8" s="34" t="str">
        <f>_xlfn.XLOOKUP($A8,'2013'!$D$2:$D$11,'2013'!$A$2:$A$11,"x")</f>
        <v>x</v>
      </c>
      <c r="AF8" s="34" t="str">
        <f>_xlfn.XLOOKUP($A8,'2014'!$D$3:$D$16,'2014'!$A$3:$A$16,"x")</f>
        <v>x</v>
      </c>
      <c r="AG8" s="34" t="str">
        <f>_xlfn.XLOOKUP($A8,'2015'!$D$3:$D$16,'2015'!$A$3:$A$16,"x")</f>
        <v>x</v>
      </c>
      <c r="AH8" s="34" t="str">
        <f>_xlfn.XLOOKUP($A8,'2016'!$D$3:$D$16,'2016'!$A$3:$A$16,"x")</f>
        <v>x</v>
      </c>
      <c r="AI8" s="34" t="str">
        <f>_xlfn.XLOOKUP($A8,'2017'!$D$3:$D$16,'2017'!$A$3:$A$16,"x")</f>
        <v>x</v>
      </c>
      <c r="AJ8" s="34" t="str">
        <f>_xlfn.XLOOKUP($A8,'2018'!$D$3:$D$16,'2018'!$A$3:$A$16,"x")</f>
        <v>x</v>
      </c>
      <c r="AK8" s="34" t="str">
        <f>_xlfn.XLOOKUP($A8,'2019'!$D$3:$D$16,'2019'!$A$3:$A$16,"x")</f>
        <v>x</v>
      </c>
      <c r="AL8" s="34" t="str">
        <f>_xlfn.XLOOKUP($A8,'2020'!$D$3:$D$16,'2020'!$A$3:$A$16,"x")</f>
        <v>x</v>
      </c>
      <c r="AM8" s="34" t="str">
        <f>_xlfn.XLOOKUP($A8,'2021'!$D$2:$D$13,'2021'!$A$2:$A$13,"x")</f>
        <v>x</v>
      </c>
      <c r="AN8" s="34" t="str">
        <f>_xlfn.XLOOKUP($A8,'2022'!$D$2:$D$13,'2022'!$A$2:$A$13,"x")</f>
        <v>x</v>
      </c>
      <c r="AO8" s="37" t="str">
        <f>_xlfn.XLOOKUP($A8,'2023'!$D$2:$D$13,'2023'!$A$2:$A$13,"x")</f>
        <v>x</v>
      </c>
      <c r="AP8" s="35" t="str">
        <f>_xlfn.XLOOKUP($A8,'2024'!$D$2:$D$13,'2024'!$A$2:$A$13,"x")</f>
        <v>x</v>
      </c>
      <c r="AQ8" s="36">
        <f t="shared" si="0"/>
        <v>0</v>
      </c>
      <c r="AR8" s="34">
        <f t="shared" si="1"/>
        <v>0</v>
      </c>
      <c r="AS8" s="34">
        <f t="shared" si="1"/>
        <v>0</v>
      </c>
      <c r="AT8" s="34">
        <f t="shared" si="1"/>
        <v>0</v>
      </c>
      <c r="AU8" s="36">
        <f t="shared" si="2"/>
        <v>0</v>
      </c>
    </row>
    <row r="9" spans="1:47" s="18" customFormat="1" x14ac:dyDescent="0.25">
      <c r="A9" s="20" t="s">
        <v>21</v>
      </c>
      <c r="B9">
        <f>_xlfn.XLOOKUP($A9,'2005'!$D$2:$D$9,'2005'!$B$2:$B$9,"")</f>
        <v>1</v>
      </c>
      <c r="C9">
        <f>_xlfn.XLOOKUP($A9,'2006'!$D$2:$D$9,'2006'!$B$2:$B$9,"")</f>
        <v>3</v>
      </c>
      <c r="D9">
        <f>_xlfn.XLOOKUP($A9,'2008'!$D$2:$D$9,'2008'!$B$2:$B$9,"")</f>
        <v>4</v>
      </c>
      <c r="E9">
        <f>_xlfn.XLOOKUP($A9,'2009'!$D$2:$D$9,'2009'!$B$2:$B$9,"")</f>
        <v>4</v>
      </c>
      <c r="F9" s="18">
        <f>_xlfn.XLOOKUP($A9,'2011'!$D9:$D16,'2011'!$B9:$B16,"")</f>
        <v>8</v>
      </c>
      <c r="G9" s="18">
        <f>_xlfn.XLOOKUP($A9,'2012'!$D$2:$D$11,'2012'!$B$2:$B$11,"")</f>
        <v>10</v>
      </c>
      <c r="H9" s="18">
        <f>_xlfn.XLOOKUP($A9,'2013'!$D$2:$D$11,'2013'!$B$2:$B$11,"")</f>
        <v>5</v>
      </c>
      <c r="I9" s="18">
        <f>_xlfn.XLOOKUP($A9,'2014'!$D$3:$D$16,'2014'!$B$3:$B$16,"")</f>
        <v>5</v>
      </c>
      <c r="J9" s="18">
        <f>_xlfn.XLOOKUP($A9,'2015'!$D$3:$D$16,'2015'!$B$3:$B$16,"")</f>
        <v>4</v>
      </c>
      <c r="K9" s="18">
        <f>_xlfn.XLOOKUP($A9,'2016'!$D$3:$D$16,'2016'!$B$3:$B$16,"")</f>
        <v>11</v>
      </c>
      <c r="L9" s="18">
        <f>_xlfn.XLOOKUP($A9,'2017'!$D$3:$D$16,'2017'!$B$3:$B$16,"")</f>
        <v>6</v>
      </c>
      <c r="M9" s="18">
        <f>_xlfn.XLOOKUP($A9,'2018'!$D$3:$D$16,'2018'!$B$3:$B$16,"")</f>
        <v>4</v>
      </c>
      <c r="N9" s="18">
        <f>_xlfn.XLOOKUP($A9,'2019'!$D$3:$D$16,'2019'!$B$3:$B$16,"")</f>
        <v>1</v>
      </c>
      <c r="O9" s="18">
        <f>_xlfn.XLOOKUP($A9,'2020'!$D$3:$D$16,'2020'!$B$3:$B$16,"")</f>
        <v>7</v>
      </c>
      <c r="P9" s="18">
        <f>_xlfn.XLOOKUP($A9,'2021'!$D$2:$D$13,'2021'!$B$2:$B$13,"")</f>
        <v>1</v>
      </c>
      <c r="Q9" s="18">
        <f>_xlfn.XLOOKUP($A9,'2022'!$D$2:$D$13,'2022'!$B$2:$B$13,"")</f>
        <v>12</v>
      </c>
      <c r="R9" s="18">
        <f>_xlfn.XLOOKUP($A9,'2023'!$D$2:$D$13,'2023'!$B$2:$B$13,"")</f>
        <v>5</v>
      </c>
      <c r="S9" s="18">
        <f>_xlfn.XLOOKUP($A9,'2024'!$D$2:$D$13,'2024'!$B$2:$B$13,"")</f>
        <v>1</v>
      </c>
      <c r="X9" s="20" t="s">
        <v>21</v>
      </c>
      <c r="Y9">
        <f>_xlfn.XLOOKUP($A9,'2005'!$D$2:$D$7,'2005'!$A$2:$A$7,"x")</f>
        <v>4</v>
      </c>
      <c r="Z9">
        <f>_xlfn.XLOOKUP($A9,'2006'!$D$2:$D$9,'2006'!$A$2:$A$9,"x")</f>
        <v>3</v>
      </c>
      <c r="AA9">
        <f>_xlfn.XLOOKUP($A9,'2008'!$D$2:$D$11,'2008'!$A$2:$A$11,"x")</f>
        <v>3</v>
      </c>
      <c r="AB9">
        <f>_xlfn.XLOOKUP($A9,'2009'!$D$2:$D$9,'2009'!$A$2:$A$9,"x")</f>
        <v>2</v>
      </c>
      <c r="AC9">
        <f>_xlfn.XLOOKUP($A9,'2011'!$D$2:$D$9,'2011'!$A$2:$A$9,"x")</f>
        <v>0</v>
      </c>
      <c r="AD9">
        <f>_xlfn.XLOOKUP($A9,'2012'!$D$2:$D$11,'2012'!$A$2:$A$11,"x")</f>
        <v>0</v>
      </c>
      <c r="AE9">
        <f>_xlfn.XLOOKUP($A9,'2013'!$D$2:$D$11,'2013'!$A$2:$A$11,"x")</f>
        <v>0</v>
      </c>
      <c r="AF9">
        <f>_xlfn.XLOOKUP($A9,'2014'!$D$3:$D$16,'2014'!$A$3:$A$16,"x")</f>
        <v>0</v>
      </c>
      <c r="AG9">
        <f>_xlfn.XLOOKUP($A9,'2015'!$D$3:$D$16,'2015'!$A$3:$A$16,"x")</f>
        <v>3</v>
      </c>
      <c r="AH9">
        <f>_xlfn.XLOOKUP($A9,'2016'!$D$3:$D$16,'2016'!$A$3:$A$16,"x")</f>
        <v>0</v>
      </c>
      <c r="AI9">
        <f>_xlfn.XLOOKUP($A9,'2017'!$D$3:$D$16,'2017'!$A$3:$A$16,"x")</f>
        <v>5</v>
      </c>
      <c r="AJ9">
        <f>_xlfn.XLOOKUP($A9,'2018'!$D$3:$D$16,'2018'!$A$3:$A$16,"x")</f>
        <v>6</v>
      </c>
      <c r="AK9">
        <f>_xlfn.XLOOKUP($A9,'2019'!$D$3:$D$16,'2019'!$A$3:$A$16,"x")</f>
        <v>4</v>
      </c>
      <c r="AL9">
        <f>_xlfn.XLOOKUP($A9,'2020'!$D$3:$D$16,'2020'!$A$3:$A$16,"x")</f>
        <v>0</v>
      </c>
      <c r="AM9">
        <f>_xlfn.XLOOKUP($A9,'2021'!$D$2:$D$13,'2021'!$A$2:$A$13,"x")</f>
        <v>4</v>
      </c>
      <c r="AN9">
        <f>_xlfn.XLOOKUP($A9,'2022'!$D$2:$D$13,'2022'!$A$2:$A$13,"x")</f>
        <v>0</v>
      </c>
      <c r="AO9">
        <f>_xlfn.XLOOKUP($A9,'2023'!$D$2:$D$13,'2023'!$A$2:$A$13,"x")</f>
        <v>3</v>
      </c>
      <c r="AP9" s="32">
        <f>_xlfn.XLOOKUP($A9,'2024'!$D$2:$D$13,'2024'!$A$2:$A$13,"x")</f>
        <v>1</v>
      </c>
      <c r="AQ9" s="4">
        <f t="shared" si="0"/>
        <v>0.53846153846153844</v>
      </c>
      <c r="AR9">
        <f t="shared" si="1"/>
        <v>1</v>
      </c>
      <c r="AS9">
        <f t="shared" si="1"/>
        <v>0</v>
      </c>
      <c r="AT9">
        <f t="shared" si="1"/>
        <v>2</v>
      </c>
      <c r="AU9" s="4">
        <f t="shared" si="2"/>
        <v>0.35714285714285715</v>
      </c>
    </row>
    <row r="10" spans="1:47" x14ac:dyDescent="0.25">
      <c r="A10" s="6" t="s">
        <v>45</v>
      </c>
      <c r="B10" t="str">
        <f>_xlfn.XLOOKUP($A10,'2005'!$D$2:$D$9,'2005'!$B$2:$B$9,"")</f>
        <v/>
      </c>
      <c r="C10" t="str">
        <f>_xlfn.XLOOKUP($A10,'2006'!$D$2:$D$9,'2006'!$B$2:$B$9,"")</f>
        <v/>
      </c>
      <c r="D10" t="str">
        <f>_xlfn.XLOOKUP($A10,'2008'!$D$2:$D$9,'2008'!$B$2:$B$9,"")</f>
        <v/>
      </c>
      <c r="E10" t="str">
        <f>_xlfn.XLOOKUP($A10,'2009'!$D$2:$D$9,'2009'!$B$2:$B$9,"")</f>
        <v/>
      </c>
      <c r="F10" t="str">
        <f>_xlfn.XLOOKUP($A10,'2011'!$D10:$D17,'2011'!$B10:$B17,"")</f>
        <v/>
      </c>
      <c r="G10">
        <f>_xlfn.XLOOKUP($A10,'2012'!$D$2:$D$11,'2012'!$B$2:$B$11,"")</f>
        <v>2</v>
      </c>
      <c r="H10" t="str">
        <f>_xlfn.XLOOKUP($A10,'2013'!$D$2:$D$11,'2013'!$B$2:$B$11,"")</f>
        <v/>
      </c>
      <c r="I10" t="str">
        <f>_xlfn.XLOOKUP($A10,'2014'!$D$3:$D$16,'2014'!$B$3:$B$16,"")</f>
        <v/>
      </c>
      <c r="J10" t="str">
        <f>_xlfn.XLOOKUP($A10,'2015'!$D$3:$D$16,'2015'!$B$3:$B$16,"")</f>
        <v/>
      </c>
      <c r="K10" t="str">
        <f>_xlfn.XLOOKUP($A10,'2016'!$D$3:$D$16,'2016'!$B$3:$B$16,"")</f>
        <v/>
      </c>
      <c r="L10" t="str">
        <f>_xlfn.XLOOKUP($A10,'2017'!$D$3:$D$16,'2017'!$B$3:$B$16,"")</f>
        <v/>
      </c>
      <c r="M10" t="str">
        <f>_xlfn.XLOOKUP($A10,'2018'!$D$3:$D$16,'2018'!$B$3:$B$16,"")</f>
        <v/>
      </c>
      <c r="N10" t="str">
        <f>_xlfn.XLOOKUP($A10,'2019'!$D$3:$D$16,'2019'!$B$3:$B$16,"")</f>
        <v/>
      </c>
      <c r="O10" t="str">
        <f>_xlfn.XLOOKUP($A10,'2020'!$D$3:$D$16,'2020'!$B$3:$B$16,"")</f>
        <v/>
      </c>
      <c r="P10" t="str">
        <f>_xlfn.XLOOKUP($A10,'2021'!$D$2:$D$13,'2021'!$B$2:$B$13,"")</f>
        <v/>
      </c>
      <c r="Q10" t="str">
        <f>_xlfn.XLOOKUP($A10,'2022'!$D$2:$D$13,'2022'!$B$2:$B$13,"")</f>
        <v/>
      </c>
      <c r="R10" t="str">
        <f>_xlfn.XLOOKUP($A10,'2023'!$D$2:$D$13,'2023'!$B$2:$B$13,"")</f>
        <v/>
      </c>
      <c r="S10" t="str">
        <f>_xlfn.XLOOKUP($A10,'2024'!$D$2:$D$13,'2024'!$B$2:$B$13,"")</f>
        <v/>
      </c>
      <c r="X10" s="34" t="s">
        <v>45</v>
      </c>
      <c r="Y10" t="str">
        <f>_xlfn.XLOOKUP($A10,'2005'!$D$2:$D$7,'2005'!$A$2:$A$7,"x")</f>
        <v>x</v>
      </c>
      <c r="Z10" t="str">
        <f>_xlfn.XLOOKUP($A10,'2006'!$D$2:$D$9,'2006'!$A$2:$A$9,"x")</f>
        <v>x</v>
      </c>
      <c r="AA10" t="str">
        <f>_xlfn.XLOOKUP($A10,'2008'!$D$2:$D$11,'2008'!$A$2:$A$11,"x")</f>
        <v>x</v>
      </c>
      <c r="AB10" t="str">
        <f>_xlfn.XLOOKUP($A10,'2009'!$D$2:$D$9,'2009'!$A$2:$A$9,"x")</f>
        <v>x</v>
      </c>
      <c r="AC10" s="34" t="str">
        <f>_xlfn.XLOOKUP($A10,'2011'!$D$2:$D$9,'2011'!$A$2:$A$9,"x")</f>
        <v>x</v>
      </c>
      <c r="AD10" s="34">
        <f>_xlfn.XLOOKUP($A10,'2012'!$D$2:$D$11,'2012'!$A$2:$A$11,"x")</f>
        <v>2</v>
      </c>
      <c r="AE10" s="34" t="str">
        <f>_xlfn.XLOOKUP($A10,'2013'!$D$2:$D$11,'2013'!$A$2:$A$11,"x")</f>
        <v>x</v>
      </c>
      <c r="AF10" s="34" t="str">
        <f>_xlfn.XLOOKUP($A10,'2014'!$D$3:$D$16,'2014'!$A$3:$A$16,"x")</f>
        <v>x</v>
      </c>
      <c r="AG10" s="34" t="str">
        <f>_xlfn.XLOOKUP($A10,'2015'!$D$3:$D$16,'2015'!$A$3:$A$16,"x")</f>
        <v>x</v>
      </c>
      <c r="AH10" s="34" t="str">
        <f>_xlfn.XLOOKUP($A10,'2016'!$D$3:$D$16,'2016'!$A$3:$A$16,"x")</f>
        <v>x</v>
      </c>
      <c r="AI10" s="34" t="str">
        <f>_xlfn.XLOOKUP($A10,'2017'!$D$3:$D$16,'2017'!$A$3:$A$16,"x")</f>
        <v>x</v>
      </c>
      <c r="AJ10" s="34" t="str">
        <f>_xlfn.XLOOKUP($A10,'2018'!$D$3:$D$16,'2018'!$A$3:$A$16,"x")</f>
        <v>x</v>
      </c>
      <c r="AK10" s="34" t="str">
        <f>_xlfn.XLOOKUP($A10,'2019'!$D$3:$D$16,'2019'!$A$3:$A$16,"x")</f>
        <v>x</v>
      </c>
      <c r="AL10" s="34" t="str">
        <f>_xlfn.XLOOKUP($A10,'2020'!$D$3:$D$16,'2020'!$A$3:$A$16,"x")</f>
        <v>x</v>
      </c>
      <c r="AM10" s="34" t="str">
        <f>_xlfn.XLOOKUP($A10,'2021'!$D$2:$D$13,'2021'!$A$2:$A$13,"x")</f>
        <v>x</v>
      </c>
      <c r="AN10" s="34" t="str">
        <f>_xlfn.XLOOKUP($A10,'2022'!$D$2:$D$13,'2022'!$A$2:$A$13,"x")</f>
        <v>x</v>
      </c>
      <c r="AO10" s="37" t="str">
        <f>_xlfn.XLOOKUP($A10,'2023'!$D$2:$D$13,'2023'!$A$2:$A$13,"x")</f>
        <v>x</v>
      </c>
      <c r="AP10" s="35" t="str">
        <f>_xlfn.XLOOKUP($A10,'2024'!$D$2:$D$13,'2024'!$A$2:$A$13,"x")</f>
        <v>x</v>
      </c>
      <c r="AQ10" s="36">
        <f t="shared" si="0"/>
        <v>1</v>
      </c>
      <c r="AR10" s="34">
        <f t="shared" si="1"/>
        <v>0</v>
      </c>
      <c r="AS10" s="34">
        <f t="shared" si="1"/>
        <v>1</v>
      </c>
      <c r="AT10" s="34">
        <f t="shared" si="1"/>
        <v>0</v>
      </c>
      <c r="AU10" s="36">
        <f t="shared" si="2"/>
        <v>2</v>
      </c>
    </row>
    <row r="11" spans="1:47" s="19" customFormat="1" x14ac:dyDescent="0.25">
      <c r="A11" s="21" t="s">
        <v>46</v>
      </c>
      <c r="B11">
        <f>_xlfn.XLOOKUP($A11,'2005'!$D$2:$D$9,'2005'!$B$2:$B$9,"")</f>
        <v>6</v>
      </c>
      <c r="C11" t="str">
        <f>_xlfn.XLOOKUP($A11,'2006'!$D$2:$D$9,'2006'!$B$2:$B$9,"")</f>
        <v/>
      </c>
      <c r="D11" t="str">
        <f>_xlfn.XLOOKUP($A11,'2008'!$D$2:$D$9,'2008'!$B$2:$B$9,"")</f>
        <v/>
      </c>
      <c r="E11" t="str">
        <f>_xlfn.XLOOKUP($A11,'2009'!$D$2:$D$9,'2009'!$B$2:$B$9,"")</f>
        <v/>
      </c>
      <c r="F11" s="19" t="str">
        <f>_xlfn.XLOOKUP($A11,'2011'!$D11:$D18,'2011'!$B11:$B18,"")</f>
        <v/>
      </c>
      <c r="G11" s="19">
        <f>_xlfn.XLOOKUP($A11,'2012'!$D$2:$D$11,'2012'!$B$2:$B$11,"")</f>
        <v>4</v>
      </c>
      <c r="H11" s="19">
        <f>_xlfn.XLOOKUP($A11,'2013'!$D$2:$D$11,'2013'!$B$2:$B$11,"")</f>
        <v>2</v>
      </c>
      <c r="I11" s="19">
        <f>_xlfn.XLOOKUP($A11,'2014'!$D$3:$D$16,'2014'!$B$3:$B$16,"")</f>
        <v>3</v>
      </c>
      <c r="J11" s="19">
        <f>_xlfn.XLOOKUP($A11,'2015'!$D$3:$D$16,'2015'!$B$3:$B$16,"")</f>
        <v>12</v>
      </c>
      <c r="K11" s="19">
        <f>_xlfn.XLOOKUP($A11,'2016'!$D$3:$D$16,'2016'!$B$3:$B$16,"")</f>
        <v>4</v>
      </c>
      <c r="L11" s="19">
        <f>_xlfn.XLOOKUP($A11,'2017'!$D$3:$D$16,'2017'!$B$3:$B$16,"")</f>
        <v>1</v>
      </c>
      <c r="M11" s="19">
        <f>_xlfn.XLOOKUP($A11,'2018'!$D$3:$D$16,'2018'!$B$3:$B$16,"")</f>
        <v>8</v>
      </c>
      <c r="N11" s="19">
        <f>_xlfn.XLOOKUP($A11,'2019'!$D$3:$D$16,'2019'!$B$3:$B$16,"")</f>
        <v>5</v>
      </c>
      <c r="O11" s="19">
        <f>_xlfn.XLOOKUP($A11,'2020'!$D$3:$D$16,'2020'!$B$3:$B$16,"")</f>
        <v>6</v>
      </c>
      <c r="P11" s="19">
        <f>_xlfn.XLOOKUP($A11,'2021'!$D$2:$D$13,'2021'!$B$2:$B$13,"")</f>
        <v>7</v>
      </c>
      <c r="Q11" s="19">
        <f>_xlfn.XLOOKUP($A11,'2022'!$D$2:$D$13,'2022'!$B$2:$B$13,"")</f>
        <v>2</v>
      </c>
      <c r="R11" s="19">
        <f>_xlfn.XLOOKUP($A11,'2023'!$D$2:$D$13,'2023'!$B$2:$B$13,"")</f>
        <v>9</v>
      </c>
      <c r="S11" s="19">
        <f>_xlfn.XLOOKUP($A11,'2024'!$D$2:$D$13,'2024'!$B$2:$B$13,"")</f>
        <v>2</v>
      </c>
      <c r="X11" s="21" t="s">
        <v>46</v>
      </c>
      <c r="Y11">
        <f>_xlfn.XLOOKUP($A11,'2005'!$D$2:$D$7,'2005'!$A$2:$A$7,"x")</f>
        <v>0</v>
      </c>
      <c r="Z11" t="str">
        <f>_xlfn.XLOOKUP($A11,'2006'!$D$2:$D$9,'2006'!$A$2:$A$9,"x")</f>
        <v>x</v>
      </c>
      <c r="AA11" t="str">
        <f>_xlfn.XLOOKUP($A11,'2008'!$D$2:$D$11,'2008'!$A$2:$A$11,"x")</f>
        <v>x</v>
      </c>
      <c r="AB11" t="str">
        <f>_xlfn.XLOOKUP($A11,'2009'!$D$2:$D$9,'2009'!$A$2:$A$9,"x")</f>
        <v>x</v>
      </c>
      <c r="AC11" t="str">
        <f>_xlfn.XLOOKUP($A11,'2011'!$D$2:$D$9,'2011'!$A$2:$A$9,"x")</f>
        <v>x</v>
      </c>
      <c r="AD11">
        <f>_xlfn.XLOOKUP($A11,'2012'!$D$2:$D$11,'2012'!$A$2:$A$11,"x")</f>
        <v>4</v>
      </c>
      <c r="AE11">
        <f>_xlfn.XLOOKUP($A11,'2013'!$D$2:$D$11,'2013'!$A$2:$A$11,"x")</f>
        <v>2</v>
      </c>
      <c r="AF11">
        <f>_xlfn.XLOOKUP($A11,'2014'!$D$3:$D$16,'2014'!$A$3:$A$16,"x")</f>
        <v>1</v>
      </c>
      <c r="AG11">
        <f>_xlfn.XLOOKUP($A11,'2015'!$D$3:$D$16,'2015'!$A$3:$A$16,"x")</f>
        <v>0</v>
      </c>
      <c r="AH11">
        <f>_xlfn.XLOOKUP($A11,'2016'!$D$3:$D$16,'2016'!$A$3:$A$16,"x")</f>
        <v>1</v>
      </c>
      <c r="AI11">
        <f>_xlfn.XLOOKUP($A11,'2017'!$D$3:$D$16,'2017'!$A$3:$A$16,"x")</f>
        <v>1</v>
      </c>
      <c r="AJ11">
        <f>_xlfn.XLOOKUP($A11,'2018'!$D$3:$D$16,'2018'!$A$3:$A$16,"x")</f>
        <v>0</v>
      </c>
      <c r="AK11">
        <f>_xlfn.XLOOKUP($A11,'2019'!$D$3:$D$16,'2019'!$A$3:$A$16,"x")</f>
        <v>3</v>
      </c>
      <c r="AL11">
        <f>_xlfn.XLOOKUP($A11,'2020'!$D$3:$D$16,'2020'!$A$3:$A$16,"x")</f>
        <v>6</v>
      </c>
      <c r="AM11">
        <f>_xlfn.XLOOKUP($A11,'2021'!$D$2:$D$13,'2021'!$A$2:$A$13,"x")</f>
        <v>0</v>
      </c>
      <c r="AN11">
        <f>_xlfn.XLOOKUP($A11,'2022'!$D$2:$D$13,'2022'!$A$2:$A$13,"x")</f>
        <v>2</v>
      </c>
      <c r="AO11">
        <f>_xlfn.XLOOKUP($A11,'2023'!$D$2:$D$13,'2023'!$A$2:$A$13,"x")</f>
        <v>0</v>
      </c>
      <c r="AP11" s="32">
        <f>_xlfn.XLOOKUP($A11,'2024'!$D$2:$D$13,'2024'!$A$2:$A$13,"x")</f>
        <v>2</v>
      </c>
      <c r="AQ11" s="4">
        <f t="shared" si="0"/>
        <v>0.75</v>
      </c>
      <c r="AR11">
        <f t="shared" si="1"/>
        <v>3</v>
      </c>
      <c r="AS11">
        <f t="shared" si="1"/>
        <v>3</v>
      </c>
      <c r="AT11">
        <f t="shared" si="1"/>
        <v>1</v>
      </c>
      <c r="AU11" s="4">
        <f t="shared" si="2"/>
        <v>1.2307692307692308</v>
      </c>
    </row>
    <row r="12" spans="1:47" s="19" customFormat="1" x14ac:dyDescent="0.25">
      <c r="A12" s="21" t="s">
        <v>43</v>
      </c>
      <c r="B12" t="str">
        <f>_xlfn.XLOOKUP($A12,'2005'!$D$2:$D$9,'2005'!$B$2:$B$9,"")</f>
        <v/>
      </c>
      <c r="C12" t="str">
        <f>_xlfn.XLOOKUP($A12,'2006'!$D$2:$D$9,'2006'!$B$2:$B$9,"")</f>
        <v/>
      </c>
      <c r="D12" t="str">
        <f>_xlfn.XLOOKUP($A12,'2008'!$D$2:$D$9,'2008'!$B$2:$B$9,"")</f>
        <v/>
      </c>
      <c r="E12" t="str">
        <f>_xlfn.XLOOKUP($A12,'2009'!$D$2:$D$9,'2009'!$B$2:$B$9,"")</f>
        <v/>
      </c>
      <c r="F12" s="19" t="str">
        <f>_xlfn.XLOOKUP($A12,'2011'!$D12:$D19,'2011'!$B12:$B19,"")</f>
        <v/>
      </c>
      <c r="G12" s="19">
        <f>_xlfn.XLOOKUP($A12,'2012'!$D$2:$D$11,'2012'!$B$2:$B$11,"")</f>
        <v>7</v>
      </c>
      <c r="H12" s="19">
        <f>_xlfn.XLOOKUP($A12,'2013'!$D$2:$D$11,'2013'!$B$2:$B$11,"")</f>
        <v>3</v>
      </c>
      <c r="I12" s="19">
        <f>_xlfn.XLOOKUP($A12,'2014'!$D$3:$D$16,'2014'!$B$3:$B$16,"")</f>
        <v>4</v>
      </c>
      <c r="J12" s="19">
        <f>_xlfn.XLOOKUP($A12,'2015'!$D$3:$D$16,'2015'!$B$3:$B$16,"")</f>
        <v>1</v>
      </c>
      <c r="K12" s="19">
        <f>_xlfn.XLOOKUP($A12,'2016'!$D$3:$D$16,'2016'!$B$3:$B$16,"")</f>
        <v>1</v>
      </c>
      <c r="L12" s="19">
        <f>_xlfn.XLOOKUP($A12,'2017'!$D$3:$D$16,'2017'!$B$3:$B$16,"")</f>
        <v>12</v>
      </c>
      <c r="M12" s="19">
        <f>_xlfn.XLOOKUP($A12,'2018'!$D$3:$D$16,'2018'!$B$3:$B$16,"")</f>
        <v>12</v>
      </c>
      <c r="N12" s="19">
        <f>_xlfn.XLOOKUP($A12,'2019'!$D$3:$D$16,'2019'!$B$3:$B$16,"")</f>
        <v>11</v>
      </c>
      <c r="O12" s="19">
        <f>_xlfn.XLOOKUP($A12,'2020'!$D$3:$D$16,'2020'!$B$3:$B$16,"")</f>
        <v>2</v>
      </c>
      <c r="P12" s="19">
        <f>_xlfn.XLOOKUP($A12,'2021'!$D$2:$D$13,'2021'!$B$2:$B$13,"")</f>
        <v>10</v>
      </c>
      <c r="Q12" s="19">
        <f>_xlfn.XLOOKUP($A12,'2022'!$D$2:$D$13,'2022'!$B$2:$B$13,"")</f>
        <v>5</v>
      </c>
      <c r="R12" s="19">
        <f>_xlfn.XLOOKUP($A12,'2023'!$D$2:$D$13,'2023'!$B$2:$B$13,"")</f>
        <v>12</v>
      </c>
      <c r="S12" s="19">
        <f>_xlfn.XLOOKUP($A12,'2024'!$D$2:$D$13,'2024'!$B$2:$B$13,"")</f>
        <v>12</v>
      </c>
      <c r="X12" s="54" t="s">
        <v>43</v>
      </c>
      <c r="Y12" t="str">
        <f>_xlfn.XLOOKUP($A12,'2005'!$D$2:$D$7,'2005'!$A$2:$A$7,"x")</f>
        <v>x</v>
      </c>
      <c r="Z12" t="str">
        <f>_xlfn.XLOOKUP($A12,'2006'!$D$2:$D$9,'2006'!$A$2:$A$9,"x")</f>
        <v>x</v>
      </c>
      <c r="AA12" t="str">
        <f>_xlfn.XLOOKUP($A12,'2008'!$D$2:$D$11,'2008'!$A$2:$A$11,"x")</f>
        <v>x</v>
      </c>
      <c r="AB12" t="str">
        <f>_xlfn.XLOOKUP($A12,'2009'!$D$2:$D$9,'2009'!$A$2:$A$9,"x")</f>
        <v>x</v>
      </c>
      <c r="AC12" t="str">
        <f>_xlfn.XLOOKUP($A12,'2011'!$D$2:$D$9,'2011'!$A$2:$A$9,"x")</f>
        <v>x</v>
      </c>
      <c r="AD12">
        <f>_xlfn.XLOOKUP($A12,'2012'!$D$2:$D$11,'2012'!$A$2:$A$11,"x")</f>
        <v>0</v>
      </c>
      <c r="AE12">
        <f>_xlfn.XLOOKUP($A12,'2013'!$D$2:$D$11,'2013'!$A$2:$A$11,"x")</f>
        <v>4</v>
      </c>
      <c r="AF12">
        <f>_xlfn.XLOOKUP($A12,'2014'!$D$3:$D$16,'2014'!$A$3:$A$16,"x")</f>
        <v>0</v>
      </c>
      <c r="AG12">
        <f>_xlfn.XLOOKUP($A12,'2015'!$D$3:$D$16,'2015'!$A$3:$A$16,"x")</f>
        <v>1</v>
      </c>
      <c r="AH12">
        <f>_xlfn.XLOOKUP($A12,'2016'!$D$3:$D$16,'2016'!$A$3:$A$16,"x")</f>
        <v>4</v>
      </c>
      <c r="AI12">
        <f>_xlfn.XLOOKUP($A12,'2017'!$D$3:$D$16,'2017'!$A$3:$A$16,"x")</f>
        <v>0</v>
      </c>
      <c r="AJ12">
        <f>_xlfn.XLOOKUP($A12,'2018'!$D$3:$D$16,'2018'!$A$3:$A$16,"x")</f>
        <v>0</v>
      </c>
      <c r="AK12">
        <f>_xlfn.XLOOKUP($A12,'2019'!$D$3:$D$16,'2019'!$A$3:$A$16,"x")</f>
        <v>0</v>
      </c>
      <c r="AL12">
        <f>_xlfn.XLOOKUP($A12,'2020'!$D$3:$D$16,'2020'!$A$3:$A$16,"x")</f>
        <v>1</v>
      </c>
      <c r="AM12">
        <f>_xlfn.XLOOKUP($A12,'2021'!$D$2:$D$13,'2021'!$A$2:$A$13,"x")</f>
        <v>0</v>
      </c>
      <c r="AN12">
        <f>_xlfn.XLOOKUP($A12,'2022'!$D$2:$D$13,'2022'!$A$2:$A$13,"x")</f>
        <v>5</v>
      </c>
      <c r="AO12">
        <f>_xlfn.XLOOKUP($A12,'2023'!$D$2:$D$13,'2023'!$A$2:$A$13,"x")</f>
        <v>0</v>
      </c>
      <c r="AP12" s="32">
        <f>_xlfn.XLOOKUP($A12,'2024'!$D$2:$D$13,'2024'!$A$2:$A$13,"x")</f>
        <v>11</v>
      </c>
      <c r="AQ12" s="4">
        <f t="shared" si="0"/>
        <v>0.5</v>
      </c>
      <c r="AR12">
        <f t="shared" si="1"/>
        <v>2</v>
      </c>
      <c r="AS12">
        <f t="shared" si="1"/>
        <v>0</v>
      </c>
      <c r="AT12">
        <f t="shared" si="1"/>
        <v>0</v>
      </c>
      <c r="AU12" s="4">
        <f t="shared" si="2"/>
        <v>0.46153846153846156</v>
      </c>
    </row>
    <row r="13" spans="1:47" s="19" customFormat="1" x14ac:dyDescent="0.25">
      <c r="A13" s="21" t="s">
        <v>44</v>
      </c>
      <c r="B13" t="str">
        <f>_xlfn.XLOOKUP($A13,'2005'!$D$2:$D$9,'2005'!$B$2:$B$9,"")</f>
        <v/>
      </c>
      <c r="C13" t="str">
        <f>_xlfn.XLOOKUP($A13,'2006'!$D$2:$D$9,'2006'!$B$2:$B$9,"")</f>
        <v/>
      </c>
      <c r="D13" t="str">
        <f>_xlfn.XLOOKUP($A13,'2008'!$D$2:$D$9,'2008'!$B$2:$B$9,"")</f>
        <v/>
      </c>
      <c r="E13" t="str">
        <f>_xlfn.XLOOKUP($A13,'2009'!$D$2:$D$9,'2009'!$B$2:$B$9,"")</f>
        <v/>
      </c>
      <c r="F13" s="19" t="str">
        <f>_xlfn.XLOOKUP($A13,'2011'!$D13:$D20,'2011'!$B13:$B20,"")</f>
        <v/>
      </c>
      <c r="G13" s="19">
        <f>_xlfn.XLOOKUP($A13,'2012'!$D$2:$D$11,'2012'!$B$2:$B$11,"")</f>
        <v>8</v>
      </c>
      <c r="H13" s="19">
        <f>_xlfn.XLOOKUP($A13,'2013'!$D$2:$D$11,'2013'!$B$2:$B$11,"")</f>
        <v>7</v>
      </c>
      <c r="I13" s="19">
        <f>_xlfn.XLOOKUP($A13,'2014'!$D$3:$D$16,'2014'!$B$3:$B$16,"")</f>
        <v>5</v>
      </c>
      <c r="J13" s="19">
        <f>_xlfn.XLOOKUP($A13,'2015'!$D$3:$D$16,'2015'!$B$3:$B$16,"")</f>
        <v>6</v>
      </c>
      <c r="K13" s="19">
        <f>_xlfn.XLOOKUP($A13,'2016'!$D$3:$D$16,'2016'!$B$3:$B$16,"")</f>
        <v>12</v>
      </c>
      <c r="L13" s="19">
        <f>_xlfn.XLOOKUP($A13,'2017'!$D$3:$D$16,'2017'!$B$3:$B$16,"")</f>
        <v>7</v>
      </c>
      <c r="M13" s="19">
        <f>_xlfn.XLOOKUP($A13,'2018'!$D$3:$D$16,'2018'!$B$3:$B$16,"")</f>
        <v>10</v>
      </c>
      <c r="N13" s="19">
        <f>_xlfn.XLOOKUP($A13,'2019'!$D$3:$D$16,'2019'!$B$3:$B$16,"")</f>
        <v>9</v>
      </c>
      <c r="O13" s="19">
        <f>_xlfn.XLOOKUP($A13,'2020'!$D$3:$D$16,'2020'!$B$3:$B$16,"")</f>
        <v>10</v>
      </c>
      <c r="P13" s="19">
        <f>_xlfn.XLOOKUP($A13,'2021'!$D$2:$D$13,'2021'!$B$2:$B$13,"")</f>
        <v>4</v>
      </c>
      <c r="Q13" s="19">
        <f>_xlfn.XLOOKUP($A13,'2022'!$D$2:$D$13,'2022'!$B$2:$B$13,"")</f>
        <v>4</v>
      </c>
      <c r="R13" s="19">
        <f>_xlfn.XLOOKUP($A13,'2023'!$D$2:$D$13,'2023'!$B$2:$B$13,"")</f>
        <v>10</v>
      </c>
      <c r="S13" s="19">
        <f>_xlfn.XLOOKUP($A13,'2024'!$D$2:$D$13,'2024'!$B$2:$B$13,"")</f>
        <v>10</v>
      </c>
      <c r="X13" s="21" t="s">
        <v>44</v>
      </c>
      <c r="Y13" t="str">
        <f>_xlfn.XLOOKUP($A13,'2005'!$D$2:$D$7,'2005'!$A$2:$A$7,"x")</f>
        <v>x</v>
      </c>
      <c r="Z13" t="str">
        <f>_xlfn.XLOOKUP($A13,'2006'!$D$2:$D$9,'2006'!$A$2:$A$9,"x")</f>
        <v>x</v>
      </c>
      <c r="AA13" t="str">
        <f>_xlfn.XLOOKUP($A13,'2008'!$D$2:$D$11,'2008'!$A$2:$A$11,"x")</f>
        <v>x</v>
      </c>
      <c r="AB13" t="str">
        <f>_xlfn.XLOOKUP($A13,'2009'!$D$2:$D$9,'2009'!$A$2:$A$9,"x")</f>
        <v>x</v>
      </c>
      <c r="AC13" t="str">
        <f>_xlfn.XLOOKUP($A13,'2011'!$D$2:$D$9,'2011'!$A$2:$A$9,"x")</f>
        <v>x</v>
      </c>
      <c r="AD13">
        <f>_xlfn.XLOOKUP($A13,'2012'!$D$2:$D$11,'2012'!$A$2:$A$11,"x")</f>
        <v>0</v>
      </c>
      <c r="AE13">
        <f>_xlfn.XLOOKUP($A13,'2013'!$D$2:$D$11,'2013'!$A$2:$A$11,"x")</f>
        <v>0</v>
      </c>
      <c r="AF13">
        <f>_xlfn.XLOOKUP($A13,'2014'!$D$3:$D$16,'2014'!$A$3:$A$16,"x")</f>
        <v>0</v>
      </c>
      <c r="AG13">
        <f>_xlfn.XLOOKUP($A13,'2015'!$D$3:$D$16,'2015'!$A$3:$A$16,"x")</f>
        <v>4</v>
      </c>
      <c r="AH13">
        <f>_xlfn.XLOOKUP($A13,'2016'!$D$3:$D$16,'2016'!$A$3:$A$16,"x")</f>
        <v>0</v>
      </c>
      <c r="AI13">
        <f>_xlfn.XLOOKUP($A13,'2017'!$D$3:$D$16,'2017'!$A$3:$A$16,"x")</f>
        <v>0</v>
      </c>
      <c r="AJ13">
        <f>_xlfn.XLOOKUP($A13,'2018'!$D$3:$D$16,'2018'!$A$3:$A$16,"x")</f>
        <v>0</v>
      </c>
      <c r="AK13">
        <f>_xlfn.XLOOKUP($A13,'2019'!$D$3:$D$16,'2019'!$A$3:$A$16,"x")</f>
        <v>0</v>
      </c>
      <c r="AL13">
        <f>_xlfn.XLOOKUP($A13,'2020'!$D$3:$D$16,'2020'!$A$3:$A$16,"x")</f>
        <v>0</v>
      </c>
      <c r="AM13">
        <f>_xlfn.XLOOKUP($A13,'2021'!$D$2:$D$13,'2021'!$A$2:$A$13,"x")</f>
        <v>3</v>
      </c>
      <c r="AN13">
        <f>_xlfn.XLOOKUP($A13,'2022'!$D$2:$D$13,'2022'!$A$2:$A$13,"x")</f>
        <v>1</v>
      </c>
      <c r="AO13">
        <f>_xlfn.XLOOKUP($A13,'2023'!$D$2:$D$13,'2023'!$A$2:$A$13,"x")</f>
        <v>0</v>
      </c>
      <c r="AP13" s="32">
        <f>_xlfn.XLOOKUP($A13,'2024'!$D$2:$D$13,'2024'!$A$2:$A$13,"x")</f>
        <v>10</v>
      </c>
      <c r="AQ13" s="4">
        <f t="shared" si="0"/>
        <v>0.33333333333333331</v>
      </c>
      <c r="AR13">
        <f t="shared" si="1"/>
        <v>1</v>
      </c>
      <c r="AS13">
        <f t="shared" si="1"/>
        <v>0</v>
      </c>
      <c r="AT13">
        <f t="shared" si="1"/>
        <v>1</v>
      </c>
      <c r="AU13" s="4">
        <f t="shared" si="2"/>
        <v>0.30769230769230771</v>
      </c>
    </row>
    <row r="14" spans="1:47" s="23" customFormat="1" x14ac:dyDescent="0.25">
      <c r="A14" s="22" t="s">
        <v>58</v>
      </c>
      <c r="B14" t="str">
        <f>_xlfn.XLOOKUP($A14,'2005'!$D$2:$D$9,'2005'!$B$2:$B$9,"")</f>
        <v/>
      </c>
      <c r="C14" t="str">
        <f>_xlfn.XLOOKUP($A14,'2006'!$D$2:$D$9,'2006'!$B$2:$B$9,"")</f>
        <v/>
      </c>
      <c r="D14" t="str">
        <f>_xlfn.XLOOKUP($A14,'2008'!$D$2:$D$9,'2008'!$B$2:$B$9,"")</f>
        <v/>
      </c>
      <c r="E14" t="str">
        <f>_xlfn.XLOOKUP($A14,'2009'!$D$2:$D$9,'2009'!$B$2:$B$9,"")</f>
        <v/>
      </c>
      <c r="F14" s="23" t="str">
        <f>_xlfn.XLOOKUP($A14,'2011'!$D14:$D21,'2011'!$B14:$B21,"")</f>
        <v/>
      </c>
      <c r="G14" s="23" t="str">
        <f>_xlfn.XLOOKUP($A14,'2012'!$D$2:$D$11,'2012'!$B$2:$B$11,"")</f>
        <v/>
      </c>
      <c r="H14" s="23">
        <f>_xlfn.XLOOKUP($A14,'2013'!$D$2:$D$11,'2013'!$B$2:$B$11,"")</f>
        <v>6</v>
      </c>
      <c r="I14" s="23">
        <f>_xlfn.XLOOKUP($A14,'2014'!$D$3:$D$16,'2014'!$B$3:$B$16,"")</f>
        <v>1</v>
      </c>
      <c r="J14" s="23">
        <f>_xlfn.XLOOKUP($A14,'2015'!$D$3:$D$16,'2015'!$B$3:$B$16,"")</f>
        <v>9</v>
      </c>
      <c r="K14" s="23">
        <f>_xlfn.XLOOKUP($A14,'2016'!$D$3:$D$16,'2016'!$B$3:$B$16,"")</f>
        <v>6</v>
      </c>
      <c r="L14" s="23">
        <f>_xlfn.XLOOKUP($A14,'2017'!$D$3:$D$16,'2017'!$B$3:$B$16,"")</f>
        <v>5</v>
      </c>
      <c r="M14" s="23">
        <f>_xlfn.XLOOKUP($A14,'2018'!$D$3:$D$16,'2018'!$B$3:$B$16,"")</f>
        <v>5</v>
      </c>
      <c r="N14" s="23">
        <f>_xlfn.XLOOKUP($A14,'2019'!$D$3:$D$16,'2019'!$B$3:$B$16,"")</f>
        <v>4</v>
      </c>
      <c r="O14" s="23">
        <f>_xlfn.XLOOKUP($A14,'2020'!$D$3:$D$16,'2020'!$B$3:$B$16,"")</f>
        <v>12</v>
      </c>
      <c r="P14" s="23">
        <f>_xlfn.XLOOKUP($A14,'2021'!$D$2:$D$13,'2021'!$B$2:$B$13,"")</f>
        <v>9</v>
      </c>
      <c r="Q14" s="23">
        <f>_xlfn.XLOOKUP($A14,'2022'!$D$2:$D$13,'2022'!$B$2:$B$13,"")</f>
        <v>6</v>
      </c>
      <c r="R14" s="23">
        <f>_xlfn.XLOOKUP($A14,'2023'!$D$2:$D$13,'2023'!$B$2:$B$13,"")</f>
        <v>11</v>
      </c>
      <c r="S14" s="23">
        <f>_xlfn.XLOOKUP($A14,'2024'!$D$2:$D$13,'2024'!$B$2:$B$13,"")</f>
        <v>5</v>
      </c>
      <c r="X14" s="22" t="s">
        <v>58</v>
      </c>
      <c r="Y14" t="str">
        <f>_xlfn.XLOOKUP($A14,'2005'!$D$2:$D$7,'2005'!$A$2:$A$7,"x")</f>
        <v>x</v>
      </c>
      <c r="Z14" t="str">
        <f>_xlfn.XLOOKUP($A14,'2006'!$D$2:$D$9,'2006'!$A$2:$A$9,"x")</f>
        <v>x</v>
      </c>
      <c r="AA14" t="str">
        <f>_xlfn.XLOOKUP($A14,'2008'!$D$2:$D$11,'2008'!$A$2:$A$11,"x")</f>
        <v>x</v>
      </c>
      <c r="AB14" t="str">
        <f>_xlfn.XLOOKUP($A14,'2009'!$D$2:$D$9,'2009'!$A$2:$A$9,"x")</f>
        <v>x</v>
      </c>
      <c r="AC14" t="str">
        <f>_xlfn.XLOOKUP($A14,'2011'!$D$2:$D$9,'2011'!$A$2:$A$9,"x")</f>
        <v>x</v>
      </c>
      <c r="AD14" t="str">
        <f>_xlfn.XLOOKUP($A14,'2012'!$D$2:$D$11,'2012'!$A$2:$A$11,"x")</f>
        <v>x</v>
      </c>
      <c r="AE14">
        <f>_xlfn.XLOOKUP($A14,'2013'!$D$2:$D$11,'2013'!$A$2:$A$11,"x")</f>
        <v>0</v>
      </c>
      <c r="AF14">
        <f>_xlfn.XLOOKUP($A14,'2014'!$D$3:$D$16,'2014'!$A$3:$A$16,"x")</f>
        <v>3</v>
      </c>
      <c r="AG14">
        <f>_xlfn.XLOOKUP($A14,'2015'!$D$3:$D$16,'2015'!$A$3:$A$16,"x")</f>
        <v>0</v>
      </c>
      <c r="AH14">
        <f>_xlfn.XLOOKUP($A14,'2016'!$D$3:$D$16,'2016'!$A$3:$A$16,"x")</f>
        <v>6</v>
      </c>
      <c r="AI14">
        <f>_xlfn.XLOOKUP($A14,'2017'!$D$3:$D$16,'2017'!$A$3:$A$16,"x")</f>
        <v>4</v>
      </c>
      <c r="AJ14">
        <f>_xlfn.XLOOKUP($A14,'2018'!$D$3:$D$16,'2018'!$A$3:$A$16,"x")</f>
        <v>4</v>
      </c>
      <c r="AK14">
        <f>_xlfn.XLOOKUP($A14,'2019'!$D$3:$D$16,'2019'!$A$3:$A$16,"x")</f>
        <v>1</v>
      </c>
      <c r="AL14">
        <f>_xlfn.XLOOKUP($A14,'2020'!$D$3:$D$16,'2020'!$A$3:$A$16,"x")</f>
        <v>0</v>
      </c>
      <c r="AM14">
        <f>_xlfn.XLOOKUP($A14,'2021'!$D$2:$D$13,'2021'!$A$2:$A$13,"x")</f>
        <v>0</v>
      </c>
      <c r="AN14">
        <f>_xlfn.XLOOKUP($A14,'2022'!$D$2:$D$13,'2022'!$A$2:$A$13,"x")</f>
        <v>4</v>
      </c>
      <c r="AO14">
        <f>_xlfn.XLOOKUP($A14,'2023'!$D$2:$D$13,'2023'!$A$2:$A$13,"x")</f>
        <v>0</v>
      </c>
      <c r="AP14" s="32">
        <f>_xlfn.XLOOKUP($A14,'2024'!$D$2:$D$13,'2024'!$A$2:$A$13,"x")</f>
        <v>5</v>
      </c>
      <c r="AQ14" s="4">
        <f t="shared" si="0"/>
        <v>0.63636363636363635</v>
      </c>
      <c r="AR14">
        <f t="shared" si="1"/>
        <v>1</v>
      </c>
      <c r="AS14">
        <f t="shared" si="1"/>
        <v>0</v>
      </c>
      <c r="AT14">
        <f t="shared" si="1"/>
        <v>1</v>
      </c>
      <c r="AU14" s="4">
        <f t="shared" si="2"/>
        <v>0.33333333333333331</v>
      </c>
    </row>
    <row r="15" spans="1:47" x14ac:dyDescent="0.25">
      <c r="A15" s="6" t="s">
        <v>110</v>
      </c>
      <c r="B15" t="str">
        <f>_xlfn.XLOOKUP($A15,'2005'!$D$2:$D$9,'2005'!$B$2:$B$9,"")</f>
        <v/>
      </c>
      <c r="C15" t="str">
        <f>_xlfn.XLOOKUP($A15,'2006'!$D$2:$D$9,'2006'!$B$2:$B$9,"")</f>
        <v/>
      </c>
      <c r="D15" t="str">
        <f>_xlfn.XLOOKUP($A15,'2008'!$D$2:$D$9,'2008'!$B$2:$B$9,"")</f>
        <v/>
      </c>
      <c r="E15" t="str">
        <f>_xlfn.XLOOKUP($A15,'2009'!$D$2:$D$9,'2009'!$B$2:$B$9,"")</f>
        <v/>
      </c>
      <c r="F15" t="str">
        <f>_xlfn.XLOOKUP($A15,'2011'!$D15:$D22,'2011'!$B15:$B22,"")</f>
        <v/>
      </c>
      <c r="G15" t="str">
        <f>_xlfn.XLOOKUP($A15,'2012'!$D$2:$D$11,'2012'!$B$2:$B$11,"")</f>
        <v/>
      </c>
      <c r="H15">
        <f>_xlfn.XLOOKUP($A15,'2013'!$D$2:$D$11,'2013'!$B$2:$B$11,"")</f>
        <v>9</v>
      </c>
      <c r="I15" t="str">
        <f>_xlfn.XLOOKUP($A15,'2014'!$D$3:$D$16,'2014'!$B$3:$B$16,"")</f>
        <v/>
      </c>
      <c r="J15" t="str">
        <f>_xlfn.XLOOKUP($A15,'2015'!$D$3:$D$16,'2015'!$B$3:$B$16,"")</f>
        <v/>
      </c>
      <c r="K15" t="str">
        <f>_xlfn.XLOOKUP($A15,'2016'!$D$3:$D$16,'2016'!$B$3:$B$16,"")</f>
        <v/>
      </c>
      <c r="L15" t="str">
        <f>_xlfn.XLOOKUP($A15,'2017'!$D$3:$D$16,'2017'!$B$3:$B$16,"")</f>
        <v/>
      </c>
      <c r="M15" t="str">
        <f>_xlfn.XLOOKUP($A15,'2018'!$D$3:$D$16,'2018'!$B$3:$B$16,"")</f>
        <v/>
      </c>
      <c r="N15" t="str">
        <f>_xlfn.XLOOKUP($A15,'2019'!$D$3:$D$16,'2019'!$B$3:$B$16,"")</f>
        <v/>
      </c>
      <c r="O15" t="str">
        <f>_xlfn.XLOOKUP($A15,'2020'!$D$3:$D$16,'2020'!$B$3:$B$16,"")</f>
        <v/>
      </c>
      <c r="P15" t="str">
        <f>_xlfn.XLOOKUP($A15,'2021'!$D$2:$D$13,'2021'!$B$2:$B$13,"")</f>
        <v/>
      </c>
      <c r="Q15" t="str">
        <f>_xlfn.XLOOKUP($A15,'2022'!$D$2:$D$13,'2022'!$B$2:$B$13,"")</f>
        <v/>
      </c>
      <c r="R15" t="str">
        <f>_xlfn.XLOOKUP($A15,'2023'!$D$2:$D$13,'2023'!$B$2:$B$13,"")</f>
        <v/>
      </c>
      <c r="S15" t="str">
        <f>_xlfn.XLOOKUP($A15,'2024'!$D$2:$D$13,'2024'!$B$2:$B$13,"")</f>
        <v/>
      </c>
      <c r="X15" s="34" t="s">
        <v>110</v>
      </c>
      <c r="Y15" t="str">
        <f>_xlfn.XLOOKUP($A15,'2005'!$D$2:$D$7,'2005'!$A$2:$A$7,"x")</f>
        <v>x</v>
      </c>
      <c r="Z15" t="str">
        <f>_xlfn.XLOOKUP($A15,'2006'!$D$2:$D$9,'2006'!$A$2:$A$9,"x")</f>
        <v>x</v>
      </c>
      <c r="AA15" t="str">
        <f>_xlfn.XLOOKUP($A15,'2008'!$D$2:$D$11,'2008'!$A$2:$A$11,"x")</f>
        <v>x</v>
      </c>
      <c r="AB15" t="str">
        <f>_xlfn.XLOOKUP($A15,'2009'!$D$2:$D$9,'2009'!$A$2:$A$9,"x")</f>
        <v>x</v>
      </c>
      <c r="AC15" s="34" t="str">
        <f>_xlfn.XLOOKUP($A15,'2011'!$D$2:$D$9,'2011'!$A$2:$A$9,"x")</f>
        <v>x</v>
      </c>
      <c r="AD15" s="34" t="str">
        <f>_xlfn.XLOOKUP($A15,'2012'!$D$2:$D$11,'2012'!$A$2:$A$11,"x")</f>
        <v>x</v>
      </c>
      <c r="AE15" s="34">
        <f>_xlfn.XLOOKUP($A15,'2013'!$D$2:$D$11,'2013'!$A$2:$A$11,"x")</f>
        <v>0</v>
      </c>
      <c r="AF15" s="34" t="str">
        <f>_xlfn.XLOOKUP($A15,'2014'!$D$3:$D$16,'2014'!$A$3:$A$16,"x")</f>
        <v>x</v>
      </c>
      <c r="AG15" s="34" t="str">
        <f>_xlfn.XLOOKUP($A15,'2015'!$D$3:$D$16,'2015'!$A$3:$A$16,"x")</f>
        <v>x</v>
      </c>
      <c r="AH15" s="34" t="str">
        <f>_xlfn.XLOOKUP($A15,'2016'!$D$3:$D$16,'2016'!$A$3:$A$16,"x")</f>
        <v>x</v>
      </c>
      <c r="AI15" s="34" t="str">
        <f>_xlfn.XLOOKUP($A15,'2017'!$D$3:$D$16,'2017'!$A$3:$A$16,"x")</f>
        <v>x</v>
      </c>
      <c r="AJ15" s="34" t="str">
        <f>_xlfn.XLOOKUP($A15,'2018'!$D$3:$D$16,'2018'!$A$3:$A$16,"x")</f>
        <v>x</v>
      </c>
      <c r="AK15" s="34" t="str">
        <f>_xlfn.XLOOKUP($A15,'2019'!$D$3:$D$16,'2019'!$A$3:$A$16,"x")</f>
        <v>x</v>
      </c>
      <c r="AL15" s="34" t="str">
        <f>_xlfn.XLOOKUP($A15,'2020'!$D$3:$D$16,'2020'!$A$3:$A$16,"x")</f>
        <v>x</v>
      </c>
      <c r="AM15" s="34" t="str">
        <f>_xlfn.XLOOKUP($A15,'2021'!$D$2:$D$13,'2021'!$A$2:$A$13,"x")</f>
        <v>x</v>
      </c>
      <c r="AN15" s="34" t="str">
        <f>_xlfn.XLOOKUP($A15,'2022'!$D$2:$D$13,'2022'!$A$2:$A$13,"x")</f>
        <v>x</v>
      </c>
      <c r="AO15" s="37" t="str">
        <f>_xlfn.XLOOKUP($A15,'2023'!$D$2:$D$13,'2023'!$A$2:$A$13,"x")</f>
        <v>x</v>
      </c>
      <c r="AP15" s="35" t="str">
        <f>_xlfn.XLOOKUP($A15,'2024'!$D$2:$D$13,'2024'!$A$2:$A$13,"x")</f>
        <v>x</v>
      </c>
      <c r="AQ15" s="36">
        <f t="shared" si="0"/>
        <v>0</v>
      </c>
      <c r="AR15" s="34">
        <f t="shared" si="1"/>
        <v>0</v>
      </c>
      <c r="AS15" s="34">
        <f t="shared" si="1"/>
        <v>0</v>
      </c>
      <c r="AT15" s="34">
        <f t="shared" si="1"/>
        <v>0</v>
      </c>
      <c r="AU15" s="36">
        <f t="shared" si="2"/>
        <v>0</v>
      </c>
    </row>
    <row r="16" spans="1:47" x14ac:dyDescent="0.25">
      <c r="A16" s="6" t="s">
        <v>20</v>
      </c>
      <c r="B16" t="str">
        <f>_xlfn.XLOOKUP($A16,'2005'!$D$2:$D$9,'2005'!$B$2:$B$9,"")</f>
        <v/>
      </c>
      <c r="C16" t="str">
        <f>_xlfn.XLOOKUP($A16,'2006'!$D$2:$D$9,'2006'!$B$2:$B$9,"")</f>
        <v/>
      </c>
      <c r="D16" t="str">
        <f>_xlfn.XLOOKUP($A16,'2008'!$D$2:$D$9,'2008'!$B$2:$B$9,"")</f>
        <v/>
      </c>
      <c r="E16">
        <f>_xlfn.XLOOKUP($A16,'2009'!$D$2:$D$9,'2009'!$B$2:$B$9,"")</f>
        <v>6</v>
      </c>
      <c r="F16" t="str">
        <f>_xlfn.XLOOKUP($A16,'2011'!$D16:$D23,'2011'!$B16:$B23,"")</f>
        <v/>
      </c>
      <c r="G16">
        <f>_xlfn.XLOOKUP($A16,'2012'!$D$2:$D$11,'2012'!$B$2:$B$11,"")</f>
        <v>6</v>
      </c>
      <c r="H16">
        <f>_xlfn.XLOOKUP($A16,'2013'!$D$2:$D$11,'2013'!$B$2:$B$11,"")</f>
        <v>10</v>
      </c>
      <c r="I16">
        <f>_xlfn.XLOOKUP($A16,'2014'!$D$3:$D$16,'2014'!$B$3:$B$16,"")</f>
        <v>2</v>
      </c>
      <c r="J16">
        <f>_xlfn.XLOOKUP($A16,'2015'!$D$3:$D$16,'2015'!$B$3:$B$16,"")</f>
        <v>8</v>
      </c>
      <c r="K16" t="str">
        <f>_xlfn.XLOOKUP($A16,'2016'!$D$3:$D$16,'2016'!$B$3:$B$16,"")</f>
        <v/>
      </c>
      <c r="L16" t="str">
        <f>_xlfn.XLOOKUP($A16,'2017'!$D$3:$D$16,'2017'!$B$3:$B$16,"")</f>
        <v/>
      </c>
      <c r="M16" t="str">
        <f>_xlfn.XLOOKUP($A16,'2018'!$D$3:$D$16,'2018'!$B$3:$B$16,"")</f>
        <v/>
      </c>
      <c r="N16" t="str">
        <f>_xlfn.XLOOKUP($A16,'2019'!$D$3:$D$16,'2019'!$B$3:$B$16,"")</f>
        <v/>
      </c>
      <c r="O16" t="str">
        <f>_xlfn.XLOOKUP($A16,'2020'!$D$3:$D$16,'2020'!$B$3:$B$16,"")</f>
        <v/>
      </c>
      <c r="P16" t="str">
        <f>_xlfn.XLOOKUP($A16,'2021'!$D$2:$D$13,'2021'!$B$2:$B$13,"")</f>
        <v/>
      </c>
      <c r="Q16" t="str">
        <f>_xlfn.XLOOKUP($A16,'2022'!$D$2:$D$13,'2022'!$B$2:$B$13,"")</f>
        <v/>
      </c>
      <c r="R16" t="str">
        <f>_xlfn.XLOOKUP($A16,'2023'!$D$2:$D$13,'2023'!$B$2:$B$13,"")</f>
        <v/>
      </c>
      <c r="S16" t="str">
        <f>_xlfn.XLOOKUP($A16,'2024'!$D$2:$D$13,'2024'!$B$2:$B$13,"")</f>
        <v/>
      </c>
      <c r="X16" s="34" t="s">
        <v>20</v>
      </c>
      <c r="Y16" t="str">
        <f>_xlfn.XLOOKUP($A16,'2005'!$D$2:$D$7,'2005'!$A$2:$A$7,"x")</f>
        <v>x</v>
      </c>
      <c r="Z16" t="str">
        <f>_xlfn.XLOOKUP($A16,'2006'!$D$2:$D$9,'2006'!$A$2:$A$9,"x")</f>
        <v>x</v>
      </c>
      <c r="AA16" t="str">
        <f>_xlfn.XLOOKUP($A16,'2008'!$D$2:$D$11,'2008'!$A$2:$A$11,"x")</f>
        <v>x</v>
      </c>
      <c r="AB16">
        <f>_xlfn.XLOOKUP($A16,'2009'!$D$2:$D$9,'2009'!$A$2:$A$9,"x")</f>
        <v>0</v>
      </c>
      <c r="AC16" s="34" t="str">
        <f>_xlfn.XLOOKUP($A16,'2011'!$D$2:$D$9,'2011'!$A$2:$A$9,"x")</f>
        <v>x</v>
      </c>
      <c r="AD16" s="34">
        <f>_xlfn.XLOOKUP($A16,'2012'!$D$2:$D$11,'2012'!$A$2:$A$11,"x")</f>
        <v>0</v>
      </c>
      <c r="AE16" s="34">
        <f>_xlfn.XLOOKUP($A16,'2013'!$D$2:$D$11,'2013'!$A$2:$A$11,"x")</f>
        <v>0</v>
      </c>
      <c r="AF16" s="34">
        <f>_xlfn.XLOOKUP($A16,'2014'!$D$3:$D$16,'2014'!$A$3:$A$16,"x")</f>
        <v>6</v>
      </c>
      <c r="AG16" s="34">
        <f>_xlfn.XLOOKUP($A16,'2015'!$D$3:$D$16,'2015'!$A$3:$A$16,"x")</f>
        <v>0</v>
      </c>
      <c r="AH16" s="34" t="str">
        <f>_xlfn.XLOOKUP($A16,'2016'!$D$3:$D$16,'2016'!$A$3:$A$16,"x")</f>
        <v>x</v>
      </c>
      <c r="AI16" s="34" t="str">
        <f>_xlfn.XLOOKUP($A16,'2017'!$D$3:$D$16,'2017'!$A$3:$A$16,"x")</f>
        <v>x</v>
      </c>
      <c r="AJ16" s="34" t="str">
        <f>_xlfn.XLOOKUP($A16,'2018'!$D$3:$D$16,'2018'!$A$3:$A$16,"x")</f>
        <v>x</v>
      </c>
      <c r="AK16" s="34" t="str">
        <f>_xlfn.XLOOKUP($A16,'2019'!$D$3:$D$16,'2019'!$A$3:$A$16,"x")</f>
        <v>x</v>
      </c>
      <c r="AL16" s="34" t="str">
        <f>_xlfn.XLOOKUP($A16,'2020'!$D$3:$D$16,'2020'!$A$3:$A$16,"x")</f>
        <v>x</v>
      </c>
      <c r="AM16" s="34" t="str">
        <f>_xlfn.XLOOKUP($A16,'2021'!$D$2:$D$13,'2021'!$A$2:$A$13,"x")</f>
        <v>x</v>
      </c>
      <c r="AN16" s="34" t="str">
        <f>_xlfn.XLOOKUP($A16,'2022'!$D$2:$D$13,'2022'!$A$2:$A$13,"x")</f>
        <v>x</v>
      </c>
      <c r="AO16" s="37" t="str">
        <f>_xlfn.XLOOKUP($A16,'2023'!$D$2:$D$13,'2023'!$A$2:$A$13,"x")</f>
        <v>x</v>
      </c>
      <c r="AP16" s="35" t="str">
        <f>_xlfn.XLOOKUP($A16,'2024'!$D$2:$D$13,'2024'!$A$2:$A$13,"x")</f>
        <v>x</v>
      </c>
      <c r="AQ16" s="36">
        <f t="shared" si="0"/>
        <v>0.25</v>
      </c>
      <c r="AR16" s="34">
        <f t="shared" si="1"/>
        <v>0</v>
      </c>
      <c r="AS16" s="34">
        <f t="shared" si="1"/>
        <v>0</v>
      </c>
      <c r="AT16" s="34">
        <f t="shared" si="1"/>
        <v>0</v>
      </c>
      <c r="AU16" s="36">
        <f t="shared" si="2"/>
        <v>0</v>
      </c>
    </row>
    <row r="17" spans="1:47" x14ac:dyDescent="0.25">
      <c r="A17" s="6" t="s">
        <v>92</v>
      </c>
      <c r="B17" t="str">
        <f>_xlfn.XLOOKUP($A17,'2005'!$D$2:$D$9,'2005'!$B$2:$B$9,"")</f>
        <v/>
      </c>
      <c r="C17" t="str">
        <f>_xlfn.XLOOKUP($A17,'2006'!$D$2:$D$9,'2006'!$B$2:$B$9,"")</f>
        <v/>
      </c>
      <c r="D17" t="str">
        <f>_xlfn.XLOOKUP($A17,'2008'!$D$2:$D$9,'2008'!$B$2:$B$9,"")</f>
        <v/>
      </c>
      <c r="E17" t="str">
        <f>_xlfn.XLOOKUP($A17,'2009'!$D$2:$D$9,'2009'!$B$2:$B$9,"")</f>
        <v/>
      </c>
      <c r="F17" t="str">
        <f>_xlfn.XLOOKUP($A17,'2011'!$D17:$D24,'2011'!$B17:$B24,"")</f>
        <v/>
      </c>
      <c r="G17" t="str">
        <f>_xlfn.XLOOKUP($A17,'2012'!$D$2:$D$11,'2012'!$B$2:$B$11,"")</f>
        <v/>
      </c>
      <c r="H17" t="str">
        <f>_xlfn.XLOOKUP($A17,'2013'!$D$2:$D$11,'2013'!$B$2:$B$11,"")</f>
        <v/>
      </c>
      <c r="I17">
        <f>_xlfn.XLOOKUP($A17,'2014'!$D$3:$D$16,'2014'!$B$3:$B$16,"")</f>
        <v>6</v>
      </c>
      <c r="J17" t="str">
        <f>_xlfn.XLOOKUP($A17,'2015'!$D$3:$D$16,'2015'!$B$3:$B$16,"")</f>
        <v/>
      </c>
      <c r="K17" t="str">
        <f>_xlfn.XLOOKUP($A17,'2016'!$D$3:$D$16,'2016'!$B$3:$B$16,"")</f>
        <v/>
      </c>
      <c r="L17" t="str">
        <f>_xlfn.XLOOKUP($A17,'2017'!$D$3:$D$16,'2017'!$B$3:$B$16,"")</f>
        <v/>
      </c>
      <c r="M17" t="str">
        <f>_xlfn.XLOOKUP($A17,'2018'!$D$3:$D$16,'2018'!$B$3:$B$16,"")</f>
        <v/>
      </c>
      <c r="N17" t="str">
        <f>_xlfn.XLOOKUP($A17,'2019'!$D$3:$D$16,'2019'!$B$3:$B$16,"")</f>
        <v/>
      </c>
      <c r="O17" t="str">
        <f>_xlfn.XLOOKUP($A17,'2020'!$D$3:$D$16,'2020'!$B$3:$B$16,"")</f>
        <v/>
      </c>
      <c r="P17" t="str">
        <f>_xlfn.XLOOKUP($A17,'2021'!$D$2:$D$13,'2021'!$B$2:$B$13,"")</f>
        <v/>
      </c>
      <c r="Q17" t="str">
        <f>_xlfn.XLOOKUP($A17,'2022'!$D$2:$D$13,'2022'!$B$2:$B$13,"")</f>
        <v/>
      </c>
      <c r="R17" t="str">
        <f>_xlfn.XLOOKUP($A17,'2023'!$D$2:$D$13,'2023'!$B$2:$B$13,"")</f>
        <v/>
      </c>
      <c r="S17" t="str">
        <f>_xlfn.XLOOKUP($A17,'2024'!$D$2:$D$13,'2024'!$B$2:$B$13,"")</f>
        <v/>
      </c>
      <c r="X17" s="34" t="s">
        <v>92</v>
      </c>
      <c r="Y17" t="str">
        <f>_xlfn.XLOOKUP($A17,'2005'!$D$2:$D$7,'2005'!$A$2:$A$7,"x")</f>
        <v>x</v>
      </c>
      <c r="Z17" t="str">
        <f>_xlfn.XLOOKUP($A17,'2006'!$D$2:$D$9,'2006'!$A$2:$A$9,"x")</f>
        <v>x</v>
      </c>
      <c r="AA17" t="str">
        <f>_xlfn.XLOOKUP($A17,'2008'!$D$2:$D$11,'2008'!$A$2:$A$11,"x")</f>
        <v>x</v>
      </c>
      <c r="AB17" t="str">
        <f>_xlfn.XLOOKUP($A17,'2009'!$D$2:$D$9,'2009'!$A$2:$A$9,"x")</f>
        <v>x</v>
      </c>
      <c r="AC17" s="34" t="str">
        <f>_xlfn.XLOOKUP($A17,'2011'!$D$2:$D$9,'2011'!$A$2:$A$9,"x")</f>
        <v>x</v>
      </c>
      <c r="AD17" s="34" t="str">
        <f>_xlfn.XLOOKUP($A17,'2012'!$D$2:$D$11,'2012'!$A$2:$A$11,"x")</f>
        <v>x</v>
      </c>
      <c r="AE17" s="34" t="str">
        <f>_xlfn.XLOOKUP($A17,'2013'!$D$2:$D$11,'2013'!$A$2:$A$11,"x")</f>
        <v>x</v>
      </c>
      <c r="AF17" s="34">
        <f>_xlfn.XLOOKUP($A17,'2014'!$D$3:$D$16,'2014'!$A$3:$A$16,"x")</f>
        <v>0</v>
      </c>
      <c r="AG17" s="34" t="str">
        <f>_xlfn.XLOOKUP($A17,'2015'!$D$3:$D$16,'2015'!$A$3:$A$16,"x")</f>
        <v>x</v>
      </c>
      <c r="AH17" s="34" t="str">
        <f>_xlfn.XLOOKUP($A17,'2016'!$D$3:$D$16,'2016'!$A$3:$A$16,"x")</f>
        <v>x</v>
      </c>
      <c r="AI17" s="34" t="str">
        <f>_xlfn.XLOOKUP($A17,'2017'!$D$3:$D$16,'2017'!$A$3:$A$16,"x")</f>
        <v>x</v>
      </c>
      <c r="AJ17" s="34" t="str">
        <f>_xlfn.XLOOKUP($A17,'2018'!$D$3:$D$16,'2018'!$A$3:$A$16,"x")</f>
        <v>x</v>
      </c>
      <c r="AK17" s="34" t="str">
        <f>_xlfn.XLOOKUP($A17,'2019'!$D$3:$D$16,'2019'!$A$3:$A$16,"x")</f>
        <v>x</v>
      </c>
      <c r="AL17" s="34" t="str">
        <f>_xlfn.XLOOKUP($A17,'2020'!$D$3:$D$16,'2020'!$A$3:$A$16,"x")</f>
        <v>x</v>
      </c>
      <c r="AM17" s="34" t="str">
        <f>_xlfn.XLOOKUP($A17,'2021'!$D$2:$D$13,'2021'!$A$2:$A$13,"x")</f>
        <v>x</v>
      </c>
      <c r="AN17" s="34" t="str">
        <f>_xlfn.XLOOKUP($A17,'2022'!$D$2:$D$13,'2022'!$A$2:$A$13,"x")</f>
        <v>x</v>
      </c>
      <c r="AO17" s="37" t="str">
        <f>_xlfn.XLOOKUP($A17,'2023'!$D$2:$D$13,'2023'!$A$2:$A$13,"x")</f>
        <v>x</v>
      </c>
      <c r="AP17" s="35" t="str">
        <f>_xlfn.XLOOKUP($A17,'2024'!$D$2:$D$13,'2024'!$A$2:$A$13,"x")</f>
        <v>x</v>
      </c>
      <c r="AQ17" s="36">
        <f t="shared" si="0"/>
        <v>0</v>
      </c>
      <c r="AR17" s="34">
        <f t="shared" si="1"/>
        <v>0</v>
      </c>
      <c r="AS17" s="34">
        <f t="shared" si="1"/>
        <v>0</v>
      </c>
      <c r="AT17" s="34">
        <f t="shared" si="1"/>
        <v>0</v>
      </c>
      <c r="AU17" s="36">
        <f t="shared" si="2"/>
        <v>0</v>
      </c>
    </row>
    <row r="18" spans="1:47" s="25" customFormat="1" x14ac:dyDescent="0.25">
      <c r="A18" s="24" t="s">
        <v>76</v>
      </c>
      <c r="B18" t="str">
        <f>_xlfn.XLOOKUP($A18,'2005'!$D$2:$D$9,'2005'!$B$2:$B$9,"")</f>
        <v/>
      </c>
      <c r="C18" t="str">
        <f>_xlfn.XLOOKUP($A18,'2006'!$D$2:$D$9,'2006'!$B$2:$B$9,"")</f>
        <v/>
      </c>
      <c r="D18" t="str">
        <f>_xlfn.XLOOKUP($A18,'2008'!$D$2:$D$9,'2008'!$B$2:$B$9,"")</f>
        <v/>
      </c>
      <c r="E18" t="str">
        <f>_xlfn.XLOOKUP($A18,'2009'!$D$2:$D$9,'2009'!$B$2:$B$9,"")</f>
        <v/>
      </c>
      <c r="F18" s="25" t="str">
        <f>_xlfn.XLOOKUP($A18,'2011'!$D18:$D25,'2011'!$B18:$B25,"")</f>
        <v/>
      </c>
      <c r="G18" s="25" t="str">
        <f>_xlfn.XLOOKUP($A18,'2012'!$D$2:$D$11,'2012'!$B$2:$B$11,"")</f>
        <v/>
      </c>
      <c r="H18" s="25" t="str">
        <f>_xlfn.XLOOKUP($A18,'2013'!$D$2:$D$11,'2013'!$B$2:$B$11,"")</f>
        <v/>
      </c>
      <c r="I18" s="25">
        <f>_xlfn.XLOOKUP($A18,'2014'!$D$3:$D$16,'2014'!$B$3:$B$16,"")</f>
        <v>2</v>
      </c>
      <c r="J18" s="25">
        <f>_xlfn.XLOOKUP($A18,'2015'!$D$3:$D$16,'2015'!$B$3:$B$16,"")</f>
        <v>7</v>
      </c>
      <c r="K18" s="25">
        <f>_xlfn.XLOOKUP($A18,'2016'!$D$3:$D$16,'2016'!$B$3:$B$16,"")</f>
        <v>8</v>
      </c>
      <c r="L18" s="25">
        <f>_xlfn.XLOOKUP($A18,'2017'!$D$3:$D$16,'2017'!$B$3:$B$16,"")</f>
        <v>9</v>
      </c>
      <c r="M18" s="25">
        <f>_xlfn.XLOOKUP($A18,'2018'!$D$3:$D$16,'2018'!$B$3:$B$16,"")</f>
        <v>1</v>
      </c>
      <c r="N18" s="25">
        <f>_xlfn.XLOOKUP($A18,'2019'!$D$3:$D$16,'2019'!$B$3:$B$16,"")</f>
        <v>12</v>
      </c>
      <c r="O18" s="25">
        <f>_xlfn.XLOOKUP($A18,'2020'!$D$3:$D$16,'2020'!$B$3:$B$16,"")</f>
        <v>4</v>
      </c>
      <c r="P18" s="25">
        <f>_xlfn.XLOOKUP($A18,'2021'!$D$2:$D$13,'2021'!$B$2:$B$13,"")</f>
        <v>8</v>
      </c>
      <c r="Q18" s="25">
        <f>_xlfn.XLOOKUP($A18,'2022'!$D$2:$D$13,'2022'!$B$2:$B$13,"")</f>
        <v>11</v>
      </c>
      <c r="R18" s="25">
        <f>_xlfn.XLOOKUP($A18,'2023'!$D$2:$D$13,'2023'!$B$2:$B$13,"")</f>
        <v>6</v>
      </c>
      <c r="S18" s="25">
        <f>_xlfn.XLOOKUP($A18,'2024'!$D$2:$D$13,'2024'!$B$2:$B$13,"")</f>
        <v>8</v>
      </c>
      <c r="X18" s="24" t="s">
        <v>76</v>
      </c>
      <c r="Y18" t="str">
        <f>_xlfn.XLOOKUP($A18,'2005'!$D$2:$D$7,'2005'!$A$2:$A$7,"x")</f>
        <v>x</v>
      </c>
      <c r="Z18" t="str">
        <f>_xlfn.XLOOKUP($A18,'2006'!$D$2:$D$9,'2006'!$A$2:$A$9,"x")</f>
        <v>x</v>
      </c>
      <c r="AA18" t="str">
        <f>_xlfn.XLOOKUP($A18,'2008'!$D$2:$D$11,'2008'!$A$2:$A$11,"x")</f>
        <v>x</v>
      </c>
      <c r="AB18" t="str">
        <f>_xlfn.XLOOKUP($A18,'2009'!$D$2:$D$9,'2009'!$A$2:$A$9,"x")</f>
        <v>x</v>
      </c>
      <c r="AC18" t="str">
        <f>_xlfn.XLOOKUP($A18,'2011'!$D$2:$D$9,'2011'!$A$2:$A$9,"x")</f>
        <v>x</v>
      </c>
      <c r="AD18" t="str">
        <f>_xlfn.XLOOKUP($A18,'2012'!$D$2:$D$11,'2012'!$A$2:$A$11,"x")</f>
        <v>x</v>
      </c>
      <c r="AE18" t="str">
        <f>_xlfn.XLOOKUP($A18,'2013'!$D$2:$D$11,'2013'!$A$2:$A$11,"x")</f>
        <v>x</v>
      </c>
      <c r="AF18">
        <f>_xlfn.XLOOKUP($A18,'2014'!$D$3:$D$16,'2014'!$A$3:$A$16,"x")</f>
        <v>2</v>
      </c>
      <c r="AG18">
        <f>_xlfn.XLOOKUP($A18,'2015'!$D$3:$D$16,'2015'!$A$3:$A$16,"x")</f>
        <v>0</v>
      </c>
      <c r="AH18">
        <f>_xlfn.XLOOKUP($A18,'2016'!$D$3:$D$16,'2016'!$A$3:$A$16,"x")</f>
        <v>0</v>
      </c>
      <c r="AI18">
        <f>_xlfn.XLOOKUP($A18,'2017'!$D$3:$D$16,'2017'!$A$3:$A$16,"x")</f>
        <v>0</v>
      </c>
      <c r="AJ18">
        <f>_xlfn.XLOOKUP($A18,'2018'!$D$3:$D$16,'2018'!$A$3:$A$16,"x")</f>
        <v>3</v>
      </c>
      <c r="AK18">
        <f>_xlfn.XLOOKUP($A18,'2019'!$D$3:$D$16,'2019'!$A$3:$A$16,"x")</f>
        <v>0</v>
      </c>
      <c r="AL18">
        <f>_xlfn.XLOOKUP($A18,'2020'!$D$3:$D$16,'2020'!$A$3:$A$16,"x")</f>
        <v>5</v>
      </c>
      <c r="AM18">
        <f>_xlfn.XLOOKUP($A18,'2021'!$D$2:$D$13,'2021'!$A$2:$A$13,"x")</f>
        <v>0</v>
      </c>
      <c r="AN18">
        <f>_xlfn.XLOOKUP($A18,'2022'!$D$2:$D$13,'2022'!$A$2:$A$13,"x")</f>
        <v>0</v>
      </c>
      <c r="AO18">
        <f>_xlfn.XLOOKUP($A18,'2023'!$D$2:$D$13,'2023'!$A$2:$A$13,"x")</f>
        <v>5</v>
      </c>
      <c r="AP18" s="32">
        <f>_xlfn.XLOOKUP($A18,'2024'!$D$2:$D$13,'2024'!$A$2:$A$13,"x")</f>
        <v>7</v>
      </c>
      <c r="AQ18" s="4">
        <f t="shared" si="0"/>
        <v>0.5</v>
      </c>
      <c r="AR18">
        <f t="shared" si="1"/>
        <v>0</v>
      </c>
      <c r="AS18">
        <f t="shared" si="1"/>
        <v>1</v>
      </c>
      <c r="AT18">
        <f t="shared" si="1"/>
        <v>1</v>
      </c>
      <c r="AU18" s="4">
        <f t="shared" si="2"/>
        <v>0.27272727272727271</v>
      </c>
    </row>
    <row r="19" spans="1:47" s="25" customFormat="1" x14ac:dyDescent="0.25">
      <c r="A19" s="24" t="s">
        <v>77</v>
      </c>
      <c r="B19" t="str">
        <f>_xlfn.XLOOKUP($A19,'2005'!$D$2:$D$9,'2005'!$B$2:$B$9,"")</f>
        <v/>
      </c>
      <c r="C19" t="str">
        <f>_xlfn.XLOOKUP($A19,'2006'!$D$2:$D$9,'2006'!$B$2:$B$9,"")</f>
        <v/>
      </c>
      <c r="D19" t="str">
        <f>_xlfn.XLOOKUP($A19,'2008'!$D$2:$D$9,'2008'!$B$2:$B$9,"")</f>
        <v/>
      </c>
      <c r="E19" t="str">
        <f>_xlfn.XLOOKUP($A19,'2009'!$D$2:$D$9,'2009'!$B$2:$B$9,"")</f>
        <v/>
      </c>
      <c r="F19" s="25" t="str">
        <f>_xlfn.XLOOKUP($A19,'2011'!$D19:$D26,'2011'!$B19:$B26,"")</f>
        <v/>
      </c>
      <c r="G19" s="25" t="str">
        <f>_xlfn.XLOOKUP($A19,'2012'!$D$2:$D$11,'2012'!$B$2:$B$11,"")</f>
        <v/>
      </c>
      <c r="H19" s="25" t="str">
        <f>_xlfn.XLOOKUP($A19,'2013'!$D$2:$D$11,'2013'!$B$2:$B$11,"")</f>
        <v/>
      </c>
      <c r="I19" s="25">
        <f>_xlfn.XLOOKUP($A19,'2014'!$D$3:$D$16,'2014'!$B$3:$B$16,"")</f>
        <v>3</v>
      </c>
      <c r="J19" s="25">
        <f>_xlfn.XLOOKUP($A19,'2015'!$D$3:$D$16,'2015'!$B$3:$B$16,"")</f>
        <v>5</v>
      </c>
      <c r="K19" s="25">
        <f>_xlfn.XLOOKUP($A19,'2016'!$D$3:$D$16,'2016'!$B$3:$B$16,"")</f>
        <v>2</v>
      </c>
      <c r="L19" s="25">
        <f>_xlfn.XLOOKUP($A19,'2017'!$D$3:$D$16,'2017'!$B$3:$B$16,"")</f>
        <v>3</v>
      </c>
      <c r="M19" s="25">
        <f>_xlfn.XLOOKUP($A19,'2018'!$D$3:$D$16,'2018'!$B$3:$B$16,"")</f>
        <v>11</v>
      </c>
      <c r="N19" s="25">
        <f>_xlfn.XLOOKUP($A19,'2019'!$D$3:$D$16,'2019'!$B$3:$B$16,"")</f>
        <v>3</v>
      </c>
      <c r="O19" s="25">
        <f>_xlfn.XLOOKUP($A19,'2020'!$D$3:$D$16,'2020'!$B$3:$B$16,"")</f>
        <v>9</v>
      </c>
      <c r="P19" s="25">
        <f>_xlfn.XLOOKUP($A19,'2021'!$D$2:$D$13,'2021'!$B$2:$B$13,"")</f>
        <v>12</v>
      </c>
      <c r="Q19" s="25">
        <f>_xlfn.XLOOKUP($A19,'2022'!$D$2:$D$13,'2022'!$B$2:$B$13,"")</f>
        <v>9</v>
      </c>
      <c r="R19" s="25">
        <f>_xlfn.XLOOKUP($A19,'2023'!$D$2:$D$13,'2023'!$B$2:$B$13,"")</f>
        <v>2</v>
      </c>
      <c r="S19" s="25">
        <f>_xlfn.XLOOKUP($A19,'2024'!$D$2:$D$13,'2024'!$B$2:$B$13,"")</f>
        <v>9</v>
      </c>
      <c r="X19" s="24" t="s">
        <v>77</v>
      </c>
      <c r="Y19" t="str">
        <f>_xlfn.XLOOKUP($A19,'2005'!$D$2:$D$7,'2005'!$A$2:$A$7,"x")</f>
        <v>x</v>
      </c>
      <c r="Z19" t="str">
        <f>_xlfn.XLOOKUP($A19,'2006'!$D$2:$D$9,'2006'!$A$2:$A$9,"x")</f>
        <v>x</v>
      </c>
      <c r="AA19" t="str">
        <f>_xlfn.XLOOKUP($A19,'2008'!$D$2:$D$11,'2008'!$A$2:$A$11,"x")</f>
        <v>x</v>
      </c>
      <c r="AB19" t="str">
        <f>_xlfn.XLOOKUP($A19,'2009'!$D$2:$D$9,'2009'!$A$2:$A$9,"x")</f>
        <v>x</v>
      </c>
      <c r="AC19" t="str">
        <f>_xlfn.XLOOKUP($A19,'2011'!$D$2:$D$9,'2011'!$A$2:$A$9,"x")</f>
        <v>x</v>
      </c>
      <c r="AD19" t="str">
        <f>_xlfn.XLOOKUP($A19,'2012'!$D$2:$D$11,'2012'!$A$2:$A$11,"x")</f>
        <v>x</v>
      </c>
      <c r="AE19" t="str">
        <f>_xlfn.XLOOKUP($A19,'2013'!$D$2:$D$11,'2013'!$A$2:$A$11,"x")</f>
        <v>x</v>
      </c>
      <c r="AF19">
        <f>_xlfn.XLOOKUP($A19,'2014'!$D$3:$D$16,'2014'!$A$3:$A$16,"x")</f>
        <v>0</v>
      </c>
      <c r="AG19">
        <f>_xlfn.XLOOKUP($A19,'2015'!$D$3:$D$16,'2015'!$A$3:$A$16,"x")</f>
        <v>5</v>
      </c>
      <c r="AH19">
        <f>_xlfn.XLOOKUP($A19,'2016'!$D$3:$D$16,'2016'!$A$3:$A$16,"x")</f>
        <v>3</v>
      </c>
      <c r="AI19">
        <f>_xlfn.XLOOKUP($A19,'2017'!$D$3:$D$16,'2017'!$A$3:$A$16,"x")</f>
        <v>3</v>
      </c>
      <c r="AJ19">
        <f>_xlfn.XLOOKUP($A19,'2018'!$D$3:$D$16,'2018'!$A$3:$A$16,"x")</f>
        <v>0</v>
      </c>
      <c r="AK19">
        <f>_xlfn.XLOOKUP($A19,'2019'!$D$3:$D$16,'2019'!$A$3:$A$16,"x")</f>
        <v>5</v>
      </c>
      <c r="AL19">
        <f>_xlfn.XLOOKUP($A19,'2020'!$D$3:$D$16,'2020'!$A$3:$A$16,"x")</f>
        <v>0</v>
      </c>
      <c r="AM19">
        <f>_xlfn.XLOOKUP($A19,'2021'!$D$2:$D$13,'2021'!$A$2:$A$13,"x")</f>
        <v>0</v>
      </c>
      <c r="AN19">
        <f>_xlfn.XLOOKUP($A19,'2022'!$D$2:$D$13,'2022'!$A$2:$A$13,"x")</f>
        <v>0</v>
      </c>
      <c r="AO19">
        <f>_xlfn.XLOOKUP($A19,'2023'!$D$2:$D$13,'2023'!$A$2:$A$13,"x")</f>
        <v>1</v>
      </c>
      <c r="AP19" s="32">
        <f>_xlfn.XLOOKUP($A19,'2024'!$D$2:$D$13,'2024'!$A$2:$A$13,"x")</f>
        <v>9</v>
      </c>
      <c r="AQ19" s="4">
        <f t="shared" si="0"/>
        <v>0.6</v>
      </c>
      <c r="AR19">
        <f t="shared" si="1"/>
        <v>1</v>
      </c>
      <c r="AS19">
        <f t="shared" si="1"/>
        <v>0</v>
      </c>
      <c r="AT19">
        <f t="shared" si="1"/>
        <v>2</v>
      </c>
      <c r="AU19" s="4">
        <f t="shared" si="2"/>
        <v>0.45454545454545453</v>
      </c>
    </row>
    <row r="20" spans="1:47" x14ac:dyDescent="0.25">
      <c r="A20" s="6" t="s">
        <v>91</v>
      </c>
      <c r="B20" t="str">
        <f>_xlfn.XLOOKUP($A20,'2005'!$D$2:$D$9,'2005'!$B$2:$B$9,"")</f>
        <v/>
      </c>
      <c r="C20" t="str">
        <f>_xlfn.XLOOKUP($A20,'2006'!$D$2:$D$9,'2006'!$B$2:$B$9,"")</f>
        <v/>
      </c>
      <c r="D20" t="str">
        <f>_xlfn.XLOOKUP($A20,'2008'!$D$2:$D$9,'2008'!$B$2:$B$9,"")</f>
        <v/>
      </c>
      <c r="E20" t="str">
        <f>_xlfn.XLOOKUP($A20,'2009'!$D$2:$D$9,'2009'!$B$2:$B$9,"")</f>
        <v/>
      </c>
      <c r="F20" t="str">
        <f>_xlfn.XLOOKUP($A20,'2011'!$D20:$D27,'2011'!$B20:$B27,"")</f>
        <v/>
      </c>
      <c r="G20" t="str">
        <f>_xlfn.XLOOKUP($A20,'2012'!$D$2:$D$11,'2012'!$B$2:$B$11,"")</f>
        <v/>
      </c>
      <c r="H20" t="str">
        <f>_xlfn.XLOOKUP($A20,'2013'!$D$2:$D$11,'2013'!$B$2:$B$11,"")</f>
        <v/>
      </c>
      <c r="I20" t="str">
        <f>_xlfn.XLOOKUP($A20,'2014'!$D$3:$D$16,'2014'!$B$3:$B$16,"")</f>
        <v/>
      </c>
      <c r="J20">
        <f>_xlfn.XLOOKUP($A20,'2015'!$D$3:$D$16,'2015'!$B$3:$B$16,"")</f>
        <v>11</v>
      </c>
      <c r="K20" t="str">
        <f>_xlfn.XLOOKUP($A20,'2016'!$D$3:$D$16,'2016'!$B$3:$B$16,"")</f>
        <v/>
      </c>
      <c r="L20" t="str">
        <f>_xlfn.XLOOKUP($A20,'2017'!$D$3:$D$16,'2017'!$B$3:$B$16,"")</f>
        <v/>
      </c>
      <c r="M20" t="str">
        <f>_xlfn.XLOOKUP($A20,'2018'!$D$3:$D$16,'2018'!$B$3:$B$16,"")</f>
        <v/>
      </c>
      <c r="N20" t="str">
        <f>_xlfn.XLOOKUP($A20,'2019'!$D$3:$D$16,'2019'!$B$3:$B$16,"")</f>
        <v/>
      </c>
      <c r="O20" t="str">
        <f>_xlfn.XLOOKUP($A20,'2020'!$D$3:$D$16,'2020'!$B$3:$B$16,"")</f>
        <v/>
      </c>
      <c r="P20" t="str">
        <f>_xlfn.XLOOKUP($A20,'2021'!$D$2:$D$13,'2021'!$B$2:$B$13,"")</f>
        <v/>
      </c>
      <c r="Q20" t="str">
        <f>_xlfn.XLOOKUP($A20,'2022'!$D$2:$D$13,'2022'!$B$2:$B$13,"")</f>
        <v/>
      </c>
      <c r="R20" t="str">
        <f>_xlfn.XLOOKUP($A20,'2023'!$D$2:$D$13,'2023'!$B$2:$B$13,"")</f>
        <v/>
      </c>
      <c r="S20" t="str">
        <f>_xlfn.XLOOKUP($A20,'2024'!$D$2:$D$13,'2024'!$B$2:$B$13,"")</f>
        <v/>
      </c>
      <c r="X20" s="34" t="s">
        <v>91</v>
      </c>
      <c r="Y20" t="str">
        <f>_xlfn.XLOOKUP($A20,'2005'!$D$2:$D$7,'2005'!$A$2:$A$7,"x")</f>
        <v>x</v>
      </c>
      <c r="Z20" t="str">
        <f>_xlfn.XLOOKUP($A20,'2006'!$D$2:$D$9,'2006'!$A$2:$A$9,"x")</f>
        <v>x</v>
      </c>
      <c r="AA20" t="str">
        <f>_xlfn.XLOOKUP($A20,'2008'!$D$2:$D$11,'2008'!$A$2:$A$11,"x")</f>
        <v>x</v>
      </c>
      <c r="AB20" t="str">
        <f>_xlfn.XLOOKUP($A20,'2009'!$D$2:$D$9,'2009'!$A$2:$A$9,"x")</f>
        <v>x</v>
      </c>
      <c r="AC20" s="34" t="str">
        <f>_xlfn.XLOOKUP($A20,'2011'!$D$2:$D$9,'2011'!$A$2:$A$9,"x")</f>
        <v>x</v>
      </c>
      <c r="AD20" s="34" t="str">
        <f>_xlfn.XLOOKUP($A20,'2012'!$D$2:$D$11,'2012'!$A$2:$A$11,"x")</f>
        <v>x</v>
      </c>
      <c r="AE20" s="34" t="str">
        <f>_xlfn.XLOOKUP($A20,'2013'!$D$2:$D$11,'2013'!$A$2:$A$11,"x")</f>
        <v>x</v>
      </c>
      <c r="AF20" s="34" t="str">
        <f>_xlfn.XLOOKUP($A20,'2014'!$D$3:$D$16,'2014'!$A$3:$A$16,"x")</f>
        <v>x</v>
      </c>
      <c r="AG20" s="34">
        <f>_xlfn.XLOOKUP($A20,'2015'!$D$3:$D$16,'2015'!$A$3:$A$16,"x")</f>
        <v>0</v>
      </c>
      <c r="AH20" s="34" t="str">
        <f>_xlfn.XLOOKUP($A20,'2016'!$D$3:$D$16,'2016'!$A$3:$A$16,"x")</f>
        <v>x</v>
      </c>
      <c r="AI20" s="34" t="str">
        <f>_xlfn.XLOOKUP($A20,'2017'!$D$3:$D$16,'2017'!$A$3:$A$16,"x")</f>
        <v>x</v>
      </c>
      <c r="AJ20" s="34" t="str">
        <f>_xlfn.XLOOKUP($A20,'2018'!$D$3:$D$16,'2018'!$A$3:$A$16,"x")</f>
        <v>x</v>
      </c>
      <c r="AK20" s="34" t="str">
        <f>_xlfn.XLOOKUP($A20,'2019'!$D$3:$D$16,'2019'!$A$3:$A$16,"x")</f>
        <v>x</v>
      </c>
      <c r="AL20" s="34" t="str">
        <f>_xlfn.XLOOKUP($A20,'2020'!$D$3:$D$16,'2020'!$A$3:$A$16,"x")</f>
        <v>x</v>
      </c>
      <c r="AM20" s="34" t="str">
        <f>_xlfn.XLOOKUP($A20,'2021'!$D$2:$D$13,'2021'!$A$2:$A$13,"x")</f>
        <v>x</v>
      </c>
      <c r="AN20" s="34" t="str">
        <f>_xlfn.XLOOKUP($A20,'2022'!$D$2:$D$13,'2022'!$A$2:$A$13,"x")</f>
        <v>x</v>
      </c>
      <c r="AO20" s="37" t="str">
        <f>_xlfn.XLOOKUP($A20,'2023'!$D$2:$D$13,'2023'!$A$2:$A$13,"x")</f>
        <v>x</v>
      </c>
      <c r="AP20" s="35" t="str">
        <f>_xlfn.XLOOKUP($A20,'2024'!$D$2:$D$13,'2024'!$A$2:$A$13,"x")</f>
        <v>x</v>
      </c>
      <c r="AQ20" s="36">
        <f t="shared" si="0"/>
        <v>0</v>
      </c>
      <c r="AR20" s="34">
        <f t="shared" si="1"/>
        <v>0</v>
      </c>
      <c r="AS20" s="34">
        <f t="shared" si="1"/>
        <v>0</v>
      </c>
      <c r="AT20" s="34">
        <f t="shared" si="1"/>
        <v>0</v>
      </c>
      <c r="AU20" s="36">
        <f t="shared" si="2"/>
        <v>0</v>
      </c>
    </row>
    <row r="21" spans="1:47" x14ac:dyDescent="0.25">
      <c r="A21" s="6" t="s">
        <v>100</v>
      </c>
      <c r="B21" t="str">
        <f>_xlfn.XLOOKUP($A21,'2005'!$D$2:$D$9,'2005'!$B$2:$B$9,"")</f>
        <v/>
      </c>
      <c r="C21" t="str">
        <f>_xlfn.XLOOKUP($A21,'2006'!$D$2:$D$9,'2006'!$B$2:$B$9,"")</f>
        <v/>
      </c>
      <c r="D21" t="str">
        <f>_xlfn.XLOOKUP($A21,'2008'!$D$2:$D$9,'2008'!$B$2:$B$9,"")</f>
        <v/>
      </c>
      <c r="E21" t="str">
        <f>_xlfn.XLOOKUP($A21,'2009'!$D$2:$D$9,'2009'!$B$2:$B$9,"")</f>
        <v/>
      </c>
      <c r="F21" t="str">
        <f>_xlfn.XLOOKUP($A21,'2011'!$D21:$D28,'2011'!$B21:$B28,"")</f>
        <v/>
      </c>
      <c r="G21" t="str">
        <f>_xlfn.XLOOKUP($A21,'2012'!$D$2:$D$11,'2012'!$B$2:$B$11,"")</f>
        <v/>
      </c>
      <c r="H21" t="str">
        <f>_xlfn.XLOOKUP($A21,'2013'!$D$2:$D$11,'2013'!$B$2:$B$11,"")</f>
        <v/>
      </c>
      <c r="I21" t="str">
        <f>_xlfn.XLOOKUP($A21,'2014'!$D$3:$D$16,'2014'!$B$3:$B$16,"")</f>
        <v/>
      </c>
      <c r="J21" t="str">
        <f>_xlfn.XLOOKUP($A21,'2015'!$D$3:$D$16,'2015'!$B$3:$B$16,"")</f>
        <v/>
      </c>
      <c r="K21">
        <f>_xlfn.XLOOKUP($A21,'2016'!$D$3:$D$16,'2016'!$B$3:$B$16,"")</f>
        <v>10</v>
      </c>
      <c r="L21" t="str">
        <f>_xlfn.XLOOKUP($A21,'2017'!$D$3:$D$16,'2017'!$B$3:$B$16,"")</f>
        <v/>
      </c>
      <c r="M21" t="str">
        <f>_xlfn.XLOOKUP($A21,'2018'!$D$3:$D$16,'2018'!$B$3:$B$16,"")</f>
        <v/>
      </c>
      <c r="N21" t="str">
        <f>_xlfn.XLOOKUP($A21,'2019'!$D$3:$D$16,'2019'!$B$3:$B$16,"")</f>
        <v/>
      </c>
      <c r="O21" t="str">
        <f>_xlfn.XLOOKUP($A21,'2020'!$D$3:$D$16,'2020'!$B$3:$B$16,"")</f>
        <v/>
      </c>
      <c r="P21" t="str">
        <f>_xlfn.XLOOKUP($A21,'2021'!$D$2:$D$13,'2021'!$B$2:$B$13,"")</f>
        <v/>
      </c>
      <c r="Q21" t="str">
        <f>_xlfn.XLOOKUP($A21,'2022'!$D$2:$D$13,'2022'!$B$2:$B$13,"")</f>
        <v/>
      </c>
      <c r="R21" t="str">
        <f>_xlfn.XLOOKUP($A21,'2023'!$D$2:$D$13,'2023'!$B$2:$B$13,"")</f>
        <v/>
      </c>
      <c r="S21" t="str">
        <f>_xlfn.XLOOKUP($A21,'2024'!$D$2:$D$13,'2024'!$B$2:$B$13,"")</f>
        <v/>
      </c>
      <c r="X21" s="34" t="s">
        <v>100</v>
      </c>
      <c r="Y21" t="str">
        <f>_xlfn.XLOOKUP($A21,'2005'!$D$2:$D$7,'2005'!$A$2:$A$7,"x")</f>
        <v>x</v>
      </c>
      <c r="Z21" t="str">
        <f>_xlfn.XLOOKUP($A21,'2006'!$D$2:$D$9,'2006'!$A$2:$A$9,"x")</f>
        <v>x</v>
      </c>
      <c r="AA21" t="str">
        <f>_xlfn.XLOOKUP($A21,'2008'!$D$2:$D$11,'2008'!$A$2:$A$11,"x")</f>
        <v>x</v>
      </c>
      <c r="AB21" t="str">
        <f>_xlfn.XLOOKUP($A21,'2009'!$D$2:$D$9,'2009'!$A$2:$A$9,"x")</f>
        <v>x</v>
      </c>
      <c r="AC21" s="34" t="str">
        <f>_xlfn.XLOOKUP($A21,'2011'!$D$2:$D$9,'2011'!$A$2:$A$9,"x")</f>
        <v>x</v>
      </c>
      <c r="AD21" s="34" t="str">
        <f>_xlfn.XLOOKUP($A21,'2012'!$D$2:$D$11,'2012'!$A$2:$A$11,"x")</f>
        <v>x</v>
      </c>
      <c r="AE21" s="34" t="str">
        <f>_xlfn.XLOOKUP($A21,'2013'!$D$2:$D$11,'2013'!$A$2:$A$11,"x")</f>
        <v>x</v>
      </c>
      <c r="AF21" s="34" t="str">
        <f>_xlfn.XLOOKUP($A21,'2014'!$D$3:$D$16,'2014'!$A$3:$A$16,"x")</f>
        <v>x</v>
      </c>
      <c r="AG21" s="34" t="str">
        <f>_xlfn.XLOOKUP($A21,'2015'!$D$3:$D$16,'2015'!$A$3:$A$16,"x")</f>
        <v>x</v>
      </c>
      <c r="AH21" s="34">
        <f>_xlfn.XLOOKUP($A21,'2016'!$D$3:$D$16,'2016'!$A$3:$A$16,"x")</f>
        <v>0</v>
      </c>
      <c r="AI21" s="34" t="str">
        <f>_xlfn.XLOOKUP($A21,'2017'!$D$3:$D$16,'2017'!$A$3:$A$16,"x")</f>
        <v>x</v>
      </c>
      <c r="AJ21" s="34" t="str">
        <f>_xlfn.XLOOKUP($A21,'2018'!$D$3:$D$16,'2018'!$A$3:$A$16,"x")</f>
        <v>x</v>
      </c>
      <c r="AK21" s="34" t="str">
        <f>_xlfn.XLOOKUP($A21,'2019'!$D$3:$D$16,'2019'!$A$3:$A$16,"x")</f>
        <v>x</v>
      </c>
      <c r="AL21" s="34" t="str">
        <f>_xlfn.XLOOKUP($A21,'2020'!$D$3:$D$16,'2020'!$A$3:$A$16,"x")</f>
        <v>x</v>
      </c>
      <c r="AM21" s="34" t="str">
        <f>_xlfn.XLOOKUP($A21,'2021'!$D$2:$D$13,'2021'!$A$2:$A$13,"x")</f>
        <v>x</v>
      </c>
      <c r="AN21" s="34" t="str">
        <f>_xlfn.XLOOKUP($A21,'2022'!$D$2:$D$13,'2022'!$A$2:$A$13,"x")</f>
        <v>x</v>
      </c>
      <c r="AO21" s="37" t="str">
        <f>_xlfn.XLOOKUP($A21,'2023'!$D$2:$D$13,'2023'!$A$2:$A$13,"x")</f>
        <v>x</v>
      </c>
      <c r="AP21" s="35" t="str">
        <f>_xlfn.XLOOKUP($A21,'2024'!$D$2:$D$13,'2024'!$A$2:$A$13,"x")</f>
        <v>x</v>
      </c>
      <c r="AQ21" s="36">
        <f t="shared" si="0"/>
        <v>0</v>
      </c>
      <c r="AR21" s="34">
        <f t="shared" si="1"/>
        <v>0</v>
      </c>
      <c r="AS21" s="34">
        <f t="shared" si="1"/>
        <v>0</v>
      </c>
      <c r="AT21" s="34">
        <f t="shared" si="1"/>
        <v>0</v>
      </c>
      <c r="AU21" s="36">
        <f t="shared" si="2"/>
        <v>0</v>
      </c>
    </row>
    <row r="22" spans="1:47" x14ac:dyDescent="0.25">
      <c r="A22" s="6" t="s">
        <v>106</v>
      </c>
      <c r="B22" t="str">
        <f>_xlfn.XLOOKUP($A22,'2005'!$D$2:$D$9,'2005'!$B$2:$B$9,"")</f>
        <v/>
      </c>
      <c r="C22" t="str">
        <f>_xlfn.XLOOKUP($A22,'2006'!$D$2:$D$9,'2006'!$B$2:$B$9,"")</f>
        <v/>
      </c>
      <c r="D22" t="str">
        <f>_xlfn.XLOOKUP($A22,'2008'!$D$2:$D$9,'2008'!$B$2:$B$9,"")</f>
        <v/>
      </c>
      <c r="E22" t="str">
        <f>_xlfn.XLOOKUP($A22,'2009'!$D$2:$D$9,'2009'!$B$2:$B$9,"")</f>
        <v/>
      </c>
      <c r="F22" t="str">
        <f>_xlfn.XLOOKUP($A22,'2011'!$D22:$D29,'2011'!$B22:$B29,"")</f>
        <v/>
      </c>
      <c r="G22" t="str">
        <f>_xlfn.XLOOKUP($A22,'2012'!$D$2:$D$11,'2012'!$B$2:$B$11,"")</f>
        <v/>
      </c>
      <c r="H22" t="str">
        <f>_xlfn.XLOOKUP($A22,'2013'!$D$2:$D$11,'2013'!$B$2:$B$11,"")</f>
        <v/>
      </c>
      <c r="I22" t="str">
        <f>_xlfn.XLOOKUP($A22,'2014'!$D$3:$D$16,'2014'!$B$3:$B$16,"")</f>
        <v/>
      </c>
      <c r="J22" t="str">
        <f>_xlfn.XLOOKUP($A22,'2015'!$D$3:$D$16,'2015'!$B$3:$B$16,"")</f>
        <v/>
      </c>
      <c r="K22">
        <f>_xlfn.XLOOKUP($A22,'2016'!$D$3:$D$16,'2016'!$B$3:$B$16,"")</f>
        <v>9</v>
      </c>
      <c r="L22">
        <f>_xlfn.XLOOKUP($A22,'2017'!$D$3:$D$16,'2017'!$B$3:$B$16,"")</f>
        <v>2</v>
      </c>
      <c r="M22">
        <f>_xlfn.XLOOKUP($A22,'2018'!$D$3:$D$16,'2018'!$B$3:$B$16,"")</f>
        <v>2</v>
      </c>
      <c r="N22">
        <f>_xlfn.XLOOKUP($A22,'2019'!$D$3:$D$16,'2019'!$B$3:$B$16,"")</f>
        <v>8</v>
      </c>
      <c r="O22" t="str">
        <f>_xlfn.XLOOKUP($A22,'2020'!$D$3:$D$16,'2020'!$B$3:$B$16,"")</f>
        <v/>
      </c>
      <c r="P22" t="str">
        <f>_xlfn.XLOOKUP($A22,'2021'!$D$2:$D$13,'2021'!$B$2:$B$13,"")</f>
        <v/>
      </c>
      <c r="Q22" t="str">
        <f>_xlfn.XLOOKUP($A22,'2022'!$D$2:$D$13,'2022'!$B$2:$B$13,"")</f>
        <v/>
      </c>
      <c r="R22" t="str">
        <f>_xlfn.XLOOKUP($A22,'2023'!$D$2:$D$13,'2023'!$B$2:$B$13,"")</f>
        <v/>
      </c>
      <c r="S22" t="str">
        <f>_xlfn.XLOOKUP($A22,'2024'!$D$2:$D$13,'2024'!$B$2:$B$13,"")</f>
        <v/>
      </c>
      <c r="X22" s="34" t="s">
        <v>106</v>
      </c>
      <c r="Y22" t="str">
        <f>_xlfn.XLOOKUP($A22,'2005'!$D$2:$D$7,'2005'!$A$2:$A$7,"x")</f>
        <v>x</v>
      </c>
      <c r="Z22" t="str">
        <f>_xlfn.XLOOKUP($A22,'2006'!$D$2:$D$9,'2006'!$A$2:$A$9,"x")</f>
        <v>x</v>
      </c>
      <c r="AA22" t="str">
        <f>_xlfn.XLOOKUP($A22,'2008'!$D$2:$D$11,'2008'!$A$2:$A$11,"x")</f>
        <v>x</v>
      </c>
      <c r="AB22" t="str">
        <f>_xlfn.XLOOKUP($A22,'2009'!$D$2:$D$9,'2009'!$A$2:$A$9,"x")</f>
        <v>x</v>
      </c>
      <c r="AC22" s="34" t="str">
        <f>_xlfn.XLOOKUP($A22,'2011'!$D$2:$D$9,'2011'!$A$2:$A$9,"x")</f>
        <v>x</v>
      </c>
      <c r="AD22" s="34" t="str">
        <f>_xlfn.XLOOKUP($A22,'2012'!$D$2:$D$11,'2012'!$A$2:$A$11,"x")</f>
        <v>x</v>
      </c>
      <c r="AE22" s="34" t="str">
        <f>_xlfn.XLOOKUP($A22,'2013'!$D$2:$D$11,'2013'!$A$2:$A$11,"x")</f>
        <v>x</v>
      </c>
      <c r="AF22" s="34" t="str">
        <f>_xlfn.XLOOKUP($A22,'2014'!$D$3:$D$16,'2014'!$A$3:$A$16,"x")</f>
        <v>x</v>
      </c>
      <c r="AG22" s="34" t="str">
        <f>_xlfn.XLOOKUP($A22,'2015'!$D$3:$D$16,'2015'!$A$3:$A$16,"x")</f>
        <v>x</v>
      </c>
      <c r="AH22" s="34">
        <f>_xlfn.XLOOKUP($A22,'2016'!$D$3:$D$16,'2016'!$A$3:$A$16,"x")</f>
        <v>0</v>
      </c>
      <c r="AI22" s="34">
        <f>_xlfn.XLOOKUP($A22,'2017'!$D$3:$D$16,'2017'!$A$3:$A$16,"x")</f>
        <v>2</v>
      </c>
      <c r="AJ22" s="34">
        <f>_xlfn.XLOOKUP($A22,'2018'!$D$3:$D$16,'2018'!$A$3:$A$16,"x")</f>
        <v>5</v>
      </c>
      <c r="AK22" s="34">
        <f>_xlfn.XLOOKUP($A22,'2019'!$D$3:$D$16,'2019'!$A$3:$A$16,"x")</f>
        <v>0</v>
      </c>
      <c r="AL22" s="34" t="str">
        <f>_xlfn.XLOOKUP($A22,'2020'!$D$3:$D$16,'2020'!$A$3:$A$16,"x")</f>
        <v>x</v>
      </c>
      <c r="AM22" s="34" t="str">
        <f>_xlfn.XLOOKUP($A22,'2021'!$D$2:$D$13,'2021'!$A$2:$A$13,"x")</f>
        <v>x</v>
      </c>
      <c r="AN22" s="34" t="str">
        <f>_xlfn.XLOOKUP($A22,'2022'!$D$2:$D$13,'2022'!$A$2:$A$13,"x")</f>
        <v>x</v>
      </c>
      <c r="AO22" s="37" t="str">
        <f>_xlfn.XLOOKUP($A22,'2023'!$D$2:$D$13,'2023'!$A$2:$A$13,"x")</f>
        <v>x</v>
      </c>
      <c r="AP22" s="35" t="str">
        <f>_xlfn.XLOOKUP($A22,'2024'!$D$2:$D$13,'2024'!$A$2:$A$13,"x")</f>
        <v>x</v>
      </c>
      <c r="AQ22" s="36">
        <f t="shared" si="0"/>
        <v>0.5</v>
      </c>
      <c r="AR22" s="34">
        <f t="shared" si="1"/>
        <v>0</v>
      </c>
      <c r="AS22" s="34">
        <f t="shared" si="1"/>
        <v>1</v>
      </c>
      <c r="AT22" s="34">
        <f t="shared" si="1"/>
        <v>0</v>
      </c>
      <c r="AU22" s="36">
        <f t="shared" si="2"/>
        <v>0.5</v>
      </c>
    </row>
    <row r="23" spans="1:47" s="27" customFormat="1" x14ac:dyDescent="0.25">
      <c r="A23" s="26" t="s">
        <v>121</v>
      </c>
      <c r="B23" t="str">
        <f>_xlfn.XLOOKUP($A23,'2005'!$D$2:$D$9,'2005'!$B$2:$B$9,"")</f>
        <v/>
      </c>
      <c r="C23" t="str">
        <f>_xlfn.XLOOKUP($A23,'2006'!$D$2:$D$9,'2006'!$B$2:$B$9,"")</f>
        <v/>
      </c>
      <c r="D23" t="str">
        <f>_xlfn.XLOOKUP($A23,'2008'!$D$2:$D$9,'2008'!$B$2:$B$9,"")</f>
        <v/>
      </c>
      <c r="E23" t="str">
        <f>_xlfn.XLOOKUP($A23,'2009'!$D$2:$D$9,'2009'!$B$2:$B$9,"")</f>
        <v/>
      </c>
      <c r="F23" s="27" t="str">
        <f>_xlfn.XLOOKUP($A23,'2011'!$D23:$D30,'2011'!$B23:$B30,"")</f>
        <v/>
      </c>
      <c r="G23" s="27" t="str">
        <f>_xlfn.XLOOKUP($A23,'2012'!$D$2:$D$11,'2012'!$B$2:$B$11,"")</f>
        <v/>
      </c>
      <c r="H23" s="27" t="str">
        <f>_xlfn.XLOOKUP($A23,'2013'!$D$2:$D$11,'2013'!$B$2:$B$11,"")</f>
        <v/>
      </c>
      <c r="I23" s="27" t="str">
        <f>_xlfn.XLOOKUP($A23,'2014'!$D$3:$D$16,'2014'!$B$3:$B$16,"")</f>
        <v/>
      </c>
      <c r="J23" s="27" t="str">
        <f>_xlfn.XLOOKUP($A23,'2015'!$D$3:$D$16,'2015'!$B$3:$B$16,"")</f>
        <v/>
      </c>
      <c r="K23" s="27" t="str">
        <f>_xlfn.XLOOKUP($A23,'2016'!$D$3:$D$16,'2016'!$B$3:$B$16,"")</f>
        <v/>
      </c>
      <c r="L23" s="27">
        <f>_xlfn.XLOOKUP($A23,'2017'!$D$3:$D$16,'2017'!$B$3:$B$16,"")</f>
        <v>4</v>
      </c>
      <c r="M23" s="27">
        <f>_xlfn.XLOOKUP($A23,'2018'!$D$3:$D$16,'2018'!$B$3:$B$16,"")</f>
        <v>9</v>
      </c>
      <c r="N23" s="27">
        <f>_xlfn.XLOOKUP($A23,'2019'!$D$3:$D$16,'2019'!$B$3:$B$16,"")</f>
        <v>7</v>
      </c>
      <c r="O23" s="27">
        <f>_xlfn.XLOOKUP($A23,'2020'!$D$3:$D$16,'2020'!$B$3:$B$16,"")</f>
        <v>8</v>
      </c>
      <c r="P23" s="27">
        <f>_xlfn.XLOOKUP($A23,'2021'!$D$2:$D$13,'2021'!$B$2:$B$13,"")</f>
        <v>6</v>
      </c>
      <c r="Q23" s="27">
        <f>_xlfn.XLOOKUP($A23,'2022'!$D$2:$D$13,'2022'!$B$2:$B$13,"")</f>
        <v>8</v>
      </c>
      <c r="R23" s="27">
        <f>_xlfn.XLOOKUP($A23,'2023'!$D$2:$D$13,'2023'!$B$2:$B$13,"")</f>
        <v>1</v>
      </c>
      <c r="S23" s="27">
        <f>_xlfn.XLOOKUP($A23,'2024'!$D$2:$D$13,'2024'!$B$2:$B$13,"")</f>
        <v>6</v>
      </c>
      <c r="X23" s="26" t="s">
        <v>121</v>
      </c>
      <c r="Y23" t="str">
        <f>_xlfn.XLOOKUP($A23,'2005'!$D$2:$D$7,'2005'!$A$2:$A$7,"x")</f>
        <v>x</v>
      </c>
      <c r="Z23" t="str">
        <f>_xlfn.XLOOKUP($A23,'2006'!$D$2:$D$9,'2006'!$A$2:$A$9,"x")</f>
        <v>x</v>
      </c>
      <c r="AA23" t="str">
        <f>_xlfn.XLOOKUP($A23,'2008'!$D$2:$D$11,'2008'!$A$2:$A$11,"x")</f>
        <v>x</v>
      </c>
      <c r="AB23" t="str">
        <f>_xlfn.XLOOKUP($A23,'2009'!$D$2:$D$9,'2009'!$A$2:$A$9,"x")</f>
        <v>x</v>
      </c>
      <c r="AC23" t="str">
        <f>_xlfn.XLOOKUP($A23,'2011'!$D$2:$D$9,'2011'!$A$2:$A$9,"x")</f>
        <v>x</v>
      </c>
      <c r="AD23" t="str">
        <f>_xlfn.XLOOKUP($A23,'2012'!$D$2:$D$11,'2012'!$A$2:$A$11,"x")</f>
        <v>x</v>
      </c>
      <c r="AE23" t="str">
        <f>_xlfn.XLOOKUP($A23,'2013'!$D$2:$D$11,'2013'!$A$2:$A$11,"x")</f>
        <v>x</v>
      </c>
      <c r="AF23" t="str">
        <f>_xlfn.XLOOKUP($A23,'2014'!$D$3:$D$16,'2014'!$A$3:$A$16,"x")</f>
        <v>x</v>
      </c>
      <c r="AG23" t="str">
        <f>_xlfn.XLOOKUP($A23,'2015'!$D$3:$D$16,'2015'!$A$3:$A$16,"x")</f>
        <v>x</v>
      </c>
      <c r="AH23" t="str">
        <f>_xlfn.XLOOKUP($A23,'2016'!$D$3:$D$16,'2016'!$A$3:$A$16,"x")</f>
        <v>x</v>
      </c>
      <c r="AI23">
        <f>_xlfn.XLOOKUP($A23,'2017'!$D$3:$D$16,'2017'!$A$3:$A$16,"x")</f>
        <v>6</v>
      </c>
      <c r="AJ23">
        <f>_xlfn.XLOOKUP($A23,'2018'!$D$3:$D$16,'2018'!$A$3:$A$16,"x")</f>
        <v>0</v>
      </c>
      <c r="AK23">
        <f>_xlfn.XLOOKUP($A23,'2019'!$D$3:$D$16,'2019'!$A$3:$A$16,"x")</f>
        <v>0</v>
      </c>
      <c r="AL23">
        <f>_xlfn.XLOOKUP($A23,'2020'!$D$3:$D$16,'2020'!$A$3:$A$16,"x")</f>
        <v>0</v>
      </c>
      <c r="AM23">
        <f>_xlfn.XLOOKUP($A23,'2021'!$D$2:$D$13,'2021'!$A$2:$A$13,"x")</f>
        <v>6</v>
      </c>
      <c r="AN23">
        <f>_xlfn.XLOOKUP($A23,'2022'!$D$2:$D$13,'2022'!$A$2:$A$13,"x")</f>
        <v>0</v>
      </c>
      <c r="AO23">
        <f>_xlfn.XLOOKUP($A23,'2023'!$D$2:$D$13,'2023'!$A$2:$A$13,"x")</f>
        <v>2</v>
      </c>
      <c r="AP23" s="32">
        <f>_xlfn.XLOOKUP($A23,'2024'!$D$2:$D$13,'2024'!$A$2:$A$13,"x")</f>
        <v>6</v>
      </c>
      <c r="AQ23" s="4">
        <f t="shared" si="0"/>
        <v>0.5714285714285714</v>
      </c>
      <c r="AR23">
        <f t="shared" si="1"/>
        <v>0</v>
      </c>
      <c r="AS23">
        <f t="shared" si="1"/>
        <v>1</v>
      </c>
      <c r="AT23">
        <f t="shared" si="1"/>
        <v>0</v>
      </c>
      <c r="AU23" s="4">
        <f t="shared" si="2"/>
        <v>0.25</v>
      </c>
    </row>
    <row r="24" spans="1:47" x14ac:dyDescent="0.25">
      <c r="A24" s="6" t="s">
        <v>144</v>
      </c>
      <c r="B24" t="str">
        <f>_xlfn.XLOOKUP($A24,'2005'!$D$2:$D$9,'2005'!$B$2:$B$9,"")</f>
        <v/>
      </c>
      <c r="C24" t="str">
        <f>_xlfn.XLOOKUP($A24,'2006'!$D$2:$D$9,'2006'!$B$2:$B$9,"")</f>
        <v/>
      </c>
      <c r="D24" t="str">
        <f>_xlfn.XLOOKUP($A24,'2008'!$D$2:$D$9,'2008'!$B$2:$B$9,"")</f>
        <v/>
      </c>
      <c r="E24" t="str">
        <f>_xlfn.XLOOKUP($A24,'2009'!$D$2:$D$9,'2009'!$B$2:$B$9,"")</f>
        <v/>
      </c>
      <c r="F24" t="str">
        <f>_xlfn.XLOOKUP($A24,'2011'!$D24:$D31,'2011'!$B24:$B31,"")</f>
        <v/>
      </c>
      <c r="G24" t="str">
        <f>_xlfn.XLOOKUP($A24,'2012'!$D$2:$D$11,'2012'!$B$2:$B$11,"")</f>
        <v/>
      </c>
      <c r="H24" t="str">
        <f>_xlfn.XLOOKUP($A24,'2013'!$D$2:$D$11,'2013'!$B$2:$B$11,"")</f>
        <v/>
      </c>
      <c r="I24" t="str">
        <f>_xlfn.XLOOKUP($A24,'2014'!$D$3:$D$16,'2014'!$B$3:$B$16,"")</f>
        <v/>
      </c>
      <c r="J24" t="str">
        <f>_xlfn.XLOOKUP($A24,'2015'!$D$3:$D$16,'2015'!$B$3:$B$16,"")</f>
        <v/>
      </c>
      <c r="K24" t="str">
        <f>_xlfn.XLOOKUP($A24,'2016'!$D$3:$D$16,'2016'!$B$3:$B$16,"")</f>
        <v/>
      </c>
      <c r="L24" t="str">
        <f>_xlfn.XLOOKUP($A24,'2017'!$D$3:$D$16,'2017'!$B$3:$B$16,"")</f>
        <v/>
      </c>
      <c r="M24" t="str">
        <f>_xlfn.XLOOKUP($A24,'2018'!$D$3:$D$16,'2018'!$B$3:$B$16,"")</f>
        <v/>
      </c>
      <c r="N24" t="str">
        <f>_xlfn.XLOOKUP($A24,'2019'!$D$3:$D$16,'2019'!$B$3:$B$16,"")</f>
        <v/>
      </c>
      <c r="O24">
        <f>_xlfn.XLOOKUP($A24,'2020'!$D$3:$D$16,'2020'!$B$3:$B$16,"")</f>
        <v>3</v>
      </c>
      <c r="P24">
        <f>_xlfn.XLOOKUP($A24,'2021'!$D$2:$D$13,'2021'!$B$2:$B$13,"")</f>
        <v>2</v>
      </c>
      <c r="Q24">
        <f>_xlfn.XLOOKUP($A24,'2022'!$D$2:$D$13,'2022'!$B$2:$B$13,"")</f>
        <v>10</v>
      </c>
      <c r="R24" t="str">
        <f>_xlfn.XLOOKUP($A24,'2023'!$D$2:$D$13,'2023'!$B$2:$B$13,"")</f>
        <v/>
      </c>
      <c r="S24" t="str">
        <f>_xlfn.XLOOKUP($A24,'2024'!$D$2:$D$13,'2024'!$B$2:$B$13,"")</f>
        <v/>
      </c>
      <c r="X24" s="34" t="s">
        <v>144</v>
      </c>
      <c r="Y24" t="str">
        <f>_xlfn.XLOOKUP($A24,'2005'!$D$2:$D$7,'2005'!$A$2:$A$7,"x")</f>
        <v>x</v>
      </c>
      <c r="Z24" t="str">
        <f>_xlfn.XLOOKUP($A24,'2006'!$D$2:$D$9,'2006'!$A$2:$A$9,"x")</f>
        <v>x</v>
      </c>
      <c r="AA24" t="str">
        <f>_xlfn.XLOOKUP($A24,'2008'!$D$2:$D$11,'2008'!$A$2:$A$11,"x")</f>
        <v>x</v>
      </c>
      <c r="AB24" t="str">
        <f>_xlfn.XLOOKUP($A24,'2009'!$D$2:$D$9,'2009'!$A$2:$A$9,"x")</f>
        <v>x</v>
      </c>
      <c r="AC24" s="34" t="str">
        <f>_xlfn.XLOOKUP($A24,'2011'!$D$2:$D$9,'2011'!$A$2:$A$9,"x")</f>
        <v>x</v>
      </c>
      <c r="AD24" s="34" t="str">
        <f>_xlfn.XLOOKUP($A24,'2012'!$D$2:$D$11,'2012'!$A$2:$A$11,"x")</f>
        <v>x</v>
      </c>
      <c r="AE24" s="34" t="str">
        <f>_xlfn.XLOOKUP($A24,'2013'!$D$2:$D$11,'2013'!$A$2:$A$11,"x")</f>
        <v>x</v>
      </c>
      <c r="AF24" s="34" t="str">
        <f>_xlfn.XLOOKUP($A24,'2014'!$D$3:$D$16,'2014'!$A$3:$A$16,"x")</f>
        <v>x</v>
      </c>
      <c r="AG24" s="34" t="str">
        <f>_xlfn.XLOOKUP($A24,'2015'!$D$3:$D$16,'2015'!$A$3:$A$16,"x")</f>
        <v>x</v>
      </c>
      <c r="AH24" s="34" t="str">
        <f>_xlfn.XLOOKUP($A24,'2016'!$D$3:$D$16,'2016'!$A$3:$A$16,"x")</f>
        <v>x</v>
      </c>
      <c r="AI24" s="34" t="str">
        <f>_xlfn.XLOOKUP($A24,'2017'!$D$3:$D$16,'2017'!$A$3:$A$16,"x")</f>
        <v>x</v>
      </c>
      <c r="AJ24" s="34" t="str">
        <f>_xlfn.XLOOKUP($A24,'2018'!$D$3:$D$16,'2018'!$A$3:$A$16,"x")</f>
        <v>x</v>
      </c>
      <c r="AK24" s="34" t="str">
        <f>_xlfn.XLOOKUP($A24,'2019'!$D$3:$D$16,'2019'!$A$3:$A$16,"x")</f>
        <v>x</v>
      </c>
      <c r="AL24" s="34">
        <f>_xlfn.XLOOKUP($A24,'2020'!$D$3:$D$16,'2020'!$A$3:$A$16,"x")</f>
        <v>3</v>
      </c>
      <c r="AM24" s="34">
        <f>_xlfn.XLOOKUP($A24,'2021'!$D$2:$D$13,'2021'!$A$2:$A$13,"x")</f>
        <v>1</v>
      </c>
      <c r="AN24" s="34">
        <f>_xlfn.XLOOKUP($A24,'2022'!$D$2:$D$13,'2022'!$A$2:$A$13,"x")</f>
        <v>0</v>
      </c>
      <c r="AO24" s="37" t="str">
        <f>_xlfn.XLOOKUP($A24,'2023'!$D$2:$D$13,'2023'!$A$2:$A$13,"x")</f>
        <v>x</v>
      </c>
      <c r="AP24" s="35" t="str">
        <f>_xlfn.XLOOKUP($A24,'2024'!$D$2:$D$13,'2024'!$A$2:$A$13,"x")</f>
        <v>x</v>
      </c>
      <c r="AQ24" s="36">
        <f t="shared" si="0"/>
        <v>0.66666666666666663</v>
      </c>
      <c r="AR24" s="34">
        <f t="shared" si="1"/>
        <v>1</v>
      </c>
      <c r="AS24" s="34">
        <f t="shared" si="1"/>
        <v>0</v>
      </c>
      <c r="AT24" s="34">
        <f t="shared" si="1"/>
        <v>1</v>
      </c>
      <c r="AU24" s="36">
        <f t="shared" si="2"/>
        <v>1.3333333333333333</v>
      </c>
    </row>
    <row r="25" spans="1:47" x14ac:dyDescent="0.25">
      <c r="A25" s="6" t="s">
        <v>159</v>
      </c>
      <c r="B25">
        <f>_xlfn.XLOOKUP($A25,'2005'!$D$2:$D$9,'2005'!$B$2:$B$9,"")</f>
        <v>3</v>
      </c>
      <c r="C25" t="str">
        <f>_xlfn.XLOOKUP($A25,'2006'!$D$2:$D$9,'2006'!$B$2:$B$9,"")</f>
        <v/>
      </c>
      <c r="D25" t="str">
        <f>_xlfn.XLOOKUP($A25,'2008'!$D$2:$D$9,'2008'!$B$2:$B$9,"")</f>
        <v/>
      </c>
      <c r="E25" t="str">
        <f>_xlfn.XLOOKUP($A25,'2009'!$D$2:$D$9,'2009'!$B$2:$B$9,"")</f>
        <v/>
      </c>
      <c r="F25" t="str">
        <f>_xlfn.XLOOKUP($A25,'2011'!$D25:$D32,'2011'!$B25:$B32,"")</f>
        <v/>
      </c>
      <c r="G25" t="str">
        <f>_xlfn.XLOOKUP($A25,'2012'!$D$2:$D$11,'2012'!$B$2:$B$11,"")</f>
        <v/>
      </c>
      <c r="H25" t="str">
        <f>_xlfn.XLOOKUP($A25,'2013'!$D$2:$D$11,'2013'!$B$2:$B$11,"")</f>
        <v/>
      </c>
      <c r="I25" t="str">
        <f>_xlfn.XLOOKUP($A25,'2014'!$D$3:$D$16,'2014'!$B$3:$B$16,"")</f>
        <v/>
      </c>
      <c r="J25" t="str">
        <f>_xlfn.XLOOKUP($A25,'2015'!$D$3:$D$16,'2015'!$B$3:$B$16,"")</f>
        <v/>
      </c>
      <c r="K25" t="str">
        <f>_xlfn.XLOOKUP($A25,'2016'!$D$3:$D$16,'2016'!$B$3:$B$16,"")</f>
        <v/>
      </c>
      <c r="L25" t="str">
        <f>_xlfn.XLOOKUP($A25,'2017'!$D$3:$D$16,'2017'!$B$3:$B$16,"")</f>
        <v/>
      </c>
      <c r="M25" t="str">
        <f>_xlfn.XLOOKUP($A25,'2018'!$D$3:$D$16,'2018'!$B$3:$B$16,"")</f>
        <v/>
      </c>
      <c r="N25" t="str">
        <f>_xlfn.XLOOKUP($A25,'2019'!$D$3:$D$16,'2019'!$B$3:$B$16,"")</f>
        <v/>
      </c>
      <c r="O25" t="str">
        <f>_xlfn.XLOOKUP($A25,'2020'!$D$3:$D$16,'2020'!$B$3:$B$16,"")</f>
        <v/>
      </c>
      <c r="P25" t="str">
        <f>_xlfn.XLOOKUP($A25,'2021'!$D$2:$D$13,'2021'!$B$2:$B$13,"")</f>
        <v/>
      </c>
      <c r="Q25" t="str">
        <f>_xlfn.XLOOKUP($A25,'2022'!$D$2:$D$13,'2022'!$B$2:$B$13,"")</f>
        <v/>
      </c>
      <c r="R25">
        <f>_xlfn.XLOOKUP($A25,'2023'!$D$2:$D$13,'2023'!$B$2:$B$13,"")</f>
        <v>4</v>
      </c>
      <c r="S25">
        <f>_xlfn.XLOOKUP($A25,'2024'!$D$2:$D$13,'2024'!$B$2:$B$13,"")</f>
        <v>4</v>
      </c>
      <c r="X25" s="6" t="s">
        <v>159</v>
      </c>
      <c r="Y25">
        <f>_xlfn.XLOOKUP($A25,'2005'!$D$2:$D$7,'2005'!$A$2:$A$7,"x")</f>
        <v>2</v>
      </c>
      <c r="Z25" t="str">
        <f>_xlfn.XLOOKUP($A25,'2006'!$D$2:$D$9,'2006'!$A$2:$A$9,"x")</f>
        <v>x</v>
      </c>
      <c r="AA25" t="str">
        <f>_xlfn.XLOOKUP($A25,'2008'!$D$2:$D$11,'2008'!$A$2:$A$11,"x")</f>
        <v>x</v>
      </c>
      <c r="AB25" t="str">
        <f>_xlfn.XLOOKUP($A25,'2009'!$D$2:$D$9,'2009'!$A$2:$A$9,"x")</f>
        <v>x</v>
      </c>
      <c r="AC25" t="str">
        <f>_xlfn.XLOOKUP($A25,'2011'!$D$2:$D$9,'2011'!$A$2:$A$9,"x")</f>
        <v>x</v>
      </c>
      <c r="AD25" t="str">
        <f>_xlfn.XLOOKUP($A25,'2012'!$D$2:$D$11,'2012'!$A$2:$A$11,"x")</f>
        <v>x</v>
      </c>
      <c r="AE25" t="str">
        <f>_xlfn.XLOOKUP($A25,'2013'!$D$2:$D$11,'2013'!$A$2:$A$11,"x")</f>
        <v>x</v>
      </c>
      <c r="AF25" t="str">
        <f>_xlfn.XLOOKUP($A25,'2014'!$D$3:$D$16,'2014'!$A$3:$A$16,"x")</f>
        <v>x</v>
      </c>
      <c r="AG25" t="str">
        <f>_xlfn.XLOOKUP($A25,'2015'!$D$3:$D$16,'2015'!$A$3:$A$16,"x")</f>
        <v>x</v>
      </c>
      <c r="AH25" t="str">
        <f>_xlfn.XLOOKUP($A25,'2016'!$D$3:$D$16,'2016'!$A$3:$A$16,"x")</f>
        <v>x</v>
      </c>
      <c r="AI25" t="str">
        <f>_xlfn.XLOOKUP($A25,'2017'!$D$3:$D$16,'2017'!$A$3:$A$16,"x")</f>
        <v>x</v>
      </c>
      <c r="AJ25" t="str">
        <f>_xlfn.XLOOKUP($A25,'2018'!$D$3:$D$16,'2018'!$A$3:$A$16,"x")</f>
        <v>x</v>
      </c>
      <c r="AK25" t="str">
        <f>_xlfn.XLOOKUP($A25,'2019'!$D$3:$D$16,'2019'!$A$3:$A$16,"x")</f>
        <v>x</v>
      </c>
      <c r="AL25" t="str">
        <f>_xlfn.XLOOKUP($A25,'2020'!$D$3:$D$16,'2020'!$A$3:$A$16,"x")</f>
        <v>x</v>
      </c>
      <c r="AM25" t="str">
        <f>_xlfn.XLOOKUP($A25,'2021'!$D$2:$D$13,'2021'!$A$2:$A$13,"x")</f>
        <v>x</v>
      </c>
      <c r="AN25" t="str">
        <f>_xlfn.XLOOKUP($A25,'2022'!$D$2:$D$13,'2022'!$A$2:$A$13,"x")</f>
        <v>x</v>
      </c>
      <c r="AO25">
        <f>_xlfn.XLOOKUP($A25,'2023'!$D$2:$D$13,'2023'!$A$2:$A$13,"x")</f>
        <v>6</v>
      </c>
      <c r="AP25" s="32">
        <f>_xlfn.XLOOKUP($A25,'2024'!$D$2:$D$13,'2024'!$A$2:$A$13,"x")</f>
        <v>4</v>
      </c>
      <c r="AQ25" s="4">
        <f t="shared" si="0"/>
        <v>2</v>
      </c>
      <c r="AR25">
        <f t="shared" si="1"/>
        <v>0</v>
      </c>
      <c r="AS25">
        <f t="shared" si="1"/>
        <v>0</v>
      </c>
      <c r="AT25">
        <f t="shared" si="1"/>
        <v>0</v>
      </c>
      <c r="AU25" s="4">
        <f t="shared" si="2"/>
        <v>0</v>
      </c>
    </row>
    <row r="26" spans="1:47" x14ac:dyDescent="0.25">
      <c r="A26" s="6" t="s">
        <v>277</v>
      </c>
      <c r="B26" t="str">
        <f>_xlfn.XLOOKUP($A26,'2024'!$D$2:$D$13,'2024'!$B$2:$B$13,"")</f>
        <v/>
      </c>
      <c r="C26" t="str">
        <f>_xlfn.XLOOKUP($A26,'2024'!$D$2:$D$13,'2024'!$B$2:$B$13,"")</f>
        <v/>
      </c>
      <c r="D26" t="str">
        <f>_xlfn.XLOOKUP($A26,'2024'!$D$2:$D$13,'2024'!$B$2:$B$13,"")</f>
        <v/>
      </c>
      <c r="E26" t="str">
        <f>_xlfn.XLOOKUP($A26,'2024'!$D$2:$D$13,'2024'!$B$2:$B$13,"")</f>
        <v/>
      </c>
      <c r="F26" t="str">
        <f>_xlfn.XLOOKUP($A26,'2024'!$D$2:$D$13,'2024'!$B$2:$B$13,"")</f>
        <v/>
      </c>
      <c r="G26" t="str">
        <f>_xlfn.XLOOKUP($A26,'2024'!$D$2:$D$13,'2024'!$B$2:$B$13,"")</f>
        <v/>
      </c>
      <c r="H26" t="str">
        <f>_xlfn.XLOOKUP($A26,'2024'!$D$2:$D$13,'2024'!$B$2:$B$13,"")</f>
        <v/>
      </c>
      <c r="I26" t="str">
        <f>_xlfn.XLOOKUP($A26,'2024'!$D$2:$D$13,'2024'!$B$2:$B$13,"")</f>
        <v/>
      </c>
      <c r="J26" t="str">
        <f>_xlfn.XLOOKUP($A26,'2024'!$D$2:$D$13,'2024'!$B$2:$B$13,"")</f>
        <v/>
      </c>
      <c r="K26" t="str">
        <f>_xlfn.XLOOKUP($A26,'2024'!$D$2:$D$13,'2024'!$B$2:$B$13,"")</f>
        <v/>
      </c>
      <c r="L26" t="str">
        <f>_xlfn.XLOOKUP($A26,'2024'!$D$2:$D$13,'2024'!$B$2:$B$13,"")</f>
        <v/>
      </c>
      <c r="M26" t="str">
        <f>_xlfn.XLOOKUP($A26,'2024'!$D$2:$D$13,'2024'!$B$2:$B$13,"")</f>
        <v/>
      </c>
      <c r="N26" t="str">
        <f>_xlfn.XLOOKUP($A26,'2024'!$D$2:$D$13,'2024'!$B$2:$B$13,"")</f>
        <v/>
      </c>
      <c r="O26" t="str">
        <f>_xlfn.XLOOKUP($A26,'2024'!$D$2:$D$13,'2024'!$B$2:$B$13,"")</f>
        <v/>
      </c>
      <c r="P26" t="str">
        <f>_xlfn.XLOOKUP($A26,'2024'!$D$2:$D$13,'2024'!$B$2:$B$13,"")</f>
        <v/>
      </c>
      <c r="Q26" t="str">
        <f>_xlfn.XLOOKUP($A26,'2024'!$D$2:$D$13,'2024'!$B$2:$B$13,"")</f>
        <v/>
      </c>
      <c r="R26" t="str">
        <f>_xlfn.XLOOKUP($A26,'2024'!$D$2:$D$13,'2024'!$B$2:$B$13,"")</f>
        <v/>
      </c>
      <c r="S26" t="str">
        <f>_xlfn.XLOOKUP($A26,'2024'!$D$2:$D$13,'2024'!$B$2:$B$13,"")</f>
        <v/>
      </c>
      <c r="T26" t="str">
        <f>_xlfn.XLOOKUP($A26,'2024'!$D$2:$D$13,'2024'!$B$2:$B$13,"")</f>
        <v/>
      </c>
      <c r="X26" s="53" t="s">
        <v>277</v>
      </c>
    </row>
    <row r="27" spans="1:47" x14ac:dyDescent="0.25">
      <c r="B27">
        <v>15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13</v>
      </c>
      <c r="J27">
        <v>13</v>
      </c>
      <c r="K27">
        <v>13</v>
      </c>
      <c r="L27">
        <v>13</v>
      </c>
      <c r="M27">
        <v>13</v>
      </c>
      <c r="N27">
        <v>13</v>
      </c>
      <c r="O27">
        <v>13</v>
      </c>
      <c r="P27">
        <v>14</v>
      </c>
      <c r="Q27">
        <v>14</v>
      </c>
      <c r="R27">
        <v>14</v>
      </c>
      <c r="S27">
        <v>14</v>
      </c>
    </row>
    <row r="28" spans="1:47" s="2" customFormat="1" x14ac:dyDescent="0.25">
      <c r="A28" s="6" t="s">
        <v>160</v>
      </c>
      <c r="B28" s="6">
        <v>2005</v>
      </c>
      <c r="C28" s="6">
        <v>2006</v>
      </c>
      <c r="D28" s="6">
        <v>2008</v>
      </c>
      <c r="E28" s="6">
        <v>2009</v>
      </c>
      <c r="F28" s="2">
        <v>2011</v>
      </c>
      <c r="G28" s="2">
        <v>2012</v>
      </c>
      <c r="H28" s="2">
        <v>2013</v>
      </c>
      <c r="I28" s="2">
        <v>2014</v>
      </c>
      <c r="J28" s="2">
        <v>2015</v>
      </c>
      <c r="K28" s="2">
        <v>2016</v>
      </c>
      <c r="L28" s="2">
        <v>2017</v>
      </c>
      <c r="M28" s="2">
        <v>2018</v>
      </c>
      <c r="N28" s="2">
        <v>2019</v>
      </c>
      <c r="O28" s="2">
        <v>2020</v>
      </c>
      <c r="P28" s="2">
        <v>2021</v>
      </c>
      <c r="Q28" s="2">
        <v>2022</v>
      </c>
      <c r="R28" s="2">
        <v>2023</v>
      </c>
      <c r="S28" s="2">
        <v>2024</v>
      </c>
      <c r="T28" s="2" t="s">
        <v>161</v>
      </c>
      <c r="V28" s="2" t="s">
        <v>162</v>
      </c>
    </row>
    <row r="29" spans="1:47" s="2" customFormat="1" x14ac:dyDescent="0.25">
      <c r="A29" s="34" t="s">
        <v>171</v>
      </c>
      <c r="B29" s="34">
        <f>_xlfn.XLOOKUP($A29,'2005'!$D$2:$D$7,'2005'!$E$2:$E$7,"")</f>
        <v>9</v>
      </c>
      <c r="C29" s="34">
        <f>_xlfn.XLOOKUP($A29,'2006'!$D$2:$D$9,'2006'!$E$2:$E$9,"")</f>
        <v>7</v>
      </c>
      <c r="D29" s="34" t="str">
        <f>_xlfn.XLOOKUP($A29,'2008'!$D$2:$D$11,'2008'!$E$2:$E$11,"")</f>
        <v/>
      </c>
      <c r="E29" s="34" t="str">
        <f>_xlfn.XLOOKUP($A29,'2009'!$D$2:$D$9,'2009'!$E$2:$E$9,"")</f>
        <v/>
      </c>
      <c r="T29" s="34">
        <f t="shared" ref="T29:T43" si="3">SUM(B29:E29)</f>
        <v>16</v>
      </c>
      <c r="U29" s="34"/>
      <c r="V29" s="34"/>
      <c r="W29" s="34"/>
    </row>
    <row r="30" spans="1:47" s="2" customFormat="1" x14ac:dyDescent="0.25">
      <c r="A30" s="34" t="s">
        <v>173</v>
      </c>
      <c r="B30" s="34">
        <f>_xlfn.XLOOKUP($A30,'2005'!$D$2:$D$7,'2005'!$E$2:$E$7,"")</f>
        <v>8</v>
      </c>
      <c r="C30" s="34" t="str">
        <f>_xlfn.XLOOKUP($A30,'2006'!$D$2:$D$9,'2006'!$E$2:$E$9,"")</f>
        <v/>
      </c>
      <c r="D30" s="34" t="str">
        <f>_xlfn.XLOOKUP($A30,'2008'!$D$2:$D$11,'2008'!$E$2:$E$11,"")</f>
        <v/>
      </c>
      <c r="E30" s="34" t="str">
        <f>_xlfn.XLOOKUP($A30,'2009'!$D$2:$D$9,'2009'!$E$2:$E$9,"")</f>
        <v/>
      </c>
      <c r="T30" s="34">
        <f t="shared" si="3"/>
        <v>8</v>
      </c>
      <c r="U30" s="34"/>
      <c r="V30" s="34"/>
      <c r="W30" s="34"/>
    </row>
    <row r="31" spans="1:47" s="2" customFormat="1" x14ac:dyDescent="0.25">
      <c r="A31" s="34" t="s">
        <v>172</v>
      </c>
      <c r="B31" s="34">
        <f>_xlfn.XLOOKUP($A31,'2005'!$D$2:$D$7,'2005'!$E$2:$E$7,"")</f>
        <v>7</v>
      </c>
      <c r="C31" s="34">
        <f>_xlfn.XLOOKUP($A31,'2006'!$D$2:$D$9,'2006'!$E$2:$E$9,"")</f>
        <v>9</v>
      </c>
      <c r="D31" s="34">
        <f>_xlfn.XLOOKUP($A31,'2008'!$D$2:$D$11,'2008'!$E$2:$E$11,"")</f>
        <v>3</v>
      </c>
      <c r="E31" s="34" t="str">
        <f>_xlfn.XLOOKUP($A31,'2009'!$D$2:$D$9,'2009'!$E$2:$E$9,"")</f>
        <v/>
      </c>
      <c r="T31" s="34">
        <f t="shared" si="3"/>
        <v>19</v>
      </c>
      <c r="U31" s="34"/>
      <c r="V31" s="34"/>
      <c r="W31" s="34"/>
    </row>
    <row r="32" spans="1:47" s="2" customFormat="1" x14ac:dyDescent="0.25">
      <c r="A32" s="34" t="s">
        <v>227</v>
      </c>
      <c r="B32" s="34" t="str">
        <f>_xlfn.XLOOKUP($A32,'2005'!$D$2:$D$7,'2005'!$E$2:$E$7,"")</f>
        <v/>
      </c>
      <c r="C32" s="34">
        <f>_xlfn.XLOOKUP($A32,'2006'!$D$2:$D$9,'2006'!$E$2:$E$9,"")</f>
        <v>8</v>
      </c>
      <c r="D32" s="34" t="str">
        <f>_xlfn.XLOOKUP($A32,'2008'!$D$2:$D$11,'2008'!$E$2:$E$11,"")</f>
        <v/>
      </c>
      <c r="E32" s="34" t="str">
        <f>_xlfn.XLOOKUP($A32,'2009'!$D$2:$D$9,'2009'!$E$2:$E$9,"")</f>
        <v/>
      </c>
      <c r="T32" s="34">
        <f t="shared" si="3"/>
        <v>8</v>
      </c>
      <c r="U32" s="34"/>
      <c r="V32" s="34"/>
      <c r="W32" s="34"/>
    </row>
    <row r="33" spans="1:37" s="2" customFormat="1" x14ac:dyDescent="0.25">
      <c r="A33" s="34" t="s">
        <v>229</v>
      </c>
      <c r="B33" s="34" t="str">
        <f>_xlfn.XLOOKUP($A33,'2005'!$D$2:$D$7,'2005'!$E$2:$E$7,"")</f>
        <v/>
      </c>
      <c r="C33" s="34">
        <f>_xlfn.XLOOKUP($A33,'2006'!$D$2:$D$9,'2006'!$E$2:$E$9,"")</f>
        <v>6</v>
      </c>
      <c r="D33" s="34" t="str">
        <f>_xlfn.XLOOKUP($A33,'2008'!$D$2:$D$11,'2008'!$E$2:$E$11,"")</f>
        <v/>
      </c>
      <c r="E33" s="34" t="str">
        <f>_xlfn.XLOOKUP($A33,'2009'!$D$2:$D$9,'2009'!$E$2:$E$9,"")</f>
        <v/>
      </c>
      <c r="T33" s="34">
        <f t="shared" si="3"/>
        <v>6</v>
      </c>
      <c r="U33" s="34"/>
      <c r="V33" s="34"/>
      <c r="W33" s="34"/>
    </row>
    <row r="34" spans="1:37" s="2" customFormat="1" x14ac:dyDescent="0.25">
      <c r="A34" s="34" t="s">
        <v>226</v>
      </c>
      <c r="B34" s="34" t="str">
        <f>_xlfn.XLOOKUP($A34,'2005'!$D$2:$D$7,'2005'!$E$2:$E$7,"")</f>
        <v/>
      </c>
      <c r="C34" s="34">
        <f>_xlfn.XLOOKUP($A34,'2006'!$D$2:$D$9,'2006'!$E$2:$E$9,"")</f>
        <v>6</v>
      </c>
      <c r="D34" s="34" t="str">
        <f>_xlfn.XLOOKUP($A34,'2008'!$D$2:$D$11,'2008'!$E$2:$E$11,"")</f>
        <v/>
      </c>
      <c r="E34" s="34" t="str">
        <f>_xlfn.XLOOKUP($A34,'2009'!$D$2:$D$9,'2009'!$E$2:$E$9,"")</f>
        <v/>
      </c>
      <c r="T34" s="34">
        <f t="shared" si="3"/>
        <v>6</v>
      </c>
      <c r="U34" s="34"/>
      <c r="V34" s="34"/>
      <c r="W34" s="34"/>
    </row>
    <row r="35" spans="1:37" s="2" customFormat="1" x14ac:dyDescent="0.25">
      <c r="A35" s="34" t="s">
        <v>228</v>
      </c>
      <c r="B35" s="34" t="str">
        <f>_xlfn.XLOOKUP($A35,'2005'!$D$2:$D$7,'2005'!$E$2:$E$7,"")</f>
        <v/>
      </c>
      <c r="C35" s="34">
        <f>_xlfn.XLOOKUP($A35,'2006'!$D$2:$D$9,'2006'!$E$2:$E$9,"")</f>
        <v>2</v>
      </c>
      <c r="D35" s="34" t="str">
        <f>_xlfn.XLOOKUP($A35,'2008'!$D$2:$D$11,'2008'!$E$2:$E$11,"")</f>
        <v/>
      </c>
      <c r="E35" s="34" t="str">
        <f>_xlfn.XLOOKUP($A35,'2009'!$D$2:$D$9,'2009'!$E$2:$E$9,"")</f>
        <v/>
      </c>
      <c r="T35" s="34">
        <f t="shared" si="3"/>
        <v>2</v>
      </c>
      <c r="U35" s="34"/>
      <c r="V35" s="34"/>
      <c r="W35" s="34"/>
    </row>
    <row r="36" spans="1:37" s="2" customFormat="1" x14ac:dyDescent="0.25">
      <c r="A36" s="34" t="s">
        <v>253</v>
      </c>
      <c r="B36" s="34" t="str">
        <f>_xlfn.XLOOKUP($A36,'2005'!$D$2:$D$7,'2005'!$E$2:$E$7,"")</f>
        <v/>
      </c>
      <c r="C36" s="34" t="str">
        <f>_xlfn.XLOOKUP($A36,'2006'!$D$2:$D$9,'2006'!$E$2:$E$9,"")</f>
        <v/>
      </c>
      <c r="D36" s="34">
        <f>_xlfn.XLOOKUP($A36,'2008'!$D$2:$D$11,'2008'!$E$2:$E$11,"")</f>
        <v>11</v>
      </c>
      <c r="E36" s="34" t="str">
        <f>_xlfn.XLOOKUP($A36,'2009'!$D$2:$D$9,'2009'!$E$2:$E$9,"")</f>
        <v/>
      </c>
      <c r="T36" s="34">
        <f t="shared" si="3"/>
        <v>11</v>
      </c>
      <c r="U36" s="34"/>
      <c r="V36" s="34"/>
      <c r="W36" s="34"/>
    </row>
    <row r="37" spans="1:37" s="2" customFormat="1" x14ac:dyDescent="0.25">
      <c r="A37" s="34" t="s">
        <v>254</v>
      </c>
      <c r="B37" s="34" t="str">
        <f>_xlfn.XLOOKUP($A37,'2005'!$D$2:$D$7,'2005'!$E$2:$E$7,"")</f>
        <v/>
      </c>
      <c r="C37" s="34" t="str">
        <f>_xlfn.XLOOKUP($A37,'2006'!$D$2:$D$9,'2006'!$E$2:$E$9,"")</f>
        <v/>
      </c>
      <c r="D37" s="34">
        <f>_xlfn.XLOOKUP($A37,'2008'!$D$2:$D$11,'2008'!$E$2:$E$11,"")</f>
        <v>8</v>
      </c>
      <c r="E37" s="34" t="str">
        <f>_xlfn.XLOOKUP($A37,'2009'!$D$2:$D$9,'2009'!$E$2:$E$9,"")</f>
        <v/>
      </c>
      <c r="T37" s="34">
        <f t="shared" si="3"/>
        <v>8</v>
      </c>
      <c r="U37" s="34"/>
      <c r="V37" s="34"/>
      <c r="W37" s="34"/>
    </row>
    <row r="38" spans="1:37" s="2" customFormat="1" x14ac:dyDescent="0.25">
      <c r="A38" s="34" t="s">
        <v>255</v>
      </c>
      <c r="B38" s="34" t="str">
        <f>_xlfn.XLOOKUP($A38,'2005'!$D$2:$D$7,'2005'!$E$2:$E$7,"")</f>
        <v/>
      </c>
      <c r="C38" s="34" t="str">
        <f>_xlfn.XLOOKUP($A38,'2006'!$D$2:$D$9,'2006'!$E$2:$E$9,"")</f>
        <v/>
      </c>
      <c r="D38" s="34">
        <f>_xlfn.XLOOKUP($A38,'2008'!$D$2:$D$11,'2008'!$E$2:$E$11,"")</f>
        <v>7</v>
      </c>
      <c r="E38" s="34">
        <f>_xlfn.XLOOKUP($A38,'2009'!$D$2:$D$9,'2009'!$E$2:$E$9,"")</f>
        <v>4</v>
      </c>
      <c r="T38" s="34">
        <f t="shared" si="3"/>
        <v>11</v>
      </c>
      <c r="U38" s="34"/>
      <c r="V38" s="34"/>
      <c r="W38" s="34"/>
    </row>
    <row r="39" spans="1:37" s="2" customFormat="1" x14ac:dyDescent="0.25">
      <c r="A39" s="34" t="s">
        <v>256</v>
      </c>
      <c r="B39" s="34" t="str">
        <f>_xlfn.XLOOKUP($A39,'2005'!$D$2:$D$7,'2005'!$E$2:$E$7,"")</f>
        <v/>
      </c>
      <c r="C39" s="34" t="str">
        <f>_xlfn.XLOOKUP($A39,'2006'!$D$2:$D$9,'2006'!$E$2:$E$9,"")</f>
        <v/>
      </c>
      <c r="D39" s="34">
        <f>_xlfn.XLOOKUP($A39,'2008'!$D$2:$D$11,'2008'!$E$2:$E$11,"")</f>
        <v>6</v>
      </c>
      <c r="E39" s="34" t="str">
        <f>_xlfn.XLOOKUP($A39,'2009'!$D$2:$D$9,'2009'!$E$2:$E$9,"")</f>
        <v/>
      </c>
      <c r="T39" s="34">
        <f t="shared" si="3"/>
        <v>6</v>
      </c>
      <c r="U39" s="34"/>
      <c r="V39" s="34"/>
      <c r="W39" s="34"/>
    </row>
    <row r="40" spans="1:37" s="2" customFormat="1" x14ac:dyDescent="0.25">
      <c r="A40" s="34" t="s">
        <v>257</v>
      </c>
      <c r="B40" s="34" t="str">
        <f>_xlfn.XLOOKUP($A40,'2005'!$D$2:$D$7,'2005'!$E$2:$E$7,"")</f>
        <v/>
      </c>
      <c r="C40" s="34" t="str">
        <f>_xlfn.XLOOKUP($A40,'2006'!$D$2:$D$9,'2006'!$E$2:$E$9,"")</f>
        <v/>
      </c>
      <c r="D40" s="34">
        <f>_xlfn.XLOOKUP($A40,'2008'!$D$2:$D$11,'2008'!$E$2:$E$11,"")</f>
        <v>4</v>
      </c>
      <c r="E40" s="34" t="str">
        <f>_xlfn.XLOOKUP($A40,'2009'!$D$2:$D$9,'2009'!$E$2:$E$9,"")</f>
        <v/>
      </c>
      <c r="T40" s="34">
        <f t="shared" si="3"/>
        <v>4</v>
      </c>
      <c r="U40" s="34"/>
      <c r="V40" s="34"/>
      <c r="W40" s="34"/>
    </row>
    <row r="41" spans="1:37" s="2" customFormat="1" x14ac:dyDescent="0.25">
      <c r="A41" s="34" t="s">
        <v>258</v>
      </c>
      <c r="B41" s="34" t="str">
        <f>_xlfn.XLOOKUP($A41,'2005'!$D$2:$D$7,'2005'!$E$2:$E$7,"")</f>
        <v/>
      </c>
      <c r="C41" s="34" t="str">
        <f>_xlfn.XLOOKUP($A41,'2006'!$D$2:$D$9,'2006'!$E$2:$E$9,"")</f>
        <v/>
      </c>
      <c r="D41" s="34">
        <f>_xlfn.XLOOKUP($A41,'2008'!$D$2:$D$11,'2008'!$E$2:$E$11,"")</f>
        <v>5</v>
      </c>
      <c r="E41" s="34" t="str">
        <f>_xlfn.XLOOKUP($A41,'2009'!$D$2:$D$9,'2009'!$E$2:$E$9,"")</f>
        <v/>
      </c>
      <c r="T41" s="34">
        <f t="shared" si="3"/>
        <v>5</v>
      </c>
      <c r="U41" s="34"/>
      <c r="V41" s="34"/>
      <c r="W41" s="34"/>
    </row>
    <row r="42" spans="1:37" s="2" customFormat="1" x14ac:dyDescent="0.25">
      <c r="A42" s="34" t="s">
        <v>266</v>
      </c>
      <c r="B42" s="34" t="str">
        <f>_xlfn.XLOOKUP($A42,'2005'!$D$2:$D$7,'2005'!$E$2:$E$7,"")</f>
        <v/>
      </c>
      <c r="C42" s="34" t="str">
        <f>_xlfn.XLOOKUP($A42,'2006'!$D$2:$D$9,'2006'!$E$2:$E$9,"")</f>
        <v/>
      </c>
      <c r="D42" s="34" t="str">
        <f>_xlfn.XLOOKUP($A42,'2008'!$D$2:$D$11,'2008'!$E$2:$E$11,"")</f>
        <v/>
      </c>
      <c r="E42" s="34">
        <f>_xlfn.XLOOKUP($A42,'2009'!$D$2:$D$9,'2009'!$E$2:$E$9,"")</f>
        <v>6</v>
      </c>
      <c r="T42" s="34">
        <f t="shared" si="3"/>
        <v>6</v>
      </c>
      <c r="U42" s="34"/>
      <c r="V42" s="34"/>
      <c r="W42" s="34"/>
    </row>
    <row r="43" spans="1:37" s="2" customFormat="1" x14ac:dyDescent="0.25">
      <c r="A43" s="34" t="s">
        <v>267</v>
      </c>
      <c r="B43" s="34" t="str">
        <f>_xlfn.XLOOKUP($A43,'2005'!$D$2:$D$7,'2005'!$E$2:$E$7,"")</f>
        <v/>
      </c>
      <c r="C43" s="34" t="str">
        <f>_xlfn.XLOOKUP($A43,'2006'!$D$2:$D$9,'2006'!$E$2:$E$9,"")</f>
        <v/>
      </c>
      <c r="D43" s="34" t="str">
        <f>_xlfn.XLOOKUP($A43,'2008'!$D$2:$D$11,'2008'!$E$2:$E$11,"")</f>
        <v/>
      </c>
      <c r="E43" s="34">
        <f>_xlfn.XLOOKUP($A43,'2009'!$D$2:$D$9,'2009'!$E$2:$E$9,"")</f>
        <v>3</v>
      </c>
      <c r="T43" s="34">
        <f t="shared" si="3"/>
        <v>3</v>
      </c>
      <c r="U43" s="34"/>
      <c r="V43" s="34"/>
      <c r="W43" s="34"/>
    </row>
    <row r="44" spans="1:37" s="29" customFormat="1" ht="19.5" customHeight="1" x14ac:dyDescent="0.25">
      <c r="A44" s="28" t="s">
        <v>8</v>
      </c>
      <c r="B44" t="str">
        <f>_xlfn.XLOOKUP($A44,'2005'!$D$2:$D$7,'2005'!$E$2:$E$7,"")</f>
        <v/>
      </c>
      <c r="C44">
        <f>_xlfn.XLOOKUP($A44,'2006'!$D$2:$D$9,'2006'!$E$2:$E$9,"")</f>
        <v>9</v>
      </c>
      <c r="D44">
        <f>_xlfn.XLOOKUP($A44,'2008'!$D$2:$D$11,'2008'!$E$2:$E$11,"")</f>
        <v>5</v>
      </c>
      <c r="E44">
        <f>_xlfn.XLOOKUP($A44,'2009'!$D$2:$D$9,'2009'!$E$2:$E$9,"")</f>
        <v>9</v>
      </c>
      <c r="F44" s="29">
        <f>_xlfn.XLOOKUP($A44,'2011'!$D$2:$D$9,'2011'!$E$2:$E$9,"")</f>
        <v>10</v>
      </c>
      <c r="G44" s="29">
        <f>_xlfn.XLOOKUP($A44,'2012'!$D$2:$D$11,'2012'!$E$2:$E$11,"")</f>
        <v>7</v>
      </c>
      <c r="H44" s="29">
        <f>_xlfn.XLOOKUP($A44,'2013'!$D$2:$D$11,'2013'!$E$2:$E$11,"")</f>
        <v>11</v>
      </c>
      <c r="I44" s="29">
        <f>_xlfn.XLOOKUP($A44,'2014'!$D$3:$D$16,'2014'!$E$3:$E$16,"")</f>
        <v>11</v>
      </c>
      <c r="J44" s="29">
        <f>_xlfn.XLOOKUP($A44,'2015'!$D$3:$D$16,'2015'!$E$3:$E$16,"")</f>
        <v>5</v>
      </c>
      <c r="K44" s="29">
        <f>_xlfn.XLOOKUP($A44,'2016'!$D$3:$D$16,'2016'!$E$3:$E$16,"")</f>
        <v>7</v>
      </c>
      <c r="L44" s="29">
        <f>_xlfn.XLOOKUP($A44,'2017'!$D$3:$D$16,'2017'!$E$3:$E$16,"")</f>
        <v>3</v>
      </c>
      <c r="M44" s="29">
        <f>_xlfn.XLOOKUP($A44,'2018'!$D$3:$D$16,'2018'!$E$3:$E$16,"")</f>
        <v>6</v>
      </c>
      <c r="N44" s="29">
        <f>_xlfn.XLOOKUP($A44,'2019'!$D$3:$D$16,'2019'!$E$3:$E$16,"")</f>
        <v>6</v>
      </c>
      <c r="O44" s="29">
        <f>_xlfn.XLOOKUP($A44,'2020'!$D$3:$D$16,'2020'!$E$3:$E$16,"")</f>
        <v>4</v>
      </c>
      <c r="P44" s="29">
        <f>_xlfn.XLOOKUP($A44,'2021'!$D$2:$D$13,'2021'!$E$2:$E$13,"")</f>
        <v>10</v>
      </c>
      <c r="Q44" s="29">
        <f>_xlfn.XLOOKUP($A44,'2022'!$D$2:$D$13,'2022'!$E$2:$E$13,"")</f>
        <v>9</v>
      </c>
      <c r="R44" s="29">
        <f>_xlfn.XLOOKUP($A44,'2023'!$D$2:$D$13,'2023'!$E$2:$E$13,"")</f>
        <v>8</v>
      </c>
      <c r="S44" s="31">
        <f>_xlfn.XLOOKUP($A44,'2024'!$D$2:$D$13,'2024'!$E$2:$E$13,"")</f>
        <v>10</v>
      </c>
      <c r="T44" s="29">
        <f>SUM(F44:S44)</f>
        <v>107</v>
      </c>
      <c r="U44" s="29">
        <f>SUM($F$27:$S$27)-SUMIFS($F$27:$S$27,$F44:$S44,"")</f>
        <v>189</v>
      </c>
      <c r="V44" s="30">
        <f>T44/U44</f>
        <v>0.56613756613756616</v>
      </c>
    </row>
    <row r="45" spans="1:37" ht="19.5" customHeight="1" x14ac:dyDescent="0.25">
      <c r="A45" s="34" t="s">
        <v>48</v>
      </c>
      <c r="B45" s="34" t="str">
        <f>_xlfn.XLOOKUP($A45,'2005'!$D$2:$D$7,'2005'!$E$2:$E$7,"")</f>
        <v/>
      </c>
      <c r="C45" s="34" t="str">
        <f>_xlfn.XLOOKUP($A45,'2006'!$D$2:$D$9,'2006'!$E$2:$E$9,"")</f>
        <v/>
      </c>
      <c r="D45" s="34" t="str">
        <f>_xlfn.XLOOKUP($A45,'2008'!$D$2:$D$11,'2008'!$E$2:$E$11,"")</f>
        <v/>
      </c>
      <c r="E45" s="34">
        <f>_xlfn.XLOOKUP($A45,'2009'!$D$2:$D$9,'2009'!$E$2:$E$9,"")</f>
        <v>13</v>
      </c>
      <c r="F45" s="34">
        <f>_xlfn.XLOOKUP($A45,'2011'!$D$2:$D$9,'2011'!$E$2:$E$9,0)</f>
        <v>9</v>
      </c>
      <c r="G45" s="34" t="str">
        <f>_xlfn.XLOOKUP($A45,'2012'!$D$2:$D$11,'2012'!$E$2:$E$11,"")</f>
        <v/>
      </c>
      <c r="H45" s="34" t="str">
        <f>_xlfn.XLOOKUP($A45,'2013'!$D$2:$D$11,'2013'!$E$2:$E$11,"")</f>
        <v/>
      </c>
      <c r="I45" s="34" t="str">
        <f>_xlfn.XLOOKUP($A45,'2014'!$D$3:$D$16,'2014'!$E$3:$E$16,"")</f>
        <v/>
      </c>
      <c r="J45" s="34" t="str">
        <f>_xlfn.XLOOKUP($A45,'2015'!$D$3:$D$16,'2015'!$E$3:$E$16,"")</f>
        <v/>
      </c>
      <c r="K45" s="34" t="str">
        <f>_xlfn.XLOOKUP($A45,'2016'!$D$3:$D$16,'2016'!$E$3:$E$16,"")</f>
        <v/>
      </c>
      <c r="L45" s="34" t="str">
        <f>_xlfn.XLOOKUP($A45,'2017'!$D$3:$D$16,'2017'!$E$3:$E$16,"")</f>
        <v/>
      </c>
      <c r="M45" s="34" t="str">
        <f>_xlfn.XLOOKUP($A45,'2018'!$D$3:$D$16,'2018'!$E$3:$E$16,"")</f>
        <v/>
      </c>
      <c r="N45" s="34" t="str">
        <f>_xlfn.XLOOKUP($A45,'2019'!$D$3:$D$16,'2019'!$E$3:$E$16,"")</f>
        <v/>
      </c>
      <c r="O45" s="34" t="str">
        <f>_xlfn.XLOOKUP($A45,'2020'!$D$3:$D$16,'2020'!$E$3:$E$16,"")</f>
        <v/>
      </c>
      <c r="P45" s="34" t="str">
        <f>_xlfn.XLOOKUP($A45,'2021'!$D$2:$D$13,'2021'!$E$2:$E$13,"")</f>
        <v/>
      </c>
      <c r="Q45" s="34" t="str">
        <f>_xlfn.XLOOKUP($A45,'2022'!$D$2:$D$13,'2022'!$E$2:$E$13,"")</f>
        <v/>
      </c>
      <c r="R45" s="37" t="str">
        <f>_xlfn.XLOOKUP($A45,'2023'!$D$2:$D$13,'2023'!$E$2:$E$13,"")</f>
        <v/>
      </c>
      <c r="S45" s="35" t="str">
        <f>_xlfn.XLOOKUP($A45,'2024'!$D$2:$D$13,'2024'!$E$2:$E$13,"")</f>
        <v/>
      </c>
      <c r="T45" s="34">
        <f t="shared" ref="T45:T67" si="4">SUM(F45:S45)</f>
        <v>9</v>
      </c>
      <c r="U45" s="34">
        <f t="shared" ref="U45:U67" si="5">SUM($F$27:$S$27)-SUMIFS($F$27:$S$27,$F45:$S45,"")</f>
        <v>14</v>
      </c>
      <c r="V45" s="34">
        <f t="shared" ref="V45:V67" si="6">T45/U45</f>
        <v>0.6428571428571429</v>
      </c>
      <c r="W45" s="3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s="29" customFormat="1" ht="19.5" customHeight="1" x14ac:dyDescent="0.25">
      <c r="A46" s="28" t="s">
        <v>10</v>
      </c>
      <c r="B46" t="str">
        <f>_xlfn.XLOOKUP($A46,'2005'!$D$2:$D$7,'2005'!$E$2:$E$7,"")</f>
        <v/>
      </c>
      <c r="C46" t="str">
        <f>_xlfn.XLOOKUP($A46,'2006'!$D$2:$D$9,'2006'!$E$2:$E$9,"")</f>
        <v/>
      </c>
      <c r="D46" t="str">
        <f>_xlfn.XLOOKUP($A46,'2008'!$D$2:$D$11,'2008'!$E$2:$E$11,"")</f>
        <v/>
      </c>
      <c r="E46" t="str">
        <f>_xlfn.XLOOKUP($A46,'2009'!$D$2:$D$9,'2009'!$E$2:$E$9,"")</f>
        <v/>
      </c>
      <c r="F46" s="29">
        <f>_xlfn.XLOOKUP($A46,'2011'!$D$2:$D$9,'2011'!$E$2:$E$9,0)</f>
        <v>9</v>
      </c>
      <c r="G46" s="29">
        <f>_xlfn.XLOOKUP($A46,'2012'!$D$2:$D$11,'2012'!$E$2:$E$11,"")</f>
        <v>10</v>
      </c>
      <c r="H46" s="29">
        <f>_xlfn.XLOOKUP($A46,'2013'!$D$2:$D$11,'2013'!$E$2:$E$11,"")</f>
        <v>7</v>
      </c>
      <c r="I46" s="29">
        <f>_xlfn.XLOOKUP($A46,'2014'!$D$3:$D$16,'2014'!$E$3:$E$16,"")</f>
        <v>4</v>
      </c>
      <c r="J46" s="29">
        <f>_xlfn.XLOOKUP($A46,'2015'!$D$3:$D$16,'2015'!$E$3:$E$16,"")</f>
        <v>8</v>
      </c>
      <c r="K46" s="29">
        <f>_xlfn.XLOOKUP($A46,'2016'!$D$3:$D$16,'2016'!$E$3:$E$16,"")</f>
        <v>7</v>
      </c>
      <c r="L46" s="29">
        <f>_xlfn.XLOOKUP($A46,'2017'!$D$3:$D$16,'2017'!$E$3:$E$16,"")</f>
        <v>6</v>
      </c>
      <c r="M46" s="29">
        <f>_xlfn.XLOOKUP($A46,'2018'!$D$3:$D$16,'2018'!$E$3:$E$16,"")</f>
        <v>8</v>
      </c>
      <c r="N46" s="29">
        <f>_xlfn.XLOOKUP($A46,'2019'!$D$3:$D$16,'2019'!$E$3:$E$16,"")</f>
        <v>7</v>
      </c>
      <c r="O46" s="29">
        <f>_xlfn.XLOOKUP($A46,'2020'!$D$3:$D$16,'2020'!$E$3:$E$16,"")</f>
        <v>11</v>
      </c>
      <c r="P46" s="29">
        <f>_xlfn.XLOOKUP($A46,'2021'!$D$2:$D$13,'2021'!$E$2:$E$13,"")</f>
        <v>8</v>
      </c>
      <c r="Q46" s="29">
        <f>_xlfn.XLOOKUP($A46,'2022'!$D$2:$D$13,'2022'!$E$2:$E$13,"")</f>
        <v>10</v>
      </c>
      <c r="R46" s="29">
        <f>_xlfn.XLOOKUP($A46,'2023'!$D$2:$D$13,'2023'!$E$2:$E$13,"")</f>
        <v>7</v>
      </c>
      <c r="S46" s="31">
        <f>_xlfn.XLOOKUP($A46,'2024'!$D$2:$D$13,'2024'!$E$2:$E$13,"")</f>
        <v>4</v>
      </c>
      <c r="T46" s="29">
        <f t="shared" si="4"/>
        <v>106</v>
      </c>
      <c r="U46" s="29">
        <f t="shared" si="5"/>
        <v>189</v>
      </c>
      <c r="V46" s="30">
        <f t="shared" si="6"/>
        <v>0.56084656084656082</v>
      </c>
    </row>
    <row r="47" spans="1:37" ht="19.5" customHeight="1" x14ac:dyDescent="0.25">
      <c r="A47" s="34" t="s">
        <v>12</v>
      </c>
      <c r="B47" s="34" t="str">
        <f>_xlfn.XLOOKUP($A47,'2005'!$D$2:$D$7,'2005'!$E$2:$E$7,"")</f>
        <v/>
      </c>
      <c r="C47" s="34" t="str">
        <f>_xlfn.XLOOKUP($A47,'2006'!$D$2:$D$9,'2006'!$E$2:$E$9,"")</f>
        <v/>
      </c>
      <c r="D47" s="34" t="str">
        <f>_xlfn.XLOOKUP($A47,'2008'!$D$2:$D$11,'2008'!$E$2:$E$11,"")</f>
        <v/>
      </c>
      <c r="E47" s="34" t="str">
        <f>_xlfn.XLOOKUP($A47,'2009'!$D$2:$D$9,'2009'!$E$2:$E$9,"")</f>
        <v/>
      </c>
      <c r="F47" s="34">
        <f>_xlfn.XLOOKUP($A47,'2011'!$D$2:$D$9,'2011'!$E$2:$E$9,0)</f>
        <v>8</v>
      </c>
      <c r="G47" s="34" t="str">
        <f>_xlfn.XLOOKUP($A47,'2012'!$D$2:$D$11,'2012'!$E$2:$E$11,"")</f>
        <v/>
      </c>
      <c r="H47" s="34" t="str">
        <f>_xlfn.XLOOKUP($A47,'2013'!$D$2:$D$11,'2013'!$E$2:$E$11,"")</f>
        <v/>
      </c>
      <c r="I47" s="34" t="str">
        <f>_xlfn.XLOOKUP($A47,'2014'!$D$3:$D$16,'2014'!$E$3:$E$16,"")</f>
        <v/>
      </c>
      <c r="J47" s="34" t="str">
        <f>_xlfn.XLOOKUP($A47,'2015'!$D$3:$D$16,'2015'!$E$3:$E$16,"")</f>
        <v/>
      </c>
      <c r="K47" s="34" t="str">
        <f>_xlfn.XLOOKUP($A47,'2016'!$D$3:$D$16,'2016'!$E$3:$E$16,"")</f>
        <v/>
      </c>
      <c r="L47" s="34" t="str">
        <f>_xlfn.XLOOKUP($A47,'2017'!$D$3:$D$16,'2017'!$E$3:$E$16,"")</f>
        <v/>
      </c>
      <c r="M47" s="34" t="str">
        <f>_xlfn.XLOOKUP($A47,'2018'!$D$3:$D$16,'2018'!$E$3:$E$16,"")</f>
        <v/>
      </c>
      <c r="N47" s="34" t="str">
        <f>_xlfn.XLOOKUP($A47,'2019'!$D$3:$D$16,'2019'!$E$3:$E$16,"")</f>
        <v/>
      </c>
      <c r="O47" s="34" t="str">
        <f>_xlfn.XLOOKUP($A47,'2020'!$D$3:$D$16,'2020'!$E$3:$E$16,"")</f>
        <v/>
      </c>
      <c r="P47" s="34" t="str">
        <f>_xlfn.XLOOKUP($A47,'2021'!$D$2:$D$13,'2021'!$E$2:$E$13,"")</f>
        <v/>
      </c>
      <c r="Q47" s="34" t="str">
        <f>_xlfn.XLOOKUP($A47,'2022'!$D$2:$D$13,'2022'!$E$2:$E$13,"")</f>
        <v/>
      </c>
      <c r="R47" s="37" t="str">
        <f>_xlfn.XLOOKUP($A47,'2023'!$D$2:$D$13,'2023'!$E$2:$E$13,"")</f>
        <v/>
      </c>
      <c r="S47" s="35" t="str">
        <f>_xlfn.XLOOKUP($A47,'2024'!$D$2:$D$13,'2024'!$E$2:$E$13,"")</f>
        <v/>
      </c>
      <c r="T47" s="34">
        <f t="shared" si="4"/>
        <v>8</v>
      </c>
      <c r="U47" s="34">
        <f t="shared" si="5"/>
        <v>14</v>
      </c>
      <c r="V47" s="34">
        <f t="shared" si="6"/>
        <v>0.5714285714285714</v>
      </c>
      <c r="W47" s="34"/>
    </row>
    <row r="48" spans="1:37" s="29" customFormat="1" ht="19.5" customHeight="1" x14ac:dyDescent="0.25">
      <c r="A48" s="28" t="s">
        <v>19</v>
      </c>
      <c r="B48" t="str">
        <f>_xlfn.XLOOKUP($A48,'2005'!$D$2:$D$7,'2005'!$E$2:$E$7,"")</f>
        <v/>
      </c>
      <c r="C48" t="str">
        <f>_xlfn.XLOOKUP($A48,'2006'!$D$2:$D$9,'2006'!$E$2:$E$9,"")</f>
        <v/>
      </c>
      <c r="D48">
        <f>_xlfn.XLOOKUP($A48,'2008'!$D$2:$D$11,'2008'!$E$2:$E$11,"")</f>
        <v>11</v>
      </c>
      <c r="E48">
        <f>_xlfn.XLOOKUP($A48,'2009'!$D$2:$D$9,'2009'!$E$2:$E$9,"")</f>
        <v>9</v>
      </c>
      <c r="F48" s="29">
        <f>_xlfn.XLOOKUP($A48,'2011'!$D$2:$D$9,'2011'!$E$2:$E$9,0)</f>
        <v>6</v>
      </c>
      <c r="G48" s="29">
        <f>_xlfn.XLOOKUP($A48,'2012'!$D$2:$D$11,'2012'!$E$2:$E$11,"")</f>
        <v>8</v>
      </c>
      <c r="H48" s="29">
        <f>_xlfn.XLOOKUP($A48,'2013'!$D$2:$D$11,'2013'!$E$2:$E$11,"")</f>
        <v>6</v>
      </c>
      <c r="I48" s="29">
        <f>_xlfn.XLOOKUP($A48,'2014'!$D$3:$D$16,'2014'!$E$3:$E$16,"")</f>
        <v>7</v>
      </c>
      <c r="J48" s="29">
        <f>_xlfn.XLOOKUP($A48,'2015'!$D$3:$D$16,'2015'!$E$3:$E$16,"")</f>
        <v>9</v>
      </c>
      <c r="K48" s="29">
        <f>_xlfn.XLOOKUP($A48,'2016'!$D$3:$D$16,'2016'!$E$3:$E$16,"")</f>
        <v>8</v>
      </c>
      <c r="L48" s="29">
        <f>_xlfn.XLOOKUP($A48,'2017'!$D$3:$D$16,'2017'!$E$3:$E$16,"")</f>
        <v>6</v>
      </c>
      <c r="M48" s="29">
        <f>_xlfn.XLOOKUP($A48,'2018'!$D$3:$D$16,'2018'!$E$3:$E$16,"")</f>
        <v>7</v>
      </c>
      <c r="N48" s="29">
        <f>_xlfn.XLOOKUP($A48,'2019'!$D$3:$D$16,'2019'!$E$3:$E$16,"")</f>
        <v>9</v>
      </c>
      <c r="O48" s="29">
        <f>_xlfn.XLOOKUP($A48,'2020'!$D$3:$D$16,'2020'!$E$3:$E$16,"")</f>
        <v>8</v>
      </c>
      <c r="P48" s="29">
        <f>_xlfn.XLOOKUP($A48,'2021'!$D$2:$D$13,'2021'!$E$2:$E$13,"")</f>
        <v>1</v>
      </c>
      <c r="Q48" s="29">
        <f>_xlfn.XLOOKUP($A48,'2022'!$D$2:$D$13,'2022'!$E$2:$E$13,"")</f>
        <v>7</v>
      </c>
      <c r="R48" s="29">
        <f>_xlfn.XLOOKUP($A48,'2023'!$D$2:$D$13,'2023'!$E$2:$E$13,"")</f>
        <v>7</v>
      </c>
      <c r="S48" s="31">
        <f>_xlfn.XLOOKUP($A48,'2024'!$D$2:$D$13,'2024'!$E$2:$E$13,"")</f>
        <v>8</v>
      </c>
      <c r="T48" s="29">
        <f t="shared" si="4"/>
        <v>97</v>
      </c>
      <c r="U48" s="29">
        <f t="shared" si="5"/>
        <v>189</v>
      </c>
      <c r="V48" s="30">
        <f t="shared" si="6"/>
        <v>0.51322751322751325</v>
      </c>
    </row>
    <row r="49" spans="1:23" ht="19.5" customHeight="1" x14ac:dyDescent="0.25">
      <c r="A49" s="34" t="s">
        <v>18</v>
      </c>
      <c r="B49" s="34" t="str">
        <f>_xlfn.XLOOKUP($A49,'2005'!$D$2:$D$7,'2005'!$E$2:$E$7,"")</f>
        <v/>
      </c>
      <c r="C49" s="34" t="str">
        <f>_xlfn.XLOOKUP($A49,'2006'!$D$2:$D$9,'2006'!$E$2:$E$9,"")</f>
        <v/>
      </c>
      <c r="D49" s="34" t="str">
        <f>_xlfn.XLOOKUP($A49,'2008'!$D$2:$D$11,'2008'!$E$2:$E$11,"")</f>
        <v/>
      </c>
      <c r="E49" s="34" t="str">
        <f>_xlfn.XLOOKUP($A49,'2009'!$D$2:$D$9,'2009'!$E$2:$E$9,"")</f>
        <v/>
      </c>
      <c r="F49" s="34">
        <f>_xlfn.XLOOKUP($A49,'2011'!$D$2:$D$9,'2011'!$E$2:$E$9,0)</f>
        <v>5</v>
      </c>
      <c r="G49" s="34" t="str">
        <f>_xlfn.XLOOKUP($A49,'2012'!$D$2:$D$11,'2012'!$E$2:$E$11,"")</f>
        <v/>
      </c>
      <c r="H49" s="34" t="str">
        <f>_xlfn.XLOOKUP($A49,'2013'!$D$2:$D$11,'2013'!$E$2:$E$11,"")</f>
        <v/>
      </c>
      <c r="I49" s="34" t="str">
        <f>_xlfn.XLOOKUP($A49,'2014'!$D$3:$D$16,'2014'!$E$3:$E$16,"")</f>
        <v/>
      </c>
      <c r="J49" s="34" t="str">
        <f>_xlfn.XLOOKUP($A49,'2015'!$D$3:$D$16,'2015'!$E$3:$E$16,"")</f>
        <v/>
      </c>
      <c r="K49" s="34" t="str">
        <f>_xlfn.XLOOKUP($A49,'2016'!$D$3:$D$16,'2016'!$E$3:$E$16,"")</f>
        <v/>
      </c>
      <c r="L49" s="34" t="str">
        <f>_xlfn.XLOOKUP($A49,'2017'!$D$3:$D$16,'2017'!$E$3:$E$16,"")</f>
        <v/>
      </c>
      <c r="M49" s="34" t="str">
        <f>_xlfn.XLOOKUP($A49,'2018'!$D$3:$D$16,'2018'!$E$3:$E$16,"")</f>
        <v/>
      </c>
      <c r="N49" s="34" t="str">
        <f>_xlfn.XLOOKUP($A49,'2019'!$D$3:$D$16,'2019'!$E$3:$E$16,"")</f>
        <v/>
      </c>
      <c r="O49" s="34" t="str">
        <f>_xlfn.XLOOKUP($A49,'2020'!$D$3:$D$16,'2020'!$E$3:$E$16,"")</f>
        <v/>
      </c>
      <c r="P49" s="34" t="str">
        <f>_xlfn.XLOOKUP($A49,'2021'!$D$2:$D$13,'2021'!$E$2:$E$13,"")</f>
        <v/>
      </c>
      <c r="Q49" s="34" t="str">
        <f>_xlfn.XLOOKUP($A49,'2022'!$D$2:$D$13,'2022'!$E$2:$E$13,"")</f>
        <v/>
      </c>
      <c r="R49" s="37" t="str">
        <f>_xlfn.XLOOKUP($A49,'2023'!$D$2:$D$13,'2023'!$E$2:$E$13,"")</f>
        <v/>
      </c>
      <c r="S49" s="35" t="str">
        <f>_xlfn.XLOOKUP($A49,'2024'!$D$2:$D$13,'2024'!$E$2:$E$13,"")</f>
        <v/>
      </c>
      <c r="T49" s="34">
        <f t="shared" si="4"/>
        <v>5</v>
      </c>
      <c r="U49" s="34">
        <f t="shared" si="5"/>
        <v>14</v>
      </c>
      <c r="V49" s="34">
        <f t="shared" si="6"/>
        <v>0.35714285714285715</v>
      </c>
      <c r="W49" s="34"/>
    </row>
    <row r="50" spans="1:23" ht="19.5" customHeight="1" x14ac:dyDescent="0.25">
      <c r="A50" s="34" t="s">
        <v>85</v>
      </c>
      <c r="B50" s="34" t="str">
        <f>_xlfn.XLOOKUP($A50,'2005'!$D$2:$D$7,'2005'!$E$2:$E$7,"")</f>
        <v/>
      </c>
      <c r="C50" s="34" t="str">
        <f>_xlfn.XLOOKUP($A50,'2006'!$D$2:$D$9,'2006'!$E$2:$E$9,"")</f>
        <v/>
      </c>
      <c r="D50" s="34" t="str">
        <f>_xlfn.XLOOKUP($A50,'2008'!$D$2:$D$11,'2008'!$E$2:$E$11,"")</f>
        <v/>
      </c>
      <c r="E50" s="34" t="str">
        <f>_xlfn.XLOOKUP($A50,'2009'!$D$2:$D$9,'2009'!$E$2:$E$9,"")</f>
        <v/>
      </c>
      <c r="F50" s="34">
        <f>_xlfn.XLOOKUP($A50,'2011'!$D$2:$D$9,'2011'!$E$2:$E$9,0)</f>
        <v>4</v>
      </c>
      <c r="G50" s="34" t="str">
        <f>_xlfn.XLOOKUP($A50,'2012'!$D$2:$D$11,'2012'!$E$2:$E$11,"")</f>
        <v/>
      </c>
      <c r="H50" s="34" t="str">
        <f>_xlfn.XLOOKUP($A50,'2013'!$D$2:$D$11,'2013'!$E$2:$E$11,"")</f>
        <v/>
      </c>
      <c r="I50" s="34" t="str">
        <f>_xlfn.XLOOKUP($A50,'2014'!$D$3:$D$16,'2014'!$E$3:$E$16,"")</f>
        <v/>
      </c>
      <c r="J50" s="34" t="str">
        <f>_xlfn.XLOOKUP($A50,'2015'!$D$3:$D$16,'2015'!$E$3:$E$16,"")</f>
        <v/>
      </c>
      <c r="K50" s="34" t="str">
        <f>_xlfn.XLOOKUP($A50,'2016'!$D$3:$D$16,'2016'!$E$3:$E$16,"")</f>
        <v/>
      </c>
      <c r="L50" s="34" t="str">
        <f>_xlfn.XLOOKUP($A50,'2017'!$D$3:$D$16,'2017'!$E$3:$E$16,"")</f>
        <v/>
      </c>
      <c r="M50" s="34" t="str">
        <f>_xlfn.XLOOKUP($A50,'2018'!$D$3:$D$16,'2018'!$E$3:$E$16,"")</f>
        <v/>
      </c>
      <c r="N50" s="34" t="str">
        <f>_xlfn.XLOOKUP($A50,'2019'!$D$3:$D$16,'2019'!$E$3:$E$16,"")</f>
        <v/>
      </c>
      <c r="O50" s="34" t="str">
        <f>_xlfn.XLOOKUP($A50,'2020'!$D$3:$D$16,'2020'!$E$3:$E$16,"")</f>
        <v/>
      </c>
      <c r="P50" s="34" t="str">
        <f>_xlfn.XLOOKUP($A50,'2021'!$D$2:$D$13,'2021'!$E$2:$E$13,"")</f>
        <v/>
      </c>
      <c r="Q50" s="34" t="str">
        <f>_xlfn.XLOOKUP($A50,'2022'!$D$2:$D$13,'2022'!$E$2:$E$13,"")</f>
        <v/>
      </c>
      <c r="R50" s="37" t="str">
        <f>_xlfn.XLOOKUP($A50,'2023'!$D$2:$D$13,'2023'!$E$2:$E$13,"")</f>
        <v/>
      </c>
      <c r="S50" s="35" t="str">
        <f>_xlfn.XLOOKUP($A50,'2024'!$D$2:$D$13,'2024'!$E$2:$E$13,"")</f>
        <v/>
      </c>
      <c r="T50" s="34">
        <f t="shared" si="4"/>
        <v>4</v>
      </c>
      <c r="U50" s="34">
        <f t="shared" si="5"/>
        <v>14</v>
      </c>
      <c r="V50" s="34">
        <f t="shared" si="6"/>
        <v>0.2857142857142857</v>
      </c>
      <c r="W50" s="34"/>
    </row>
    <row r="51" spans="1:23" s="29" customFormat="1" ht="19.5" customHeight="1" x14ac:dyDescent="0.25">
      <c r="A51" s="28" t="s">
        <v>21</v>
      </c>
      <c r="B51">
        <f>_xlfn.XLOOKUP($A51,'2005'!$D$2:$D$7,'2005'!$E$2:$E$7,"")</f>
        <v>9</v>
      </c>
      <c r="C51">
        <f>_xlfn.XLOOKUP($A51,'2006'!$D$2:$D$9,'2006'!$E$2:$E$9,"")</f>
        <v>8</v>
      </c>
      <c r="D51">
        <f>_xlfn.XLOOKUP($A51,'2008'!$D$2:$D$11,'2008'!$E$2:$E$11,"")</f>
        <v>8</v>
      </c>
      <c r="E51">
        <f>_xlfn.XLOOKUP($A51,'2009'!$D$2:$D$9,'2009'!$E$2:$E$9,"")</f>
        <v>7</v>
      </c>
      <c r="F51" s="29">
        <f>_xlfn.XLOOKUP($A51,'2011'!$D$2:$D$9,'2011'!$E$2:$E$9,0)</f>
        <v>4</v>
      </c>
      <c r="G51" s="29">
        <f>_xlfn.XLOOKUP($A51,'2012'!$D$2:$D$11,'2012'!$E$2:$E$11,"")</f>
        <v>4</v>
      </c>
      <c r="H51" s="29">
        <f>_xlfn.XLOOKUP($A51,'2013'!$D$2:$D$11,'2013'!$E$2:$E$11,"")</f>
        <v>7</v>
      </c>
      <c r="I51" s="29">
        <f>_xlfn.XLOOKUP($A51,'2014'!$D$3:$D$16,'2014'!$E$3:$E$16,"")</f>
        <v>7</v>
      </c>
      <c r="J51" s="29">
        <f>_xlfn.XLOOKUP($A51,'2015'!$D$3:$D$16,'2015'!$E$3:$E$16,"")</f>
        <v>7</v>
      </c>
      <c r="K51" s="29">
        <f>_xlfn.XLOOKUP($A51,'2016'!$D$3:$D$16,'2016'!$E$3:$E$16,"")</f>
        <v>3</v>
      </c>
      <c r="L51" s="29">
        <f>_xlfn.XLOOKUP($A51,'2017'!$D$3:$D$16,'2017'!$E$3:$E$16,"")</f>
        <v>6</v>
      </c>
      <c r="M51" s="29">
        <f>_xlfn.XLOOKUP($A51,'2018'!$D$3:$D$16,'2018'!$E$3:$E$16,"")</f>
        <v>8</v>
      </c>
      <c r="N51" s="29">
        <f>_xlfn.XLOOKUP($A51,'2019'!$D$3:$D$16,'2019'!$E$3:$E$16,"")</f>
        <v>9</v>
      </c>
      <c r="O51" s="29">
        <f>_xlfn.XLOOKUP($A51,'2020'!$D$3:$D$16,'2020'!$E$3:$E$16,"")</f>
        <v>7</v>
      </c>
      <c r="P51" s="29">
        <f>_xlfn.XLOOKUP($A51,'2021'!$D$2:$D$13,'2021'!$E$2:$E$13,"")</f>
        <v>11</v>
      </c>
      <c r="Q51" s="29">
        <f>_xlfn.XLOOKUP($A51,'2022'!$D$2:$D$13,'2022'!$E$2:$E$13,"")</f>
        <v>5</v>
      </c>
      <c r="R51" s="29">
        <f>_xlfn.XLOOKUP($A51,'2023'!$D$2:$D$13,'2023'!$E$2:$E$13,"")</f>
        <v>7</v>
      </c>
      <c r="S51" s="31">
        <f>_xlfn.XLOOKUP($A51,'2024'!$D$2:$D$13,'2024'!$E$2:$E$13,"")</f>
        <v>11</v>
      </c>
      <c r="T51" s="29">
        <f t="shared" si="4"/>
        <v>96</v>
      </c>
      <c r="U51" s="29">
        <f t="shared" si="5"/>
        <v>189</v>
      </c>
      <c r="V51" s="30">
        <f t="shared" si="6"/>
        <v>0.50793650793650791</v>
      </c>
    </row>
    <row r="52" spans="1:23" ht="19.5" customHeight="1" x14ac:dyDescent="0.25">
      <c r="A52" s="34" t="s">
        <v>45</v>
      </c>
      <c r="B52" s="34" t="str">
        <f>_xlfn.XLOOKUP($A52,'2005'!$D$2:$D$7,'2005'!$E$2:$E$7,"")</f>
        <v/>
      </c>
      <c r="C52" s="34" t="str">
        <f>_xlfn.XLOOKUP($A52,'2006'!$D$2:$D$9,'2006'!$E$2:$E$9,"")</f>
        <v/>
      </c>
      <c r="D52" s="34" t="str">
        <f>_xlfn.XLOOKUP($A52,'2008'!$D$2:$D$11,'2008'!$E$2:$E$11,"")</f>
        <v/>
      </c>
      <c r="E52" s="34" t="str">
        <f>_xlfn.XLOOKUP($A52,'2009'!$D$2:$D$9,'2009'!$E$2:$E$9,"")</f>
        <v/>
      </c>
      <c r="F52" s="34"/>
      <c r="G52" s="34">
        <f>_xlfn.XLOOKUP($A52,'2012'!$D$2:$D$11,'2012'!$E$2:$E$11,"")</f>
        <v>9</v>
      </c>
      <c r="H52" s="34" t="str">
        <f>_xlfn.XLOOKUP($A52,'2013'!$D$2:$D$11,'2013'!$E$2:$E$11,"")</f>
        <v/>
      </c>
      <c r="I52" s="34" t="str">
        <f>_xlfn.XLOOKUP($A52,'2014'!$D$3:$D$16,'2014'!$E$3:$E$16,"")</f>
        <v/>
      </c>
      <c r="J52" s="34" t="str">
        <f>_xlfn.XLOOKUP($A52,'2015'!$D$3:$D$16,'2015'!$E$3:$E$16,"")</f>
        <v/>
      </c>
      <c r="K52" s="34" t="str">
        <f>_xlfn.XLOOKUP($A52,'2016'!$D$3:$D$16,'2016'!$E$3:$E$16,"")</f>
        <v/>
      </c>
      <c r="L52" s="34" t="str">
        <f>_xlfn.XLOOKUP($A52,'2017'!$D$3:$D$16,'2017'!$E$3:$E$16,"")</f>
        <v/>
      </c>
      <c r="M52" s="34" t="str">
        <f>_xlfn.XLOOKUP($A52,'2018'!$D$3:$D$16,'2018'!$E$3:$E$16,"")</f>
        <v/>
      </c>
      <c r="N52" s="34" t="str">
        <f>_xlfn.XLOOKUP($A52,'2019'!$D$3:$D$16,'2019'!$E$3:$E$16,"")</f>
        <v/>
      </c>
      <c r="O52" s="34" t="str">
        <f>_xlfn.XLOOKUP($A52,'2020'!$D$3:$D$16,'2020'!$E$3:$E$16,"")</f>
        <v/>
      </c>
      <c r="P52" s="34" t="str">
        <f>_xlfn.XLOOKUP($A52,'2021'!$D$2:$D$13,'2021'!$E$2:$E$13,"")</f>
        <v/>
      </c>
      <c r="Q52" s="34" t="str">
        <f>_xlfn.XLOOKUP($A52,'2022'!$D$2:$D$13,'2022'!$E$2:$E$13,"")</f>
        <v/>
      </c>
      <c r="R52" s="37" t="str">
        <f>_xlfn.XLOOKUP($A52,'2023'!$D$2:$D$13,'2023'!$E$2:$E$13,"")</f>
        <v/>
      </c>
      <c r="S52" s="35" t="str">
        <f>_xlfn.XLOOKUP($A52,'2024'!$D$2:$D$13,'2024'!$E$2:$E$13,"")</f>
        <v/>
      </c>
      <c r="T52" s="34">
        <f t="shared" si="4"/>
        <v>9</v>
      </c>
      <c r="U52" s="34">
        <f t="shared" si="5"/>
        <v>14</v>
      </c>
      <c r="V52" s="34">
        <f t="shared" si="6"/>
        <v>0.6428571428571429</v>
      </c>
      <c r="W52" s="34"/>
    </row>
    <row r="53" spans="1:23" s="29" customFormat="1" ht="19.5" customHeight="1" x14ac:dyDescent="0.25">
      <c r="A53" s="28" t="s">
        <v>46</v>
      </c>
      <c r="B53">
        <f>_xlfn.XLOOKUP($A53,'2005'!$D$2:$D$7,'2005'!$E$2:$E$7,"")</f>
        <v>2</v>
      </c>
      <c r="C53" t="str">
        <f>_xlfn.XLOOKUP($A53,'2006'!$D$2:$D$9,'2006'!$E$2:$E$9,"")</f>
        <v/>
      </c>
      <c r="D53" t="str">
        <f>_xlfn.XLOOKUP($A53,'2008'!$D$2:$D$11,'2008'!$E$2:$E$11,"")</f>
        <v/>
      </c>
      <c r="E53" t="str">
        <f>_xlfn.XLOOKUP($A53,'2009'!$D$2:$D$9,'2009'!$E$2:$E$9,"")</f>
        <v/>
      </c>
      <c r="G53" s="29">
        <f>_xlfn.XLOOKUP($A53,'2012'!$D$2:$D$11,'2012'!$E$2:$E$11,"")</f>
        <v>7</v>
      </c>
      <c r="H53" s="29">
        <f>_xlfn.XLOOKUP($A53,'2013'!$D$2:$D$11,'2013'!$E$2:$E$11,"")</f>
        <v>9</v>
      </c>
      <c r="I53" s="29">
        <f>_xlfn.XLOOKUP($A53,'2014'!$D$3:$D$16,'2014'!$E$3:$E$16,"")</f>
        <v>7</v>
      </c>
      <c r="J53" s="29">
        <f>_xlfn.XLOOKUP($A53,'2015'!$D$3:$D$16,'2015'!$E$3:$E$16,"")</f>
        <v>3</v>
      </c>
      <c r="K53" s="29">
        <f>_xlfn.XLOOKUP($A53,'2016'!$D$3:$D$16,'2016'!$E$3:$E$16,"")</f>
        <v>8</v>
      </c>
      <c r="L53" s="29">
        <f>_xlfn.XLOOKUP($A53,'2017'!$D$3:$D$16,'2017'!$E$3:$E$16,"")</f>
        <v>10</v>
      </c>
      <c r="M53" s="29">
        <f>_xlfn.XLOOKUP($A53,'2018'!$D$3:$D$16,'2018'!$E$3:$E$16,"")</f>
        <v>5</v>
      </c>
      <c r="N53" s="29">
        <f>_xlfn.XLOOKUP($A53,'2019'!$D$3:$D$16,'2019'!$E$3:$E$16,"")</f>
        <v>7</v>
      </c>
      <c r="O53" s="29">
        <f>_xlfn.XLOOKUP($A53,'2020'!$D$3:$D$16,'2020'!$E$3:$E$16,"")</f>
        <v>7</v>
      </c>
      <c r="P53" s="29">
        <f>_xlfn.XLOOKUP($A53,'2021'!$D$2:$D$13,'2021'!$E$2:$E$13,"")</f>
        <v>6</v>
      </c>
      <c r="Q53" s="29">
        <f>_xlfn.XLOOKUP($A53,'2022'!$D$2:$D$13,'2022'!$E$2:$E$13,"")</f>
        <v>10</v>
      </c>
      <c r="R53" s="29">
        <f>_xlfn.XLOOKUP($A53,'2023'!$D$2:$D$13,'2023'!$E$2:$E$13,"")</f>
        <v>6</v>
      </c>
      <c r="S53" s="31">
        <f>_xlfn.XLOOKUP($A53,'2024'!$D$2:$D$13,'2024'!$E$2:$E$13,"")</f>
        <v>10</v>
      </c>
      <c r="T53" s="29">
        <f t="shared" si="4"/>
        <v>95</v>
      </c>
      <c r="U53" s="29">
        <f t="shared" si="5"/>
        <v>175</v>
      </c>
      <c r="V53" s="30">
        <f t="shared" si="6"/>
        <v>0.54285714285714282</v>
      </c>
    </row>
    <row r="54" spans="1:23" s="29" customFormat="1" ht="19.5" customHeight="1" x14ac:dyDescent="0.25">
      <c r="A54" s="50" t="s">
        <v>43</v>
      </c>
      <c r="B54" s="50" t="str">
        <f>_xlfn.XLOOKUP($A54,'2005'!$D$2:$D$7,'2005'!$E$2:$E$7,"")</f>
        <v/>
      </c>
      <c r="C54" s="50" t="str">
        <f>_xlfn.XLOOKUP($A54,'2006'!$D$2:$D$9,'2006'!$E$2:$E$9,"")</f>
        <v/>
      </c>
      <c r="D54" s="50" t="str">
        <f>_xlfn.XLOOKUP($A54,'2008'!$D$2:$D$11,'2008'!$E$2:$E$11,"")</f>
        <v/>
      </c>
      <c r="E54" s="50" t="str">
        <f>_xlfn.XLOOKUP($A54,'2009'!$D$2:$D$9,'2009'!$E$2:$E$9,"")</f>
        <v/>
      </c>
      <c r="F54" s="50"/>
      <c r="G54" s="50">
        <f>_xlfn.XLOOKUP($A54,'2012'!$D$2:$D$11,'2012'!$E$2:$E$11,"")</f>
        <v>6</v>
      </c>
      <c r="H54" s="50">
        <f>_xlfn.XLOOKUP($A54,'2013'!$D$2:$D$11,'2013'!$E$2:$E$11,"")</f>
        <v>8</v>
      </c>
      <c r="I54" s="50">
        <f>_xlfn.XLOOKUP($A54,'2014'!$D$3:$D$16,'2014'!$E$3:$E$16,"")</f>
        <v>5</v>
      </c>
      <c r="J54" s="50">
        <f>_xlfn.XLOOKUP($A54,'2015'!$D$3:$D$16,'2015'!$E$3:$E$16,"")</f>
        <v>9</v>
      </c>
      <c r="K54" s="50">
        <f>_xlfn.XLOOKUP($A54,'2016'!$D$3:$D$16,'2016'!$E$3:$E$16,"")</f>
        <v>12</v>
      </c>
      <c r="L54" s="50">
        <f>_xlfn.XLOOKUP($A54,'2017'!$D$3:$D$16,'2017'!$E$3:$E$16,"")</f>
        <v>3</v>
      </c>
      <c r="M54" s="50">
        <f>_xlfn.XLOOKUP($A54,'2018'!$D$3:$D$16,'2018'!$E$3:$E$16,"")</f>
        <v>3</v>
      </c>
      <c r="N54" s="50">
        <f>_xlfn.XLOOKUP($A54,'2019'!$D$3:$D$16,'2019'!$E$3:$E$16,"")</f>
        <v>4</v>
      </c>
      <c r="O54" s="50">
        <f>_xlfn.XLOOKUP($A54,'2020'!$D$3:$D$16,'2020'!$E$3:$E$16,"")</f>
        <v>9</v>
      </c>
      <c r="P54" s="50">
        <f>_xlfn.XLOOKUP($A54,'2021'!$D$2:$D$13,'2021'!$E$2:$E$13,"")</f>
        <v>3</v>
      </c>
      <c r="Q54" s="50">
        <f>_xlfn.XLOOKUP($A54,'2022'!$D$2:$D$13,'2022'!$E$2:$E$13,"")</f>
        <v>7</v>
      </c>
      <c r="R54" s="50">
        <f>_xlfn.XLOOKUP($A54,'2023'!$D$2:$D$13,'2023'!$E$2:$E$13,"")</f>
        <v>3</v>
      </c>
      <c r="S54" s="51">
        <f>_xlfn.XLOOKUP($A54,'2024'!$D$2:$D$13,'2024'!$E$2:$E$13,"")</f>
        <v>2</v>
      </c>
      <c r="T54" s="50">
        <f t="shared" si="4"/>
        <v>74</v>
      </c>
      <c r="U54" s="50">
        <f t="shared" si="5"/>
        <v>175</v>
      </c>
      <c r="V54" s="52">
        <f t="shared" si="6"/>
        <v>0.42285714285714288</v>
      </c>
      <c r="W54" s="50"/>
    </row>
    <row r="55" spans="1:23" s="29" customFormat="1" ht="19.5" customHeight="1" x14ac:dyDescent="0.25">
      <c r="A55" s="28" t="s">
        <v>44</v>
      </c>
      <c r="B55" t="str">
        <f>_xlfn.XLOOKUP($A55,'2005'!$D$2:$D$7,'2005'!$E$2:$E$7,"")</f>
        <v/>
      </c>
      <c r="C55" t="str">
        <f>_xlfn.XLOOKUP($A55,'2006'!$D$2:$D$9,'2006'!$E$2:$E$9,"")</f>
        <v/>
      </c>
      <c r="D55" t="str">
        <f>_xlfn.XLOOKUP($A55,'2008'!$D$2:$D$11,'2008'!$E$2:$E$11,"")</f>
        <v/>
      </c>
      <c r="E55" t="str">
        <f>_xlfn.XLOOKUP($A55,'2009'!$D$2:$D$9,'2009'!$E$2:$E$9,"")</f>
        <v/>
      </c>
      <c r="G55" s="29">
        <f>_xlfn.XLOOKUP($A55,'2012'!$D$2:$D$11,'2012'!$E$2:$E$11,"")</f>
        <v>6</v>
      </c>
      <c r="H55" s="29">
        <f>_xlfn.XLOOKUP($A55,'2013'!$D$2:$D$11,'2013'!$E$2:$E$11,"")</f>
        <v>7</v>
      </c>
      <c r="I55" s="29">
        <f>_xlfn.XLOOKUP($A55,'2014'!$D$3:$D$16,'2014'!$E$3:$E$16,"")</f>
        <v>4</v>
      </c>
      <c r="J55" s="29">
        <f>_xlfn.XLOOKUP($A55,'2015'!$D$3:$D$16,'2015'!$E$3:$E$16,"")</f>
        <v>7</v>
      </c>
      <c r="K55" s="29">
        <f>_xlfn.XLOOKUP($A55,'2016'!$D$3:$D$16,'2016'!$E$3:$E$16,"")</f>
        <v>2</v>
      </c>
      <c r="L55" s="29">
        <f>_xlfn.XLOOKUP($A55,'2017'!$D$3:$D$16,'2017'!$E$3:$E$16,"")</f>
        <v>6</v>
      </c>
      <c r="M55" s="29">
        <f>_xlfn.XLOOKUP($A55,'2018'!$D$3:$D$16,'2018'!$E$3:$E$16,"")</f>
        <v>4</v>
      </c>
      <c r="N55" s="29">
        <f>_xlfn.XLOOKUP($A55,'2019'!$D$3:$D$16,'2019'!$E$3:$E$16,"")</f>
        <v>6</v>
      </c>
      <c r="O55" s="29">
        <f>_xlfn.XLOOKUP($A55,'2020'!$D$3:$D$16,'2020'!$E$3:$E$16,"")</f>
        <v>4</v>
      </c>
      <c r="P55" s="29">
        <f>_xlfn.XLOOKUP($A55,'2021'!$D$2:$D$13,'2021'!$E$2:$E$13,"")</f>
        <v>10</v>
      </c>
      <c r="Q55" s="29">
        <f>_xlfn.XLOOKUP($A55,'2022'!$D$2:$D$13,'2022'!$E$2:$E$13,"")</f>
        <v>7</v>
      </c>
      <c r="R55" s="29">
        <f>_xlfn.XLOOKUP($A55,'2023'!$D$2:$D$13,'2023'!$E$2:$E$13,"")</f>
        <v>6</v>
      </c>
      <c r="S55" s="31">
        <f>_xlfn.XLOOKUP($A55,'2024'!$D$2:$D$13,'2024'!$E$2:$E$13,"")</f>
        <v>4</v>
      </c>
      <c r="T55" s="29">
        <f t="shared" si="4"/>
        <v>73</v>
      </c>
      <c r="U55" s="29">
        <f t="shared" si="5"/>
        <v>175</v>
      </c>
      <c r="V55" s="30">
        <f t="shared" si="6"/>
        <v>0.41714285714285715</v>
      </c>
    </row>
    <row r="56" spans="1:23" s="29" customFormat="1" ht="19.5" customHeight="1" x14ac:dyDescent="0.25">
      <c r="A56" s="28" t="s">
        <v>58</v>
      </c>
      <c r="B56" t="str">
        <f>_xlfn.XLOOKUP($A56,'2005'!$D$2:$D$7,'2005'!$E$2:$E$7,"")</f>
        <v/>
      </c>
      <c r="C56" t="str">
        <f>_xlfn.XLOOKUP($A56,'2006'!$D$2:$D$9,'2006'!$E$2:$E$9,"")</f>
        <v/>
      </c>
      <c r="D56" t="str">
        <f>_xlfn.XLOOKUP($A56,'2008'!$D$2:$D$11,'2008'!$E$2:$E$11,"")</f>
        <v/>
      </c>
      <c r="E56" t="str">
        <f>_xlfn.XLOOKUP($A56,'2009'!$D$2:$D$9,'2009'!$E$2:$E$9,"")</f>
        <v/>
      </c>
      <c r="G56" s="29" t="str">
        <f>_xlfn.XLOOKUP($A56,'2012'!$D$2:$D$11,'2012'!$E$2:$E$11,"")</f>
        <v/>
      </c>
      <c r="H56" s="29">
        <f>_xlfn.XLOOKUP($A56,'2013'!$D$2:$D$11,'2013'!$E$2:$E$11,"")</f>
        <v>7</v>
      </c>
      <c r="I56" s="29">
        <f>_xlfn.XLOOKUP($A56,'2014'!$D$3:$D$16,'2014'!$E$3:$E$16,"")</f>
        <v>8</v>
      </c>
      <c r="J56" s="29">
        <f>_xlfn.XLOOKUP($A56,'2015'!$D$3:$D$16,'2015'!$E$3:$E$16,"")</f>
        <v>6</v>
      </c>
      <c r="K56" s="29">
        <f>_xlfn.XLOOKUP($A56,'2016'!$D$3:$D$16,'2016'!$E$3:$E$16,"")</f>
        <v>7</v>
      </c>
      <c r="L56" s="29">
        <f>_xlfn.XLOOKUP($A56,'2017'!$D$3:$D$16,'2017'!$E$3:$E$16,"")</f>
        <v>8</v>
      </c>
      <c r="M56" s="29">
        <f>_xlfn.XLOOKUP($A56,'2018'!$D$3:$D$16,'2018'!$E$3:$E$16,"")</f>
        <v>7</v>
      </c>
      <c r="N56" s="29">
        <f>_xlfn.XLOOKUP($A56,'2019'!$D$3:$D$16,'2019'!$E$3:$E$16,"")</f>
        <v>7</v>
      </c>
      <c r="O56" s="29">
        <f>_xlfn.XLOOKUP($A56,'2020'!$D$3:$D$16,'2020'!$E$3:$E$16,"")</f>
        <v>1</v>
      </c>
      <c r="P56" s="29">
        <f>_xlfn.XLOOKUP($A56,'2021'!$D$2:$D$13,'2021'!$E$2:$E$13,"")</f>
        <v>6</v>
      </c>
      <c r="Q56" s="29">
        <f>_xlfn.XLOOKUP($A56,'2022'!$D$2:$D$13,'2022'!$E$2:$E$13,"")</f>
        <v>7</v>
      </c>
      <c r="R56" s="29">
        <f>_xlfn.XLOOKUP($A56,'2023'!$D$2:$D$13,'2023'!$E$2:$E$13,"")</f>
        <v>5</v>
      </c>
      <c r="S56" s="31">
        <f>_xlfn.XLOOKUP($A56,'2024'!$D$2:$D$13,'2024'!$E$2:$E$13,"")</f>
        <v>9</v>
      </c>
      <c r="T56" s="29">
        <f t="shared" si="4"/>
        <v>78</v>
      </c>
      <c r="U56" s="29">
        <f t="shared" si="5"/>
        <v>161</v>
      </c>
      <c r="V56" s="30">
        <f t="shared" si="6"/>
        <v>0.48447204968944102</v>
      </c>
    </row>
    <row r="57" spans="1:23" ht="19.5" customHeight="1" x14ac:dyDescent="0.25">
      <c r="A57" s="34" t="s">
        <v>110</v>
      </c>
      <c r="B57" s="34" t="str">
        <f>_xlfn.XLOOKUP($A57,'2005'!$D$2:$D$7,'2005'!$E$2:$E$7,"")</f>
        <v/>
      </c>
      <c r="C57" s="34" t="str">
        <f>_xlfn.XLOOKUP($A57,'2006'!$D$2:$D$9,'2006'!$E$2:$E$9,"")</f>
        <v/>
      </c>
      <c r="D57" s="34" t="str">
        <f>_xlfn.XLOOKUP($A57,'2008'!$D$2:$D$11,'2008'!$E$2:$E$11,"")</f>
        <v/>
      </c>
      <c r="E57" s="34" t="str">
        <f>_xlfn.XLOOKUP($A57,'2009'!$D$2:$D$9,'2009'!$E$2:$E$9,"")</f>
        <v/>
      </c>
      <c r="F57" s="34"/>
      <c r="G57" s="34" t="str">
        <f>_xlfn.XLOOKUP($A57,'2012'!$D$2:$D$11,'2012'!$E$2:$E$11,"")</f>
        <v/>
      </c>
      <c r="H57" s="34">
        <f>_xlfn.XLOOKUP($A57,'2013'!$D$2:$D$11,'2013'!$E$2:$E$11,"")</f>
        <v>5</v>
      </c>
      <c r="I57" s="34" t="str">
        <f>_xlfn.XLOOKUP($A57,'2014'!$D$3:$D$16,'2014'!$E$3:$E$16,"")</f>
        <v/>
      </c>
      <c r="J57" s="34" t="str">
        <f>_xlfn.XLOOKUP($A57,'2015'!$D$3:$D$16,'2015'!$E$3:$E$16,"")</f>
        <v/>
      </c>
      <c r="K57" s="34" t="str">
        <f>_xlfn.XLOOKUP($A57,'2016'!$D$3:$D$16,'2016'!$E$3:$E$16,"")</f>
        <v/>
      </c>
      <c r="L57" s="34" t="str">
        <f>_xlfn.XLOOKUP($A57,'2017'!$D$3:$D$16,'2017'!$E$3:$E$16,"")</f>
        <v/>
      </c>
      <c r="M57" s="34" t="str">
        <f>_xlfn.XLOOKUP($A57,'2018'!$D$3:$D$16,'2018'!$E$3:$E$16,"")</f>
        <v/>
      </c>
      <c r="N57" s="34" t="str">
        <f>_xlfn.XLOOKUP($A57,'2019'!$D$3:$D$16,'2019'!$E$3:$E$16,"")</f>
        <v/>
      </c>
      <c r="O57" s="34" t="str">
        <f>_xlfn.XLOOKUP($A57,'2020'!$D$3:$D$16,'2020'!$E$3:$E$16,"")</f>
        <v/>
      </c>
      <c r="P57" s="34" t="str">
        <f>_xlfn.XLOOKUP($A57,'2021'!$D$2:$D$13,'2021'!$E$2:$E$13,"")</f>
        <v/>
      </c>
      <c r="Q57" s="34" t="str">
        <f>_xlfn.XLOOKUP($A57,'2022'!$D$2:$D$13,'2022'!$E$2:$E$13,"")</f>
        <v/>
      </c>
      <c r="R57" s="37" t="str">
        <f>_xlfn.XLOOKUP($A57,'2023'!$D$2:$D$13,'2023'!$E$2:$E$13,"")</f>
        <v/>
      </c>
      <c r="S57" s="35" t="str">
        <f>_xlfn.XLOOKUP($A57,'2024'!$D$2:$D$13,'2024'!$E$2:$E$13,"")</f>
        <v/>
      </c>
      <c r="T57" s="34">
        <f t="shared" si="4"/>
        <v>5</v>
      </c>
      <c r="U57" s="34">
        <f t="shared" si="5"/>
        <v>14</v>
      </c>
      <c r="V57" s="34">
        <f t="shared" si="6"/>
        <v>0.35714285714285715</v>
      </c>
      <c r="W57" s="34"/>
    </row>
    <row r="58" spans="1:23" ht="19.5" customHeight="1" x14ac:dyDescent="0.25">
      <c r="A58" s="34" t="s">
        <v>20</v>
      </c>
      <c r="B58" s="34" t="str">
        <f>_xlfn.XLOOKUP($A58,'2005'!$D$2:$D$7,'2005'!$E$2:$E$7,"")</f>
        <v/>
      </c>
      <c r="C58" s="34" t="str">
        <f>_xlfn.XLOOKUP($A58,'2006'!$D$2:$D$9,'2006'!$E$2:$E$9,"")</f>
        <v/>
      </c>
      <c r="D58" s="34" t="str">
        <f>_xlfn.XLOOKUP($A58,'2008'!$D$2:$D$11,'2008'!$E$2:$E$11,"")</f>
        <v/>
      </c>
      <c r="E58" s="34">
        <f>_xlfn.XLOOKUP($A58,'2009'!$D$2:$D$9,'2009'!$E$2:$E$9,"")</f>
        <v>5</v>
      </c>
      <c r="F58" s="34"/>
      <c r="G58" s="34">
        <f>_xlfn.XLOOKUP($A58,'2012'!$D$2:$D$11,'2012'!$E$2:$E$11,"")</f>
        <v>6</v>
      </c>
      <c r="H58" s="34">
        <f>_xlfn.XLOOKUP($A58,'2013'!$D$2:$D$11,'2013'!$E$2:$E$11,"")</f>
        <v>3</v>
      </c>
      <c r="I58" s="34">
        <f>_xlfn.XLOOKUP($A58,'2014'!$D$3:$D$16,'2014'!$E$3:$E$16,"")</f>
        <v>8</v>
      </c>
      <c r="J58" s="34">
        <f>_xlfn.XLOOKUP($A58,'2015'!$D$3:$D$16,'2015'!$E$3:$E$16,"")</f>
        <v>6</v>
      </c>
      <c r="K58" s="34" t="str">
        <f>_xlfn.XLOOKUP($A58,'2016'!$D$3:$D$16,'2016'!$E$3:$E$16,"")</f>
        <v/>
      </c>
      <c r="L58" s="34" t="str">
        <f>_xlfn.XLOOKUP($A58,'2017'!$D$3:$D$16,'2017'!$E$3:$E$16,"")</f>
        <v/>
      </c>
      <c r="M58" s="34" t="str">
        <f>_xlfn.XLOOKUP($A58,'2018'!$D$3:$D$16,'2018'!$E$3:$E$16,"")</f>
        <v/>
      </c>
      <c r="N58" s="34" t="str">
        <f>_xlfn.XLOOKUP($A58,'2019'!$D$3:$D$16,'2019'!$E$3:$E$16,"")</f>
        <v/>
      </c>
      <c r="O58" s="34" t="str">
        <f>_xlfn.XLOOKUP($A58,'2020'!$D$3:$D$16,'2020'!$E$3:$E$16,"")</f>
        <v/>
      </c>
      <c r="P58" s="34" t="str">
        <f>_xlfn.XLOOKUP($A58,'2021'!$D$2:$D$13,'2021'!$E$2:$E$13,"")</f>
        <v/>
      </c>
      <c r="Q58" s="34" t="str">
        <f>_xlfn.XLOOKUP($A58,'2022'!$D$2:$D$13,'2022'!$E$2:$E$13,"")</f>
        <v/>
      </c>
      <c r="R58" s="37" t="str">
        <f>_xlfn.XLOOKUP($A58,'2023'!$D$2:$D$13,'2023'!$E$2:$E$13,"")</f>
        <v/>
      </c>
      <c r="S58" s="35" t="str">
        <f>_xlfn.XLOOKUP($A58,'2024'!$D$2:$D$13,'2024'!$E$2:$E$13,"")</f>
        <v/>
      </c>
      <c r="T58" s="34">
        <f t="shared" si="4"/>
        <v>23</v>
      </c>
      <c r="U58" s="34">
        <f t="shared" si="5"/>
        <v>54</v>
      </c>
      <c r="V58" s="34">
        <f t="shared" si="6"/>
        <v>0.42592592592592593</v>
      </c>
      <c r="W58" s="34"/>
    </row>
    <row r="59" spans="1:23" ht="19.5" customHeight="1" x14ac:dyDescent="0.25">
      <c r="A59" s="34" t="s">
        <v>92</v>
      </c>
      <c r="B59" s="34" t="str">
        <f>_xlfn.XLOOKUP($A59,'2005'!$D$2:$D$7,'2005'!$E$2:$E$7,"")</f>
        <v/>
      </c>
      <c r="C59" s="34" t="str">
        <f>_xlfn.XLOOKUP($A59,'2006'!$D$2:$D$9,'2006'!$E$2:$E$9,"")</f>
        <v/>
      </c>
      <c r="D59" s="34" t="str">
        <f>_xlfn.XLOOKUP($A59,'2008'!$D$2:$D$11,'2008'!$E$2:$E$11,"")</f>
        <v/>
      </c>
      <c r="E59" s="34" t="str">
        <f>_xlfn.XLOOKUP($A59,'2009'!$D$2:$D$9,'2009'!$E$2:$E$9,"")</f>
        <v/>
      </c>
      <c r="F59" s="34"/>
      <c r="G59" s="34" t="str">
        <f>_xlfn.XLOOKUP($A59,'2012'!$D$2:$D$11,'2012'!$E$2:$E$11,"")</f>
        <v/>
      </c>
      <c r="H59" s="34" t="str">
        <f>_xlfn.XLOOKUP($A59,'2013'!$D$2:$D$11,'2013'!$E$2:$E$11,"")</f>
        <v/>
      </c>
      <c r="I59" s="34">
        <f>_xlfn.XLOOKUP($A59,'2014'!$D$3:$D$16,'2014'!$E$3:$E$16,"")</f>
        <v>3</v>
      </c>
      <c r="J59" s="34" t="str">
        <f>_xlfn.XLOOKUP($A59,'2015'!$D$3:$D$16,'2015'!$E$3:$E$16,"")</f>
        <v/>
      </c>
      <c r="K59" s="34" t="str">
        <f>_xlfn.XLOOKUP($A59,'2016'!$D$3:$D$16,'2016'!$E$3:$E$16,"")</f>
        <v/>
      </c>
      <c r="L59" s="34" t="str">
        <f>_xlfn.XLOOKUP($A59,'2017'!$D$3:$D$16,'2017'!$E$3:$E$16,"")</f>
        <v/>
      </c>
      <c r="M59" s="34" t="str">
        <f>_xlfn.XLOOKUP($A59,'2018'!$D$3:$D$16,'2018'!$E$3:$E$16,"")</f>
        <v/>
      </c>
      <c r="N59" s="34" t="str">
        <f>_xlfn.XLOOKUP($A59,'2019'!$D$3:$D$16,'2019'!$E$3:$E$16,"")</f>
        <v/>
      </c>
      <c r="O59" s="34" t="str">
        <f>_xlfn.XLOOKUP($A59,'2020'!$D$3:$D$16,'2020'!$E$3:$E$16,"")</f>
        <v/>
      </c>
      <c r="P59" s="34" t="str">
        <f>_xlfn.XLOOKUP($A59,'2021'!$D$2:$D$13,'2021'!$E$2:$E$13,"")</f>
        <v/>
      </c>
      <c r="Q59" s="34" t="str">
        <f>_xlfn.XLOOKUP($A59,'2022'!$D$2:$D$13,'2022'!$E$2:$E$13,"")</f>
        <v/>
      </c>
      <c r="R59" s="37" t="str">
        <f>_xlfn.XLOOKUP($A59,'2023'!$D$2:$D$13,'2023'!$E$2:$E$13,"")</f>
        <v/>
      </c>
      <c r="S59" s="35" t="str">
        <f>_xlfn.XLOOKUP($A59,'2024'!$D$2:$D$13,'2024'!$E$2:$E$13,"")</f>
        <v/>
      </c>
      <c r="T59" s="34">
        <f t="shared" si="4"/>
        <v>3</v>
      </c>
      <c r="U59" s="34">
        <f t="shared" si="5"/>
        <v>13</v>
      </c>
      <c r="V59" s="34">
        <f t="shared" si="6"/>
        <v>0.23076923076923078</v>
      </c>
      <c r="W59" s="34"/>
    </row>
    <row r="60" spans="1:23" s="29" customFormat="1" ht="19.5" customHeight="1" x14ac:dyDescent="0.25">
      <c r="A60" s="28" t="s">
        <v>76</v>
      </c>
      <c r="B60" t="str">
        <f>_xlfn.XLOOKUP($A60,'2005'!$D$2:$D$7,'2005'!$E$2:$E$7,"")</f>
        <v/>
      </c>
      <c r="C60" t="str">
        <f>_xlfn.XLOOKUP($A60,'2006'!$D$2:$D$9,'2006'!$E$2:$E$9,"")</f>
        <v/>
      </c>
      <c r="D60" t="str">
        <f>_xlfn.XLOOKUP($A60,'2008'!$D$2:$D$11,'2008'!$E$2:$E$11,"")</f>
        <v/>
      </c>
      <c r="E60" t="str">
        <f>_xlfn.XLOOKUP($A60,'2009'!$D$2:$D$9,'2009'!$E$2:$E$9,"")</f>
        <v/>
      </c>
      <c r="G60" s="29" t="str">
        <f>_xlfn.XLOOKUP($A60,'2012'!$D$2:$D$11,'2012'!$E$2:$E$11,"")</f>
        <v/>
      </c>
      <c r="H60" s="29" t="str">
        <f>_xlfn.XLOOKUP($A60,'2013'!$D$2:$D$11,'2013'!$E$2:$E$11,"")</f>
        <v/>
      </c>
      <c r="I60" s="29">
        <f>_xlfn.XLOOKUP($A60,'2014'!$D$3:$D$16,'2014'!$E$3:$E$16,"")</f>
        <v>7</v>
      </c>
      <c r="J60" s="29">
        <f>_xlfn.XLOOKUP($A60,'2015'!$D$3:$D$16,'2015'!$E$3:$E$16,"")</f>
        <v>7</v>
      </c>
      <c r="K60" s="29">
        <f>_xlfn.XLOOKUP($A60,'2016'!$D$3:$D$16,'2016'!$E$3:$E$16,"")</f>
        <v>6</v>
      </c>
      <c r="L60" s="29">
        <f>_xlfn.XLOOKUP($A60,'2017'!$D$3:$D$16,'2017'!$E$3:$E$16,"")</f>
        <v>6</v>
      </c>
      <c r="M60" s="29">
        <f>_xlfn.XLOOKUP($A60,'2018'!$D$3:$D$16,'2018'!$E$3:$E$16,"")</f>
        <v>12</v>
      </c>
      <c r="N60" s="29">
        <f>_xlfn.XLOOKUP($A60,'2019'!$D$3:$D$16,'2019'!$E$3:$E$16,"")</f>
        <v>3</v>
      </c>
      <c r="O60" s="29">
        <f>_xlfn.XLOOKUP($A60,'2020'!$D$3:$D$16,'2020'!$E$3:$E$16,"")</f>
        <v>8</v>
      </c>
      <c r="P60" s="29">
        <f>_xlfn.XLOOKUP($A60,'2021'!$D$2:$D$13,'2021'!$E$2:$E$13,"")</f>
        <v>7</v>
      </c>
      <c r="Q60" s="29">
        <f>_xlfn.XLOOKUP($A60,'2022'!$D$2:$D$13,'2022'!$E$2:$E$13,"")</f>
        <v>5</v>
      </c>
      <c r="R60" s="29">
        <f>_xlfn.XLOOKUP($A60,'2023'!$D$2:$D$13,'2023'!$E$2:$E$13,"")</f>
        <v>7</v>
      </c>
      <c r="S60" s="31">
        <f>_xlfn.XLOOKUP($A60,'2024'!$D$2:$D$13,'2024'!$E$2:$E$13,"")</f>
        <v>5</v>
      </c>
      <c r="T60" s="29">
        <f t="shared" si="4"/>
        <v>73</v>
      </c>
      <c r="U60" s="29">
        <f t="shared" si="5"/>
        <v>147</v>
      </c>
      <c r="V60" s="30">
        <f t="shared" si="6"/>
        <v>0.49659863945578231</v>
      </c>
    </row>
    <row r="61" spans="1:23" s="29" customFormat="1" ht="19.5" customHeight="1" x14ac:dyDescent="0.25">
      <c r="A61" s="28" t="s">
        <v>77</v>
      </c>
      <c r="B61" t="str">
        <f>_xlfn.XLOOKUP($A61,'2005'!$D$2:$D$7,'2005'!$E$2:$E$7,"")</f>
        <v/>
      </c>
      <c r="C61" t="str">
        <f>_xlfn.XLOOKUP($A61,'2006'!$D$2:$D$9,'2006'!$E$2:$E$9,"")</f>
        <v/>
      </c>
      <c r="D61" t="str">
        <f>_xlfn.XLOOKUP($A61,'2008'!$D$2:$D$11,'2008'!$E$2:$E$11,"")</f>
        <v/>
      </c>
      <c r="E61" t="str">
        <f>_xlfn.XLOOKUP($A61,'2009'!$D$2:$D$9,'2009'!$E$2:$E$9,"")</f>
        <v/>
      </c>
      <c r="G61" s="29" t="str">
        <f>_xlfn.XLOOKUP($A61,'2012'!$D$2:$D$11,'2012'!$E$2:$E$11,"")</f>
        <v/>
      </c>
      <c r="H61" s="29" t="str">
        <f>_xlfn.XLOOKUP($A61,'2013'!$D$2:$D$11,'2013'!$E$2:$E$11,"")</f>
        <v/>
      </c>
      <c r="I61" s="29">
        <f>_xlfn.XLOOKUP($A61,'2014'!$D$3:$D$16,'2014'!$E$3:$E$16,"")</f>
        <v>7</v>
      </c>
      <c r="J61" s="29">
        <f>_xlfn.XLOOKUP($A61,'2015'!$D$3:$D$16,'2015'!$E$3:$E$16,"")</f>
        <v>7</v>
      </c>
      <c r="K61" s="29">
        <f>_xlfn.XLOOKUP($A61,'2016'!$D$3:$D$16,'2016'!$E$3:$E$16,"")</f>
        <v>9</v>
      </c>
      <c r="L61" s="29">
        <f>_xlfn.XLOOKUP($A61,'2017'!$D$3:$D$16,'2017'!$E$3:$E$16,"")</f>
        <v>8</v>
      </c>
      <c r="M61" s="29">
        <f>_xlfn.XLOOKUP($A61,'2018'!$D$3:$D$16,'2018'!$E$3:$E$16,"")</f>
        <v>3</v>
      </c>
      <c r="N61" s="29">
        <f>_xlfn.XLOOKUP($A61,'2019'!$D$3:$D$16,'2019'!$E$3:$E$16,"")</f>
        <v>8</v>
      </c>
      <c r="O61" s="29">
        <f>_xlfn.XLOOKUP($A61,'2020'!$D$3:$D$16,'2020'!$E$3:$E$16,"")</f>
        <v>5</v>
      </c>
      <c r="P61" s="29">
        <f>_xlfn.XLOOKUP($A61,'2021'!$D$2:$D$13,'2021'!$E$2:$E$13,"")</f>
        <v>4</v>
      </c>
      <c r="Q61" s="29">
        <f>_xlfn.XLOOKUP($A61,'2022'!$D$2:$D$13,'2022'!$E$2:$E$13,"")</f>
        <v>6</v>
      </c>
      <c r="R61" s="29">
        <f>_xlfn.XLOOKUP($A61,'2023'!$D$2:$D$13,'2023'!$E$2:$E$13,"")</f>
        <v>10</v>
      </c>
      <c r="S61" s="31">
        <f>_xlfn.XLOOKUP($A61,'2024'!$D$2:$D$13,'2024'!$E$2:$E$13,"")</f>
        <v>4</v>
      </c>
      <c r="T61" s="29">
        <f t="shared" si="4"/>
        <v>71</v>
      </c>
      <c r="U61" s="29">
        <f t="shared" si="5"/>
        <v>147</v>
      </c>
      <c r="V61" s="30">
        <f t="shared" si="6"/>
        <v>0.48299319727891155</v>
      </c>
    </row>
    <row r="62" spans="1:23" ht="19.5" customHeight="1" x14ac:dyDescent="0.25">
      <c r="A62" s="34" t="s">
        <v>91</v>
      </c>
      <c r="B62" t="str">
        <f>_xlfn.XLOOKUP($A62,'2005'!$D$2:$D$7,'2005'!$E$2:$E$7,"")</f>
        <v/>
      </c>
      <c r="C62" t="str">
        <f>_xlfn.XLOOKUP($A62,'2006'!$D$2:$D$9,'2006'!$E$2:$E$9,"")</f>
        <v/>
      </c>
      <c r="D62" t="str">
        <f>_xlfn.XLOOKUP($A62,'2008'!$D$2:$D$11,'2008'!$E$2:$E$11,"")</f>
        <v/>
      </c>
      <c r="E62" t="str">
        <f>_xlfn.XLOOKUP($A62,'2009'!$D$2:$D$9,'2009'!$E$2:$E$9,"")</f>
        <v/>
      </c>
      <c r="F62" s="34"/>
      <c r="G62" s="34" t="str">
        <f>_xlfn.XLOOKUP($A62,'2012'!$D$2:$D$11,'2012'!$E$2:$E$11,"")</f>
        <v/>
      </c>
      <c r="H62" s="34" t="str">
        <f>_xlfn.XLOOKUP($A62,'2013'!$D$2:$D$11,'2013'!$E$2:$E$11,"")</f>
        <v/>
      </c>
      <c r="I62" s="34" t="str">
        <f>_xlfn.XLOOKUP($A62,'2014'!$D$3:$D$16,'2014'!$E$3:$E$16,"")</f>
        <v/>
      </c>
      <c r="J62" s="34">
        <f>_xlfn.XLOOKUP($A62,'2015'!$D$3:$D$16,'2015'!$E$3:$E$16,"")</f>
        <v>4</v>
      </c>
      <c r="K62" s="34" t="str">
        <f>_xlfn.XLOOKUP($A62,'2016'!$D$3:$D$16,'2016'!$E$3:$E$16,"")</f>
        <v/>
      </c>
      <c r="L62" s="34" t="str">
        <f>_xlfn.XLOOKUP($A62,'2017'!$D$3:$D$16,'2017'!$E$3:$E$16,"")</f>
        <v/>
      </c>
      <c r="M62" s="34" t="str">
        <f>_xlfn.XLOOKUP($A62,'2018'!$D$3:$D$16,'2018'!$E$3:$E$16,"")</f>
        <v/>
      </c>
      <c r="N62" s="34" t="str">
        <f>_xlfn.XLOOKUP($A62,'2019'!$D$3:$D$16,'2019'!$E$3:$E$16,"")</f>
        <v/>
      </c>
      <c r="O62" s="34" t="str">
        <f>_xlfn.XLOOKUP($A62,'2020'!$D$3:$D$16,'2020'!$E$3:$E$16,"")</f>
        <v/>
      </c>
      <c r="P62" s="34" t="str">
        <f>_xlfn.XLOOKUP($A62,'2021'!$D$2:$D$13,'2021'!$E$2:$E$13,"")</f>
        <v/>
      </c>
      <c r="Q62" s="34" t="str">
        <f>_xlfn.XLOOKUP($A62,'2022'!$D$2:$D$13,'2022'!$E$2:$E$13,"")</f>
        <v/>
      </c>
      <c r="R62" s="37" t="str">
        <f>_xlfn.XLOOKUP($A62,'2023'!$D$2:$D$13,'2023'!$E$2:$E$13,"")</f>
        <v/>
      </c>
      <c r="S62" s="35" t="str">
        <f>_xlfn.XLOOKUP($A62,'2024'!$D$2:$D$13,'2024'!$E$2:$E$13,"")</f>
        <v/>
      </c>
      <c r="T62" s="34">
        <f t="shared" si="4"/>
        <v>4</v>
      </c>
      <c r="U62" s="34">
        <f t="shared" si="5"/>
        <v>13</v>
      </c>
      <c r="V62" s="34">
        <f t="shared" si="6"/>
        <v>0.30769230769230771</v>
      </c>
      <c r="W62" s="34"/>
    </row>
    <row r="63" spans="1:23" ht="19.5" customHeight="1" x14ac:dyDescent="0.25">
      <c r="A63" s="34" t="s">
        <v>100</v>
      </c>
      <c r="B63" t="str">
        <f>_xlfn.XLOOKUP($A63,'2005'!$D$2:$D$7,'2005'!$E$2:$E$7,"")</f>
        <v/>
      </c>
      <c r="C63" t="str">
        <f>_xlfn.XLOOKUP($A63,'2006'!$D$2:$D$9,'2006'!$E$2:$E$9,"")</f>
        <v/>
      </c>
      <c r="D63" t="str">
        <f>_xlfn.XLOOKUP($A63,'2008'!$D$2:$D$11,'2008'!$E$2:$E$11,"")</f>
        <v/>
      </c>
      <c r="E63" t="str">
        <f>_xlfn.XLOOKUP($A63,'2009'!$D$2:$D$9,'2009'!$E$2:$E$9,"")</f>
        <v/>
      </c>
      <c r="F63" s="34"/>
      <c r="G63" s="34" t="str">
        <f>_xlfn.XLOOKUP($A63,'2012'!$D$2:$D$11,'2012'!$E$2:$E$11,"")</f>
        <v/>
      </c>
      <c r="H63" s="34" t="str">
        <f>_xlfn.XLOOKUP($A63,'2013'!$D$2:$D$11,'2013'!$E$2:$E$11,"")</f>
        <v/>
      </c>
      <c r="I63" s="34" t="str">
        <f>_xlfn.XLOOKUP($A63,'2014'!$D$3:$D$16,'2014'!$E$3:$E$16,"")</f>
        <v/>
      </c>
      <c r="J63" s="34" t="str">
        <f>_xlfn.XLOOKUP($A63,'2015'!$D$3:$D$16,'2015'!$E$3:$E$16,"")</f>
        <v/>
      </c>
      <c r="K63" s="34">
        <f>_xlfn.XLOOKUP($A63,'2016'!$D$3:$D$16,'2016'!$E$3:$E$16,"")</f>
        <v>3</v>
      </c>
      <c r="L63" s="34" t="str">
        <f>_xlfn.XLOOKUP($A63,'2017'!$D$3:$D$16,'2017'!$E$3:$E$16,"")</f>
        <v/>
      </c>
      <c r="M63" s="34" t="str">
        <f>_xlfn.XLOOKUP($A63,'2018'!$D$3:$D$16,'2018'!$E$3:$E$16,"")</f>
        <v/>
      </c>
      <c r="N63" s="34" t="str">
        <f>_xlfn.XLOOKUP($A63,'2019'!$D$3:$D$16,'2019'!$E$3:$E$16,"")</f>
        <v/>
      </c>
      <c r="O63" s="34" t="str">
        <f>_xlfn.XLOOKUP($A63,'2020'!$D$3:$D$16,'2020'!$E$3:$E$16,"")</f>
        <v/>
      </c>
      <c r="P63" s="34" t="str">
        <f>_xlfn.XLOOKUP($A63,'2021'!$D$2:$D$13,'2021'!$E$2:$E$13,"")</f>
        <v/>
      </c>
      <c r="Q63" s="34" t="str">
        <f>_xlfn.XLOOKUP($A63,'2022'!$D$2:$D$13,'2022'!$E$2:$E$13,"")</f>
        <v/>
      </c>
      <c r="R63" s="37" t="str">
        <f>_xlfn.XLOOKUP($A63,'2023'!$D$2:$D$13,'2023'!$E$2:$E$13,"")</f>
        <v/>
      </c>
      <c r="S63" s="35" t="str">
        <f>_xlfn.XLOOKUP($A63,'2024'!$D$2:$D$13,'2024'!$E$2:$E$13,"")</f>
        <v/>
      </c>
      <c r="T63" s="34">
        <f t="shared" si="4"/>
        <v>3</v>
      </c>
      <c r="U63" s="34">
        <f t="shared" si="5"/>
        <v>13</v>
      </c>
      <c r="V63" s="34">
        <f t="shared" si="6"/>
        <v>0.23076923076923078</v>
      </c>
      <c r="W63" s="34"/>
    </row>
    <row r="64" spans="1:23" ht="19.5" customHeight="1" x14ac:dyDescent="0.25">
      <c r="A64" s="34" t="s">
        <v>106</v>
      </c>
      <c r="B64" t="str">
        <f>_xlfn.XLOOKUP($A64,'2005'!$D$2:$D$7,'2005'!$E$2:$E$7,"")</f>
        <v/>
      </c>
      <c r="C64" t="str">
        <f>_xlfn.XLOOKUP($A64,'2006'!$D$2:$D$9,'2006'!$E$2:$E$9,"")</f>
        <v/>
      </c>
      <c r="D64" t="str">
        <f>_xlfn.XLOOKUP($A64,'2008'!$D$2:$D$11,'2008'!$E$2:$E$11,"")</f>
        <v/>
      </c>
      <c r="E64" t="str">
        <f>_xlfn.XLOOKUP($A64,'2009'!$D$2:$D$9,'2009'!$E$2:$E$9,"")</f>
        <v/>
      </c>
      <c r="F64" s="34"/>
      <c r="G64" s="34" t="str">
        <f>_xlfn.XLOOKUP($A64,'2012'!$D$2:$D$11,'2012'!$E$2:$E$11,"")</f>
        <v/>
      </c>
      <c r="H64" s="34" t="str">
        <f>_xlfn.XLOOKUP($A64,'2013'!$D$2:$D$11,'2013'!$E$2:$E$11,"")</f>
        <v/>
      </c>
      <c r="I64" s="34" t="str">
        <f>_xlfn.XLOOKUP($A64,'2014'!$D$3:$D$16,'2014'!$E$3:$E$16,"")</f>
        <v/>
      </c>
      <c r="J64" s="34" t="str">
        <f>_xlfn.XLOOKUP($A64,'2015'!$D$3:$D$16,'2015'!$E$3:$E$16,"")</f>
        <v/>
      </c>
      <c r="K64" s="34">
        <f>_xlfn.XLOOKUP($A64,'2016'!$D$3:$D$16,'2016'!$E$3:$E$16,"")</f>
        <v>6</v>
      </c>
      <c r="L64" s="34">
        <f>_xlfn.XLOOKUP($A64,'2017'!$D$3:$D$16,'2017'!$E$3:$E$16,"")</f>
        <v>8</v>
      </c>
      <c r="M64" s="34">
        <f>_xlfn.XLOOKUP($A64,'2018'!$D$3:$D$16,'2018'!$E$3:$E$16,"")</f>
        <v>8</v>
      </c>
      <c r="N64" s="34">
        <f>_xlfn.XLOOKUP($A64,'2019'!$D$3:$D$16,'2019'!$E$3:$E$16,"")</f>
        <v>6</v>
      </c>
      <c r="O64" s="34" t="str">
        <f>_xlfn.XLOOKUP($A64,'2020'!$D$3:$D$16,'2020'!$E$3:$E$16,"")</f>
        <v/>
      </c>
      <c r="P64" s="34" t="str">
        <f>_xlfn.XLOOKUP($A64,'2021'!$D$2:$D$13,'2021'!$E$2:$E$13,"")</f>
        <v/>
      </c>
      <c r="Q64" s="34" t="str">
        <f>_xlfn.XLOOKUP($A64,'2022'!$D$2:$D$13,'2022'!$E$2:$E$13,"")</f>
        <v/>
      </c>
      <c r="R64" s="37" t="str">
        <f>_xlfn.XLOOKUP($A64,'2023'!$D$2:$D$13,'2023'!$E$2:$E$13,"")</f>
        <v/>
      </c>
      <c r="S64" s="35" t="str">
        <f>_xlfn.XLOOKUP($A64,'2024'!$D$2:$D$13,'2024'!$E$2:$E$13,"")</f>
        <v/>
      </c>
      <c r="T64" s="34">
        <f t="shared" si="4"/>
        <v>28</v>
      </c>
      <c r="U64" s="34">
        <f t="shared" si="5"/>
        <v>52</v>
      </c>
      <c r="V64" s="34">
        <f t="shared" si="6"/>
        <v>0.53846153846153844</v>
      </c>
      <c r="W64" s="34"/>
    </row>
    <row r="65" spans="1:45" s="29" customFormat="1" ht="19.5" customHeight="1" x14ac:dyDescent="0.25">
      <c r="A65" s="28" t="s">
        <v>121</v>
      </c>
      <c r="B65" t="str">
        <f>_xlfn.XLOOKUP($A65,'2005'!$D$2:$D$7,'2005'!$E$2:$E$7,"")</f>
        <v/>
      </c>
      <c r="C65" t="str">
        <f>_xlfn.XLOOKUP($A65,'2006'!$D$2:$D$9,'2006'!$E$2:$E$9,"")</f>
        <v/>
      </c>
      <c r="D65" t="str">
        <f>_xlfn.XLOOKUP($A65,'2008'!$D$2:$D$11,'2008'!$E$2:$E$11,"")</f>
        <v/>
      </c>
      <c r="E65" t="str">
        <f>_xlfn.XLOOKUP($A65,'2009'!$D$2:$D$9,'2009'!$E$2:$E$9,"")</f>
        <v/>
      </c>
      <c r="G65" s="29" t="str">
        <f>_xlfn.XLOOKUP($A65,'2012'!$D$2:$D$11,'2012'!$E$2:$E$11,"")</f>
        <v/>
      </c>
      <c r="H65" s="29" t="str">
        <f>_xlfn.XLOOKUP($A65,'2013'!$D$2:$D$11,'2013'!$E$2:$E$11,"")</f>
        <v/>
      </c>
      <c r="I65" s="29" t="str">
        <f>_xlfn.XLOOKUP($A65,'2014'!$D$3:$D$16,'2014'!$E$3:$E$16,"")</f>
        <v/>
      </c>
      <c r="J65" s="29" t="str">
        <f>_xlfn.XLOOKUP($A65,'2015'!$D$3:$D$16,'2015'!$E$3:$E$16,"")</f>
        <v/>
      </c>
      <c r="K65" s="29" t="str">
        <f>_xlfn.XLOOKUP($A65,'2016'!$D$3:$D$16,'2016'!$E$3:$E$16,"")</f>
        <v/>
      </c>
      <c r="L65" s="29">
        <f>_xlfn.XLOOKUP($A65,'2017'!$D$3:$D$16,'2017'!$E$3:$E$16,"")</f>
        <v>8</v>
      </c>
      <c r="M65" s="29">
        <f>_xlfn.XLOOKUP($A65,'2018'!$D$3:$D$16,'2018'!$E$3:$E$16,"")</f>
        <v>5</v>
      </c>
      <c r="N65" s="29">
        <f>_xlfn.XLOOKUP($A65,'2019'!$D$3:$D$16,'2019'!$E$3:$E$16,"")</f>
        <v>6</v>
      </c>
      <c r="O65" s="29">
        <f>_xlfn.XLOOKUP($A65,'2020'!$D$3:$D$16,'2020'!$E$3:$E$16,"")</f>
        <v>6</v>
      </c>
      <c r="P65" s="29">
        <f>_xlfn.XLOOKUP($A65,'2021'!$D$2:$D$13,'2021'!$E$2:$E$13,"")</f>
        <v>8</v>
      </c>
      <c r="Q65" s="29">
        <f>_xlfn.XLOOKUP($A65,'2022'!$D$2:$D$13,'2022'!$E$2:$E$13,"")</f>
        <v>6</v>
      </c>
      <c r="R65" s="29">
        <f>_xlfn.XLOOKUP($A65,'2023'!$D$2:$D$13,'2023'!$E$2:$E$13,"")</f>
        <v>11</v>
      </c>
      <c r="S65" s="31">
        <f>_xlfn.XLOOKUP($A65,'2024'!$D$2:$D$13,'2024'!$E$2:$E$13,"")</f>
        <v>8</v>
      </c>
      <c r="T65" s="29">
        <f t="shared" si="4"/>
        <v>58</v>
      </c>
      <c r="U65" s="29">
        <f t="shared" si="5"/>
        <v>108</v>
      </c>
      <c r="V65" s="30">
        <f t="shared" si="6"/>
        <v>0.53703703703703709</v>
      </c>
    </row>
    <row r="66" spans="1:45" ht="19.5" customHeight="1" x14ac:dyDescent="0.25">
      <c r="A66" s="34" t="s">
        <v>144</v>
      </c>
      <c r="B66" t="str">
        <f>_xlfn.XLOOKUP($A66,'2005'!$D$2:$D$7,'2005'!$E$2:$E$7,"")</f>
        <v/>
      </c>
      <c r="C66" t="str">
        <f>_xlfn.XLOOKUP($A66,'2006'!$D$2:$D$9,'2006'!$E$2:$E$9,"")</f>
        <v/>
      </c>
      <c r="D66" t="str">
        <f>_xlfn.XLOOKUP($A66,'2008'!$D$2:$D$11,'2008'!$E$2:$E$11,"")</f>
        <v/>
      </c>
      <c r="E66" t="str">
        <f>_xlfn.XLOOKUP($A66,'2009'!$D$2:$D$9,'2009'!$E$2:$E$9,"")</f>
        <v/>
      </c>
      <c r="F66" s="34"/>
      <c r="G66" s="34" t="str">
        <f>_xlfn.XLOOKUP($A66,'2012'!$D$2:$D$11,'2012'!$E$2:$E$11,"")</f>
        <v/>
      </c>
      <c r="H66" s="34" t="str">
        <f>_xlfn.XLOOKUP($A66,'2013'!$D$2:$D$11,'2013'!$E$2:$E$11,"")</f>
        <v/>
      </c>
      <c r="I66" s="34" t="str">
        <f>_xlfn.XLOOKUP($A66,'2014'!$D$3:$D$16,'2014'!$E$3:$E$16,"")</f>
        <v/>
      </c>
      <c r="J66" s="34" t="str">
        <f>_xlfn.XLOOKUP($A66,'2015'!$D$3:$D$16,'2015'!$E$3:$E$16,"")</f>
        <v/>
      </c>
      <c r="K66" s="34" t="str">
        <f>_xlfn.XLOOKUP($A66,'2016'!$D$3:$D$16,'2016'!$E$3:$E$16,"")</f>
        <v/>
      </c>
      <c r="L66" s="34" t="str">
        <f>_xlfn.XLOOKUP($A66,'2017'!$D$3:$D$16,'2017'!$E$3:$E$16,"")</f>
        <v/>
      </c>
      <c r="M66" s="34" t="str">
        <f>_xlfn.XLOOKUP($A66,'2018'!$D$3:$D$16,'2018'!$E$3:$E$16,"")</f>
        <v/>
      </c>
      <c r="N66" s="34" t="str">
        <f>_xlfn.XLOOKUP($A66,'2019'!$D$3:$D$16,'2019'!$E$3:$E$16,"")</f>
        <v/>
      </c>
      <c r="O66" s="34">
        <f>_xlfn.XLOOKUP($A66,'2020'!$D$3:$D$16,'2020'!$E$3:$E$16,"")</f>
        <v>8</v>
      </c>
      <c r="P66" s="34">
        <f>_xlfn.XLOOKUP($A66,'2021'!$D$2:$D$13,'2021'!$E$2:$E$13,"")</f>
        <v>10</v>
      </c>
      <c r="Q66" s="34">
        <f>_xlfn.XLOOKUP($A66,'2022'!$D$2:$D$13,'2022'!$E$2:$E$13,"")</f>
        <v>5</v>
      </c>
      <c r="R66" s="37" t="str">
        <f>_xlfn.XLOOKUP($A66,'2023'!$D$2:$D$13,'2023'!$E$2:$E$13,"")</f>
        <v/>
      </c>
      <c r="S66" s="35" t="str">
        <f>_xlfn.XLOOKUP($A66,'2024'!$D$2:$D$13,'2024'!$E$2:$E$13,"")</f>
        <v/>
      </c>
      <c r="T66" s="34">
        <f t="shared" si="4"/>
        <v>23</v>
      </c>
      <c r="U66" s="34">
        <f t="shared" si="5"/>
        <v>41</v>
      </c>
      <c r="V66" s="34">
        <f t="shared" si="6"/>
        <v>0.56097560975609762</v>
      </c>
      <c r="W66" s="34"/>
    </row>
    <row r="67" spans="1:45" s="29" customFormat="1" ht="19.5" customHeight="1" x14ac:dyDescent="0.25">
      <c r="A67" s="28" t="s">
        <v>159</v>
      </c>
      <c r="B67">
        <f>_xlfn.XLOOKUP($A67,'2005'!$D$2:$D$7,'2005'!$E$2:$E$7,"")</f>
        <v>9</v>
      </c>
      <c r="C67" t="str">
        <f>_xlfn.XLOOKUP($A67,'2006'!$D$2:$D$9,'2006'!$E$2:$E$9,"")</f>
        <v/>
      </c>
      <c r="D67" t="str">
        <f>_xlfn.XLOOKUP($A67,'2008'!$D$2:$D$11,'2008'!$E$2:$E$11,"")</f>
        <v/>
      </c>
      <c r="E67" t="str">
        <f>_xlfn.XLOOKUP($A67,'2009'!$D$2:$D$9,'2009'!$E$2:$E$9,"")</f>
        <v/>
      </c>
      <c r="G67" s="29" t="str">
        <f>_xlfn.XLOOKUP($A67,'2012'!$D$2:$D$11,'2012'!$E$2:$E$11,"")</f>
        <v/>
      </c>
      <c r="H67" s="29" t="str">
        <f>_xlfn.XLOOKUP($A67,'2013'!$D$2:$D$11,'2013'!$E$2:$E$11,"")</f>
        <v/>
      </c>
      <c r="I67" s="29" t="str">
        <f>_xlfn.XLOOKUP($A67,'2014'!$D$3:$D$16,'2014'!$E$3:$E$16,"")</f>
        <v/>
      </c>
      <c r="J67" s="29" t="str">
        <f>_xlfn.XLOOKUP($A67,'2015'!$D$3:$D$16,'2015'!$E$3:$E$16,"")</f>
        <v/>
      </c>
      <c r="K67" s="29" t="str">
        <f>_xlfn.XLOOKUP($A67,'2016'!$D$3:$D$16,'2016'!$E$3:$E$16,"")</f>
        <v/>
      </c>
      <c r="L67" s="29" t="str">
        <f>_xlfn.XLOOKUP($A67,'2017'!$D$3:$D$16,'2017'!$E$3:$E$16,"")</f>
        <v/>
      </c>
      <c r="M67" s="29" t="str">
        <f>_xlfn.XLOOKUP($A67,'2018'!$D$3:$D$16,'2018'!$E$3:$E$16,"")</f>
        <v/>
      </c>
      <c r="N67" s="29" t="str">
        <f>_xlfn.XLOOKUP($A67,'2019'!$D$3:$D$16,'2019'!$E$3:$E$16,"")</f>
        <v/>
      </c>
      <c r="O67" s="29" t="str">
        <f>_xlfn.XLOOKUP($A67,'2020'!$D$3:$D$16,'2020'!$E$3:$E$16,"")</f>
        <v/>
      </c>
      <c r="P67" s="29" t="str">
        <f>_xlfn.XLOOKUP($A67,'2021'!$D$2:$D$13,'2021'!$E$2:$E$13,"")</f>
        <v/>
      </c>
      <c r="Q67" s="29" t="str">
        <f>_xlfn.XLOOKUP($A67,'2022'!$D$2:$D$13,'2022'!$E$2:$E$13,"")</f>
        <v/>
      </c>
      <c r="R67" s="29">
        <f>_xlfn.XLOOKUP($A67,'2023'!$D$2:$D$13,'2023'!$E$2:$E$13,"")</f>
        <v>7</v>
      </c>
      <c r="S67" s="31">
        <f>_xlfn.XLOOKUP($A67,'2024'!$D$2:$D$13,'2024'!$E$2:$E$13,"")</f>
        <v>9</v>
      </c>
      <c r="T67" s="29">
        <f t="shared" si="4"/>
        <v>16</v>
      </c>
      <c r="U67" s="29">
        <f t="shared" si="5"/>
        <v>28</v>
      </c>
      <c r="V67" s="30">
        <f t="shared" si="6"/>
        <v>0.5714285714285714</v>
      </c>
    </row>
    <row r="68" spans="1:45" x14ac:dyDescent="0.25">
      <c r="A68" s="28" t="s">
        <v>277</v>
      </c>
    </row>
    <row r="70" spans="1:45" x14ac:dyDescent="0.25">
      <c r="AS70" s="4"/>
    </row>
    <row r="71" spans="1:45" x14ac:dyDescent="0.25">
      <c r="AS71" s="4"/>
    </row>
    <row r="72" spans="1:45" x14ac:dyDescent="0.25">
      <c r="AS72" s="4"/>
    </row>
    <row r="73" spans="1:45" x14ac:dyDescent="0.25">
      <c r="AS73" s="4"/>
    </row>
    <row r="74" spans="1:45" x14ac:dyDescent="0.25">
      <c r="AS74" s="4"/>
    </row>
    <row r="75" spans="1:45" x14ac:dyDescent="0.25">
      <c r="AS75" s="4"/>
    </row>
    <row r="76" spans="1:45" x14ac:dyDescent="0.25">
      <c r="AS76" s="4"/>
    </row>
    <row r="77" spans="1:45" x14ac:dyDescent="0.25">
      <c r="AS77" s="4"/>
    </row>
    <row r="78" spans="1:45" x14ac:dyDescent="0.25">
      <c r="AS78" s="4"/>
    </row>
    <row r="79" spans="1:45" x14ac:dyDescent="0.25">
      <c r="AS79" s="4"/>
    </row>
    <row r="80" spans="1:45" x14ac:dyDescent="0.25">
      <c r="AS80" s="4"/>
    </row>
    <row r="81" spans="45:45" x14ac:dyDescent="0.25">
      <c r="AS81" s="4"/>
    </row>
  </sheetData>
  <sortState xmlns:xlrd2="http://schemas.microsoft.com/office/spreadsheetml/2017/richdata2" ref="AS70:AS81">
    <sortCondition descending="1" ref="AS70:AS81"/>
  </sortState>
  <conditionalFormatting sqref="AR2:AR25">
    <cfRule type="top10" dxfId="2" priority="3" rank="3"/>
  </conditionalFormatting>
  <conditionalFormatting sqref="AS2:AS25">
    <cfRule type="top10" dxfId="1" priority="2" rank="3"/>
  </conditionalFormatting>
  <conditionalFormatting sqref="AT2:AT25">
    <cfRule type="top10" dxfId="0" priority="1" rank="3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1CE3D5-F5C8-428A-8A23-80C7FA7B1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Managers!F44:S44</xm:f>
              <xm:sqref>W44</xm:sqref>
            </x14:sparkline>
            <x14:sparkline>
              <xm:f>Managers!F45:S45</xm:f>
              <xm:sqref>W45</xm:sqref>
            </x14:sparkline>
            <x14:sparkline>
              <xm:f>Managers!F46:S46</xm:f>
              <xm:sqref>W46</xm:sqref>
            </x14:sparkline>
            <x14:sparkline>
              <xm:f>Managers!F47:S47</xm:f>
              <xm:sqref>W47</xm:sqref>
            </x14:sparkline>
            <x14:sparkline>
              <xm:f>Managers!F48:S48</xm:f>
              <xm:sqref>W48</xm:sqref>
            </x14:sparkline>
            <x14:sparkline>
              <xm:f>Managers!F49:S49</xm:f>
              <xm:sqref>W49</xm:sqref>
            </x14:sparkline>
            <x14:sparkline>
              <xm:f>Managers!F50:S50</xm:f>
              <xm:sqref>W50</xm:sqref>
            </x14:sparkline>
            <x14:sparkline>
              <xm:f>Managers!F51:S51</xm:f>
              <xm:sqref>W51</xm:sqref>
            </x14:sparkline>
            <x14:sparkline>
              <xm:f>Managers!F52:S52</xm:f>
              <xm:sqref>W52</xm:sqref>
            </x14:sparkline>
            <x14:sparkline>
              <xm:f>Managers!F53:S53</xm:f>
              <xm:sqref>W53</xm:sqref>
            </x14:sparkline>
            <x14:sparkline>
              <xm:f>Managers!F54:S54</xm:f>
              <xm:sqref>W54</xm:sqref>
            </x14:sparkline>
            <x14:sparkline>
              <xm:f>Managers!F55:S55</xm:f>
              <xm:sqref>W55</xm:sqref>
            </x14:sparkline>
            <x14:sparkline>
              <xm:f>Managers!F56:S56</xm:f>
              <xm:sqref>W56</xm:sqref>
            </x14:sparkline>
            <x14:sparkline>
              <xm:f>Managers!F57:S57</xm:f>
              <xm:sqref>W57</xm:sqref>
            </x14:sparkline>
            <x14:sparkline>
              <xm:f>Managers!F58:S58</xm:f>
              <xm:sqref>W58</xm:sqref>
            </x14:sparkline>
            <x14:sparkline>
              <xm:f>Managers!F59:S59</xm:f>
              <xm:sqref>W59</xm:sqref>
            </x14:sparkline>
            <x14:sparkline>
              <xm:f>Managers!F60:S60</xm:f>
              <xm:sqref>W60</xm:sqref>
            </x14:sparkline>
            <x14:sparkline>
              <xm:f>Managers!F61:S61</xm:f>
              <xm:sqref>W61</xm:sqref>
            </x14:sparkline>
            <x14:sparkline>
              <xm:f>Managers!F62:S62</xm:f>
              <xm:sqref>W62</xm:sqref>
            </x14:sparkline>
            <x14:sparkline>
              <xm:f>Managers!F63:S63</xm:f>
              <xm:sqref>W63</xm:sqref>
            </x14:sparkline>
            <x14:sparkline>
              <xm:f>Managers!F64:S64</xm:f>
              <xm:sqref>W64</xm:sqref>
            </x14:sparkline>
            <x14:sparkline>
              <xm:f>Managers!F65:S65</xm:f>
              <xm:sqref>W65</xm:sqref>
            </x14:sparkline>
            <x14:sparkline>
              <xm:f>Managers!F66:S66</xm:f>
              <xm:sqref>W66</xm:sqref>
            </x14:sparkline>
            <x14:sparkline>
              <xm:f>Managers!F67:S67</xm:f>
              <xm:sqref>W67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346F-D6F3-41D3-A23E-260A43719DDE}">
  <dimension ref="A1:M58"/>
  <sheetViews>
    <sheetView workbookViewId="0">
      <selection activeCell="C16" sqref="C16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217</v>
      </c>
      <c r="D2" s="1" t="s">
        <v>172</v>
      </c>
      <c r="E2" s="1">
        <v>9</v>
      </c>
      <c r="F2" s="1">
        <v>4</v>
      </c>
      <c r="G2" s="1">
        <v>1</v>
      </c>
      <c r="H2" s="1">
        <f t="shared" ref="H2:H9" si="0">((G2*0.5)+E2)/SUM(E2:G2)</f>
        <v>0.6785714285714286</v>
      </c>
      <c r="I2" s="1">
        <v>1401</v>
      </c>
      <c r="K2" s="41" t="s">
        <v>217</v>
      </c>
    </row>
    <row r="3" spans="1:13" x14ac:dyDescent="0.25">
      <c r="A3" s="1">
        <v>2</v>
      </c>
      <c r="B3" s="1">
        <v>2</v>
      </c>
      <c r="C3" s="1" t="s">
        <v>218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1597</v>
      </c>
      <c r="K3" s="41"/>
      <c r="L3" s="39" t="s">
        <v>217</v>
      </c>
    </row>
    <row r="4" spans="1:13" x14ac:dyDescent="0.25">
      <c r="A4" s="1">
        <v>3</v>
      </c>
      <c r="B4" s="1">
        <v>3</v>
      </c>
      <c r="C4" s="1" t="s">
        <v>219</v>
      </c>
      <c r="D4" s="1" t="s">
        <v>21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1324</v>
      </c>
      <c r="K4" s="38" t="s">
        <v>220</v>
      </c>
      <c r="L4" s="39"/>
    </row>
    <row r="5" spans="1:13" x14ac:dyDescent="0.25">
      <c r="A5" s="1">
        <v>4</v>
      </c>
      <c r="B5" s="1">
        <v>4</v>
      </c>
      <c r="C5" s="1" t="s">
        <v>220</v>
      </c>
      <c r="D5" s="1" t="s">
        <v>227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1364</v>
      </c>
      <c r="K5" s="38"/>
    </row>
    <row r="6" spans="1:13" x14ac:dyDescent="0.25">
      <c r="B6">
        <v>5</v>
      </c>
      <c r="C6" t="s">
        <v>222</v>
      </c>
      <c r="D6" t="s">
        <v>171</v>
      </c>
      <c r="E6">
        <v>7</v>
      </c>
      <c r="F6">
        <v>7</v>
      </c>
      <c r="G6">
        <v>0</v>
      </c>
      <c r="H6">
        <f t="shared" si="0"/>
        <v>0.5</v>
      </c>
      <c r="I6">
        <v>1383</v>
      </c>
      <c r="M6" s="2" t="s">
        <v>217</v>
      </c>
    </row>
    <row r="7" spans="1:13" x14ac:dyDescent="0.25">
      <c r="B7">
        <v>6</v>
      </c>
      <c r="C7" t="s">
        <v>221</v>
      </c>
      <c r="D7" t="s">
        <v>229</v>
      </c>
      <c r="E7">
        <v>6</v>
      </c>
      <c r="F7">
        <v>8</v>
      </c>
      <c r="G7">
        <v>0</v>
      </c>
      <c r="H7">
        <f t="shared" si="0"/>
        <v>0.42857142857142855</v>
      </c>
      <c r="I7">
        <v>1311</v>
      </c>
      <c r="K7" s="38" t="s">
        <v>218</v>
      </c>
    </row>
    <row r="8" spans="1:13" x14ac:dyDescent="0.25">
      <c r="B8">
        <v>7</v>
      </c>
      <c r="C8" t="s">
        <v>224</v>
      </c>
      <c r="D8" t="s">
        <v>226</v>
      </c>
      <c r="E8">
        <v>6</v>
      </c>
      <c r="F8">
        <v>8</v>
      </c>
      <c r="G8">
        <v>0</v>
      </c>
      <c r="H8">
        <f t="shared" si="0"/>
        <v>0.42857142857142855</v>
      </c>
      <c r="I8">
        <v>1200</v>
      </c>
      <c r="K8" s="38"/>
      <c r="L8" s="38" t="s">
        <v>218</v>
      </c>
    </row>
    <row r="9" spans="1:13" x14ac:dyDescent="0.25">
      <c r="B9">
        <v>8</v>
      </c>
      <c r="C9" t="s">
        <v>223</v>
      </c>
      <c r="D9" t="s">
        <v>228</v>
      </c>
      <c r="E9">
        <v>2</v>
      </c>
      <c r="F9">
        <v>12</v>
      </c>
      <c r="G9">
        <v>0</v>
      </c>
      <c r="H9">
        <f t="shared" si="0"/>
        <v>0.14285714285714285</v>
      </c>
      <c r="I9">
        <v>985</v>
      </c>
      <c r="K9" s="39" t="s">
        <v>219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220</v>
      </c>
    </row>
    <row r="14" spans="1:13" x14ac:dyDescent="0.25">
      <c r="A14" t="s">
        <v>27</v>
      </c>
      <c r="L14" s="38"/>
    </row>
    <row r="15" spans="1:13" x14ac:dyDescent="0.25">
      <c r="A15" t="s">
        <v>174</v>
      </c>
      <c r="B15" t="s">
        <v>179</v>
      </c>
      <c r="C15" t="s">
        <v>180</v>
      </c>
      <c r="D15" t="s">
        <v>181</v>
      </c>
      <c r="L15" s="39" t="s">
        <v>219</v>
      </c>
    </row>
    <row r="16" spans="1:13" x14ac:dyDescent="0.25">
      <c r="A16" t="s">
        <v>28</v>
      </c>
      <c r="B16" t="s">
        <v>184</v>
      </c>
      <c r="C16" t="s">
        <v>232</v>
      </c>
      <c r="D16" t="s">
        <v>186</v>
      </c>
      <c r="L16" s="39"/>
    </row>
    <row r="17" spans="1:4" x14ac:dyDescent="0.25">
      <c r="A17" t="s">
        <v>29</v>
      </c>
      <c r="B17" t="s">
        <v>183</v>
      </c>
    </row>
    <row r="18" spans="1:4" x14ac:dyDescent="0.25">
      <c r="A18" t="s">
        <v>31</v>
      </c>
      <c r="B18" t="s">
        <v>187</v>
      </c>
      <c r="C18">
        <v>6</v>
      </c>
    </row>
    <row r="19" spans="1:4" x14ac:dyDescent="0.25">
      <c r="A19" t="s">
        <v>230</v>
      </c>
      <c r="B19" t="s">
        <v>233</v>
      </c>
      <c r="C19">
        <v>-1</v>
      </c>
      <c r="D19">
        <v>-2</v>
      </c>
    </row>
    <row r="20" spans="1:4" x14ac:dyDescent="0.25">
      <c r="A20" t="s">
        <v>231</v>
      </c>
      <c r="B20" t="s">
        <v>183</v>
      </c>
    </row>
    <row r="21" spans="1:4" x14ac:dyDescent="0.25">
      <c r="B21" t="s">
        <v>189</v>
      </c>
      <c r="C21" t="s">
        <v>234</v>
      </c>
      <c r="D21" t="s">
        <v>190</v>
      </c>
    </row>
    <row r="22" spans="1:4" x14ac:dyDescent="0.25">
      <c r="B22" t="s">
        <v>183</v>
      </c>
    </row>
    <row r="23" spans="1:4" x14ac:dyDescent="0.25">
      <c r="B23" t="s">
        <v>191</v>
      </c>
      <c r="C23">
        <v>6</v>
      </c>
    </row>
    <row r="24" spans="1:4" x14ac:dyDescent="0.25">
      <c r="B24" t="s">
        <v>193</v>
      </c>
      <c r="C24" t="s">
        <v>234</v>
      </c>
      <c r="D24" t="s">
        <v>190</v>
      </c>
    </row>
    <row r="25" spans="1:4" x14ac:dyDescent="0.25">
      <c r="B25" t="s">
        <v>183</v>
      </c>
    </row>
    <row r="26" spans="1:4" x14ac:dyDescent="0.25">
      <c r="B26" t="s">
        <v>194</v>
      </c>
      <c r="C26">
        <v>6</v>
      </c>
    </row>
    <row r="27" spans="1:4" x14ac:dyDescent="0.25">
      <c r="B27" t="s">
        <v>196</v>
      </c>
      <c r="C27">
        <v>6</v>
      </c>
    </row>
    <row r="28" spans="1:4" x14ac:dyDescent="0.25">
      <c r="B28" t="s">
        <v>197</v>
      </c>
      <c r="C28">
        <v>2</v>
      </c>
    </row>
    <row r="29" spans="1:4" x14ac:dyDescent="0.25">
      <c r="B29" t="s">
        <v>235</v>
      </c>
      <c r="C29">
        <v>-1</v>
      </c>
      <c r="D29">
        <v>-2</v>
      </c>
    </row>
    <row r="30" spans="1:4" x14ac:dyDescent="0.25">
      <c r="B30" t="s">
        <v>183</v>
      </c>
    </row>
    <row r="31" spans="1:4" x14ac:dyDescent="0.25">
      <c r="B31" t="s">
        <v>198</v>
      </c>
      <c r="C31">
        <v>6</v>
      </c>
    </row>
    <row r="32" spans="1:4" x14ac:dyDescent="0.25">
      <c r="B32" t="s">
        <v>199</v>
      </c>
      <c r="C32" t="s">
        <v>180</v>
      </c>
      <c r="D32" t="s">
        <v>181</v>
      </c>
    </row>
    <row r="33" spans="2:4" x14ac:dyDescent="0.25">
      <c r="B33" t="s">
        <v>200</v>
      </c>
      <c r="C33">
        <v>3</v>
      </c>
    </row>
    <row r="34" spans="2:4" x14ac:dyDescent="0.25">
      <c r="B34" t="s">
        <v>201</v>
      </c>
      <c r="C34">
        <v>3</v>
      </c>
    </row>
    <row r="35" spans="2:4" x14ac:dyDescent="0.25">
      <c r="B35" t="s">
        <v>202</v>
      </c>
      <c r="C35">
        <v>3</v>
      </c>
    </row>
    <row r="36" spans="2:4" x14ac:dyDescent="0.25">
      <c r="B36" t="s">
        <v>203</v>
      </c>
      <c r="C36">
        <v>4</v>
      </c>
    </row>
    <row r="37" spans="2:4" x14ac:dyDescent="0.25">
      <c r="B37" t="s">
        <v>204</v>
      </c>
      <c r="C37">
        <v>5</v>
      </c>
    </row>
    <row r="38" spans="2:4" x14ac:dyDescent="0.25">
      <c r="B38" t="s">
        <v>205</v>
      </c>
      <c r="C38">
        <v>1</v>
      </c>
    </row>
    <row r="39" spans="2:4" x14ac:dyDescent="0.25">
      <c r="B39" t="s">
        <v>236</v>
      </c>
      <c r="C39" t="s">
        <v>180</v>
      </c>
      <c r="D39" t="s">
        <v>181</v>
      </c>
    </row>
    <row r="40" spans="2:4" x14ac:dyDescent="0.25">
      <c r="B40" t="s">
        <v>209</v>
      </c>
      <c r="C40">
        <v>1</v>
      </c>
    </row>
    <row r="41" spans="2:4" x14ac:dyDescent="0.25">
      <c r="B41" t="s">
        <v>210</v>
      </c>
      <c r="C41">
        <v>2</v>
      </c>
    </row>
    <row r="42" spans="2:4" x14ac:dyDescent="0.25">
      <c r="B42" t="s">
        <v>212</v>
      </c>
      <c r="C42">
        <v>2</v>
      </c>
    </row>
    <row r="43" spans="2:4" x14ac:dyDescent="0.25">
      <c r="B43" t="s">
        <v>213</v>
      </c>
      <c r="C43">
        <v>6</v>
      </c>
    </row>
    <row r="44" spans="2:4" x14ac:dyDescent="0.25">
      <c r="B44" t="s">
        <v>214</v>
      </c>
      <c r="C44">
        <v>2</v>
      </c>
    </row>
    <row r="45" spans="2:4" x14ac:dyDescent="0.25">
      <c r="B45" t="s">
        <v>216</v>
      </c>
      <c r="C45">
        <v>2</v>
      </c>
    </row>
    <row r="46" spans="2:4" x14ac:dyDescent="0.25">
      <c r="B46" t="s">
        <v>195</v>
      </c>
      <c r="C46" t="s">
        <v>190</v>
      </c>
      <c r="D46">
        <v>0</v>
      </c>
    </row>
    <row r="47" spans="2:4" x14ac:dyDescent="0.25">
      <c r="B47" t="s">
        <v>237</v>
      </c>
      <c r="C47">
        <v>6</v>
      </c>
      <c r="D47">
        <v>0</v>
      </c>
    </row>
    <row r="48" spans="2:4" x14ac:dyDescent="0.25">
      <c r="B48" t="s">
        <v>183</v>
      </c>
    </row>
    <row r="49" spans="2:4" x14ac:dyDescent="0.25">
      <c r="B49" t="s">
        <v>238</v>
      </c>
      <c r="C49">
        <v>10</v>
      </c>
    </row>
    <row r="50" spans="2:4" x14ac:dyDescent="0.25">
      <c r="B50" t="s">
        <v>239</v>
      </c>
      <c r="C50">
        <v>7</v>
      </c>
    </row>
    <row r="51" spans="2:4" x14ac:dyDescent="0.25">
      <c r="B51" t="s">
        <v>240</v>
      </c>
      <c r="C51">
        <v>5</v>
      </c>
      <c r="D51">
        <v>4</v>
      </c>
    </row>
    <row r="52" spans="2:4" x14ac:dyDescent="0.25">
      <c r="B52" t="s">
        <v>183</v>
      </c>
    </row>
    <row r="53" spans="2:4" x14ac:dyDescent="0.25">
      <c r="B53" t="s">
        <v>241</v>
      </c>
      <c r="C53">
        <v>2</v>
      </c>
      <c r="D53">
        <v>1</v>
      </c>
    </row>
    <row r="54" spans="2:4" x14ac:dyDescent="0.25">
      <c r="B54" t="s">
        <v>183</v>
      </c>
    </row>
    <row r="55" spans="2:4" x14ac:dyDescent="0.25">
      <c r="B55" t="s">
        <v>242</v>
      </c>
      <c r="C55">
        <v>0</v>
      </c>
    </row>
    <row r="56" spans="2:4" x14ac:dyDescent="0.25">
      <c r="B56" t="s">
        <v>243</v>
      </c>
      <c r="C56">
        <v>-1</v>
      </c>
    </row>
    <row r="57" spans="2:4" x14ac:dyDescent="0.25">
      <c r="B57" t="s">
        <v>244</v>
      </c>
      <c r="C57">
        <v>-2</v>
      </c>
      <c r="D57">
        <v>-4</v>
      </c>
    </row>
    <row r="58" spans="2:4" x14ac:dyDescent="0.25">
      <c r="B58" t="s">
        <v>183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8C4-E9D0-4CA2-9891-D9C56E6D0356}">
  <dimension ref="A1:M20"/>
  <sheetViews>
    <sheetView workbookViewId="0">
      <selection activeCell="C3" sqref="C3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245</v>
      </c>
      <c r="D2" s="1" t="s">
        <v>253</v>
      </c>
      <c r="E2" s="1">
        <v>11</v>
      </c>
      <c r="F2" s="1">
        <v>2</v>
      </c>
      <c r="G2" s="1">
        <v>1</v>
      </c>
      <c r="H2" s="1">
        <f t="shared" ref="H2:H11" si="0">((G2*0.5)+E2)/SUM(E2:G2)</f>
        <v>0.8214285714285714</v>
      </c>
      <c r="I2" s="1">
        <v>1367</v>
      </c>
      <c r="K2" s="41" t="s">
        <v>245</v>
      </c>
    </row>
    <row r="3" spans="1:13" x14ac:dyDescent="0.25">
      <c r="A3" s="1">
        <v>2</v>
      </c>
      <c r="B3" s="1">
        <v>2</v>
      </c>
      <c r="C3" s="1" t="s">
        <v>246</v>
      </c>
      <c r="D3" s="1" t="s">
        <v>19</v>
      </c>
      <c r="E3" s="1">
        <v>11</v>
      </c>
      <c r="F3" s="1">
        <v>3</v>
      </c>
      <c r="G3" s="1">
        <v>0</v>
      </c>
      <c r="H3" s="1">
        <f t="shared" si="0"/>
        <v>0.7857142857142857</v>
      </c>
      <c r="I3" s="1">
        <v>1409</v>
      </c>
      <c r="K3" s="41"/>
      <c r="L3" s="39" t="s">
        <v>245</v>
      </c>
    </row>
    <row r="4" spans="1:13" x14ac:dyDescent="0.25">
      <c r="A4" s="1">
        <v>4</v>
      </c>
      <c r="B4" s="1">
        <v>3</v>
      </c>
      <c r="C4" s="1" t="s">
        <v>248</v>
      </c>
      <c r="D4" s="1" t="s">
        <v>254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1242</v>
      </c>
      <c r="K4" s="38" t="s">
        <v>247</v>
      </c>
      <c r="L4" s="39"/>
    </row>
    <row r="5" spans="1:13" x14ac:dyDescent="0.25">
      <c r="A5" s="1">
        <v>3</v>
      </c>
      <c r="B5" s="1">
        <v>4</v>
      </c>
      <c r="C5" s="1" t="s">
        <v>247</v>
      </c>
      <c r="D5" s="1" t="s">
        <v>21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1280</v>
      </c>
      <c r="K5" s="38"/>
    </row>
    <row r="6" spans="1:13" x14ac:dyDescent="0.25">
      <c r="B6">
        <v>5</v>
      </c>
      <c r="C6" t="s">
        <v>249</v>
      </c>
      <c r="D6" t="s">
        <v>255</v>
      </c>
      <c r="E6">
        <v>7</v>
      </c>
      <c r="F6">
        <v>7</v>
      </c>
      <c r="G6">
        <v>0</v>
      </c>
      <c r="H6">
        <f t="shared" si="0"/>
        <v>0.5</v>
      </c>
      <c r="I6">
        <v>1365</v>
      </c>
      <c r="M6" s="2" t="s">
        <v>245</v>
      </c>
    </row>
    <row r="7" spans="1:13" x14ac:dyDescent="0.25">
      <c r="B7">
        <v>6</v>
      </c>
      <c r="C7" t="s">
        <v>251</v>
      </c>
      <c r="D7" t="s">
        <v>256</v>
      </c>
      <c r="E7">
        <v>6</v>
      </c>
      <c r="F7">
        <v>8</v>
      </c>
      <c r="G7">
        <v>0</v>
      </c>
      <c r="H7">
        <f t="shared" si="0"/>
        <v>0.42857142857142855</v>
      </c>
      <c r="I7">
        <v>1055</v>
      </c>
      <c r="K7" s="39" t="s">
        <v>246</v>
      </c>
    </row>
    <row r="8" spans="1:13" x14ac:dyDescent="0.25">
      <c r="B8">
        <v>7</v>
      </c>
      <c r="C8" t="s">
        <v>225</v>
      </c>
      <c r="D8" t="s">
        <v>8</v>
      </c>
      <c r="E8">
        <v>5</v>
      </c>
      <c r="F8">
        <v>8</v>
      </c>
      <c r="G8">
        <v>1</v>
      </c>
      <c r="H8">
        <f t="shared" si="0"/>
        <v>0.39285714285714285</v>
      </c>
      <c r="I8">
        <v>1167</v>
      </c>
      <c r="K8" s="39"/>
      <c r="L8" s="38" t="s">
        <v>246</v>
      </c>
    </row>
    <row r="9" spans="1:13" x14ac:dyDescent="0.25">
      <c r="B9">
        <v>8</v>
      </c>
      <c r="C9" t="s">
        <v>250</v>
      </c>
      <c r="D9" t="s">
        <v>258</v>
      </c>
      <c r="E9">
        <v>5</v>
      </c>
      <c r="F9">
        <v>9</v>
      </c>
      <c r="G9">
        <v>0</v>
      </c>
      <c r="H9">
        <f t="shared" si="0"/>
        <v>0.35714285714285715</v>
      </c>
      <c r="I9">
        <v>1162</v>
      </c>
      <c r="K9" s="38" t="s">
        <v>248</v>
      </c>
      <c r="L9" s="38"/>
    </row>
    <row r="10" spans="1:13" x14ac:dyDescent="0.25">
      <c r="B10">
        <v>9</v>
      </c>
      <c r="C10" t="s">
        <v>252</v>
      </c>
      <c r="D10" t="s">
        <v>257</v>
      </c>
      <c r="E10">
        <v>4</v>
      </c>
      <c r="F10">
        <v>9</v>
      </c>
      <c r="G10">
        <v>1</v>
      </c>
      <c r="H10">
        <f t="shared" si="0"/>
        <v>0.32142857142857145</v>
      </c>
      <c r="I10">
        <v>1086</v>
      </c>
      <c r="K10" s="38"/>
    </row>
    <row r="11" spans="1:13" x14ac:dyDescent="0.25">
      <c r="B11">
        <v>10</v>
      </c>
      <c r="C11" t="s">
        <v>217</v>
      </c>
      <c r="D11" t="s">
        <v>172</v>
      </c>
      <c r="E11">
        <v>3</v>
      </c>
      <c r="F11">
        <v>11</v>
      </c>
      <c r="G11">
        <v>0</v>
      </c>
      <c r="H11">
        <f t="shared" si="0"/>
        <v>0.21428571428571427</v>
      </c>
      <c r="I11">
        <v>862</v>
      </c>
    </row>
    <row r="12" spans="1:13" x14ac:dyDescent="0.25">
      <c r="L12" s="6" t="s">
        <v>25</v>
      </c>
    </row>
    <row r="13" spans="1:13" x14ac:dyDescent="0.25">
      <c r="L13" s="39" t="s">
        <v>247</v>
      </c>
    </row>
    <row r="14" spans="1:13" x14ac:dyDescent="0.25">
      <c r="A14" t="s">
        <v>27</v>
      </c>
      <c r="L14" s="39"/>
    </row>
    <row r="15" spans="1:13" x14ac:dyDescent="0.25">
      <c r="A15" t="s">
        <v>174</v>
      </c>
      <c r="L15" s="38" t="s">
        <v>248</v>
      </c>
    </row>
    <row r="16" spans="1:13" x14ac:dyDescent="0.25">
      <c r="A16" t="s">
        <v>28</v>
      </c>
      <c r="L16" s="38"/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230</v>
      </c>
    </row>
    <row r="20" spans="1:1" x14ac:dyDescent="0.25">
      <c r="A20" t="s">
        <v>33</v>
      </c>
    </row>
  </sheetData>
  <sortState xmlns:xlrd2="http://schemas.microsoft.com/office/spreadsheetml/2017/richdata2" ref="A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0B5D-F799-4414-A6FC-246CD20A36A5}">
  <dimension ref="A1:M21"/>
  <sheetViews>
    <sheetView workbookViewId="0">
      <selection activeCell="D38" sqref="D38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13</v>
      </c>
      <c r="D2" s="1" t="s">
        <v>48</v>
      </c>
      <c r="E2" s="1">
        <v>13</v>
      </c>
      <c r="F2" s="1">
        <v>1</v>
      </c>
      <c r="G2" s="1">
        <v>0</v>
      </c>
      <c r="H2" s="1">
        <f t="shared" ref="H2:H9" si="0">((G2*0.5)+E2)/SUM(E2:G2)</f>
        <v>0.9285714285714286</v>
      </c>
      <c r="I2" s="1">
        <v>1830.14</v>
      </c>
      <c r="K2" s="38" t="s">
        <v>13</v>
      </c>
    </row>
    <row r="3" spans="1:13" x14ac:dyDescent="0.25">
      <c r="A3" s="1">
        <v>1</v>
      </c>
      <c r="B3" s="1">
        <v>2</v>
      </c>
      <c r="C3" s="1" t="s">
        <v>259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1705.42</v>
      </c>
      <c r="K3" s="38"/>
      <c r="L3" s="38" t="s">
        <v>260</v>
      </c>
    </row>
    <row r="4" spans="1:13" x14ac:dyDescent="0.25">
      <c r="A4" s="1">
        <v>4</v>
      </c>
      <c r="B4" s="1">
        <v>3</v>
      </c>
      <c r="C4" s="1" t="s">
        <v>261</v>
      </c>
      <c r="D4" s="1" t="s">
        <v>19</v>
      </c>
      <c r="E4" s="1">
        <v>9</v>
      </c>
      <c r="F4" s="1">
        <v>5</v>
      </c>
      <c r="G4" s="1">
        <v>0</v>
      </c>
      <c r="H4" s="1">
        <f t="shared" si="0"/>
        <v>0.6428571428571429</v>
      </c>
      <c r="I4" s="1">
        <v>1633.02</v>
      </c>
      <c r="K4" s="39" t="s">
        <v>260</v>
      </c>
      <c r="L4" s="38"/>
    </row>
    <row r="5" spans="1:13" x14ac:dyDescent="0.25">
      <c r="A5" s="1">
        <v>2</v>
      </c>
      <c r="B5" s="1">
        <v>4</v>
      </c>
      <c r="C5" s="1" t="s">
        <v>260</v>
      </c>
      <c r="D5" s="1" t="s">
        <v>21</v>
      </c>
      <c r="E5" s="1">
        <v>7</v>
      </c>
      <c r="F5" s="1">
        <v>7</v>
      </c>
      <c r="G5" s="1">
        <v>0</v>
      </c>
      <c r="H5" s="1">
        <f t="shared" si="0"/>
        <v>0.5</v>
      </c>
      <c r="I5" s="1">
        <v>1611.72</v>
      </c>
      <c r="K5" s="39"/>
    </row>
    <row r="6" spans="1:13" x14ac:dyDescent="0.25">
      <c r="B6">
        <v>5</v>
      </c>
      <c r="C6" t="s">
        <v>262</v>
      </c>
      <c r="D6" t="s">
        <v>266</v>
      </c>
      <c r="E6">
        <v>6</v>
      </c>
      <c r="F6">
        <v>8</v>
      </c>
      <c r="G6">
        <v>0</v>
      </c>
      <c r="H6">
        <f t="shared" si="0"/>
        <v>0.42857142857142855</v>
      </c>
      <c r="I6">
        <v>1454.38</v>
      </c>
      <c r="M6" s="2" t="s">
        <v>259</v>
      </c>
    </row>
    <row r="7" spans="1:13" x14ac:dyDescent="0.25">
      <c r="B7">
        <v>6</v>
      </c>
      <c r="C7" t="s">
        <v>263</v>
      </c>
      <c r="D7" t="s">
        <v>20</v>
      </c>
      <c r="E7">
        <v>5</v>
      </c>
      <c r="F7">
        <v>9</v>
      </c>
      <c r="G7">
        <v>0</v>
      </c>
      <c r="H7">
        <f t="shared" si="0"/>
        <v>0.35714285714285715</v>
      </c>
      <c r="I7">
        <v>1547.34</v>
      </c>
      <c r="K7" s="39" t="s">
        <v>259</v>
      </c>
    </row>
    <row r="8" spans="1:13" x14ac:dyDescent="0.25">
      <c r="B8">
        <v>7</v>
      </c>
      <c r="C8" t="s">
        <v>265</v>
      </c>
      <c r="D8" t="s">
        <v>255</v>
      </c>
      <c r="E8">
        <v>4</v>
      </c>
      <c r="F8">
        <v>10</v>
      </c>
      <c r="G8">
        <v>0</v>
      </c>
      <c r="H8">
        <f t="shared" si="0"/>
        <v>0.2857142857142857</v>
      </c>
      <c r="I8">
        <v>1316.64</v>
      </c>
      <c r="K8" s="39"/>
      <c r="L8" s="39" t="s">
        <v>259</v>
      </c>
    </row>
    <row r="9" spans="1:13" x14ac:dyDescent="0.25">
      <c r="B9">
        <v>8</v>
      </c>
      <c r="C9" t="s">
        <v>264</v>
      </c>
      <c r="D9" t="s">
        <v>267</v>
      </c>
      <c r="E9">
        <v>3</v>
      </c>
      <c r="F9">
        <v>11</v>
      </c>
      <c r="G9">
        <v>0</v>
      </c>
      <c r="H9">
        <f t="shared" si="0"/>
        <v>0.21428571428571427</v>
      </c>
      <c r="I9">
        <v>1320.34</v>
      </c>
      <c r="K9" s="38" t="s">
        <v>261</v>
      </c>
      <c r="L9" s="39"/>
    </row>
    <row r="10" spans="1:13" x14ac:dyDescent="0.25">
      <c r="K10" s="38"/>
    </row>
    <row r="12" spans="1:13" x14ac:dyDescent="0.25">
      <c r="L12" s="6" t="s">
        <v>25</v>
      </c>
    </row>
    <row r="13" spans="1:13" x14ac:dyDescent="0.25">
      <c r="L13" s="39" t="s">
        <v>13</v>
      </c>
    </row>
    <row r="14" spans="1:13" x14ac:dyDescent="0.25">
      <c r="A14" t="s">
        <v>27</v>
      </c>
      <c r="B14" s="7" t="s">
        <v>268</v>
      </c>
      <c r="L14" s="39"/>
    </row>
    <row r="15" spans="1:13" x14ac:dyDescent="0.25">
      <c r="A15" t="s">
        <v>26</v>
      </c>
      <c r="B15" s="7" t="s">
        <v>269</v>
      </c>
      <c r="L15" s="38" t="s">
        <v>261</v>
      </c>
    </row>
    <row r="16" spans="1:13" x14ac:dyDescent="0.25">
      <c r="A16" t="s">
        <v>28</v>
      </c>
      <c r="B16" s="7" t="s">
        <v>270</v>
      </c>
      <c r="L16" s="38"/>
    </row>
    <row r="17" spans="1:2" x14ac:dyDescent="0.25">
      <c r="A17" t="s">
        <v>30</v>
      </c>
      <c r="B17" s="7" t="s">
        <v>271</v>
      </c>
    </row>
    <row r="18" spans="1:2" x14ac:dyDescent="0.25">
      <c r="A18" t="s">
        <v>29</v>
      </c>
      <c r="B18" s="7" t="s">
        <v>272</v>
      </c>
    </row>
    <row r="19" spans="1:2" x14ac:dyDescent="0.25">
      <c r="A19" t="s">
        <v>31</v>
      </c>
    </row>
    <row r="20" spans="1:2" x14ac:dyDescent="0.25">
      <c r="A20" t="s">
        <v>230</v>
      </c>
    </row>
    <row r="21" spans="1:2" x14ac:dyDescent="0.25">
      <c r="A21" t="s">
        <v>33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B3" sqref="B3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3">
        <f t="shared" ref="H2:H9" si="0">((G2*0.5)+E2)/SUM(E2:G2)</f>
        <v>0.7142857142857143</v>
      </c>
      <c r="I2" s="1">
        <v>1636</v>
      </c>
      <c r="K2" s="41" t="s">
        <v>7</v>
      </c>
    </row>
    <row r="3" spans="1:13" x14ac:dyDescent="0.25">
      <c r="A3" s="1">
        <v>4</v>
      </c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3">
        <f t="shared" si="0"/>
        <v>0.6785714285714286</v>
      </c>
      <c r="I3" s="1">
        <v>1450</v>
      </c>
      <c r="K3" s="41"/>
      <c r="L3" s="41" t="s">
        <v>7</v>
      </c>
    </row>
    <row r="4" spans="1:13" x14ac:dyDescent="0.25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1333</v>
      </c>
      <c r="K4" s="38" t="s">
        <v>11</v>
      </c>
      <c r="L4" s="41"/>
    </row>
    <row r="5" spans="1:13" x14ac:dyDescent="0.25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3">
        <f t="shared" si="0"/>
        <v>0.5714285714285714</v>
      </c>
      <c r="I5" s="1">
        <v>1558</v>
      </c>
      <c r="K5" s="38"/>
    </row>
    <row r="6" spans="1:13" x14ac:dyDescent="0.25">
      <c r="B6">
        <v>5</v>
      </c>
      <c r="C6" t="s">
        <v>14</v>
      </c>
      <c r="D6" t="s">
        <v>19</v>
      </c>
      <c r="E6">
        <v>6</v>
      </c>
      <c r="F6">
        <v>8</v>
      </c>
      <c r="G6">
        <v>0</v>
      </c>
      <c r="H6" s="4">
        <f t="shared" si="0"/>
        <v>0.42857142857142855</v>
      </c>
      <c r="I6">
        <v>1251</v>
      </c>
      <c r="M6" s="2" t="s">
        <v>7</v>
      </c>
    </row>
    <row r="7" spans="1:13" x14ac:dyDescent="0.25">
      <c r="B7">
        <v>6</v>
      </c>
      <c r="C7" t="s">
        <v>15</v>
      </c>
      <c r="D7" t="s">
        <v>18</v>
      </c>
      <c r="E7">
        <v>5</v>
      </c>
      <c r="F7">
        <v>9</v>
      </c>
      <c r="G7">
        <v>0</v>
      </c>
      <c r="H7" s="4">
        <f t="shared" si="0"/>
        <v>0.35714285714285715</v>
      </c>
      <c r="I7">
        <v>1141</v>
      </c>
      <c r="K7" s="38" t="s">
        <v>13</v>
      </c>
    </row>
    <row r="8" spans="1:13" x14ac:dyDescent="0.25">
      <c r="B8">
        <v>7</v>
      </c>
      <c r="C8" t="s">
        <v>16</v>
      </c>
      <c r="D8" t="s">
        <v>85</v>
      </c>
      <c r="E8">
        <v>4</v>
      </c>
      <c r="F8">
        <v>9</v>
      </c>
      <c r="G8">
        <v>1</v>
      </c>
      <c r="H8" s="4">
        <f t="shared" si="0"/>
        <v>0.32142857142857145</v>
      </c>
      <c r="I8">
        <v>1174</v>
      </c>
      <c r="K8" s="38"/>
      <c r="L8" s="38" t="s">
        <v>9</v>
      </c>
    </row>
    <row r="9" spans="1:13" x14ac:dyDescent="0.25">
      <c r="B9">
        <v>8</v>
      </c>
      <c r="C9" t="s">
        <v>17</v>
      </c>
      <c r="D9" t="s">
        <v>21</v>
      </c>
      <c r="E9">
        <v>4</v>
      </c>
      <c r="F9">
        <v>10</v>
      </c>
      <c r="G9">
        <v>0</v>
      </c>
      <c r="H9" s="4">
        <f t="shared" si="0"/>
        <v>0.2857142857142857</v>
      </c>
      <c r="I9">
        <v>1344</v>
      </c>
      <c r="K9" s="39" t="s">
        <v>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11</v>
      </c>
    </row>
    <row r="14" spans="1:13" x14ac:dyDescent="0.25">
      <c r="A14" t="s">
        <v>27</v>
      </c>
      <c r="B14" t="s">
        <v>34</v>
      </c>
      <c r="L14" s="38"/>
      <c r="M14" t="s">
        <v>11</v>
      </c>
    </row>
    <row r="15" spans="1:13" x14ac:dyDescent="0.25">
      <c r="A15" t="s">
        <v>26</v>
      </c>
      <c r="L15" s="38" t="s">
        <v>13</v>
      </c>
    </row>
    <row r="16" spans="1:13" x14ac:dyDescent="0.25">
      <c r="A16" t="s">
        <v>28</v>
      </c>
      <c r="L16" s="38"/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1" si="0">((G2*0.5)+E2)/SUM(E2:G2)</f>
        <v>0.7142857142857143</v>
      </c>
      <c r="I2" s="1">
        <v>1511</v>
      </c>
      <c r="K2" s="38" t="s">
        <v>9</v>
      </c>
    </row>
    <row r="3" spans="1:13" ht="14.25" customHeight="1" x14ac:dyDescent="0.25">
      <c r="A3" s="1">
        <v>2</v>
      </c>
      <c r="B3" s="1">
        <v>2</v>
      </c>
      <c r="C3" s="1" t="s">
        <v>36</v>
      </c>
      <c r="D3" s="7" t="s">
        <v>45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1402</v>
      </c>
      <c r="K3" s="38"/>
      <c r="L3" s="39" t="s">
        <v>35</v>
      </c>
    </row>
    <row r="4" spans="1:13" ht="14.25" customHeight="1" x14ac:dyDescent="0.25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1297</v>
      </c>
      <c r="K4" s="39" t="s">
        <v>35</v>
      </c>
      <c r="L4" s="39"/>
    </row>
    <row r="5" spans="1:13" x14ac:dyDescent="0.25">
      <c r="A5" s="1">
        <v>4</v>
      </c>
      <c r="B5" s="1">
        <v>4</v>
      </c>
      <c r="C5" s="1" t="s">
        <v>37</v>
      </c>
      <c r="D5" s="7" t="s">
        <v>46</v>
      </c>
      <c r="E5" s="1">
        <v>7</v>
      </c>
      <c r="F5" s="1">
        <v>5</v>
      </c>
      <c r="G5" s="1">
        <v>2</v>
      </c>
      <c r="H5" s="3">
        <f t="shared" si="0"/>
        <v>0.5714285714285714</v>
      </c>
      <c r="I5" s="1">
        <v>1398</v>
      </c>
      <c r="K5" s="39"/>
    </row>
    <row r="6" spans="1:13" x14ac:dyDescent="0.25">
      <c r="B6">
        <v>5</v>
      </c>
      <c r="C6" t="s">
        <v>7</v>
      </c>
      <c r="D6" t="s">
        <v>8</v>
      </c>
      <c r="E6">
        <v>7</v>
      </c>
      <c r="F6">
        <v>7</v>
      </c>
      <c r="G6">
        <v>0</v>
      </c>
      <c r="H6" s="4">
        <f t="shared" si="0"/>
        <v>0.5</v>
      </c>
      <c r="I6">
        <v>1348</v>
      </c>
      <c r="M6" s="2" t="s">
        <v>35</v>
      </c>
    </row>
    <row r="7" spans="1:13" x14ac:dyDescent="0.25">
      <c r="B7">
        <v>6</v>
      </c>
      <c r="C7" t="s">
        <v>38</v>
      </c>
      <c r="D7" s="7" t="s">
        <v>20</v>
      </c>
      <c r="E7">
        <v>6</v>
      </c>
      <c r="F7">
        <v>8</v>
      </c>
      <c r="G7">
        <v>0</v>
      </c>
      <c r="H7" s="4">
        <f t="shared" si="0"/>
        <v>0.42857142857142855</v>
      </c>
      <c r="I7">
        <v>1269</v>
      </c>
      <c r="K7" s="39" t="s">
        <v>36</v>
      </c>
    </row>
    <row r="8" spans="1:13" x14ac:dyDescent="0.25">
      <c r="B8">
        <v>7</v>
      </c>
      <c r="C8" t="s">
        <v>39</v>
      </c>
      <c r="D8" s="7" t="s">
        <v>43</v>
      </c>
      <c r="E8">
        <v>6</v>
      </c>
      <c r="F8">
        <v>8</v>
      </c>
      <c r="G8">
        <v>0</v>
      </c>
      <c r="H8" s="4">
        <f t="shared" si="0"/>
        <v>0.42857142857142855</v>
      </c>
      <c r="I8">
        <v>1254</v>
      </c>
      <c r="K8" s="39"/>
      <c r="L8" s="38" t="s">
        <v>9</v>
      </c>
    </row>
    <row r="9" spans="1:13" x14ac:dyDescent="0.25">
      <c r="B9">
        <v>8</v>
      </c>
      <c r="C9" t="s">
        <v>40</v>
      </c>
      <c r="D9" s="7" t="s">
        <v>44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1351</v>
      </c>
      <c r="K9" s="38" t="s">
        <v>37</v>
      </c>
      <c r="L9" s="38"/>
    </row>
    <row r="10" spans="1:13" x14ac:dyDescent="0.25">
      <c r="B10">
        <v>9</v>
      </c>
      <c r="C10" t="s">
        <v>41</v>
      </c>
      <c r="D10" s="7" t="s">
        <v>47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1294</v>
      </c>
      <c r="K10" s="38"/>
    </row>
    <row r="11" spans="1:13" x14ac:dyDescent="0.25">
      <c r="B11">
        <v>10</v>
      </c>
      <c r="C11" t="s">
        <v>42</v>
      </c>
      <c r="D11" t="s">
        <v>21</v>
      </c>
      <c r="E11">
        <v>4</v>
      </c>
      <c r="F11">
        <v>8</v>
      </c>
      <c r="G11">
        <v>2</v>
      </c>
      <c r="H11" s="4">
        <f t="shared" si="0"/>
        <v>0.35714285714285715</v>
      </c>
      <c r="I11">
        <v>1277</v>
      </c>
    </row>
    <row r="12" spans="1:13" x14ac:dyDescent="0.25">
      <c r="L12" s="6" t="s">
        <v>25</v>
      </c>
    </row>
    <row r="13" spans="1:13" x14ac:dyDescent="0.25">
      <c r="L13" s="39" t="s">
        <v>9</v>
      </c>
    </row>
    <row r="14" spans="1:13" x14ac:dyDescent="0.25">
      <c r="A14" t="s">
        <v>27</v>
      </c>
      <c r="B14" t="s">
        <v>34</v>
      </c>
      <c r="L14" s="39"/>
      <c r="M14" t="s">
        <v>9</v>
      </c>
    </row>
    <row r="15" spans="1:13" x14ac:dyDescent="0.25">
      <c r="A15" t="s">
        <v>26</v>
      </c>
      <c r="D15" s="15">
        <v>20</v>
      </c>
      <c r="E15" s="7" t="s">
        <v>107</v>
      </c>
      <c r="F15" s="15">
        <v>120</v>
      </c>
      <c r="L15" s="38" t="s">
        <v>37</v>
      </c>
    </row>
    <row r="16" spans="1:13" x14ac:dyDescent="0.25">
      <c r="A16" t="s">
        <v>28</v>
      </c>
      <c r="D16" s="7"/>
      <c r="E16" s="7" t="s">
        <v>108</v>
      </c>
      <c r="F16" s="15">
        <v>60</v>
      </c>
      <c r="L16" s="38"/>
    </row>
    <row r="17" spans="1:6" x14ac:dyDescent="0.25">
      <c r="A17" t="s">
        <v>29</v>
      </c>
      <c r="D17" s="7"/>
      <c r="E17" s="7" t="s">
        <v>109</v>
      </c>
      <c r="F17" s="15">
        <v>20</v>
      </c>
    </row>
    <row r="18" spans="1:6" x14ac:dyDescent="0.25">
      <c r="A18" t="s">
        <v>30</v>
      </c>
    </row>
    <row r="19" spans="1:6" x14ac:dyDescent="0.25">
      <c r="A19" t="s">
        <v>31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A4" sqref="A4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3">
        <f t="shared" ref="H2:H11" si="0">((G2*0.5)+E2)/SUM(E2:G2)</f>
        <v>0.7857142857142857</v>
      </c>
      <c r="I2" s="1">
        <v>1844.5</v>
      </c>
      <c r="K2" s="38" t="str">
        <f>C2</f>
        <v>#Hashtags</v>
      </c>
    </row>
    <row r="3" spans="1:13" ht="14.25" customHeight="1" x14ac:dyDescent="0.25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2096.08</v>
      </c>
      <c r="K3" s="38"/>
      <c r="L3" s="39" t="s">
        <v>50</v>
      </c>
    </row>
    <row r="4" spans="1:13" ht="14.25" customHeight="1" x14ac:dyDescent="0.25">
      <c r="A4" s="1">
        <v>4</v>
      </c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1811.46</v>
      </c>
      <c r="K4" s="39" t="str">
        <f>C5</f>
        <v>Bologna Ponies</v>
      </c>
      <c r="L4" s="39"/>
    </row>
    <row r="5" spans="1:13" x14ac:dyDescent="0.25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2048.5</v>
      </c>
      <c r="K5" s="39"/>
    </row>
    <row r="6" spans="1:13" x14ac:dyDescent="0.25">
      <c r="B6">
        <v>5</v>
      </c>
      <c r="C6" t="s">
        <v>53</v>
      </c>
      <c r="D6" t="s">
        <v>21</v>
      </c>
      <c r="E6">
        <v>7</v>
      </c>
      <c r="F6">
        <v>7</v>
      </c>
      <c r="G6">
        <v>0</v>
      </c>
      <c r="H6" s="4">
        <f t="shared" si="0"/>
        <v>0.5</v>
      </c>
      <c r="I6">
        <v>1957.52</v>
      </c>
      <c r="M6" s="2" t="s">
        <v>50</v>
      </c>
    </row>
    <row r="7" spans="1:13" x14ac:dyDescent="0.25">
      <c r="B7">
        <v>6</v>
      </c>
      <c r="C7" t="s">
        <v>54</v>
      </c>
      <c r="D7" s="7" t="s">
        <v>58</v>
      </c>
      <c r="E7">
        <v>7</v>
      </c>
      <c r="F7">
        <v>7</v>
      </c>
      <c r="G7">
        <v>0</v>
      </c>
      <c r="H7" s="4">
        <f t="shared" si="0"/>
        <v>0.5</v>
      </c>
      <c r="I7">
        <v>1774.8</v>
      </c>
      <c r="K7" s="39" t="str">
        <f>C3</f>
        <v>The Timmies</v>
      </c>
    </row>
    <row r="8" spans="1:13" x14ac:dyDescent="0.25">
      <c r="B8">
        <v>7</v>
      </c>
      <c r="C8" t="s">
        <v>56</v>
      </c>
      <c r="D8" t="s">
        <v>44</v>
      </c>
      <c r="E8">
        <v>7</v>
      </c>
      <c r="F8">
        <v>7</v>
      </c>
      <c r="G8">
        <v>0</v>
      </c>
      <c r="H8" s="4">
        <f t="shared" si="0"/>
        <v>0.5</v>
      </c>
      <c r="I8">
        <v>1793.28</v>
      </c>
      <c r="K8" s="39"/>
      <c r="L8" s="38" t="s">
        <v>51</v>
      </c>
    </row>
    <row r="9" spans="1:13" x14ac:dyDescent="0.25">
      <c r="B9">
        <v>8</v>
      </c>
      <c r="C9" t="s">
        <v>55</v>
      </c>
      <c r="D9" t="s">
        <v>19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1922.56</v>
      </c>
      <c r="K9" s="38" t="str">
        <f>C4</f>
        <v>The dago</v>
      </c>
      <c r="L9" s="38"/>
    </row>
    <row r="10" spans="1:13" x14ac:dyDescent="0.25">
      <c r="B10">
        <v>9</v>
      </c>
      <c r="C10" t="s">
        <v>57</v>
      </c>
      <c r="D10" t="s">
        <v>110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1882.62</v>
      </c>
      <c r="K10" s="38"/>
    </row>
    <row r="11" spans="1:13" x14ac:dyDescent="0.25">
      <c r="B11">
        <v>10</v>
      </c>
      <c r="C11" t="s">
        <v>38</v>
      </c>
      <c r="D11" t="s">
        <v>20</v>
      </c>
      <c r="E11">
        <v>3</v>
      </c>
      <c r="F11">
        <v>11</v>
      </c>
      <c r="G11">
        <v>0</v>
      </c>
      <c r="H11" s="4">
        <f t="shared" si="0"/>
        <v>0.21428571428571427</v>
      </c>
      <c r="I11">
        <v>1752.7</v>
      </c>
    </row>
    <row r="12" spans="1:13" x14ac:dyDescent="0.25">
      <c r="L12" s="6" t="s">
        <v>25</v>
      </c>
    </row>
    <row r="13" spans="1:13" x14ac:dyDescent="0.25">
      <c r="L13" s="39" t="s">
        <v>7</v>
      </c>
    </row>
    <row r="14" spans="1:13" x14ac:dyDescent="0.25">
      <c r="A14" t="s">
        <v>27</v>
      </c>
      <c r="B14" t="s">
        <v>34</v>
      </c>
      <c r="L14" s="39"/>
      <c r="M14" t="s">
        <v>7</v>
      </c>
    </row>
    <row r="15" spans="1:13" x14ac:dyDescent="0.25">
      <c r="A15" t="s">
        <v>26</v>
      </c>
      <c r="D15" s="16">
        <v>20</v>
      </c>
      <c r="E15" s="5" t="s">
        <v>107</v>
      </c>
      <c r="F15" s="16">
        <v>120</v>
      </c>
      <c r="L15" s="38" t="s">
        <v>52</v>
      </c>
    </row>
    <row r="16" spans="1:13" x14ac:dyDescent="0.25">
      <c r="A16" t="s">
        <v>28</v>
      </c>
      <c r="E16" s="5" t="s">
        <v>108</v>
      </c>
      <c r="F16" s="16">
        <v>60</v>
      </c>
      <c r="L16" s="38"/>
    </row>
    <row r="17" spans="1:6" x14ac:dyDescent="0.25">
      <c r="A17" t="s">
        <v>29</v>
      </c>
      <c r="E17" s="5" t="s">
        <v>109</v>
      </c>
      <c r="F17" s="16">
        <v>20</v>
      </c>
    </row>
    <row r="18" spans="1:6" x14ac:dyDescent="0.25">
      <c r="A18" t="s">
        <v>30</v>
      </c>
    </row>
    <row r="19" spans="1:6" x14ac:dyDescent="0.25">
      <c r="A19" s="7" t="s">
        <v>59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B11" sqref="B11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7" t="s">
        <v>78</v>
      </c>
      <c r="N2" s="6" t="s">
        <v>81</v>
      </c>
      <c r="P2" s="6" t="s">
        <v>82</v>
      </c>
    </row>
    <row r="3" spans="1:16" x14ac:dyDescent="0.25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68</v>
      </c>
      <c r="J3" s="1">
        <v>1596.84</v>
      </c>
      <c r="L3" s="39" t="s">
        <v>79</v>
      </c>
    </row>
    <row r="4" spans="1:16" ht="14.25" customHeight="1" x14ac:dyDescent="0.25">
      <c r="A4" s="1">
        <v>6</v>
      </c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68</v>
      </c>
      <c r="J4" s="1">
        <v>1481.24</v>
      </c>
      <c r="L4" s="46"/>
      <c r="M4" s="10"/>
    </row>
    <row r="5" spans="1:16" ht="14.25" customHeight="1" x14ac:dyDescent="0.25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68</v>
      </c>
      <c r="J5" s="1">
        <v>1728.66</v>
      </c>
      <c r="L5" s="40" t="s">
        <v>80</v>
      </c>
      <c r="N5" s="14"/>
    </row>
    <row r="6" spans="1:16" x14ac:dyDescent="0.25">
      <c r="A6" s="1">
        <v>5</v>
      </c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1635.62</v>
      </c>
      <c r="L6" s="40"/>
      <c r="N6" s="42" t="s">
        <v>79</v>
      </c>
    </row>
    <row r="7" spans="1:16" x14ac:dyDescent="0.25">
      <c r="B7">
        <v>5</v>
      </c>
      <c r="C7" t="s">
        <v>63</v>
      </c>
      <c r="D7" t="s">
        <v>21</v>
      </c>
      <c r="E7">
        <v>7</v>
      </c>
      <c r="F7">
        <v>6</v>
      </c>
      <c r="G7">
        <v>0</v>
      </c>
      <c r="H7" s="4">
        <f t="shared" si="0"/>
        <v>0.53846153846153844</v>
      </c>
      <c r="I7" s="8" t="s">
        <v>69</v>
      </c>
      <c r="J7">
        <v>1508.98</v>
      </c>
      <c r="N7" s="47"/>
      <c r="O7" s="10"/>
    </row>
    <row r="8" spans="1:16" x14ac:dyDescent="0.25">
      <c r="A8" s="10"/>
      <c r="B8" s="10">
        <v>6</v>
      </c>
      <c r="C8" s="10" t="s">
        <v>64</v>
      </c>
      <c r="D8" s="7" t="s">
        <v>92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1388.18</v>
      </c>
      <c r="N8" s="43" t="s">
        <v>51</v>
      </c>
      <c r="P8" s="14"/>
    </row>
    <row r="9" spans="1:16" x14ac:dyDescent="0.25">
      <c r="A9" s="7" t="s">
        <v>66</v>
      </c>
      <c r="L9" s="39" t="s">
        <v>51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3">
        <f t="shared" ref="H11:H16" si="1">((G11*0.5)+E11)/SUM(E11:G11)</f>
        <v>0.84615384615384615</v>
      </c>
      <c r="I11" s="13" t="s">
        <v>75</v>
      </c>
      <c r="J11" s="1">
        <v>1673.14</v>
      </c>
      <c r="L11" s="38" t="s">
        <v>61</v>
      </c>
      <c r="P11" s="14"/>
    </row>
    <row r="12" spans="1:16" x14ac:dyDescent="0.25">
      <c r="A12" s="1">
        <v>2</v>
      </c>
      <c r="B12" s="1">
        <v>2</v>
      </c>
      <c r="C12" s="1" t="s">
        <v>70</v>
      </c>
      <c r="D12" s="7" t="s">
        <v>76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74</v>
      </c>
      <c r="J12" s="1">
        <v>1615.32</v>
      </c>
      <c r="L12" s="38"/>
      <c r="P12" s="43" t="s">
        <v>51</v>
      </c>
    </row>
    <row r="13" spans="1:16" x14ac:dyDescent="0.25">
      <c r="B13">
        <v>3</v>
      </c>
      <c r="C13" t="s">
        <v>73</v>
      </c>
      <c r="D13" s="7" t="s">
        <v>77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68</v>
      </c>
      <c r="J13">
        <v>1539.26</v>
      </c>
      <c r="P13" s="44"/>
    </row>
    <row r="14" spans="1:16" x14ac:dyDescent="0.25">
      <c r="B14">
        <v>4</v>
      </c>
      <c r="C14" t="s">
        <v>52</v>
      </c>
      <c r="D14" t="s">
        <v>43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69</v>
      </c>
      <c r="J14">
        <v>1336.24</v>
      </c>
      <c r="P14" s="42" t="s">
        <v>70</v>
      </c>
    </row>
    <row r="15" spans="1:16" x14ac:dyDescent="0.25">
      <c r="B15">
        <v>5</v>
      </c>
      <c r="C15" t="s">
        <v>72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74</v>
      </c>
      <c r="J15">
        <v>1368.88</v>
      </c>
      <c r="L15" s="38" t="s">
        <v>62</v>
      </c>
      <c r="P15" s="42"/>
    </row>
    <row r="16" spans="1:16" x14ac:dyDescent="0.25">
      <c r="B16">
        <v>6</v>
      </c>
      <c r="C16" t="s">
        <v>50</v>
      </c>
      <c r="D16" t="s">
        <v>10</v>
      </c>
      <c r="E16">
        <v>4</v>
      </c>
      <c r="F16">
        <v>9</v>
      </c>
      <c r="G16">
        <v>0</v>
      </c>
      <c r="H16" s="4">
        <f t="shared" si="1"/>
        <v>0.30769230769230771</v>
      </c>
      <c r="I16" s="8" t="s">
        <v>69</v>
      </c>
      <c r="J16">
        <v>1513.46</v>
      </c>
      <c r="L16" s="45"/>
      <c r="M16" s="10"/>
      <c r="P16" s="14"/>
    </row>
    <row r="17" spans="1:16" x14ac:dyDescent="0.25">
      <c r="L17" s="39" t="s">
        <v>70</v>
      </c>
      <c r="N17" s="14"/>
      <c r="P17" s="14"/>
    </row>
    <row r="18" spans="1:16" x14ac:dyDescent="0.25">
      <c r="H18" s="4"/>
      <c r="L18" s="39"/>
      <c r="N18" s="42" t="s">
        <v>70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3" t="s">
        <v>60</v>
      </c>
    </row>
    <row r="21" spans="1:16" x14ac:dyDescent="0.25">
      <c r="D21" s="16">
        <v>20</v>
      </c>
      <c r="E21" s="5" t="s">
        <v>107</v>
      </c>
      <c r="F21" s="16">
        <v>120</v>
      </c>
      <c r="L21" s="39" t="s">
        <v>60</v>
      </c>
      <c r="N21" s="43"/>
    </row>
    <row r="22" spans="1:16" x14ac:dyDescent="0.25">
      <c r="A22" t="s">
        <v>27</v>
      </c>
      <c r="B22" s="7" t="s">
        <v>84</v>
      </c>
      <c r="E22" s="5" t="s">
        <v>108</v>
      </c>
      <c r="F22" s="16">
        <v>60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>
        <v>20</v>
      </c>
      <c r="L23" s="38" t="s">
        <v>80</v>
      </c>
    </row>
    <row r="24" spans="1:16" x14ac:dyDescent="0.25">
      <c r="A24" t="s">
        <v>28</v>
      </c>
      <c r="L24" s="38"/>
    </row>
    <row r="25" spans="1:16" x14ac:dyDescent="0.25">
      <c r="A25" t="s">
        <v>29</v>
      </c>
      <c r="P25" s="6" t="s">
        <v>25</v>
      </c>
    </row>
    <row r="26" spans="1:16" x14ac:dyDescent="0.25">
      <c r="A26" t="s">
        <v>30</v>
      </c>
      <c r="P26" s="38" t="s">
        <v>79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9" t="s">
        <v>60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8:N9"/>
    <mergeCell ref="N6:N7"/>
    <mergeCell ref="N20:N21"/>
    <mergeCell ref="N18:N19"/>
    <mergeCell ref="L9:L10"/>
    <mergeCell ref="L11:L12"/>
    <mergeCell ref="L15:L16"/>
    <mergeCell ref="L17:L18"/>
    <mergeCell ref="P14:P15"/>
    <mergeCell ref="P12:P13"/>
    <mergeCell ref="P28:P29"/>
    <mergeCell ref="P26:P27"/>
    <mergeCell ref="L23:L24"/>
    <mergeCell ref="L21:L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B4" sqref="B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3">
        <f t="shared" ref="H3:H8" si="0">((G3*0.5)+E3)/SUM(E3:G3)</f>
        <v>0.69230769230769229</v>
      </c>
      <c r="I3" s="13" t="s">
        <v>68</v>
      </c>
      <c r="J3" s="1">
        <v>1732.22</v>
      </c>
      <c r="L3" s="39" t="s">
        <v>86</v>
      </c>
    </row>
    <row r="4" spans="1:16" ht="14.25" customHeight="1" x14ac:dyDescent="0.25">
      <c r="A4" s="1">
        <v>6</v>
      </c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1639.06</v>
      </c>
      <c r="L4" s="46"/>
      <c r="M4" s="10"/>
    </row>
    <row r="5" spans="1:16" ht="14.25" customHeight="1" x14ac:dyDescent="0.25">
      <c r="A5" s="1">
        <v>4</v>
      </c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69</v>
      </c>
      <c r="J5" s="1">
        <v>1533.2</v>
      </c>
      <c r="L5" s="40" t="s">
        <v>80</v>
      </c>
      <c r="N5" s="14"/>
    </row>
    <row r="6" spans="1:16" x14ac:dyDescent="0.25">
      <c r="A6" s="1">
        <v>5</v>
      </c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68</v>
      </c>
      <c r="J6" s="1">
        <v>1643.26</v>
      </c>
      <c r="L6" s="40"/>
      <c r="N6" s="42" t="s">
        <v>86</v>
      </c>
    </row>
    <row r="7" spans="1:16" x14ac:dyDescent="0.25">
      <c r="B7">
        <v>8</v>
      </c>
      <c r="C7" t="s">
        <v>62</v>
      </c>
      <c r="D7" t="s">
        <v>20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69</v>
      </c>
      <c r="J7">
        <v>1588.24</v>
      </c>
      <c r="N7" s="47"/>
      <c r="O7" s="10"/>
    </row>
    <row r="8" spans="1:16" x14ac:dyDescent="0.25">
      <c r="A8" s="10"/>
      <c r="B8" s="10">
        <v>9</v>
      </c>
      <c r="C8" s="10" t="s">
        <v>60</v>
      </c>
      <c r="D8" s="10" t="s">
        <v>58</v>
      </c>
      <c r="E8" s="10">
        <v>6</v>
      </c>
      <c r="F8" s="10">
        <v>7</v>
      </c>
      <c r="G8" s="10">
        <v>0</v>
      </c>
      <c r="H8" s="11">
        <f t="shared" si="0"/>
        <v>0.46153846153846156</v>
      </c>
      <c r="I8" s="12" t="s">
        <v>69</v>
      </c>
      <c r="J8" s="10">
        <v>1475.86</v>
      </c>
      <c r="N8" s="43" t="s">
        <v>89</v>
      </c>
      <c r="P8" s="14"/>
    </row>
    <row r="9" spans="1:16" x14ac:dyDescent="0.25">
      <c r="A9" s="6" t="s">
        <v>66</v>
      </c>
      <c r="L9" s="38" t="s">
        <v>73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1625.18</v>
      </c>
      <c r="L11" s="39" t="s">
        <v>89</v>
      </c>
      <c r="P11" s="14"/>
    </row>
    <row r="12" spans="1:16" x14ac:dyDescent="0.25">
      <c r="A12" s="1">
        <v>3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1578.96</v>
      </c>
      <c r="L12" s="39"/>
      <c r="P12" s="43" t="s">
        <v>86</v>
      </c>
    </row>
    <row r="13" spans="1:16" x14ac:dyDescent="0.25">
      <c r="B13">
        <v>7</v>
      </c>
      <c r="C13" t="s">
        <v>90</v>
      </c>
      <c r="D13" t="s">
        <v>76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1497.04</v>
      </c>
      <c r="P13" s="44"/>
    </row>
    <row r="14" spans="1:16" x14ac:dyDescent="0.25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74</v>
      </c>
      <c r="J14">
        <v>1303.76</v>
      </c>
      <c r="P14" s="42" t="s">
        <v>88</v>
      </c>
    </row>
    <row r="15" spans="1:16" x14ac:dyDescent="0.25">
      <c r="B15">
        <v>11</v>
      </c>
      <c r="C15" t="s">
        <v>64</v>
      </c>
      <c r="D15" s="7" t="s">
        <v>91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68</v>
      </c>
      <c r="J15">
        <v>1504.64</v>
      </c>
      <c r="L15" s="38" t="s">
        <v>87</v>
      </c>
      <c r="P15" s="42"/>
    </row>
    <row r="16" spans="1:16" x14ac:dyDescent="0.25">
      <c r="B16">
        <v>12</v>
      </c>
      <c r="C16" t="s">
        <v>51</v>
      </c>
      <c r="D16" t="s">
        <v>46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94</v>
      </c>
      <c r="J16">
        <v>1382.22</v>
      </c>
      <c r="L16" s="45"/>
      <c r="M16" s="10"/>
      <c r="P16" s="14"/>
    </row>
    <row r="17" spans="1:16" x14ac:dyDescent="0.25">
      <c r="L17" s="39" t="s">
        <v>72</v>
      </c>
      <c r="N17" s="14"/>
      <c r="P17" s="14"/>
    </row>
    <row r="18" spans="1:16" x14ac:dyDescent="0.25">
      <c r="H18" s="4"/>
      <c r="L18" s="39"/>
      <c r="N18" s="42" t="s">
        <v>72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3" t="s">
        <v>88</v>
      </c>
    </row>
    <row r="21" spans="1:16" x14ac:dyDescent="0.25">
      <c r="D21" s="17">
        <v>35</v>
      </c>
      <c r="E21" s="5" t="s">
        <v>107</v>
      </c>
      <c r="F21" s="16" t="s">
        <v>85</v>
      </c>
      <c r="L21" s="39" t="s">
        <v>88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8" t="s">
        <v>80</v>
      </c>
    </row>
    <row r="24" spans="1:16" x14ac:dyDescent="0.25">
      <c r="A24" t="s">
        <v>28</v>
      </c>
      <c r="E24" s="5" t="s">
        <v>112</v>
      </c>
      <c r="F24" s="16"/>
      <c r="L24" s="38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9" t="s">
        <v>89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8" t="s">
        <v>72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2005</vt:lpstr>
      <vt:lpstr>2006</vt:lpstr>
      <vt:lpstr>2008</vt:lpstr>
      <vt:lpstr>2009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Pat Odro</cp:lastModifiedBy>
  <dcterms:created xsi:type="dcterms:W3CDTF">2024-07-23T13:32:49Z</dcterms:created>
  <dcterms:modified xsi:type="dcterms:W3CDTF">2025-08-12T00:44:27Z</dcterms:modified>
</cp:coreProperties>
</file>