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v2.0\Input\"/>
    </mc:Choice>
  </mc:AlternateContent>
  <xr:revisionPtr revIDLastSave="0" documentId="13_ncr:1_{FB9D3419-7902-4C3E-A506-648CB5C10ABC}" xr6:coauthVersionLast="44" xr6:coauthVersionMax="44" xr10:uidLastSave="{00000000-0000-0000-0000-000000000000}"/>
  <bookViews>
    <workbookView xWindow="-120" yWindow="-120" windowWidth="29040" windowHeight="15990" firstSheet="3" activeTab="4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stimación Efecto Politicas" sheetId="33" r:id="rId10"/>
    <sheet name="Enfermedad" sheetId="4" r:id="rId11"/>
    <sheet name="Probabilida Desarollo Sintomas" sheetId="34" r:id="rId12"/>
    <sheet name="ProbabilidadadecontraerVirus" sheetId="11" state="hidden" r:id="rId13"/>
    <sheet name="Efecto Severidad en Letalidad" sheetId="16" r:id="rId14"/>
    <sheet name="Tasa de Letalidad Moderada" sheetId="17" r:id="rId15"/>
    <sheet name="Tasa de Letalidad Grave" sheetId="18" r:id="rId16"/>
    <sheet name="Agravamiento" sheetId="19" r:id="rId17"/>
    <sheet name="Tasa de Enfermedad Moderada" sheetId="20" r:id="rId18"/>
    <sheet name="Tasa de Enfermedad Grave" sheetId="21" r:id="rId19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3" l="1"/>
  <c r="B16" i="33"/>
  <c r="B14" i="33"/>
  <c r="F3" i="31" l="1"/>
  <c r="F4" i="31" s="1"/>
  <c r="F2" i="31" s="1"/>
  <c r="D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C1" i="3" s="1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F1323" i="2" s="1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F2521" i="2" s="1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F2086" i="2" s="1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F1434" i="2" s="1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F886" i="2" s="1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F1655" i="2" s="1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F1763" i="2" s="1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F995" i="2" s="1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F557" i="2" s="1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F2305" i="2" s="1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F2415" i="2" s="1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F1545" i="2" s="1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F1873" i="2" s="1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F777" i="2" s="1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F1980" i="2" s="1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F1105" i="2" s="1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F1212" i="2" s="1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F2196" i="2" s="1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  <c r="F446" i="2" s="1"/>
  <c r="F1874" i="2" l="1"/>
  <c r="F887" i="2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2197" i="2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778" i="2"/>
  <c r="F114" i="2"/>
  <c r="F115" i="2" s="1"/>
  <c r="F996" i="2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324" i="2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2306" i="2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1875" i="2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2522" i="2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087" i="2"/>
  <c r="F1435" i="2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656" i="2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981" i="2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558" i="2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1213" i="2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2088" i="2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447" i="2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1106" i="2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546" i="2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764" i="2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</calcChain>
</file>

<file path=xl/sharedStrings.xml><?xml version="1.0" encoding="utf-8"?>
<sst xmlns="http://schemas.openxmlformats.org/spreadsheetml/2006/main" count="333" uniqueCount="238">
  <si>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</si>
  <si>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</si>
  <si>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</si>
  <si>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</si>
  <si>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</si>
  <si>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</si>
  <si>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</si>
  <si>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</si>
  <si>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</si>
  <si>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</si>
  <si>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</si>
  <si>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</si>
  <si>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</si>
  <si>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</si>
  <si>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</si>
  <si>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</si>
  <si>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</si>
  <si>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</si>
  <si>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</si>
  <si>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</si>
  <si>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</si>
  <si>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</si>
  <si>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</si>
  <si>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</si>
  <si>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</si>
  <si>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</si>
  <si>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</si>
  <si>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</si>
  <si>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</si>
  <si>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</si>
  <si>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</si>
  <si>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</si>
  <si>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</si>
  <si>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</si>
  <si>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</si>
  <si>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</si>
  <si>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</si>
  <si>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</si>
  <si>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</si>
  <si>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</si>
  <si>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</si>
  <si>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</si>
  <si>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</si>
  <si>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</si>
  <si>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</si>
  <si>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</si>
  <si>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</si>
  <si>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</si>
  <si>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</si>
  <si>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</si>
  <si>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</si>
  <si>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</si>
  <si>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</si>
  <si>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</si>
  <si>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</si>
  <si>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</si>
  <si>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</si>
  <si>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</si>
  <si>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</si>
  <si>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</si>
  <si>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</si>
  <si>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</si>
  <si>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</si>
  <si>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</si>
  <si>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</si>
  <si>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</si>
  <si>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</si>
  <si>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</si>
  <si>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</si>
  <si>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</si>
  <si>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</si>
  <si>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</si>
  <si>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</si>
  <si>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</si>
  <si>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</si>
  <si>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</si>
  <si>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</si>
  <si>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</si>
  <si>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</si>
  <si>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</si>
  <si>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</si>
  <si>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</si>
  <si>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</si>
  <si>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</si>
  <si>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</si>
  <si>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</si>
  <si>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</si>
  <si>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</si>
  <si>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</si>
  <si>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</si>
  <si>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</si>
  <si>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</si>
  <si>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</si>
  <si>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</si>
  <si>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</si>
  <si>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</si>
  <si>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</si>
  <si>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</si>
  <si>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</si>
  <si>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</si>
  <si>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</si>
  <si>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</si>
  <si>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</si>
  <si>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</si>
  <si>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</si>
  <si>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</si>
  <si>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</si>
  <si>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</si>
  <si>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</si>
  <si>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</si>
  <si>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</si>
  <si>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</si>
  <si>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</si>
  <si>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</si>
  <si>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</si>
  <si>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</si>
  <si>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</si>
  <si>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</si>
  <si>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</si>
  <si>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</si>
  <si>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</si>
  <si>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</si>
  <si>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</si>
  <si>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</si>
  <si>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</si>
  <si>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</si>
  <si>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</si>
  <si>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</si>
  <si>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</si>
  <si>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</si>
  <si>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</si>
  <si>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</si>
  <si>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</si>
  <si>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</si>
  <si>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</si>
  <si>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</si>
  <si>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</si>
  <si>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</si>
  <si>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</si>
  <si>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</si>
  <si>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</si>
  <si>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</si>
  <si>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</si>
  <si>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</si>
  <si>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</si>
  <si>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</si>
  <si>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</si>
  <si>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</si>
  <si>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</si>
  <si>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</si>
  <si>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</si>
  <si>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</si>
  <si>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</si>
  <si>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</si>
  <si>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</si>
  <si>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</si>
  <si>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</si>
  <si>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</si>
  <si>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</si>
  <si>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</si>
  <si>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</si>
  <si>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</si>
  <si>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</si>
  <si>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</si>
  <si>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</si>
  <si>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</si>
  <si>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</si>
  <si>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</si>
  <si>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</si>
  <si>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</si>
  <si>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</si>
  <si>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</si>
  <si>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</si>
  <si>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</si>
  <si>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</si>
  <si>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</si>
  <si>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</si>
  <si>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</si>
  <si>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</si>
  <si>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</si>
  <si>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</si>
  <si>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</si>
  <si>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</si>
  <si>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</si>
  <si>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</si>
  <si>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</si>
  <si>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</si>
  <si>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</si>
  <si>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</si>
  <si>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</si>
  <si>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</si>
  <si>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</si>
  <si>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</si>
  <si>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</si>
  <si>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</si>
  <si>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</si>
  <si>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</si>
  <si>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</si>
  <si>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</si>
  <si>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</si>
  <si>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</si>
  <si>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</si>
  <si>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</si>
  <si>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</si>
  <si>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</si>
  <si>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</si>
  <si>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</si>
  <si>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</si>
  <si>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</si>
  <si>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</si>
  <si>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</si>
  <si>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</si>
  <si>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</si>
  <si>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</si>
  <si>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</si>
  <si>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</si>
  <si>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</si>
  <si>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</si>
  <si>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</si>
  <si>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</si>
  <si>
    <t>Cierre de escuelas</t>
  </si>
  <si>
    <t>Cierre de espectáculos</t>
  </si>
  <si>
    <t>Cierre de fronteras</t>
  </si>
  <si>
    <t>Licencias y home office</t>
  </si>
  <si>
    <t>Limitaciones drásticas al transporte</t>
  </si>
  <si>
    <t>Recomendación de aislamiento</t>
  </si>
  <si>
    <t>Restricciones al transporte público</t>
  </si>
  <si>
    <t>Supervisión de ingreso de pasajeros</t>
  </si>
  <si>
    <t>1. Política Aplicada</t>
  </si>
  <si>
    <t>2. Reducción de R0</t>
  </si>
  <si>
    <t>7. Capacidad de Testeo por Dia</t>
  </si>
  <si>
    <t>5. Fecha Inicial [dd/mm/aaaa]</t>
  </si>
  <si>
    <t>3. Comentario</t>
  </si>
  <si>
    <t>Remoticidad</t>
  </si>
  <si>
    <t>Dist Social</t>
  </si>
  <si>
    <t>Viajes</t>
  </si>
  <si>
    <t>20/03/2020</t>
  </si>
  <si>
    <t>2. Probabilidad de No Desarollar Sintomas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</si>
</sst>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68" formatCode="0.000"/>
    <numFmt numFmtId="169" formatCode="[$-409]d\-mmm\-yy;@"/>
  </numFmts>
  <fonts count="33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1" fillId="0" borderId="13" xfId="0" applyFont="1" applyBorder="1" applyAlignment="1">
      <alignment horizontal="center" vertical="top"/>
    </xf>
    <xf numFmtId="1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9" fontId="0" fillId="0" borderId="0" xfId="0" applyNumberFormat="1"/>
    <xf numFmtId="49" fontId="0" fillId="2" borderId="0" xfId="0" applyNumberFormat="1" applyFill="1"/>
    <xf numFmtId="0" fontId="0" fillId="9" borderId="0" xfId="0" applyFill="1"/>
    <xf numFmtId="49" fontId="0" fillId="9" borderId="0" xfId="0" applyNumberFormat="1" applyFill="1"/>
    <xf numFmtId="0" fontId="5" fillId="10" borderId="0" xfId="0" applyFont="1" applyFill="1" applyAlignment="1">
      <alignment horizontal="center"/>
    </xf>
    <xf numFmtId="3" fontId="5" fillId="10" borderId="0" xfId="0" applyNumberFormat="1" applyFont="1" applyFill="1" applyAlignment="1">
      <alignment horizontal="center"/>
    </xf>
    <xf numFmtId="0" fontId="0" fillId="11" borderId="0" xfId="0" applyFill="1"/>
    <xf numFmtId="0" fontId="0" fillId="4" borderId="0" xfId="0" applyFill="1"/>
    <xf numFmtId="165" fontId="0" fillId="0" borderId="0" xfId="0" applyNumberFormat="1"/>
    <xf numFmtId="0" fontId="20" fillId="7" borderId="11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 vertical="center" wrapText="1"/>
    </xf>
    <xf numFmtId="0" fontId="16" fillId="6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4">
    <dxf>
      <font>
        <sz val="10"/>
        <color auto="1"/>
        <name val="Courier New CE"/>
        <scheme val="none"/>
      </font>
      <numFmt numFmtId="1" formatCode="0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sz val="10"/>
        <color auto="1"/>
        <name val="Courier New CE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A4775-B466-44CD-8189-A823D25684DD}" name="Table1" displayName="Table1" ref="B1:B26" totalsRowShown="0" headerRowDxfId="3" dataDxfId="1" headerRowBorderDxfId="2">
  <autoFilter ref="B1:B26" xr:uid="{E30D011C-B561-45AD-B2F8-50BB06CF84C4}"/>
  <tableColumns count="1">
    <tableColumn id="1" xr3:uid="{8A635899-AFD3-478B-8A38-CC0CA71B6AB3}" name="2. Nombr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zoomScale="85" zoomScaleNormal="85" workbookViewId="0">
      <selection activeCell="R12" sqref="R12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23" t="s">
        <v>105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119" t="s">
        <v>99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</row>
    <row r="5" spans="2:45" ht="22.5" customHeight="1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Q5" s="127" t="s">
        <v>173</v>
      </c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Q5" s="9"/>
      <c r="AR5" s="9"/>
      <c r="AS5" s="9"/>
    </row>
    <row r="6" spans="2:45">
      <c r="Q6" s="126" t="s">
        <v>174</v>
      </c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45"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</row>
    <row r="8" spans="2:45" ht="15" customHeight="1">
      <c r="B8" s="119" t="s">
        <v>103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</row>
    <row r="9" spans="2:45" ht="17.25" customHeight="1"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</row>
    <row r="12" spans="2:45" ht="17.25" customHeight="1">
      <c r="D12" s="15" t="s">
        <v>96</v>
      </c>
      <c r="H12" s="17"/>
      <c r="I12" s="124" t="s">
        <v>100</v>
      </c>
      <c r="J12" s="125"/>
      <c r="K12" s="125"/>
      <c r="L12" s="125"/>
      <c r="M12" s="125"/>
    </row>
    <row r="13" spans="2:45" ht="17.25">
      <c r="D13" s="11" t="s">
        <v>104</v>
      </c>
      <c r="H13" s="17"/>
      <c r="I13" s="124"/>
      <c r="J13" s="125"/>
      <c r="K13" s="125"/>
      <c r="L13" s="125"/>
      <c r="M13" s="125"/>
    </row>
    <row r="14" spans="2:45" ht="17.25">
      <c r="D14" s="13" t="s">
        <v>97</v>
      </c>
      <c r="H14" s="17"/>
      <c r="I14" s="124"/>
      <c r="J14" s="125"/>
      <c r="K14" s="125"/>
      <c r="L14" s="125"/>
      <c r="M14" s="125"/>
    </row>
    <row r="15" spans="2:45" ht="17.25" customHeight="1">
      <c r="D15" s="14" t="s">
        <v>101</v>
      </c>
      <c r="I15" s="124"/>
      <c r="J15" s="125"/>
      <c r="K15" s="125"/>
      <c r="L15" s="125"/>
      <c r="M15" s="125"/>
    </row>
    <row r="17" spans="2:43" ht="17.25" customHeight="1">
      <c r="G17" s="18"/>
      <c r="I17" s="124" t="s">
        <v>102</v>
      </c>
      <c r="J17" s="125"/>
      <c r="K17" s="125"/>
      <c r="L17" s="125"/>
      <c r="M17" s="125"/>
    </row>
    <row r="18" spans="2:43" ht="17.25">
      <c r="D18" s="12" t="s">
        <v>98</v>
      </c>
      <c r="I18" s="124"/>
      <c r="J18" s="125"/>
      <c r="K18" s="125"/>
      <c r="L18" s="125"/>
      <c r="M18" s="125"/>
    </row>
    <row r="19" spans="2:43" ht="15" customHeight="1">
      <c r="I19" s="124"/>
      <c r="J19" s="125"/>
      <c r="K19" s="125"/>
      <c r="L19" s="125"/>
      <c r="M19" s="125"/>
    </row>
    <row r="22" spans="2:43">
      <c r="B22" s="128" t="s">
        <v>139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</row>
    <row r="23" spans="2:43" ht="15" customHeight="1"/>
    <row r="24" spans="2:43" ht="17.25">
      <c r="B24" s="114" t="s">
        <v>96</v>
      </c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31" t="s">
        <v>106</v>
      </c>
      <c r="T26" s="131"/>
      <c r="U26" s="131"/>
      <c r="V26" s="131"/>
      <c r="W26" s="131"/>
      <c r="X26" s="131"/>
      <c r="Y26" s="131"/>
      <c r="Z26" s="131"/>
      <c r="AA26" s="131"/>
      <c r="AB26" s="131"/>
      <c r="AC26" s="27"/>
    </row>
    <row r="27" spans="2:43" ht="15" customHeight="1">
      <c r="B27" s="119" t="s">
        <v>117</v>
      </c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R28" s="26"/>
      <c r="AC28" s="27"/>
    </row>
    <row r="29" spans="2:43" ht="17.25"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R29" s="26"/>
      <c r="S29" s="122" t="s">
        <v>107</v>
      </c>
      <c r="T29" s="122"/>
      <c r="U29" s="122"/>
      <c r="V29" s="122"/>
      <c r="W29" s="122"/>
      <c r="X29" s="122"/>
      <c r="Y29" s="122"/>
      <c r="Z29" s="122"/>
      <c r="AA29" s="122"/>
      <c r="AB29" s="122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119" t="s">
        <v>140</v>
      </c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R31" s="26"/>
      <c r="S31" s="18"/>
      <c r="T31" s="18"/>
      <c r="U31" s="18"/>
      <c r="V31" s="129" t="s">
        <v>109</v>
      </c>
      <c r="W31" s="129"/>
      <c r="X31" s="129"/>
      <c r="Y31" s="129"/>
      <c r="Z31" s="129"/>
      <c r="AA31" s="18"/>
      <c r="AB31" s="18"/>
      <c r="AC31" s="27"/>
    </row>
    <row r="32" spans="2:43" ht="15" customHeight="1"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119" t="s">
        <v>172</v>
      </c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R33" s="26"/>
      <c r="S33" s="120" t="s">
        <v>108</v>
      </c>
      <c r="T33" s="120"/>
      <c r="U33" s="120"/>
      <c r="V33" s="120"/>
      <c r="W33" s="120"/>
      <c r="X33" s="120"/>
      <c r="Y33" s="120"/>
      <c r="Z33" s="120"/>
      <c r="AA33" s="120"/>
      <c r="AB33" s="120"/>
      <c r="AC33" s="27"/>
    </row>
    <row r="34" spans="2:32" ht="17.25" customHeight="1"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R34" s="26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21" t="s">
        <v>111</v>
      </c>
      <c r="T37" s="121"/>
      <c r="U37" s="121"/>
      <c r="V37" s="121"/>
      <c r="W37" s="121"/>
      <c r="X37" s="121"/>
      <c r="Y37" s="121"/>
      <c r="Z37" s="121"/>
      <c r="AA37" s="121"/>
      <c r="AB37" s="121"/>
      <c r="AC37" s="27"/>
      <c r="AF37" s="9"/>
    </row>
    <row r="38" spans="2:32">
      <c r="B38" s="119" t="s">
        <v>142</v>
      </c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R38" s="26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27"/>
      <c r="AF38" s="9"/>
    </row>
    <row r="39" spans="2:32"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30" t="s">
        <v>110</v>
      </c>
      <c r="W40" s="130"/>
      <c r="X40" s="130"/>
      <c r="Y40" s="130"/>
      <c r="Z40" s="130"/>
      <c r="AA40" s="19"/>
      <c r="AB40" s="19"/>
      <c r="AC40" s="27"/>
    </row>
    <row r="41" spans="2:32" ht="17.25">
      <c r="B41" s="114" t="s">
        <v>104</v>
      </c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22" t="s">
        <v>112</v>
      </c>
      <c r="T42" s="122"/>
      <c r="U42" s="122"/>
      <c r="V42" s="122"/>
      <c r="W42" s="122"/>
      <c r="X42" s="122"/>
      <c r="Y42" s="122"/>
      <c r="Z42" s="122"/>
      <c r="AA42" s="122"/>
      <c r="AB42" s="122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119" t="s">
        <v>143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R45" s="26"/>
      <c r="S45" s="120" t="s">
        <v>113</v>
      </c>
      <c r="T45" s="120"/>
      <c r="U45" s="120"/>
      <c r="V45" s="120"/>
      <c r="W45" s="120"/>
      <c r="X45" s="120"/>
      <c r="Y45" s="120"/>
      <c r="Z45" s="120"/>
      <c r="AA45" s="120"/>
      <c r="AB45" s="120"/>
      <c r="AC45" s="27"/>
    </row>
    <row r="46" spans="2:32" ht="15" customHeight="1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R46" s="26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17" t="s">
        <v>114</v>
      </c>
      <c r="W48" s="117"/>
      <c r="X48" s="117"/>
      <c r="Y48" s="117"/>
      <c r="Z48" s="117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119" t="s">
        <v>145</v>
      </c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R50" s="26"/>
      <c r="S50" s="118" t="s">
        <v>115</v>
      </c>
      <c r="T50" s="118"/>
      <c r="U50" s="118"/>
      <c r="V50" s="118"/>
      <c r="W50" s="118"/>
      <c r="X50" s="118"/>
      <c r="Y50" s="118"/>
      <c r="Z50" s="118"/>
      <c r="AA50" s="118"/>
      <c r="AB50" s="118"/>
      <c r="AC50" s="27"/>
    </row>
    <row r="51" spans="2:43" ht="15" customHeight="1"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118" t="s">
        <v>116</v>
      </c>
      <c r="T52" s="118"/>
      <c r="U52" s="118"/>
      <c r="V52" s="118"/>
      <c r="W52" s="118"/>
      <c r="X52" s="118"/>
      <c r="Y52" s="118"/>
      <c r="Z52" s="118"/>
      <c r="AA52" s="118"/>
      <c r="AB52" s="118"/>
      <c r="AC52" s="27"/>
    </row>
    <row r="53" spans="2:43" ht="15.75" customHeight="1">
      <c r="B53" s="20" t="s">
        <v>147</v>
      </c>
      <c r="R53" s="26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119" t="s">
        <v>154</v>
      </c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</row>
    <row r="58" spans="2:43" ht="17.25">
      <c r="B58" s="114" t="s">
        <v>97</v>
      </c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Q58" s="115" t="s">
        <v>169</v>
      </c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</row>
    <row r="60" spans="2:43" ht="17.25">
      <c r="B60" s="116" t="s">
        <v>198</v>
      </c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Q60" s="20" t="s">
        <v>194</v>
      </c>
    </row>
    <row r="61" spans="2:43"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</row>
    <row r="62" spans="2:43">
      <c r="Q62" s="119" t="s">
        <v>195</v>
      </c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</row>
    <row r="63" spans="2:43" ht="15" customHeight="1">
      <c r="B63" s="116" t="s">
        <v>213</v>
      </c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</row>
    <row r="64" spans="2:43"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</row>
    <row r="65" spans="2:30" ht="17.25"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Q65" s="20" t="s">
        <v>208</v>
      </c>
    </row>
    <row r="66" spans="2:30"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</row>
    <row r="67" spans="2:30" ht="15" customHeight="1">
      <c r="B67" s="119" t="s">
        <v>200</v>
      </c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Q67" s="119" t="s">
        <v>209</v>
      </c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</row>
    <row r="68" spans="2:30"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</row>
    <row r="69" spans="2:30"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116" t="s">
        <v>203</v>
      </c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</row>
    <row r="74" spans="2:30"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</row>
    <row r="75" spans="2:30" ht="15" customHeight="1"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</row>
    <row r="76" spans="2:30"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</row>
    <row r="77" spans="2:30"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</row>
    <row r="79" spans="2:30" ht="17.25">
      <c r="B79" s="114" t="s">
        <v>101</v>
      </c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Q79" s="20" t="s">
        <v>196</v>
      </c>
    </row>
    <row r="81" spans="2:30" ht="15" customHeight="1">
      <c r="B81" s="119" t="s">
        <v>193</v>
      </c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Q81" s="116" t="s">
        <v>202</v>
      </c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</row>
    <row r="82" spans="2:30"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</row>
    <row r="83" spans="2:30"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</row>
  </sheetData>
  <mergeCells count="39">
    <mergeCell ref="B81:O82"/>
    <mergeCell ref="Q62:AD63"/>
    <mergeCell ref="B63:O66"/>
    <mergeCell ref="B67:O68"/>
    <mergeCell ref="Q73:AD77"/>
    <mergeCell ref="Q81:AD83"/>
    <mergeCell ref="B2:O2"/>
    <mergeCell ref="B4:O5"/>
    <mergeCell ref="B8:O9"/>
    <mergeCell ref="I12:M15"/>
    <mergeCell ref="S52:AB53"/>
    <mergeCell ref="Q6:AD8"/>
    <mergeCell ref="Q5:AD5"/>
    <mergeCell ref="B24:O24"/>
    <mergeCell ref="B27:O29"/>
    <mergeCell ref="B31:O32"/>
    <mergeCell ref="B22:O22"/>
    <mergeCell ref="V31:Z31"/>
    <mergeCell ref="I17:M19"/>
    <mergeCell ref="V40:Z40"/>
    <mergeCell ref="S29:AB29"/>
    <mergeCell ref="S26:AB26"/>
    <mergeCell ref="S33:AB34"/>
    <mergeCell ref="S37:AB38"/>
    <mergeCell ref="S42:AB42"/>
    <mergeCell ref="S45:AB46"/>
    <mergeCell ref="B55:O56"/>
    <mergeCell ref="B33:N34"/>
    <mergeCell ref="B38:O39"/>
    <mergeCell ref="B41:O41"/>
    <mergeCell ref="B45:O46"/>
    <mergeCell ref="B58:O58"/>
    <mergeCell ref="B79:O79"/>
    <mergeCell ref="Q58:AD58"/>
    <mergeCell ref="B60:O61"/>
    <mergeCell ref="V48:Z48"/>
    <mergeCell ref="S50:AB50"/>
    <mergeCell ref="Q67:AD69"/>
    <mergeCell ref="B50:O5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513E-F3B7-4E2D-855D-C70B365C968F}">
  <sheetPr>
    <tabColor theme="7" tint="0.39997558519241921"/>
  </sheetPr>
  <dimension ref="A4:C16"/>
  <sheetViews>
    <sheetView topLeftCell="A4" workbookViewId="0">
      <selection activeCell="C20" sqref="C20"/>
    </sheetView>
  </sheetViews>
  <sheetFormatPr defaultRowHeight="15"/>
  <cols>
    <col min="1" max="1" width="33.42578125" bestFit="1" customWidth="1"/>
    <col min="2" max="2" width="17.7109375" bestFit="1" customWidth="1"/>
    <col min="3" max="3" width="13.5703125" bestFit="1" customWidth="1"/>
  </cols>
  <sheetData>
    <row r="4" spans="1:3" ht="15.75" thickBot="1">
      <c r="A4" s="101" t="s">
        <v>228</v>
      </c>
      <c r="B4" s="101" t="s">
        <v>229</v>
      </c>
      <c r="C4" s="101" t="s">
        <v>232</v>
      </c>
    </row>
    <row r="5" spans="1:3" ht="15.75" thickTop="1">
      <c r="A5" s="111" t="s">
        <v>220</v>
      </c>
      <c r="B5" s="112">
        <v>0.4521856341365087</v>
      </c>
      <c r="C5" s="111" t="s">
        <v>233</v>
      </c>
    </row>
    <row r="6" spans="1:3">
      <c r="A6" s="111" t="s">
        <v>221</v>
      </c>
      <c r="B6" s="112">
        <v>0.38308555478780298</v>
      </c>
      <c r="C6" s="111" t="s">
        <v>234</v>
      </c>
    </row>
    <row r="7" spans="1:3">
      <c r="A7" s="111" t="s">
        <v>222</v>
      </c>
      <c r="B7" s="112">
        <v>0.39666773771891822</v>
      </c>
      <c r="C7" s="111" t="s">
        <v>235</v>
      </c>
    </row>
    <row r="8" spans="1:3">
      <c r="A8" s="111" t="s">
        <v>223</v>
      </c>
      <c r="B8" s="112">
        <v>0.43517066185236231</v>
      </c>
      <c r="C8" s="111" t="s">
        <v>233</v>
      </c>
    </row>
    <row r="9" spans="1:3">
      <c r="A9" s="111" t="s">
        <v>224</v>
      </c>
      <c r="B9" s="112">
        <v>0.37190757391651003</v>
      </c>
      <c r="C9" s="111" t="s">
        <v>234</v>
      </c>
    </row>
    <row r="10" spans="1:3">
      <c r="A10" s="111" t="s">
        <v>225</v>
      </c>
      <c r="B10" s="112">
        <v>0.47216441970460488</v>
      </c>
      <c r="C10" s="111" t="s">
        <v>235</v>
      </c>
    </row>
    <row r="11" spans="1:3">
      <c r="A11" s="111" t="s">
        <v>226</v>
      </c>
      <c r="B11" s="112">
        <v>0.33605820330095793</v>
      </c>
      <c r="C11" s="111" t="s">
        <v>234</v>
      </c>
    </row>
    <row r="12" spans="1:3">
      <c r="A12" s="111" t="s">
        <v>227</v>
      </c>
      <c r="B12" s="112">
        <v>0.62986877068882074</v>
      </c>
      <c r="C12" s="111" t="s">
        <v>235</v>
      </c>
    </row>
    <row r="14" spans="1:3">
      <c r="A14" s="111" t="s">
        <v>233</v>
      </c>
      <c r="B14" s="111">
        <f>AVERAGEIF($C$5:C12,A14,$B$5:B12)</f>
        <v>0.4436781479944355</v>
      </c>
    </row>
    <row r="15" spans="1:3">
      <c r="A15" s="111" t="s">
        <v>234</v>
      </c>
      <c r="B15" s="111">
        <f>AVERAGEIF($C$5:C13,A15,$B$5:B13)</f>
        <v>0.36368377733509033</v>
      </c>
    </row>
    <row r="16" spans="1:3">
      <c r="A16" s="111" t="s">
        <v>235</v>
      </c>
      <c r="B16" s="111">
        <f>AVERAGEIF($C$5:C14,A16,$B$5:B14)</f>
        <v>0.49956697603744793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I2" sqref="I2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843D-9623-4D7D-B66A-34F14A236A50}">
  <sheetPr>
    <tabColor theme="7" tint="0.39997558519241921"/>
  </sheetPr>
  <dimension ref="A1:C9"/>
  <sheetViews>
    <sheetView workbookViewId="0">
      <selection activeCell="A9" sqref="A2:A9"/>
    </sheetView>
  </sheetViews>
  <sheetFormatPr defaultRowHeight="15"/>
  <cols>
    <col min="1" max="1" width="7.28515625" bestFit="1" customWidth="1"/>
    <col min="2" max="2" width="39" bestFit="1" customWidth="1"/>
  </cols>
  <sheetData>
    <row r="1" spans="1:3" ht="15.75" thickBot="1">
      <c r="A1" s="79" t="s">
        <v>185</v>
      </c>
      <c r="B1" s="79" t="s">
        <v>237</v>
      </c>
    </row>
    <row r="2" spans="1:3" ht="15.75" thickTop="1">
      <c r="A2" s="86">
        <v>0</v>
      </c>
      <c r="B2" s="80">
        <v>0.85399999999999998</v>
      </c>
      <c r="C2" s="113"/>
    </row>
    <row r="3" spans="1:3">
      <c r="A3" s="86">
        <v>10</v>
      </c>
      <c r="B3" s="80">
        <v>0.92700000000000005</v>
      </c>
      <c r="C3" s="113"/>
    </row>
    <row r="4" spans="1:3">
      <c r="A4" s="86">
        <v>20</v>
      </c>
      <c r="B4" s="80">
        <v>0.69899999999999995</v>
      </c>
      <c r="C4" s="113"/>
    </row>
    <row r="5" spans="1:3">
      <c r="A5" s="86">
        <v>30</v>
      </c>
      <c r="B5" s="80">
        <v>0.58099999999999996</v>
      </c>
      <c r="C5" s="113"/>
    </row>
    <row r="6" spans="1:3">
      <c r="A6" s="86">
        <v>40</v>
      </c>
      <c r="B6" s="80">
        <v>0.55500000000000005</v>
      </c>
      <c r="C6" s="113"/>
    </row>
    <row r="7" spans="1:3">
      <c r="A7" s="86">
        <v>50</v>
      </c>
      <c r="B7" s="80">
        <v>0.42999999999999994</v>
      </c>
      <c r="C7" s="113"/>
    </row>
    <row r="8" spans="1:3">
      <c r="A8" s="86">
        <v>60</v>
      </c>
      <c r="B8" s="80">
        <v>0.17799999999999994</v>
      </c>
      <c r="C8" s="113"/>
    </row>
    <row r="9" spans="1:3">
      <c r="A9" s="86">
        <v>70</v>
      </c>
      <c r="B9" s="80">
        <v>0.24299999999999999</v>
      </c>
      <c r="C9" s="1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A7" sqref="A7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C14" sqref="C14"/>
    </sheetView>
  </sheetViews>
  <sheetFormatPr defaultColWidth="11.5703125" defaultRowHeight="15"/>
  <cols>
    <col min="1" max="1" width="55.7109375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:C10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A2" sqref="A2:A10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7" sqref="C7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C31" sqref="C31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4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6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90</v>
      </c>
      <c r="G2" s="41" t="s">
        <v>95</v>
      </c>
      <c r="H2" s="38">
        <v>2.5</v>
      </c>
    </row>
    <row r="3" spans="1:10" s="31" customFormat="1">
      <c r="A3" s="35">
        <v>2</v>
      </c>
      <c r="B3" s="36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92</v>
      </c>
      <c r="G3" s="41" t="s">
        <v>94</v>
      </c>
      <c r="H3" s="38">
        <v>2.5</v>
      </c>
    </row>
    <row r="4" spans="1:10" s="31" customFormat="1">
      <c r="A4" s="35">
        <v>3</v>
      </c>
      <c r="B4" s="36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135</v>
      </c>
      <c r="G4" s="41" t="s">
        <v>42</v>
      </c>
      <c r="H4" s="38">
        <v>2.5</v>
      </c>
    </row>
    <row r="5" spans="1:10" s="31" customFormat="1">
      <c r="A5" s="35">
        <v>4</v>
      </c>
      <c r="B5" s="36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136</v>
      </c>
      <c r="G5" s="41" t="s">
        <v>43</v>
      </c>
      <c r="H5" s="38">
        <v>2.5</v>
      </c>
    </row>
    <row r="6" spans="1:10" s="31" customFormat="1">
      <c r="A6" s="35">
        <v>5</v>
      </c>
      <c r="B6" s="36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89</v>
      </c>
      <c r="G6" s="41" t="s">
        <v>93</v>
      </c>
      <c r="H6" s="38">
        <v>2.5</v>
      </c>
    </row>
    <row r="7" spans="1:10" s="31" customFormat="1">
      <c r="A7" s="35">
        <v>6</v>
      </c>
      <c r="B7" s="36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127</v>
      </c>
      <c r="G7" s="41" t="s">
        <v>41</v>
      </c>
      <c r="H7" s="38">
        <v>2.5</v>
      </c>
    </row>
    <row r="8" spans="1:10" s="31" customFormat="1">
      <c r="A8" s="35">
        <v>7</v>
      </c>
      <c r="B8" s="36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118</v>
      </c>
      <c r="G8" s="41" t="s">
        <v>44</v>
      </c>
      <c r="H8" s="38">
        <v>2.5</v>
      </c>
    </row>
    <row r="9" spans="1:10" s="31" customFormat="1">
      <c r="A9" s="35">
        <v>8</v>
      </c>
      <c r="B9" s="36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137</v>
      </c>
      <c r="G9" s="41" t="s">
        <v>43</v>
      </c>
      <c r="H9" s="38">
        <v>2.5</v>
      </c>
    </row>
    <row r="10" spans="1:10" s="31" customFormat="1">
      <c r="A10" s="35">
        <v>9</v>
      </c>
      <c r="B10" s="36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119</v>
      </c>
      <c r="G10" s="41" t="s">
        <v>44</v>
      </c>
      <c r="H10" s="38">
        <v>2.5</v>
      </c>
    </row>
    <row r="11" spans="1:10" s="31" customFormat="1">
      <c r="A11" s="35">
        <v>10</v>
      </c>
      <c r="B11" s="36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120</v>
      </c>
      <c r="G11" s="41" t="s">
        <v>43</v>
      </c>
      <c r="H11" s="38">
        <v>2.5</v>
      </c>
    </row>
    <row r="12" spans="1:10" s="31" customFormat="1">
      <c r="A12" s="35">
        <v>11</v>
      </c>
      <c r="B12" s="36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121</v>
      </c>
      <c r="G12" s="41" t="s">
        <v>43</v>
      </c>
      <c r="H12" s="38">
        <v>2.5</v>
      </c>
    </row>
    <row r="13" spans="1:10" s="31" customFormat="1">
      <c r="A13" s="35">
        <v>12</v>
      </c>
      <c r="B13" s="36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122</v>
      </c>
      <c r="G13" s="41" t="s">
        <v>43</v>
      </c>
      <c r="H13" s="38">
        <v>2.5</v>
      </c>
    </row>
    <row r="14" spans="1:10" s="31" customFormat="1">
      <c r="A14" s="35">
        <v>13</v>
      </c>
      <c r="B14" s="36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91</v>
      </c>
      <c r="G14" s="41" t="s">
        <v>44</v>
      </c>
      <c r="H14" s="38">
        <v>2.5</v>
      </c>
    </row>
    <row r="15" spans="1:10" s="31" customFormat="1">
      <c r="A15" s="35">
        <v>14</v>
      </c>
      <c r="B15" s="36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128</v>
      </c>
      <c r="G15" s="41" t="s">
        <v>41</v>
      </c>
      <c r="H15" s="38">
        <v>2.5</v>
      </c>
    </row>
    <row r="16" spans="1:10" s="31" customFormat="1">
      <c r="A16" s="35">
        <v>15</v>
      </c>
      <c r="B16" s="36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123</v>
      </c>
      <c r="G16" s="41" t="s">
        <v>44</v>
      </c>
      <c r="H16" s="38">
        <v>2.5</v>
      </c>
    </row>
    <row r="17" spans="1:8" s="31" customFormat="1">
      <c r="A17" s="35">
        <v>16</v>
      </c>
      <c r="B17" s="36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130</v>
      </c>
      <c r="G17" s="41" t="s">
        <v>45</v>
      </c>
      <c r="H17" s="38">
        <v>2.5</v>
      </c>
    </row>
    <row r="18" spans="1:8" s="31" customFormat="1">
      <c r="A18" s="35">
        <v>17</v>
      </c>
      <c r="B18" s="36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131</v>
      </c>
      <c r="G18" s="41" t="s">
        <v>45</v>
      </c>
      <c r="H18" s="38">
        <v>2.5</v>
      </c>
    </row>
    <row r="19" spans="1:8" s="31" customFormat="1">
      <c r="A19" s="35">
        <v>18</v>
      </c>
      <c r="B19" s="36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124</v>
      </c>
      <c r="G19" s="41" t="s">
        <v>43</v>
      </c>
      <c r="H19" s="38">
        <v>2.5</v>
      </c>
    </row>
    <row r="20" spans="1:8" s="31" customFormat="1">
      <c r="A20" s="35">
        <v>19</v>
      </c>
      <c r="B20" s="36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132</v>
      </c>
      <c r="G20" s="41" t="s">
        <v>45</v>
      </c>
      <c r="H20" s="38">
        <v>2.5</v>
      </c>
    </row>
    <row r="21" spans="1:8" s="31" customFormat="1">
      <c r="A21" s="35">
        <v>20</v>
      </c>
      <c r="B21" s="36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129</v>
      </c>
      <c r="G21" s="41" t="s">
        <v>41</v>
      </c>
      <c r="H21" s="38">
        <v>2.5</v>
      </c>
    </row>
    <row r="22" spans="1:8" s="31" customFormat="1">
      <c r="A22" s="35">
        <v>21</v>
      </c>
      <c r="B22" s="36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125</v>
      </c>
      <c r="G22" s="41" t="s">
        <v>44</v>
      </c>
      <c r="H22" s="38">
        <v>2.5</v>
      </c>
    </row>
    <row r="23" spans="1:8" s="31" customFormat="1">
      <c r="A23" s="35">
        <v>22</v>
      </c>
      <c r="B23" s="36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126</v>
      </c>
      <c r="G23" s="41" t="s">
        <v>44</v>
      </c>
      <c r="H23" s="38">
        <v>2.5</v>
      </c>
    </row>
    <row r="24" spans="1:8" s="31" customFormat="1">
      <c r="A24" s="35">
        <v>23</v>
      </c>
      <c r="B24" s="36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133</v>
      </c>
      <c r="G24" s="41" t="s">
        <v>45</v>
      </c>
      <c r="H24" s="38">
        <v>2.5</v>
      </c>
    </row>
    <row r="25" spans="1:8" s="31" customFormat="1">
      <c r="A25" s="35">
        <v>24</v>
      </c>
      <c r="B25" s="36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134</v>
      </c>
      <c r="G25" s="41" t="s">
        <v>45</v>
      </c>
      <c r="H25" s="38">
        <v>2.5</v>
      </c>
    </row>
    <row r="26" spans="1:8" s="31" customFormat="1">
      <c r="A26" s="35">
        <v>25</v>
      </c>
      <c r="B26" s="36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21</v>
      </c>
      <c r="G26" s="41" t="s">
        <v>45</v>
      </c>
      <c r="H26" s="38">
        <v>2.5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tabSelected="1"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sheetPr>
    <tabColor theme="4" tint="0.39997558519241921"/>
  </sheetPr>
  <dimension ref="A1:D29"/>
  <sheetViews>
    <sheetView workbookViewId="0">
      <selection activeCell="G34" sqref="G34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98" t="s">
        <v>218</v>
      </c>
      <c r="B1" s="99">
        <v>3780.82191780822</v>
      </c>
    </row>
    <row r="2" spans="1:4">
      <c r="A2" s="98" t="s">
        <v>219</v>
      </c>
      <c r="B2" s="100">
        <v>0.1</v>
      </c>
    </row>
    <row r="4" spans="1:4" ht="15.75" thickBot="1">
      <c r="A4" s="50" t="s">
        <v>214</v>
      </c>
      <c r="B4" s="50" t="s">
        <v>215</v>
      </c>
      <c r="C4" s="50" t="s">
        <v>216</v>
      </c>
      <c r="D4" s="96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97">
        <v>0.27599025234186014</v>
      </c>
      <c r="D5" s="95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97">
        <v>0.47945685978820041</v>
      </c>
      <c r="D6" s="95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97">
        <v>3.202898550724638E-2</v>
      </c>
      <c r="D7" s="95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97">
        <v>1.2681159420289856E-2</v>
      </c>
      <c r="D8" s="95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97">
        <v>0.1397340472902294</v>
      </c>
      <c r="D9" s="95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97">
        <v>4.4130434782608696E-2</v>
      </c>
      <c r="D10" s="95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97">
        <v>2.6811594202898552E-3</v>
      </c>
      <c r="D11" s="95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97">
        <v>5.1690821256037041E-4</v>
      </c>
      <c r="D12" s="95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97">
        <v>2.7536231884057968E-3</v>
      </c>
      <c r="D13" s="95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97">
        <v>5.1690821256037041E-4</v>
      </c>
      <c r="D14" s="95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97">
        <v>5.1690821256037041E-4</v>
      </c>
      <c r="D15" s="95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97">
        <v>5.1690821256037041E-4</v>
      </c>
      <c r="D16" s="95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97">
        <v>5.1690821256037041E-4</v>
      </c>
      <c r="D17" s="95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97">
        <v>5.1690821256037041E-4</v>
      </c>
      <c r="D18" s="95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97">
        <v>5.1690821256037041E-4</v>
      </c>
      <c r="D19" s="95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97">
        <v>5.1690821256037041E-4</v>
      </c>
      <c r="D20" s="95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97">
        <v>1.5579710144927536E-3</v>
      </c>
      <c r="D21" s="95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97">
        <v>5.1690821256037041E-4</v>
      </c>
      <c r="D22" s="95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97">
        <v>5.1690821256037041E-4</v>
      </c>
      <c r="D23" s="95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97">
        <v>5.1690821256037041E-4</v>
      </c>
      <c r="D24" s="95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97">
        <v>5.1690821256037041E-4</v>
      </c>
      <c r="D25" s="95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97">
        <v>5.1690821256037041E-4</v>
      </c>
      <c r="D26" s="95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97">
        <v>5.1690821256037041E-4</v>
      </c>
      <c r="D27" s="95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97">
        <v>5.1690821256037041E-4</v>
      </c>
      <c r="D28" s="95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97">
        <v>1.2318840579710144E-3</v>
      </c>
      <c r="D29" s="95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C30" sqref="C3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G26"/>
  <sheetViews>
    <sheetView workbookViewId="0">
      <selection activeCell="A37" sqref="A37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  <col min="7" max="7" width="28.42578125" bestFit="1" customWidth="1"/>
  </cols>
  <sheetData>
    <row r="1" spans="1:7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  <c r="G1" s="102" t="s">
        <v>230</v>
      </c>
    </row>
    <row r="2" spans="1:7" ht="15.75" thickTop="1">
      <c r="A2" s="55">
        <f>Regiones!A2</f>
        <v>1</v>
      </c>
      <c r="B2" s="55" t="str">
        <f>Regiones!B2</f>
        <v>Interior de Buenos Aires</v>
      </c>
      <c r="C2" s="109">
        <v>31049</v>
      </c>
      <c r="D2" s="109">
        <v>1226</v>
      </c>
      <c r="E2" s="109">
        <v>886</v>
      </c>
      <c r="G2" s="109">
        <v>299</v>
      </c>
    </row>
    <row r="3" spans="1:7">
      <c r="A3" s="55">
        <f>Regiones!A3</f>
        <v>2</v>
      </c>
      <c r="B3" s="55" t="str">
        <f>Regiones!B3</f>
        <v>24 Partidos del Gran Buenos Aires</v>
      </c>
      <c r="C3" s="109">
        <v>53940</v>
      </c>
      <c r="D3" s="109">
        <v>2130</v>
      </c>
      <c r="E3" s="110">
        <v>1539</v>
      </c>
      <c r="G3" s="109">
        <v>520</v>
      </c>
    </row>
    <row r="4" spans="1:7">
      <c r="A4" s="55">
        <f>Regiones!A4</f>
        <v>3</v>
      </c>
      <c r="B4" s="55" t="str">
        <f>Regiones!B4</f>
        <v>Córdoba</v>
      </c>
      <c r="C4" s="109">
        <v>17998</v>
      </c>
      <c r="D4" s="109">
        <v>710</v>
      </c>
      <c r="E4" s="109">
        <v>513</v>
      </c>
      <c r="G4" s="109">
        <v>173</v>
      </c>
    </row>
    <row r="5" spans="1:7">
      <c r="A5" s="55">
        <f>Regiones!A5</f>
        <v>4</v>
      </c>
      <c r="B5" s="55" t="str">
        <f>Regiones!B5</f>
        <v>Santa Fe</v>
      </c>
      <c r="C5" s="109">
        <v>17376</v>
      </c>
      <c r="D5" s="109">
        <v>686</v>
      </c>
      <c r="E5" s="109">
        <v>496</v>
      </c>
      <c r="G5" s="109">
        <v>167</v>
      </c>
    </row>
    <row r="6" spans="1:7">
      <c r="A6" s="55">
        <f>Regiones!A6</f>
        <v>5</v>
      </c>
      <c r="B6" s="55" t="str">
        <f>Regiones!B6</f>
        <v>Ciudad de Buenos Aires</v>
      </c>
      <c r="C6" s="109">
        <v>15720</v>
      </c>
      <c r="D6" s="109">
        <v>620</v>
      </c>
      <c r="E6" s="109">
        <v>448</v>
      </c>
      <c r="G6" s="109">
        <v>151</v>
      </c>
    </row>
    <row r="7" spans="1:7">
      <c r="A7" s="55">
        <f>Regiones!A7</f>
        <v>6</v>
      </c>
      <c r="B7" s="55" t="str">
        <f>Regiones!B7</f>
        <v>Mendoza</v>
      </c>
      <c r="C7" s="109">
        <v>5557</v>
      </c>
      <c r="D7" s="109">
        <v>228</v>
      </c>
      <c r="E7" s="109">
        <v>165</v>
      </c>
      <c r="G7" s="109">
        <v>91</v>
      </c>
    </row>
    <row r="8" spans="1:7">
      <c r="A8" s="55">
        <f>Regiones!A8</f>
        <v>7</v>
      </c>
      <c r="B8" s="55" t="str">
        <f>Regiones!B8</f>
        <v>Tucumán</v>
      </c>
      <c r="C8" s="109">
        <v>4494</v>
      </c>
      <c r="D8" s="109">
        <v>334</v>
      </c>
      <c r="E8" s="109">
        <v>242</v>
      </c>
      <c r="G8" s="109">
        <v>76</v>
      </c>
    </row>
    <row r="9" spans="1:7">
      <c r="A9" s="55">
        <f>Regiones!A9</f>
        <v>8</v>
      </c>
      <c r="B9" s="55" t="str">
        <f>Regiones!B9</f>
        <v>Entre Ríos</v>
      </c>
      <c r="C9" s="109">
        <v>6723</v>
      </c>
      <c r="D9" s="109">
        <v>265</v>
      </c>
      <c r="E9" s="109">
        <v>192</v>
      </c>
      <c r="G9" s="109">
        <v>64</v>
      </c>
    </row>
    <row r="10" spans="1:7">
      <c r="A10" s="55">
        <f>Regiones!A10</f>
        <v>9</v>
      </c>
      <c r="B10" s="55" t="str">
        <f>Regiones!B10</f>
        <v>Salta</v>
      </c>
      <c r="C10" s="109">
        <v>3769</v>
      </c>
      <c r="D10" s="109">
        <v>280</v>
      </c>
      <c r="E10" s="109">
        <v>203</v>
      </c>
      <c r="G10" s="109">
        <v>63</v>
      </c>
    </row>
    <row r="11" spans="1:7">
      <c r="A11" s="55">
        <f>Regiones!A11</f>
        <v>10</v>
      </c>
      <c r="B11" s="55" t="str">
        <f>Regiones!B11</f>
        <v>Misiones</v>
      </c>
      <c r="C11" s="109">
        <v>3315</v>
      </c>
      <c r="D11" s="109">
        <v>215</v>
      </c>
      <c r="E11" s="109">
        <v>156</v>
      </c>
      <c r="G11" s="109">
        <v>57</v>
      </c>
    </row>
    <row r="12" spans="1:7">
      <c r="A12" s="55">
        <f>Regiones!A12</f>
        <v>11</v>
      </c>
      <c r="B12" s="55" t="str">
        <f>Regiones!B12</f>
        <v>Chaco</v>
      </c>
      <c r="C12" s="109">
        <v>3176</v>
      </c>
      <c r="D12" s="109">
        <v>206</v>
      </c>
      <c r="E12" s="109">
        <v>149</v>
      </c>
      <c r="G12" s="109">
        <v>55</v>
      </c>
    </row>
    <row r="13" spans="1:7">
      <c r="A13" s="55">
        <f>Regiones!A13</f>
        <v>12</v>
      </c>
      <c r="B13" s="55" t="str">
        <f>Regiones!B13</f>
        <v>Corrientes</v>
      </c>
      <c r="C13" s="109">
        <v>2987</v>
      </c>
      <c r="D13" s="109">
        <v>194</v>
      </c>
      <c r="E13" s="109">
        <v>141</v>
      </c>
      <c r="G13" s="109">
        <v>52</v>
      </c>
    </row>
    <row r="14" spans="1:7">
      <c r="A14" s="55">
        <f>Regiones!A14</f>
        <v>13</v>
      </c>
      <c r="B14" s="55" t="str">
        <f>Regiones!B14</f>
        <v>Santiago del Estero</v>
      </c>
      <c r="C14" s="109">
        <v>2712</v>
      </c>
      <c r="D14" s="109">
        <v>201</v>
      </c>
      <c r="E14" s="109">
        <v>146</v>
      </c>
      <c r="G14" s="109">
        <v>45</v>
      </c>
    </row>
    <row r="15" spans="1:7">
      <c r="A15" s="55">
        <f>Regiones!A15</f>
        <v>14</v>
      </c>
      <c r="B15" s="55" t="str">
        <f>Regiones!B15</f>
        <v>San Juan</v>
      </c>
      <c r="C15" s="109">
        <v>2176</v>
      </c>
      <c r="D15" s="109">
        <v>89</v>
      </c>
      <c r="E15" s="109">
        <v>65</v>
      </c>
      <c r="G15" s="109">
        <v>35</v>
      </c>
    </row>
    <row r="16" spans="1:7">
      <c r="A16" s="55">
        <f>Regiones!A16</f>
        <v>15</v>
      </c>
      <c r="B16" s="55" t="str">
        <f>Regiones!B16</f>
        <v>Jujuy</v>
      </c>
      <c r="C16" s="109">
        <v>2089</v>
      </c>
      <c r="D16" s="109">
        <v>155</v>
      </c>
      <c r="E16" s="109">
        <v>112</v>
      </c>
      <c r="G16" s="109">
        <v>35</v>
      </c>
    </row>
    <row r="17" spans="1:7">
      <c r="A17" s="55">
        <f>Regiones!A17</f>
        <v>16</v>
      </c>
      <c r="B17" s="55" t="str">
        <f>Regiones!B17</f>
        <v>Río Negro</v>
      </c>
      <c r="C17" s="109">
        <v>1901</v>
      </c>
      <c r="D17" s="109">
        <v>111</v>
      </c>
      <c r="E17" s="109">
        <v>81</v>
      </c>
      <c r="G17" s="109">
        <v>33</v>
      </c>
    </row>
    <row r="18" spans="1:7">
      <c r="A18" s="55">
        <f>Regiones!A18</f>
        <v>17</v>
      </c>
      <c r="B18" s="55" t="str">
        <f>Regiones!B18</f>
        <v>Neuquén</v>
      </c>
      <c r="C18" s="109">
        <v>1641</v>
      </c>
      <c r="D18" s="109">
        <v>96</v>
      </c>
      <c r="E18" s="109">
        <v>70</v>
      </c>
      <c r="G18" s="109">
        <v>28</v>
      </c>
    </row>
    <row r="19" spans="1:7">
      <c r="A19" s="55">
        <f>Regiones!A19</f>
        <v>18</v>
      </c>
      <c r="B19" s="55" t="str">
        <f>Regiones!B19</f>
        <v>Formosa</v>
      </c>
      <c r="C19" s="109">
        <v>1595</v>
      </c>
      <c r="D19" s="109">
        <v>103</v>
      </c>
      <c r="E19" s="109">
        <v>75</v>
      </c>
      <c r="G19" s="109">
        <v>27</v>
      </c>
    </row>
    <row r="20" spans="1:7">
      <c r="A20" s="55">
        <f>Regiones!A20</f>
        <v>19</v>
      </c>
      <c r="B20" s="55" t="str">
        <f>Regiones!B20</f>
        <v>Chubut</v>
      </c>
      <c r="C20" s="109">
        <v>1515</v>
      </c>
      <c r="D20" s="109">
        <v>89</v>
      </c>
      <c r="E20" s="109">
        <v>65</v>
      </c>
      <c r="G20" s="109">
        <v>26</v>
      </c>
    </row>
    <row r="21" spans="1:7">
      <c r="A21" s="55">
        <f>Regiones!A21</f>
        <v>20</v>
      </c>
      <c r="B21" s="55" t="str">
        <f>Regiones!B21</f>
        <v>San Luis</v>
      </c>
      <c r="C21" s="109">
        <v>1381</v>
      </c>
      <c r="D21" s="109">
        <v>56</v>
      </c>
      <c r="E21" s="109">
        <v>41</v>
      </c>
      <c r="G21" s="109">
        <v>22</v>
      </c>
    </row>
    <row r="22" spans="1:7">
      <c r="A22" s="55">
        <f>Regiones!A22</f>
        <v>21</v>
      </c>
      <c r="B22" s="55" t="str">
        <f>Regiones!B22</f>
        <v>Catamarca</v>
      </c>
      <c r="C22" s="109">
        <v>1141</v>
      </c>
      <c r="D22" s="109">
        <v>84</v>
      </c>
      <c r="E22" s="109">
        <v>61</v>
      </c>
      <c r="G22" s="109">
        <v>19</v>
      </c>
    </row>
    <row r="23" spans="1:7">
      <c r="A23" s="55">
        <f>Regiones!A23</f>
        <v>22</v>
      </c>
      <c r="B23" s="55" t="str">
        <f>Regiones!B23</f>
        <v>La Rioja</v>
      </c>
      <c r="C23" s="109">
        <v>1035</v>
      </c>
      <c r="D23" s="109">
        <v>77</v>
      </c>
      <c r="E23" s="109">
        <v>56</v>
      </c>
      <c r="G23" s="109">
        <v>17</v>
      </c>
    </row>
    <row r="24" spans="1:7">
      <c r="A24" s="55">
        <f>Regiones!A24</f>
        <v>23</v>
      </c>
      <c r="B24" s="55" t="str">
        <f>Regiones!B24</f>
        <v>La Pampa</v>
      </c>
      <c r="C24" s="109">
        <v>949</v>
      </c>
      <c r="D24" s="109">
        <v>55</v>
      </c>
      <c r="E24" s="109">
        <v>40</v>
      </c>
      <c r="G24" s="109">
        <v>16</v>
      </c>
    </row>
    <row r="25" spans="1:7">
      <c r="A25" s="55">
        <f>Regiones!A25</f>
        <v>24</v>
      </c>
      <c r="B25" s="55" t="str">
        <f>Regiones!B25</f>
        <v>Santa Cruz</v>
      </c>
      <c r="C25" s="109">
        <v>815</v>
      </c>
      <c r="D25" s="109">
        <v>48</v>
      </c>
      <c r="E25" s="109">
        <v>35</v>
      </c>
      <c r="G25" s="109">
        <v>14</v>
      </c>
    </row>
    <row r="26" spans="1:7">
      <c r="A26" s="55">
        <f>Regiones!A26</f>
        <v>25</v>
      </c>
      <c r="B26" s="55" t="str">
        <f>Regiones!B26</f>
        <v>Tierra del Fuego</v>
      </c>
      <c r="C26" s="109">
        <v>378</v>
      </c>
      <c r="D26" s="109">
        <v>22</v>
      </c>
      <c r="E26" s="109">
        <v>16</v>
      </c>
      <c r="G26" s="109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I26"/>
  <sheetViews>
    <sheetView workbookViewId="0">
      <selection activeCell="C3" sqref="C3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  <col min="5" max="5" width="32.28515625" customWidth="1"/>
    <col min="6" max="6" width="10.7109375" bestFit="1" customWidth="1"/>
  </cols>
  <sheetData>
    <row r="1" spans="1:9" ht="15.75" thickBot="1">
      <c r="A1" s="34" t="s">
        <v>157</v>
      </c>
      <c r="B1" s="34" t="s">
        <v>149</v>
      </c>
      <c r="C1" s="34" t="s">
        <v>168</v>
      </c>
      <c r="E1" s="103" t="s">
        <v>231</v>
      </c>
    </row>
    <row r="2" spans="1:9" ht="15.75" thickTop="1">
      <c r="A2" s="43">
        <f>Regiones!A2</f>
        <v>1</v>
      </c>
      <c r="B2" s="43" t="str">
        <f>Regiones!B2</f>
        <v>Interior de Buenos Aires</v>
      </c>
      <c r="C2" s="35">
        <v>0</v>
      </c>
      <c r="E2" s="106" t="s">
        <v>236</v>
      </c>
      <c r="F2" s="107" t="str">
        <f>_xlfn.CONCAT(F4+1,RIGHT(F3,8))</f>
        <v>21/03/2020</v>
      </c>
    </row>
    <row r="3" spans="1:9">
      <c r="A3" s="43">
        <f>Regiones!A3</f>
        <v>2</v>
      </c>
      <c r="B3" s="43" t="str">
        <f>Regiones!B3</f>
        <v>24 Partidos del Gran Buenos Aires</v>
      </c>
      <c r="C3" s="35">
        <v>44</v>
      </c>
      <c r="F3" s="108" t="str">
        <f>E2</f>
        <v>20/03/2020</v>
      </c>
    </row>
    <row r="4" spans="1:9">
      <c r="A4" s="43">
        <f>Regiones!A4</f>
        <v>3</v>
      </c>
      <c r="B4" s="43" t="str">
        <f>Regiones!B4</f>
        <v>Córdoba</v>
      </c>
      <c r="C4" s="35">
        <v>9</v>
      </c>
      <c r="E4" s="105"/>
      <c r="F4" s="107" t="str">
        <f>LEFT(F3,2)</f>
        <v>20</v>
      </c>
      <c r="H4" s="104"/>
    </row>
    <row r="5" spans="1:9">
      <c r="A5" s="43">
        <f>Regiones!A5</f>
        <v>4</v>
      </c>
      <c r="B5" s="43" t="str">
        <f>Regiones!B5</f>
        <v>Santa Fe</v>
      </c>
      <c r="C5" s="35">
        <v>0</v>
      </c>
      <c r="I5" s="105"/>
    </row>
    <row r="6" spans="1:9">
      <c r="A6" s="43">
        <f>Regiones!A6</f>
        <v>5</v>
      </c>
      <c r="B6" s="43" t="str">
        <f>Regiones!B6</f>
        <v>Ciudad de Buenos Aires</v>
      </c>
      <c r="C6" s="35">
        <v>69</v>
      </c>
      <c r="I6" s="105"/>
    </row>
    <row r="7" spans="1:9">
      <c r="A7" s="43">
        <f>Regiones!A7</f>
        <v>6</v>
      </c>
      <c r="B7" s="43" t="str">
        <f>Regiones!B7</f>
        <v>Mendoza</v>
      </c>
      <c r="C7" s="35">
        <v>0</v>
      </c>
    </row>
    <row r="8" spans="1:9">
      <c r="A8" s="43">
        <f>Regiones!A8</f>
        <v>7</v>
      </c>
      <c r="B8" s="43" t="str">
        <f>Regiones!B8</f>
        <v>Tucumán</v>
      </c>
      <c r="C8" s="35">
        <v>1</v>
      </c>
    </row>
    <row r="9" spans="1:9">
      <c r="A9" s="43">
        <f>Regiones!A9</f>
        <v>8</v>
      </c>
      <c r="B9" s="43" t="str">
        <f>Regiones!B9</f>
        <v>Entre Ríos</v>
      </c>
      <c r="C9" s="35">
        <v>4</v>
      </c>
    </row>
    <row r="10" spans="1:9">
      <c r="A10" s="43">
        <f>Regiones!A10</f>
        <v>9</v>
      </c>
      <c r="B10" s="43" t="str">
        <f>Regiones!B10</f>
        <v>Salta</v>
      </c>
      <c r="C10" s="35">
        <v>1</v>
      </c>
      <c r="E10" s="104"/>
    </row>
    <row r="11" spans="1:9">
      <c r="A11" s="43">
        <f>Regiones!A11</f>
        <v>10</v>
      </c>
      <c r="B11" s="43" t="str">
        <f>Regiones!B11</f>
        <v>Misiones</v>
      </c>
      <c r="C11" s="35">
        <v>0</v>
      </c>
    </row>
    <row r="12" spans="1:9">
      <c r="A12" s="43">
        <f>Regiones!A12</f>
        <v>11</v>
      </c>
      <c r="B12" s="43" t="str">
        <f>Regiones!B12</f>
        <v>Chaco</v>
      </c>
      <c r="C12" s="35">
        <v>17</v>
      </c>
    </row>
    <row r="13" spans="1:9">
      <c r="A13" s="43">
        <f>Regiones!A13</f>
        <v>12</v>
      </c>
      <c r="B13" s="43" t="str">
        <f>Regiones!B13</f>
        <v>Corrientes</v>
      </c>
      <c r="C13" s="35">
        <v>1</v>
      </c>
    </row>
    <row r="14" spans="1:9">
      <c r="A14" s="43">
        <f>Regiones!A14</f>
        <v>13</v>
      </c>
      <c r="B14" s="43" t="str">
        <f>Regiones!B14</f>
        <v>Santiago del Estero</v>
      </c>
      <c r="C14" s="35">
        <v>1</v>
      </c>
    </row>
    <row r="15" spans="1:9">
      <c r="A15" s="43">
        <f>Regiones!A15</f>
        <v>14</v>
      </c>
      <c r="B15" s="43" t="str">
        <f>Regiones!B15</f>
        <v>San Juan</v>
      </c>
      <c r="C15" s="35">
        <v>0</v>
      </c>
    </row>
    <row r="16" spans="1:9">
      <c r="A16" s="43">
        <f>Regiones!A16</f>
        <v>15</v>
      </c>
      <c r="B16" s="43" t="str">
        <f>Regiones!B16</f>
        <v>Jujuy</v>
      </c>
      <c r="C16" s="35">
        <v>1</v>
      </c>
    </row>
    <row r="17" spans="1:3">
      <c r="A17" s="43">
        <f>Regiones!A17</f>
        <v>16</v>
      </c>
      <c r="B17" s="43" t="str">
        <f>Regiones!B17</f>
        <v>Río Negro</v>
      </c>
      <c r="C17" s="35">
        <v>1</v>
      </c>
    </row>
    <row r="18" spans="1:3">
      <c r="A18" s="43">
        <f>Regiones!A18</f>
        <v>17</v>
      </c>
      <c r="B18" s="43" t="str">
        <f>Regiones!B18</f>
        <v>Neuquén</v>
      </c>
      <c r="C18" s="35">
        <v>1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2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1</v>
      </c>
    </row>
    <row r="26" spans="1:3">
      <c r="A26" s="43">
        <f>Regiones!A26</f>
        <v>25</v>
      </c>
      <c r="B26" s="43" t="str">
        <f>Regiones!B26</f>
        <v>Tierra del Fuego</v>
      </c>
      <c r="C26" s="35">
        <v>2</v>
      </c>
    </row>
  </sheetData>
  <phoneticPr fontId="3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Estimación Efecto Politicas</vt:lpstr>
      <vt:lpstr>Enfermedad</vt:lpstr>
      <vt:lpstr>Probabilida Desarollo Sintomas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2020-05-13T21:57:07Z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