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ignacio.brottier\Documents\COVID 19\COVID-19-Simulation-Argentina\COVID Contagio Argentina v2.0\Input\"/>
    </mc:Choice>
  </mc:AlternateContent>
  <xr:revisionPtr revIDLastSave="0" documentId="13_ncr:1_{CA3A2674-AE6B-4339-986A-2D1181EF31E0}" xr6:coauthVersionLast="44" xr6:coauthVersionMax="44" xr10:uidLastSave="{00000000-0000-0000-0000-000000000000}"/>
  <bookViews>
    <workbookView xWindow="-120" yWindow="-120" windowWidth="29040" windowHeight="15990" activeTab="1" xr2:uid="{00000000-000D-0000-FFFF-FFFF00000000}"/>
  </bookViews>
  <sheets>
    <sheet name="Información" sheetId="1" r:id="rId1"/>
    <sheet name="Regiones" sheetId="2" r:id="rId2"/>
    <sheet name="Perfil Etário" sheetId="3" r:id="rId3"/>
    <sheet name="Probabilidad de Movimiento" sheetId="4" r:id="rId4"/>
    <sheet name="Matriz Origen-Destino" sheetId="5" r:id="rId5"/>
    <sheet name="Movimientos del Exterior" sheetId="6" r:id="rId6"/>
    <sheet name="Tipos de Movimiento" sheetId="7" r:id="rId7"/>
    <sheet name="Capacidad Sanitaria" sheetId="8" r:id="rId8"/>
    <sheet name="Estado Inicial" sheetId="9" r:id="rId9"/>
    <sheet name="Estimación Efecto Politicas" sheetId="10" r:id="rId10"/>
    <sheet name="Enfermedad" sheetId="11" r:id="rId11"/>
    <sheet name="Probabilida Desarollo Sintomas" sheetId="23" r:id="rId12"/>
    <sheet name="ProbabilidadadecontraerVirus" sheetId="12" r:id="rId13"/>
    <sheet name="Efecto Severidad en Letalidad" sheetId="13" r:id="rId14"/>
    <sheet name="Tasa de Letalidad Moderada" sheetId="14" r:id="rId15"/>
    <sheet name="Tasa de Letalidad Grave" sheetId="15" r:id="rId16"/>
    <sheet name="Agravamiento" sheetId="16" r:id="rId17"/>
    <sheet name="Tasa de Enfermedad Moderada" sheetId="17" r:id="rId18"/>
    <sheet name="Tasa de Enfermedad Grave" sheetId="18" r:id="rId19"/>
    <sheet name="Sheet2" sheetId="19" r:id="rId20"/>
    <sheet name="calc_edad" sheetId="20" r:id="rId21"/>
    <sheet name="calc_cap sanit" sheetId="21" r:id="rId22"/>
    <sheet name="calc_mov" sheetId="22" r:id="rId23"/>
  </sheets>
  <definedNames>
    <definedName name="_xlnm._FilterDatabase" localSheetId="2" hidden="1">'Perfil Etário'!$A$1:$F$2725</definedName>
    <definedName name="_xlnm._FilterDatabase" localSheetId="3" hidden="1">'Probabilidad de Movimiento'!$A$1:$E$26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" i="9" l="1"/>
  <c r="F3" i="9"/>
  <c r="F4" i="9" s="1"/>
  <c r="P92" i="22" l="1"/>
  <c r="O91" i="22"/>
  <c r="D91" i="22"/>
  <c r="N90" i="22"/>
  <c r="C90" i="22"/>
  <c r="B89" i="22"/>
  <c r="K88" i="22"/>
  <c r="K82" i="22"/>
  <c r="G79" i="22"/>
  <c r="C76" i="22"/>
  <c r="O75" i="22"/>
  <c r="X69" i="22"/>
  <c r="W69" i="22"/>
  <c r="V69" i="22"/>
  <c r="U69" i="22"/>
  <c r="U92" i="22" s="1"/>
  <c r="T69" i="22"/>
  <c r="S69" i="22"/>
  <c r="R69" i="22"/>
  <c r="Q69" i="22"/>
  <c r="Q92" i="22" s="1"/>
  <c r="P69" i="22"/>
  <c r="O69" i="22"/>
  <c r="N69" i="22"/>
  <c r="N92" i="22" s="1"/>
  <c r="M69" i="22"/>
  <c r="L69" i="22"/>
  <c r="K69" i="22"/>
  <c r="J69" i="22"/>
  <c r="J92" i="22" s="1"/>
  <c r="I69" i="22"/>
  <c r="H69" i="22"/>
  <c r="G69" i="22"/>
  <c r="G92" i="22" s="1"/>
  <c r="F69" i="22"/>
  <c r="F92" i="22" s="1"/>
  <c r="E69" i="22"/>
  <c r="E92" i="22" s="1"/>
  <c r="D69" i="22"/>
  <c r="D92" i="22" s="1"/>
  <c r="C69" i="22"/>
  <c r="B69" i="22"/>
  <c r="B92" i="22" s="1"/>
  <c r="X68" i="22"/>
  <c r="W68" i="22"/>
  <c r="V68" i="22"/>
  <c r="T68" i="22"/>
  <c r="T91" i="22" s="1"/>
  <c r="S68" i="22"/>
  <c r="R68" i="22"/>
  <c r="R91" i="22" s="1"/>
  <c r="Q68" i="22"/>
  <c r="Q91" i="22" s="1"/>
  <c r="P68" i="22"/>
  <c r="O68" i="22"/>
  <c r="N68" i="22"/>
  <c r="M68" i="22"/>
  <c r="L68" i="22"/>
  <c r="L91" i="22" s="1"/>
  <c r="K68" i="22"/>
  <c r="K91" i="22" s="1"/>
  <c r="J68" i="22"/>
  <c r="I68" i="22"/>
  <c r="I91" i="22" s="1"/>
  <c r="H68" i="22"/>
  <c r="G68" i="22"/>
  <c r="F68" i="22"/>
  <c r="F91" i="22" s="1"/>
  <c r="E68" i="22"/>
  <c r="E91" i="22" s="1"/>
  <c r="D68" i="22"/>
  <c r="C68" i="22"/>
  <c r="C91" i="22" s="1"/>
  <c r="B68" i="22"/>
  <c r="X67" i="22"/>
  <c r="W67" i="22"/>
  <c r="V67" i="22"/>
  <c r="T67" i="22"/>
  <c r="S67" i="22"/>
  <c r="S90" i="22" s="1"/>
  <c r="R67" i="22"/>
  <c r="Q67" i="22"/>
  <c r="Q90" i="22" s="1"/>
  <c r="P67" i="22"/>
  <c r="O67" i="22"/>
  <c r="N67" i="22"/>
  <c r="M67" i="22"/>
  <c r="L67" i="22"/>
  <c r="K67" i="22"/>
  <c r="J67" i="22"/>
  <c r="I67" i="22"/>
  <c r="H67" i="22"/>
  <c r="G67" i="22"/>
  <c r="G90" i="22" s="1"/>
  <c r="F67" i="22"/>
  <c r="F90" i="22" s="1"/>
  <c r="E67" i="22"/>
  <c r="E90" i="22" s="1"/>
  <c r="D67" i="22"/>
  <c r="D90" i="22" s="1"/>
  <c r="C67" i="22"/>
  <c r="B67" i="22"/>
  <c r="X66" i="22"/>
  <c r="W66" i="22"/>
  <c r="V66" i="22"/>
  <c r="R66" i="22"/>
  <c r="R89" i="22" s="1"/>
  <c r="Q66" i="22"/>
  <c r="Q89" i="22" s="1"/>
  <c r="P66" i="22"/>
  <c r="P89" i="22" s="1"/>
  <c r="O66" i="22"/>
  <c r="N66" i="22"/>
  <c r="N89" i="22" s="1"/>
  <c r="M66" i="22"/>
  <c r="M89" i="22" s="1"/>
  <c r="L66" i="22"/>
  <c r="K66" i="22"/>
  <c r="J66" i="22"/>
  <c r="J89" i="22" s="1"/>
  <c r="I66" i="22"/>
  <c r="H66" i="22"/>
  <c r="G66" i="22"/>
  <c r="G89" i="22" s="1"/>
  <c r="F66" i="22"/>
  <c r="F89" i="22" s="1"/>
  <c r="E66" i="22"/>
  <c r="E89" i="22" s="1"/>
  <c r="D66" i="22"/>
  <c r="D89" i="22" s="1"/>
  <c r="C66" i="22"/>
  <c r="B66" i="22"/>
  <c r="X65" i="22"/>
  <c r="W65" i="22"/>
  <c r="V65" i="22"/>
  <c r="Q65" i="22"/>
  <c r="Q88" i="22" s="1"/>
  <c r="P65" i="22"/>
  <c r="P88" i="22" s="1"/>
  <c r="O65" i="22"/>
  <c r="O88" i="22" s="1"/>
  <c r="N65" i="22"/>
  <c r="N88" i="22" s="1"/>
  <c r="M65" i="22"/>
  <c r="M88" i="22" s="1"/>
  <c r="L65" i="22"/>
  <c r="L88" i="22" s="1"/>
  <c r="K65" i="22"/>
  <c r="J65" i="22"/>
  <c r="J88" i="22" s="1"/>
  <c r="I65" i="22"/>
  <c r="I88" i="22" s="1"/>
  <c r="H65" i="22"/>
  <c r="H88" i="22" s="1"/>
  <c r="G65" i="22"/>
  <c r="G88" i="22" s="1"/>
  <c r="F65" i="22"/>
  <c r="E65" i="22"/>
  <c r="E88" i="22" s="1"/>
  <c r="D65" i="22"/>
  <c r="D88" i="22" s="1"/>
  <c r="C65" i="22"/>
  <c r="C88" i="22" s="1"/>
  <c r="B65" i="22"/>
  <c r="B88" i="22" s="1"/>
  <c r="X64" i="22"/>
  <c r="W64" i="22"/>
  <c r="V64" i="22"/>
  <c r="Q64" i="22"/>
  <c r="Q87" i="22" s="1"/>
  <c r="P64" i="22"/>
  <c r="P87" i="22" s="1"/>
  <c r="O64" i="22"/>
  <c r="O87" i="22" s="1"/>
  <c r="N64" i="22"/>
  <c r="N87" i="22" s="1"/>
  <c r="M64" i="22"/>
  <c r="M87" i="22" s="1"/>
  <c r="L64" i="22"/>
  <c r="L87" i="22" s="1"/>
  <c r="K64" i="22"/>
  <c r="K87" i="22" s="1"/>
  <c r="J64" i="22"/>
  <c r="J87" i="22" s="1"/>
  <c r="I64" i="22"/>
  <c r="I87" i="22" s="1"/>
  <c r="H64" i="22"/>
  <c r="H87" i="22" s="1"/>
  <c r="G64" i="22"/>
  <c r="G87" i="22" s="1"/>
  <c r="F64" i="22"/>
  <c r="F87" i="22" s="1"/>
  <c r="E64" i="22"/>
  <c r="E87" i="22" s="1"/>
  <c r="D64" i="22"/>
  <c r="D87" i="22" s="1"/>
  <c r="C64" i="22"/>
  <c r="C87" i="22" s="1"/>
  <c r="B64" i="22"/>
  <c r="B87" i="22" s="1"/>
  <c r="X63" i="22"/>
  <c r="W63" i="22"/>
  <c r="V63" i="22"/>
  <c r="Q63" i="22"/>
  <c r="Q86" i="22" s="1"/>
  <c r="P63" i="22"/>
  <c r="P86" i="22" s="1"/>
  <c r="O63" i="22"/>
  <c r="O86" i="22" s="1"/>
  <c r="N63" i="22"/>
  <c r="N86" i="22" s="1"/>
  <c r="M63" i="22"/>
  <c r="M86" i="22" s="1"/>
  <c r="L63" i="22"/>
  <c r="K63" i="22"/>
  <c r="J63" i="22"/>
  <c r="J86" i="22" s="1"/>
  <c r="I63" i="22"/>
  <c r="I86" i="22" s="1"/>
  <c r="H63" i="22"/>
  <c r="G63" i="22"/>
  <c r="G86" i="22" s="1"/>
  <c r="F63" i="22"/>
  <c r="F86" i="22" s="1"/>
  <c r="E63" i="22"/>
  <c r="E86" i="22" s="1"/>
  <c r="D63" i="22"/>
  <c r="D86" i="22" s="1"/>
  <c r="C63" i="22"/>
  <c r="B63" i="22"/>
  <c r="B86" i="22" s="1"/>
  <c r="X62" i="22"/>
  <c r="W62" i="22"/>
  <c r="V62" i="22"/>
  <c r="Q62" i="22"/>
  <c r="Q85" i="22" s="1"/>
  <c r="P62" i="22"/>
  <c r="P85" i="22" s="1"/>
  <c r="O62" i="22"/>
  <c r="O85" i="22" s="1"/>
  <c r="N62" i="22"/>
  <c r="N85" i="22" s="1"/>
  <c r="M62" i="22"/>
  <c r="L62" i="22"/>
  <c r="L85" i="22" s="1"/>
  <c r="K62" i="22"/>
  <c r="K85" i="22" s="1"/>
  <c r="J62" i="22"/>
  <c r="I62" i="22"/>
  <c r="I85" i="22" s="1"/>
  <c r="H62" i="22"/>
  <c r="H85" i="22" s="1"/>
  <c r="G62" i="22"/>
  <c r="F62" i="22"/>
  <c r="E62" i="22"/>
  <c r="D62" i="22"/>
  <c r="C62" i="22"/>
  <c r="C85" i="22" s="1"/>
  <c r="B62" i="22"/>
  <c r="X61" i="22"/>
  <c r="W61" i="22"/>
  <c r="V61" i="22"/>
  <c r="O61" i="22"/>
  <c r="O84" i="22" s="1"/>
  <c r="M61" i="22"/>
  <c r="M84" i="22" s="1"/>
  <c r="L61" i="22"/>
  <c r="K61" i="22"/>
  <c r="K84" i="22" s="1"/>
  <c r="J61" i="22"/>
  <c r="I61" i="22"/>
  <c r="H61" i="22"/>
  <c r="G61" i="22"/>
  <c r="G84" i="22" s="1"/>
  <c r="F61" i="22"/>
  <c r="F84" i="22" s="1"/>
  <c r="E61" i="22"/>
  <c r="E84" i="22" s="1"/>
  <c r="D61" i="22"/>
  <c r="D84" i="22" s="1"/>
  <c r="C61" i="22"/>
  <c r="C84" i="22" s="1"/>
  <c r="B61" i="22"/>
  <c r="X60" i="22"/>
  <c r="W60" i="22"/>
  <c r="V60" i="22"/>
  <c r="N60" i="22"/>
  <c r="N83" i="22" s="1"/>
  <c r="L60" i="22"/>
  <c r="L83" i="22" s="1"/>
  <c r="K60" i="22"/>
  <c r="J60" i="22"/>
  <c r="J83" i="22" s="1"/>
  <c r="I60" i="22"/>
  <c r="H60" i="22"/>
  <c r="G60" i="22"/>
  <c r="G83" i="22" s="1"/>
  <c r="F60" i="22"/>
  <c r="F83" i="22" s="1"/>
  <c r="E60" i="22"/>
  <c r="E83" i="22" s="1"/>
  <c r="D60" i="22"/>
  <c r="D83" i="22" s="1"/>
  <c r="C60" i="22"/>
  <c r="B60" i="22"/>
  <c r="B83" i="22" s="1"/>
  <c r="X59" i="22"/>
  <c r="W59" i="22"/>
  <c r="V59" i="22"/>
  <c r="U59" i="22"/>
  <c r="M59" i="22"/>
  <c r="M82" i="22" s="1"/>
  <c r="K59" i="22"/>
  <c r="J59" i="22"/>
  <c r="J82" i="22" s="1"/>
  <c r="I59" i="22"/>
  <c r="I82" i="22" s="1"/>
  <c r="H59" i="22"/>
  <c r="G59" i="22"/>
  <c r="G82" i="22" s="1"/>
  <c r="F59" i="22"/>
  <c r="F82" i="22" s="1"/>
  <c r="E59" i="22"/>
  <c r="E82" i="22" s="1"/>
  <c r="D59" i="22"/>
  <c r="D82" i="22" s="1"/>
  <c r="C59" i="22"/>
  <c r="B59" i="22"/>
  <c r="B82" i="22" s="1"/>
  <c r="X58" i="22"/>
  <c r="W58" i="22"/>
  <c r="V58" i="22"/>
  <c r="T58" i="22"/>
  <c r="L58" i="22"/>
  <c r="L81" i="22" s="1"/>
  <c r="J58" i="22"/>
  <c r="J81" i="22" s="1"/>
  <c r="I58" i="22"/>
  <c r="H58" i="22"/>
  <c r="G58" i="22"/>
  <c r="F58" i="22"/>
  <c r="F81" i="22" s="1"/>
  <c r="E58" i="22"/>
  <c r="D58" i="22"/>
  <c r="C58" i="22"/>
  <c r="C81" i="22" s="1"/>
  <c r="B58" i="22"/>
  <c r="X57" i="22"/>
  <c r="W57" i="22"/>
  <c r="V57" i="22"/>
  <c r="I57" i="22"/>
  <c r="I80" i="22" s="1"/>
  <c r="H57" i="22"/>
  <c r="G57" i="22"/>
  <c r="G80" i="22" s="1"/>
  <c r="F57" i="22"/>
  <c r="F80" i="22" s="1"/>
  <c r="E57" i="22"/>
  <c r="E80" i="22" s="1"/>
  <c r="D57" i="22"/>
  <c r="D80" i="22" s="1"/>
  <c r="C57" i="22"/>
  <c r="C80" i="22" s="1"/>
  <c r="B57" i="22"/>
  <c r="B80" i="22" s="1"/>
  <c r="X56" i="22"/>
  <c r="W56" i="22"/>
  <c r="V56" i="22"/>
  <c r="S56" i="22"/>
  <c r="K56" i="22"/>
  <c r="H56" i="22"/>
  <c r="H79" i="22" s="1"/>
  <c r="G56" i="22"/>
  <c r="F56" i="22"/>
  <c r="F79" i="22" s="1"/>
  <c r="E56" i="22"/>
  <c r="E79" i="22" s="1"/>
  <c r="D56" i="22"/>
  <c r="D79" i="22" s="1"/>
  <c r="C56" i="22"/>
  <c r="B56" i="22"/>
  <c r="X55" i="22"/>
  <c r="W55" i="22"/>
  <c r="V55" i="22"/>
  <c r="R55" i="22"/>
  <c r="R78" i="22" s="1"/>
  <c r="Q55" i="22"/>
  <c r="Q78" i="22" s="1"/>
  <c r="J55" i="22"/>
  <c r="G55" i="22"/>
  <c r="G78" i="22" s="1"/>
  <c r="F55" i="22"/>
  <c r="E55" i="22"/>
  <c r="D55" i="22"/>
  <c r="C55" i="22"/>
  <c r="C78" i="22" s="1"/>
  <c r="B55" i="22"/>
  <c r="X54" i="22"/>
  <c r="W54" i="22"/>
  <c r="V54" i="22"/>
  <c r="Q54" i="22"/>
  <c r="P54" i="22"/>
  <c r="P77" i="22" s="1"/>
  <c r="I54" i="22"/>
  <c r="I77" i="22" s="1"/>
  <c r="H54" i="22"/>
  <c r="H77" i="22" s="1"/>
  <c r="F54" i="22"/>
  <c r="F77" i="22" s="1"/>
  <c r="E54" i="22"/>
  <c r="D54" i="22"/>
  <c r="C54" i="22"/>
  <c r="C77" i="22" s="1"/>
  <c r="B54" i="22"/>
  <c r="B77" i="22" s="1"/>
  <c r="X53" i="22"/>
  <c r="W53" i="22"/>
  <c r="V53" i="22"/>
  <c r="P53" i="22"/>
  <c r="P76" i="22" s="1"/>
  <c r="O53" i="22"/>
  <c r="O76" i="22" s="1"/>
  <c r="H53" i="22"/>
  <c r="H76" i="22" s="1"/>
  <c r="G53" i="22"/>
  <c r="E53" i="22"/>
  <c r="E76" i="22" s="1"/>
  <c r="D53" i="22"/>
  <c r="C53" i="22"/>
  <c r="B53" i="22"/>
  <c r="X52" i="22"/>
  <c r="W52" i="22"/>
  <c r="V52" i="22"/>
  <c r="O52" i="22"/>
  <c r="G52" i="22"/>
  <c r="D52" i="22"/>
  <c r="D75" i="22" s="1"/>
  <c r="C52" i="22"/>
  <c r="C75" i="22" s="1"/>
  <c r="B52" i="22"/>
  <c r="X51" i="22"/>
  <c r="W51" i="22"/>
  <c r="V51" i="22"/>
  <c r="N51" i="22"/>
  <c r="N74" i="22" s="1"/>
  <c r="M51" i="22"/>
  <c r="M74" i="22" s="1"/>
  <c r="F51" i="22"/>
  <c r="F74" i="22" s="1"/>
  <c r="C51" i="22"/>
  <c r="C74" i="22" s="1"/>
  <c r="B51" i="22"/>
  <c r="B74" i="22" s="1"/>
  <c r="X50" i="22"/>
  <c r="W50" i="22"/>
  <c r="V50" i="22"/>
  <c r="U50" i="22"/>
  <c r="T50" i="22"/>
  <c r="M46" i="22" s="1"/>
  <c r="T95" i="22" s="1"/>
  <c r="B50" i="22"/>
  <c r="B73" i="22" s="1"/>
  <c r="L47" i="22"/>
  <c r="L46" i="22"/>
  <c r="L45" i="22"/>
  <c r="L44" i="22"/>
  <c r="L43" i="22"/>
  <c r="L42" i="22"/>
  <c r="L41" i="22"/>
  <c r="L40" i="22"/>
  <c r="L39" i="22"/>
  <c r="L38" i="22"/>
  <c r="L37" i="22"/>
  <c r="L36" i="22"/>
  <c r="L35" i="22"/>
  <c r="L34" i="22"/>
  <c r="L33" i="22"/>
  <c r="L32" i="22"/>
  <c r="L31" i="22"/>
  <c r="L30" i="22"/>
  <c r="L29" i="22"/>
  <c r="M28" i="22"/>
  <c r="B95" i="22" s="1"/>
  <c r="L28" i="22"/>
  <c r="K28" i="22"/>
  <c r="U20" i="22"/>
  <c r="U68" i="22" s="1"/>
  <c r="U19" i="22"/>
  <c r="U67" i="22" s="1"/>
  <c r="T19" i="22"/>
  <c r="U18" i="22"/>
  <c r="U66" i="22" s="1"/>
  <c r="T18" i="22"/>
  <c r="T66" i="22" s="1"/>
  <c r="T89" i="22" s="1"/>
  <c r="S18" i="22"/>
  <c r="S66" i="22" s="1"/>
  <c r="U17" i="22"/>
  <c r="U65" i="22" s="1"/>
  <c r="U88" i="22" s="1"/>
  <c r="T17" i="22"/>
  <c r="T65" i="22" s="1"/>
  <c r="T88" i="22" s="1"/>
  <c r="S17" i="22"/>
  <c r="S65" i="22" s="1"/>
  <c r="S88" i="22" s="1"/>
  <c r="R17" i="22"/>
  <c r="R65" i="22" s="1"/>
  <c r="R88" i="22" s="1"/>
  <c r="U16" i="22"/>
  <c r="U64" i="22" s="1"/>
  <c r="U87" i="22" s="1"/>
  <c r="T16" i="22"/>
  <c r="T64" i="22" s="1"/>
  <c r="T87" i="22" s="1"/>
  <c r="S16" i="22"/>
  <c r="S64" i="22" s="1"/>
  <c r="S87" i="22" s="1"/>
  <c r="R16" i="22"/>
  <c r="R64" i="22" s="1"/>
  <c r="R87" i="22" s="1"/>
  <c r="U15" i="22"/>
  <c r="U63" i="22" s="1"/>
  <c r="T15" i="22"/>
  <c r="T63" i="22" s="1"/>
  <c r="T86" i="22" s="1"/>
  <c r="S15" i="22"/>
  <c r="S63" i="22" s="1"/>
  <c r="R15" i="22"/>
  <c r="R63" i="22" s="1"/>
  <c r="U14" i="22"/>
  <c r="U62" i="22" s="1"/>
  <c r="U85" i="22" s="1"/>
  <c r="T14" i="22"/>
  <c r="T62" i="22" s="1"/>
  <c r="S14" i="22"/>
  <c r="S62" i="22" s="1"/>
  <c r="S85" i="22" s="1"/>
  <c r="R14" i="22"/>
  <c r="R62" i="22" s="1"/>
  <c r="R85" i="22" s="1"/>
  <c r="U13" i="22"/>
  <c r="U61" i="22" s="1"/>
  <c r="T13" i="22"/>
  <c r="T61" i="22" s="1"/>
  <c r="S13" i="22"/>
  <c r="S61" i="22" s="1"/>
  <c r="R13" i="22"/>
  <c r="R61" i="22" s="1"/>
  <c r="R84" i="22" s="1"/>
  <c r="Q13" i="22"/>
  <c r="Q61" i="22" s="1"/>
  <c r="Q84" i="22" s="1"/>
  <c r="P13" i="22"/>
  <c r="P61" i="22" s="1"/>
  <c r="O13" i="22"/>
  <c r="N13" i="22"/>
  <c r="N61" i="22" s="1"/>
  <c r="U12" i="22"/>
  <c r="U60" i="22" s="1"/>
  <c r="T12" i="22"/>
  <c r="T60" i="22" s="1"/>
  <c r="T83" i="22" s="1"/>
  <c r="S12" i="22"/>
  <c r="S60" i="22" s="1"/>
  <c r="R12" i="22"/>
  <c r="R60" i="22" s="1"/>
  <c r="Q12" i="22"/>
  <c r="Q60" i="22" s="1"/>
  <c r="Q83" i="22" s="1"/>
  <c r="P12" i="22"/>
  <c r="P60" i="22" s="1"/>
  <c r="P83" i="22" s="1"/>
  <c r="O12" i="22"/>
  <c r="O60" i="22" s="1"/>
  <c r="N12" i="22"/>
  <c r="M12" i="22"/>
  <c r="M60" i="22" s="1"/>
  <c r="U11" i="22"/>
  <c r="T11" i="22"/>
  <c r="T59" i="22" s="1"/>
  <c r="T82" i="22" s="1"/>
  <c r="S11" i="22"/>
  <c r="S59" i="22" s="1"/>
  <c r="R11" i="22"/>
  <c r="R59" i="22" s="1"/>
  <c r="Q11" i="22"/>
  <c r="Q59" i="22" s="1"/>
  <c r="Q82" i="22" s="1"/>
  <c r="P11" i="22"/>
  <c r="P59" i="22" s="1"/>
  <c r="O11" i="22"/>
  <c r="O59" i="22" s="1"/>
  <c r="N11" i="22"/>
  <c r="N59" i="22" s="1"/>
  <c r="N82" i="22" s="1"/>
  <c r="M11" i="22"/>
  <c r="L11" i="22"/>
  <c r="L59" i="22" s="1"/>
  <c r="U10" i="22"/>
  <c r="U58" i="22" s="1"/>
  <c r="U81" i="22" s="1"/>
  <c r="T10" i="22"/>
  <c r="S10" i="22"/>
  <c r="S58" i="22" s="1"/>
  <c r="R10" i="22"/>
  <c r="R58" i="22" s="1"/>
  <c r="R81" i="22" s="1"/>
  <c r="Q10" i="22"/>
  <c r="Q58" i="22" s="1"/>
  <c r="Q81" i="22" s="1"/>
  <c r="P10" i="22"/>
  <c r="P58" i="22" s="1"/>
  <c r="O10" i="22"/>
  <c r="O58" i="22" s="1"/>
  <c r="O81" i="22" s="1"/>
  <c r="N10" i="22"/>
  <c r="N58" i="22" s="1"/>
  <c r="M10" i="22"/>
  <c r="M58" i="22" s="1"/>
  <c r="L10" i="22"/>
  <c r="K10" i="22"/>
  <c r="K58" i="22" s="1"/>
  <c r="K81" i="22" s="1"/>
  <c r="U9" i="22"/>
  <c r="U57" i="22" s="1"/>
  <c r="T9" i="22"/>
  <c r="T57" i="22" s="1"/>
  <c r="T80" i="22" s="1"/>
  <c r="S9" i="22"/>
  <c r="S57" i="22" s="1"/>
  <c r="R9" i="22"/>
  <c r="R57" i="22" s="1"/>
  <c r="Q9" i="22"/>
  <c r="Q57" i="22" s="1"/>
  <c r="Q80" i="22" s="1"/>
  <c r="P9" i="22"/>
  <c r="P57" i="22" s="1"/>
  <c r="P80" i="22" s="1"/>
  <c r="O9" i="22"/>
  <c r="O57" i="22" s="1"/>
  <c r="O80" i="22" s="1"/>
  <c r="N9" i="22"/>
  <c r="N57" i="22" s="1"/>
  <c r="N80" i="22" s="1"/>
  <c r="M9" i="22"/>
  <c r="M57" i="22" s="1"/>
  <c r="L9" i="22"/>
  <c r="L57" i="22" s="1"/>
  <c r="K9" i="22"/>
  <c r="K57" i="22" s="1"/>
  <c r="K80" i="22" s="1"/>
  <c r="J9" i="22"/>
  <c r="J57" i="22" s="1"/>
  <c r="U8" i="22"/>
  <c r="U56" i="22" s="1"/>
  <c r="T8" i="22"/>
  <c r="T56" i="22" s="1"/>
  <c r="S8" i="22"/>
  <c r="R8" i="22"/>
  <c r="R56" i="22" s="1"/>
  <c r="Q8" i="22"/>
  <c r="Q56" i="22" s="1"/>
  <c r="Q79" i="22" s="1"/>
  <c r="P8" i="22"/>
  <c r="P56" i="22" s="1"/>
  <c r="O8" i="22"/>
  <c r="O56" i="22" s="1"/>
  <c r="N8" i="22"/>
  <c r="N56" i="22" s="1"/>
  <c r="N79" i="22" s="1"/>
  <c r="M8" i="22"/>
  <c r="M56" i="22" s="1"/>
  <c r="L8" i="22"/>
  <c r="L56" i="22" s="1"/>
  <c r="K8" i="22"/>
  <c r="J8" i="22"/>
  <c r="J56" i="22" s="1"/>
  <c r="I8" i="22"/>
  <c r="I56" i="22" s="1"/>
  <c r="U7" i="22"/>
  <c r="U55" i="22" s="1"/>
  <c r="U78" i="22" s="1"/>
  <c r="T7" i="22"/>
  <c r="T55" i="22" s="1"/>
  <c r="S7" i="22"/>
  <c r="S55" i="22" s="1"/>
  <c r="S78" i="22" s="1"/>
  <c r="R7" i="22"/>
  <c r="Q7" i="22"/>
  <c r="P7" i="22"/>
  <c r="P55" i="22" s="1"/>
  <c r="O7" i="22"/>
  <c r="O55" i="22" s="1"/>
  <c r="O78" i="22" s="1"/>
  <c r="N7" i="22"/>
  <c r="N55" i="22" s="1"/>
  <c r="M7" i="22"/>
  <c r="M55" i="22" s="1"/>
  <c r="M78" i="22" s="1"/>
  <c r="L7" i="22"/>
  <c r="L55" i="22" s="1"/>
  <c r="L78" i="22" s="1"/>
  <c r="K7" i="22"/>
  <c r="K55" i="22" s="1"/>
  <c r="K78" i="22" s="1"/>
  <c r="J7" i="22"/>
  <c r="I7" i="22"/>
  <c r="I55" i="22" s="1"/>
  <c r="I78" i="22" s="1"/>
  <c r="H7" i="22"/>
  <c r="H55" i="22" s="1"/>
  <c r="H78" i="22" s="1"/>
  <c r="U6" i="22"/>
  <c r="U54" i="22" s="1"/>
  <c r="U77" i="22" s="1"/>
  <c r="T6" i="22"/>
  <c r="T54" i="22" s="1"/>
  <c r="T77" i="22" s="1"/>
  <c r="S6" i="22"/>
  <c r="S54" i="22" s="1"/>
  <c r="S77" i="22" s="1"/>
  <c r="R6" i="22"/>
  <c r="R54" i="22" s="1"/>
  <c r="R77" i="22" s="1"/>
  <c r="Q6" i="22"/>
  <c r="P6" i="22"/>
  <c r="O6" i="22"/>
  <c r="O54" i="22" s="1"/>
  <c r="O77" i="22" s="1"/>
  <c r="N6" i="22"/>
  <c r="N54" i="22" s="1"/>
  <c r="M6" i="22"/>
  <c r="M54" i="22" s="1"/>
  <c r="M77" i="22" s="1"/>
  <c r="L6" i="22"/>
  <c r="L54" i="22" s="1"/>
  <c r="L77" i="22" s="1"/>
  <c r="K6" i="22"/>
  <c r="K54" i="22" s="1"/>
  <c r="K77" i="22" s="1"/>
  <c r="J6" i="22"/>
  <c r="J54" i="22" s="1"/>
  <c r="J77" i="22" s="1"/>
  <c r="I6" i="22"/>
  <c r="H6" i="22"/>
  <c r="G6" i="22"/>
  <c r="G54" i="22" s="1"/>
  <c r="U5" i="22"/>
  <c r="U53" i="22" s="1"/>
  <c r="U76" i="22" s="1"/>
  <c r="T5" i="22"/>
  <c r="T53" i="22" s="1"/>
  <c r="T76" i="22" s="1"/>
  <c r="S5" i="22"/>
  <c r="S53" i="22" s="1"/>
  <c r="S76" i="22" s="1"/>
  <c r="R5" i="22"/>
  <c r="R53" i="22" s="1"/>
  <c r="R76" i="22" s="1"/>
  <c r="Q5" i="22"/>
  <c r="Q53" i="22" s="1"/>
  <c r="P5" i="22"/>
  <c r="O5" i="22"/>
  <c r="N5" i="22"/>
  <c r="N53" i="22" s="1"/>
  <c r="M5" i="22"/>
  <c r="M53" i="22" s="1"/>
  <c r="M76" i="22" s="1"/>
  <c r="L5" i="22"/>
  <c r="L53" i="22" s="1"/>
  <c r="L76" i="22" s="1"/>
  <c r="K5" i="22"/>
  <c r="K53" i="22" s="1"/>
  <c r="K76" i="22" s="1"/>
  <c r="J5" i="22"/>
  <c r="J53" i="22" s="1"/>
  <c r="I5" i="22"/>
  <c r="I53" i="22" s="1"/>
  <c r="I76" i="22" s="1"/>
  <c r="H5" i="22"/>
  <c r="G5" i="22"/>
  <c r="F5" i="22"/>
  <c r="F53" i="22" s="1"/>
  <c r="U4" i="22"/>
  <c r="U52" i="22" s="1"/>
  <c r="U75" i="22" s="1"/>
  <c r="T4" i="22"/>
  <c r="T52" i="22" s="1"/>
  <c r="T75" i="22" s="1"/>
  <c r="S4" i="22"/>
  <c r="S52" i="22" s="1"/>
  <c r="S75" i="22" s="1"/>
  <c r="R4" i="22"/>
  <c r="R52" i="22" s="1"/>
  <c r="R75" i="22" s="1"/>
  <c r="Q4" i="22"/>
  <c r="Q52" i="22" s="1"/>
  <c r="P4" i="22"/>
  <c r="P52" i="22" s="1"/>
  <c r="P75" i="22" s="1"/>
  <c r="O4" i="22"/>
  <c r="N4" i="22"/>
  <c r="N52" i="22" s="1"/>
  <c r="M4" i="22"/>
  <c r="M52" i="22" s="1"/>
  <c r="M75" i="22" s="1"/>
  <c r="L4" i="22"/>
  <c r="L52" i="22" s="1"/>
  <c r="L75" i="22" s="1"/>
  <c r="K4" i="22"/>
  <c r="K52" i="22" s="1"/>
  <c r="K75" i="22" s="1"/>
  <c r="J4" i="22"/>
  <c r="J52" i="22" s="1"/>
  <c r="I4" i="22"/>
  <c r="I52" i="22" s="1"/>
  <c r="I75" i="22" s="1"/>
  <c r="H4" i="22"/>
  <c r="H52" i="22" s="1"/>
  <c r="H75" i="22" s="1"/>
  <c r="G4" i="22"/>
  <c r="F4" i="22"/>
  <c r="F52" i="22" s="1"/>
  <c r="E4" i="22"/>
  <c r="E52" i="22" s="1"/>
  <c r="U3" i="22"/>
  <c r="U51" i="22" s="1"/>
  <c r="T3" i="22"/>
  <c r="T51" i="22" s="1"/>
  <c r="T74" i="22" s="1"/>
  <c r="S3" i="22"/>
  <c r="S51" i="22" s="1"/>
  <c r="S74" i="22" s="1"/>
  <c r="R3" i="22"/>
  <c r="R51" i="22" s="1"/>
  <c r="Q3" i="22"/>
  <c r="Q51" i="22" s="1"/>
  <c r="Q74" i="22" s="1"/>
  <c r="P3" i="22"/>
  <c r="P51" i="22" s="1"/>
  <c r="P74" i="22" s="1"/>
  <c r="O3" i="22"/>
  <c r="O51" i="22" s="1"/>
  <c r="N3" i="22"/>
  <c r="M3" i="22"/>
  <c r="L3" i="22"/>
  <c r="L51" i="22" s="1"/>
  <c r="K3" i="22"/>
  <c r="K51" i="22" s="1"/>
  <c r="J3" i="22"/>
  <c r="J51" i="22" s="1"/>
  <c r="J74" i="22" s="1"/>
  <c r="I3" i="22"/>
  <c r="I51" i="22" s="1"/>
  <c r="I74" i="22" s="1"/>
  <c r="H3" i="22"/>
  <c r="H51" i="22" s="1"/>
  <c r="G3" i="22"/>
  <c r="G51" i="22" s="1"/>
  <c r="G74" i="22" s="1"/>
  <c r="F3" i="22"/>
  <c r="E3" i="22"/>
  <c r="E51" i="22" s="1"/>
  <c r="E74" i="22" s="1"/>
  <c r="D3" i="22"/>
  <c r="D51" i="22" s="1"/>
  <c r="D74" i="22" s="1"/>
  <c r="U2" i="22"/>
  <c r="T2" i="22"/>
  <c r="S2" i="22"/>
  <c r="R2" i="22"/>
  <c r="R50" i="22" s="1"/>
  <c r="Q2" i="22"/>
  <c r="P2" i="22"/>
  <c r="P50" i="22" s="1"/>
  <c r="M42" i="22" s="1"/>
  <c r="P95" i="22" s="1"/>
  <c r="O2" i="22"/>
  <c r="N2" i="22"/>
  <c r="M2" i="22"/>
  <c r="M50" i="22" s="1"/>
  <c r="L2" i="22"/>
  <c r="K2" i="22"/>
  <c r="J2" i="22"/>
  <c r="J50" i="22" s="1"/>
  <c r="I2" i="22"/>
  <c r="H2" i="22"/>
  <c r="H50" i="22" s="1"/>
  <c r="M34" i="22" s="1"/>
  <c r="H95" i="22" s="1"/>
  <c r="G2" i="22"/>
  <c r="F2" i="22"/>
  <c r="E2" i="22"/>
  <c r="K31" i="22" s="1"/>
  <c r="D2" i="22"/>
  <c r="C2" i="22"/>
  <c r="K29" i="22" s="1"/>
  <c r="G21" i="21"/>
  <c r="F21" i="21"/>
  <c r="D21" i="21"/>
  <c r="E21" i="21" s="1"/>
  <c r="G20" i="21"/>
  <c r="F20" i="21"/>
  <c r="E20" i="21"/>
  <c r="D20" i="21"/>
  <c r="G19" i="21"/>
  <c r="F19" i="21"/>
  <c r="D19" i="21"/>
  <c r="E19" i="21" s="1"/>
  <c r="G18" i="21"/>
  <c r="F18" i="21"/>
  <c r="E18" i="21"/>
  <c r="D18" i="21"/>
  <c r="G17" i="21"/>
  <c r="F17" i="21"/>
  <c r="D17" i="21"/>
  <c r="E17" i="21" s="1"/>
  <c r="G16" i="21"/>
  <c r="F16" i="21"/>
  <c r="E16" i="21"/>
  <c r="D16" i="21"/>
  <c r="G15" i="21"/>
  <c r="F15" i="21"/>
  <c r="D15" i="21"/>
  <c r="E15" i="21" s="1"/>
  <c r="G14" i="21"/>
  <c r="F14" i="21"/>
  <c r="E14" i="21"/>
  <c r="D14" i="21"/>
  <c r="G13" i="21"/>
  <c r="F13" i="21"/>
  <c r="D13" i="21"/>
  <c r="E13" i="21" s="1"/>
  <c r="G12" i="21"/>
  <c r="F12" i="21"/>
  <c r="E12" i="21"/>
  <c r="D12" i="21"/>
  <c r="G11" i="21"/>
  <c r="F11" i="21"/>
  <c r="D11" i="21"/>
  <c r="E11" i="21" s="1"/>
  <c r="G10" i="21"/>
  <c r="F10" i="21"/>
  <c r="E10" i="21"/>
  <c r="D10" i="21"/>
  <c r="G9" i="21"/>
  <c r="F9" i="21"/>
  <c r="D9" i="21"/>
  <c r="E9" i="21" s="1"/>
  <c r="G8" i="21"/>
  <c r="F8" i="21"/>
  <c r="E8" i="21"/>
  <c r="D8" i="21"/>
  <c r="G7" i="21"/>
  <c r="F7" i="21"/>
  <c r="D7" i="21"/>
  <c r="E7" i="21" s="1"/>
  <c r="G6" i="21"/>
  <c r="F6" i="21"/>
  <c r="E6" i="21"/>
  <c r="D6" i="21"/>
  <c r="G5" i="21"/>
  <c r="F5" i="21"/>
  <c r="D5" i="21"/>
  <c r="E5" i="21" s="1"/>
  <c r="G4" i="21"/>
  <c r="F4" i="21"/>
  <c r="E4" i="21"/>
  <c r="D4" i="21"/>
  <c r="G3" i="21"/>
  <c r="F3" i="21"/>
  <c r="D3" i="21"/>
  <c r="E3" i="21" s="1"/>
  <c r="G2" i="21"/>
  <c r="F2" i="21"/>
  <c r="E2" i="21"/>
  <c r="D2" i="21"/>
  <c r="E53" i="20"/>
  <c r="D47" i="20"/>
  <c r="E47" i="20" s="1"/>
  <c r="D46" i="20"/>
  <c r="E46" i="20" s="1"/>
  <c r="E45" i="20"/>
  <c r="D45" i="20"/>
  <c r="E44" i="20"/>
  <c r="D44" i="20"/>
  <c r="D43" i="20"/>
  <c r="E43" i="20" s="1"/>
  <c r="D42" i="20"/>
  <c r="E42" i="20" s="1"/>
  <c r="D41" i="20"/>
  <c r="E41" i="20" s="1"/>
  <c r="E40" i="20"/>
  <c r="D40" i="20"/>
  <c r="D39" i="20"/>
  <c r="E39" i="20" s="1"/>
  <c r="D38" i="20"/>
  <c r="E38" i="20" s="1"/>
  <c r="E37" i="20"/>
  <c r="D37" i="20"/>
  <c r="E36" i="20"/>
  <c r="D36" i="20"/>
  <c r="D35" i="20"/>
  <c r="E35" i="20" s="1"/>
  <c r="D34" i="20"/>
  <c r="E34" i="20" s="1"/>
  <c r="D33" i="20"/>
  <c r="E33" i="20" s="1"/>
  <c r="E32" i="20"/>
  <c r="D32" i="20"/>
  <c r="D31" i="20"/>
  <c r="E31" i="20" s="1"/>
  <c r="D30" i="20"/>
  <c r="E30" i="20" s="1"/>
  <c r="E29" i="20"/>
  <c r="D29" i="20"/>
  <c r="E28" i="20"/>
  <c r="D28" i="20"/>
  <c r="E27" i="20"/>
  <c r="D27" i="20"/>
  <c r="AH23" i="20"/>
  <c r="AG23" i="20"/>
  <c r="K23" i="20"/>
  <c r="J23" i="20"/>
  <c r="I23" i="20"/>
  <c r="AG22" i="20"/>
  <c r="AH22" i="20" s="1"/>
  <c r="K22" i="20"/>
  <c r="J22" i="20"/>
  <c r="I22" i="20"/>
  <c r="AH21" i="20"/>
  <c r="AG21" i="20"/>
  <c r="K21" i="20"/>
  <c r="J21" i="20"/>
  <c r="I21" i="20"/>
  <c r="AH20" i="20"/>
  <c r="AG20" i="20"/>
  <c r="K20" i="20"/>
  <c r="J20" i="20"/>
  <c r="I20" i="20"/>
  <c r="AG19" i="20"/>
  <c r="AH19" i="20" s="1"/>
  <c r="K19" i="20"/>
  <c r="J19" i="20"/>
  <c r="I19" i="20"/>
  <c r="AH18" i="20"/>
  <c r="AG18" i="20"/>
  <c r="K18" i="20"/>
  <c r="J18" i="20"/>
  <c r="I18" i="20"/>
  <c r="AG17" i="20"/>
  <c r="AH17" i="20" s="1"/>
  <c r="K17" i="20"/>
  <c r="J17" i="20"/>
  <c r="I17" i="20"/>
  <c r="AH16" i="20"/>
  <c r="AG16" i="20"/>
  <c r="K16" i="20"/>
  <c r="J16" i="20"/>
  <c r="I16" i="20"/>
  <c r="AG15" i="20"/>
  <c r="AH15" i="20" s="1"/>
  <c r="K15" i="20"/>
  <c r="J15" i="20"/>
  <c r="I15" i="20"/>
  <c r="AG14" i="20"/>
  <c r="AH14" i="20" s="1"/>
  <c r="K14" i="20"/>
  <c r="J14" i="20"/>
  <c r="I14" i="20"/>
  <c r="AH13" i="20"/>
  <c r="AG13" i="20"/>
  <c r="K13" i="20"/>
  <c r="J13" i="20"/>
  <c r="I13" i="20"/>
  <c r="AH12" i="20"/>
  <c r="AG12" i="20"/>
  <c r="K12" i="20"/>
  <c r="J12" i="20"/>
  <c r="I12" i="20"/>
  <c r="AG11" i="20"/>
  <c r="AH11" i="20" s="1"/>
  <c r="K11" i="20"/>
  <c r="J11" i="20"/>
  <c r="I11" i="20"/>
  <c r="AG10" i="20"/>
  <c r="AH10" i="20" s="1"/>
  <c r="K10" i="20"/>
  <c r="J10" i="20"/>
  <c r="I10" i="20"/>
  <c r="AH9" i="20"/>
  <c r="AG9" i="20"/>
  <c r="K9" i="20"/>
  <c r="J9" i="20"/>
  <c r="I9" i="20"/>
  <c r="AG8" i="20"/>
  <c r="AH8" i="20" s="1"/>
  <c r="K8" i="20"/>
  <c r="J8" i="20"/>
  <c r="I8" i="20"/>
  <c r="AH7" i="20"/>
  <c r="AG7" i="20"/>
  <c r="K7" i="20"/>
  <c r="J7" i="20"/>
  <c r="I7" i="20"/>
  <c r="AH6" i="20"/>
  <c r="AG6" i="20"/>
  <c r="K6" i="20"/>
  <c r="J6" i="20"/>
  <c r="I6" i="20"/>
  <c r="AH5" i="20"/>
  <c r="AG5" i="20"/>
  <c r="K5" i="20"/>
  <c r="J5" i="20"/>
  <c r="I5" i="20"/>
  <c r="AH4" i="20"/>
  <c r="AG4" i="20"/>
  <c r="K4" i="20"/>
  <c r="J4" i="20"/>
  <c r="I4" i="20"/>
  <c r="C8" i="15"/>
  <c r="C7" i="14"/>
  <c r="C6" i="14"/>
  <c r="B7" i="13"/>
  <c r="C4" i="13"/>
  <c r="C5" i="13" s="1"/>
  <c r="B4" i="13"/>
  <c r="B5" i="13" s="1"/>
  <c r="A7" i="12"/>
  <c r="B26" i="9"/>
  <c r="A26" i="9"/>
  <c r="B25" i="9"/>
  <c r="A25" i="9"/>
  <c r="B24" i="9"/>
  <c r="A24" i="9"/>
  <c r="B23" i="9"/>
  <c r="A23" i="9"/>
  <c r="B22" i="9"/>
  <c r="A22" i="9"/>
  <c r="B21" i="9"/>
  <c r="A21" i="9"/>
  <c r="B20" i="9"/>
  <c r="A20" i="9"/>
  <c r="B19" i="9"/>
  <c r="A19" i="9"/>
  <c r="B18" i="9"/>
  <c r="A18" i="9"/>
  <c r="B17" i="9"/>
  <c r="A17" i="9"/>
  <c r="B16" i="9"/>
  <c r="A16" i="9"/>
  <c r="B15" i="9"/>
  <c r="A15" i="9"/>
  <c r="B14" i="9"/>
  <c r="A14" i="9"/>
  <c r="B13" i="9"/>
  <c r="A13" i="9"/>
  <c r="B12" i="9"/>
  <c r="A12" i="9"/>
  <c r="B11" i="9"/>
  <c r="A11" i="9"/>
  <c r="B10" i="9"/>
  <c r="A10" i="9"/>
  <c r="B9" i="9"/>
  <c r="A9" i="9"/>
  <c r="B8" i="9"/>
  <c r="A8" i="9"/>
  <c r="B7" i="9"/>
  <c r="A7" i="9"/>
  <c r="B6" i="9"/>
  <c r="A6" i="9"/>
  <c r="B5" i="9"/>
  <c r="A5" i="9"/>
  <c r="B4" i="9"/>
  <c r="A4" i="9"/>
  <c r="B3" i="9"/>
  <c r="A3" i="9"/>
  <c r="B2" i="9"/>
  <c r="A2" i="9"/>
  <c r="B21" i="8"/>
  <c r="A21" i="8"/>
  <c r="B20" i="8"/>
  <c r="A20" i="8"/>
  <c r="B19" i="8"/>
  <c r="A19" i="8"/>
  <c r="B18" i="8"/>
  <c r="A18" i="8"/>
  <c r="B17" i="8"/>
  <c r="A17" i="8"/>
  <c r="B16" i="8"/>
  <c r="A16" i="8"/>
  <c r="B15" i="8"/>
  <c r="A15" i="8"/>
  <c r="B14" i="8"/>
  <c r="A14" i="8"/>
  <c r="B13" i="8"/>
  <c r="A13" i="8"/>
  <c r="B12" i="8"/>
  <c r="A12" i="8"/>
  <c r="B11" i="8"/>
  <c r="A11" i="8"/>
  <c r="B10" i="8"/>
  <c r="A10" i="8"/>
  <c r="B9" i="8"/>
  <c r="A9" i="8"/>
  <c r="B8" i="8"/>
  <c r="A8" i="8"/>
  <c r="B7" i="8"/>
  <c r="A7" i="8"/>
  <c r="B6" i="8"/>
  <c r="A6" i="8"/>
  <c r="B5" i="8"/>
  <c r="A5" i="8"/>
  <c r="B4" i="8"/>
  <c r="A4" i="8"/>
  <c r="B3" i="8"/>
  <c r="A3" i="8"/>
  <c r="B2" i="8"/>
  <c r="A2" i="8"/>
  <c r="B24" i="6"/>
  <c r="A24" i="6"/>
  <c r="B23" i="6"/>
  <c r="A23" i="6"/>
  <c r="B22" i="6"/>
  <c r="A22" i="6"/>
  <c r="B21" i="6"/>
  <c r="A21" i="6"/>
  <c r="B20" i="6"/>
  <c r="A20" i="6"/>
  <c r="B19" i="6"/>
  <c r="A19" i="6"/>
  <c r="B18" i="6"/>
  <c r="A18" i="6"/>
  <c r="B17" i="6"/>
  <c r="A17" i="6"/>
  <c r="B16" i="6"/>
  <c r="A16" i="6"/>
  <c r="B15" i="6"/>
  <c r="A15" i="6"/>
  <c r="B14" i="6"/>
  <c r="A14" i="6"/>
  <c r="B13" i="6"/>
  <c r="A13" i="6"/>
  <c r="B12" i="6"/>
  <c r="A12" i="6"/>
  <c r="B11" i="6"/>
  <c r="A11" i="6"/>
  <c r="B10" i="6"/>
  <c r="A10" i="6"/>
  <c r="B9" i="6"/>
  <c r="A9" i="6"/>
  <c r="B8" i="6"/>
  <c r="A8" i="6"/>
  <c r="B7" i="6"/>
  <c r="A7" i="6"/>
  <c r="B6" i="6"/>
  <c r="A6" i="6"/>
  <c r="D5" i="6"/>
  <c r="D6" i="6" s="1"/>
  <c r="D7" i="6" s="1"/>
  <c r="D8" i="6" s="1"/>
  <c r="D9" i="6" s="1"/>
  <c r="D10" i="6" s="1"/>
  <c r="D11" i="6" s="1"/>
  <c r="D12" i="6" s="1"/>
  <c r="D13" i="6" s="1"/>
  <c r="D14" i="6" s="1"/>
  <c r="D15" i="6" s="1"/>
  <c r="D16" i="6" s="1"/>
  <c r="D17" i="6" s="1"/>
  <c r="D18" i="6" s="1"/>
  <c r="D19" i="6" s="1"/>
  <c r="D20" i="6" s="1"/>
  <c r="D21" i="6" s="1"/>
  <c r="D22" i="6" s="1"/>
  <c r="D23" i="6" s="1"/>
  <c r="D24" i="6" s="1"/>
  <c r="B5" i="6"/>
  <c r="A5" i="6"/>
  <c r="B1" i="5" a="1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A4" i="5"/>
  <c r="A3" i="5"/>
  <c r="A2" i="5"/>
  <c r="C21" i="4"/>
  <c r="E21" i="4" s="1"/>
  <c r="B21" i="4"/>
  <c r="A21" i="4"/>
  <c r="E20" i="4"/>
  <c r="C20" i="4"/>
  <c r="B20" i="4"/>
  <c r="A20" i="4"/>
  <c r="C19" i="4"/>
  <c r="E19" i="4" s="1"/>
  <c r="B19" i="4"/>
  <c r="A19" i="4"/>
  <c r="E18" i="4"/>
  <c r="C18" i="4"/>
  <c r="B18" i="4"/>
  <c r="A18" i="4"/>
  <c r="C17" i="4"/>
  <c r="E17" i="4" s="1"/>
  <c r="B17" i="4"/>
  <c r="A17" i="4"/>
  <c r="E16" i="4"/>
  <c r="C16" i="4"/>
  <c r="B16" i="4"/>
  <c r="A16" i="4"/>
  <c r="C15" i="4"/>
  <c r="E15" i="4" s="1"/>
  <c r="B15" i="4"/>
  <c r="A15" i="4"/>
  <c r="E14" i="4"/>
  <c r="C14" i="4"/>
  <c r="B14" i="4"/>
  <c r="A14" i="4"/>
  <c r="C13" i="4"/>
  <c r="E13" i="4" s="1"/>
  <c r="B13" i="4"/>
  <c r="A13" i="4"/>
  <c r="E12" i="4"/>
  <c r="C12" i="4"/>
  <c r="B12" i="4"/>
  <c r="A12" i="4"/>
  <c r="C11" i="4"/>
  <c r="E11" i="4" s="1"/>
  <c r="B11" i="4"/>
  <c r="A11" i="4"/>
  <c r="E10" i="4"/>
  <c r="C10" i="4"/>
  <c r="B10" i="4"/>
  <c r="A10" i="4"/>
  <c r="C9" i="4"/>
  <c r="E9" i="4" s="1"/>
  <c r="B9" i="4"/>
  <c r="A9" i="4"/>
  <c r="E8" i="4"/>
  <c r="C8" i="4"/>
  <c r="B8" i="4"/>
  <c r="A8" i="4"/>
  <c r="C7" i="4"/>
  <c r="E7" i="4" s="1"/>
  <c r="B7" i="4"/>
  <c r="A7" i="4"/>
  <c r="E6" i="4"/>
  <c r="C6" i="4"/>
  <c r="B6" i="4"/>
  <c r="A6" i="4"/>
  <c r="C5" i="4"/>
  <c r="E5" i="4" s="1"/>
  <c r="B5" i="4"/>
  <c r="A5" i="4"/>
  <c r="E4" i="4"/>
  <c r="C4" i="4"/>
  <c r="B4" i="4"/>
  <c r="A4" i="4"/>
  <c r="C3" i="4"/>
  <c r="E3" i="4" s="1"/>
  <c r="B3" i="4"/>
  <c r="A3" i="4"/>
  <c r="E2" i="4"/>
  <c r="C2" i="4"/>
  <c r="B2" i="4"/>
  <c r="A2" i="4"/>
  <c r="D2195" i="3"/>
  <c r="E2195" i="3" s="1"/>
  <c r="D2194" i="3"/>
  <c r="E2194" i="3" s="1"/>
  <c r="D2193" i="3"/>
  <c r="E2193" i="3" s="1"/>
  <c r="D2192" i="3"/>
  <c r="E2192" i="3" s="1"/>
  <c r="D2191" i="3"/>
  <c r="E2191" i="3" s="1"/>
  <c r="D2190" i="3"/>
  <c r="E2190" i="3" s="1"/>
  <c r="D2189" i="3"/>
  <c r="E2189" i="3" s="1"/>
  <c r="D2188" i="3"/>
  <c r="E2188" i="3" s="1"/>
  <c r="D2187" i="3"/>
  <c r="E2187" i="3" s="1"/>
  <c r="D2186" i="3"/>
  <c r="E2186" i="3" s="1"/>
  <c r="D2185" i="3"/>
  <c r="E2185" i="3" s="1"/>
  <c r="D2184" i="3"/>
  <c r="E2184" i="3" s="1"/>
  <c r="D2183" i="3"/>
  <c r="E2183" i="3" s="1"/>
  <c r="D2182" i="3"/>
  <c r="E2182" i="3" s="1"/>
  <c r="D2181" i="3"/>
  <c r="E2181" i="3" s="1"/>
  <c r="D2180" i="3"/>
  <c r="E2180" i="3" s="1"/>
  <c r="D2179" i="3"/>
  <c r="E2179" i="3" s="1"/>
  <c r="D2178" i="3"/>
  <c r="E2178" i="3" s="1"/>
  <c r="D2177" i="3"/>
  <c r="E2177" i="3" s="1"/>
  <c r="D2176" i="3"/>
  <c r="E2176" i="3" s="1"/>
  <c r="D2175" i="3"/>
  <c r="E2175" i="3" s="1"/>
  <c r="D2174" i="3"/>
  <c r="E2174" i="3" s="1"/>
  <c r="D2173" i="3"/>
  <c r="E2173" i="3" s="1"/>
  <c r="D2172" i="3"/>
  <c r="E2172" i="3" s="1"/>
  <c r="D2171" i="3"/>
  <c r="E2171" i="3" s="1"/>
  <c r="D2170" i="3"/>
  <c r="E2170" i="3" s="1"/>
  <c r="D2169" i="3"/>
  <c r="E2169" i="3" s="1"/>
  <c r="D2168" i="3"/>
  <c r="E2168" i="3" s="1"/>
  <c r="E2167" i="3"/>
  <c r="D2167" i="3"/>
  <c r="D2166" i="3"/>
  <c r="E2166" i="3" s="1"/>
  <c r="D2165" i="3"/>
  <c r="E2165" i="3" s="1"/>
  <c r="D2164" i="3"/>
  <c r="E2164" i="3" s="1"/>
  <c r="D2163" i="3"/>
  <c r="E2163" i="3" s="1"/>
  <c r="D2162" i="3"/>
  <c r="E2162" i="3" s="1"/>
  <c r="D2161" i="3"/>
  <c r="E2161" i="3" s="1"/>
  <c r="D2160" i="3"/>
  <c r="E2160" i="3" s="1"/>
  <c r="E2159" i="3"/>
  <c r="D2159" i="3"/>
  <c r="D2158" i="3"/>
  <c r="E2158" i="3" s="1"/>
  <c r="D2157" i="3"/>
  <c r="E2157" i="3" s="1"/>
  <c r="D2156" i="3"/>
  <c r="E2156" i="3" s="1"/>
  <c r="D2155" i="3"/>
  <c r="E2155" i="3" s="1"/>
  <c r="D2154" i="3"/>
  <c r="E2154" i="3" s="1"/>
  <c r="D2153" i="3"/>
  <c r="E2153" i="3" s="1"/>
  <c r="D2152" i="3"/>
  <c r="E2152" i="3" s="1"/>
  <c r="D2151" i="3"/>
  <c r="E2151" i="3" s="1"/>
  <c r="D2150" i="3"/>
  <c r="E2150" i="3" s="1"/>
  <c r="D2149" i="3"/>
  <c r="E2149" i="3" s="1"/>
  <c r="D2148" i="3"/>
  <c r="E2148" i="3" s="1"/>
  <c r="D2147" i="3"/>
  <c r="E2147" i="3" s="1"/>
  <c r="D2146" i="3"/>
  <c r="E2146" i="3" s="1"/>
  <c r="D2145" i="3"/>
  <c r="E2145" i="3" s="1"/>
  <c r="D2144" i="3"/>
  <c r="E2144" i="3" s="1"/>
  <c r="D2143" i="3"/>
  <c r="E2143" i="3" s="1"/>
  <c r="D2142" i="3"/>
  <c r="E2142" i="3" s="1"/>
  <c r="D2141" i="3"/>
  <c r="E2141" i="3" s="1"/>
  <c r="D2140" i="3"/>
  <c r="E2140" i="3" s="1"/>
  <c r="D2139" i="3"/>
  <c r="E2139" i="3" s="1"/>
  <c r="D2138" i="3"/>
  <c r="E2138" i="3" s="1"/>
  <c r="D2137" i="3"/>
  <c r="E2137" i="3" s="1"/>
  <c r="D2136" i="3"/>
  <c r="E2136" i="3" s="1"/>
  <c r="D2135" i="3"/>
  <c r="E2135" i="3" s="1"/>
  <c r="D2134" i="3"/>
  <c r="E2134" i="3" s="1"/>
  <c r="D2133" i="3"/>
  <c r="E2133" i="3" s="1"/>
  <c r="D2132" i="3"/>
  <c r="E2132" i="3" s="1"/>
  <c r="D2131" i="3"/>
  <c r="E2131" i="3" s="1"/>
  <c r="D2130" i="3"/>
  <c r="E2130" i="3" s="1"/>
  <c r="D2129" i="3"/>
  <c r="E2129" i="3" s="1"/>
  <c r="D2128" i="3"/>
  <c r="E2128" i="3" s="1"/>
  <c r="D2127" i="3"/>
  <c r="E2127" i="3" s="1"/>
  <c r="D2126" i="3"/>
  <c r="E2126" i="3" s="1"/>
  <c r="E2125" i="3"/>
  <c r="D2125" i="3"/>
  <c r="D2124" i="3"/>
  <c r="E2124" i="3" s="1"/>
  <c r="D2123" i="3"/>
  <c r="E2123" i="3" s="1"/>
  <c r="D2122" i="3"/>
  <c r="E2122" i="3" s="1"/>
  <c r="D2121" i="3"/>
  <c r="E2121" i="3" s="1"/>
  <c r="D2120" i="3"/>
  <c r="E2120" i="3" s="1"/>
  <c r="D2119" i="3"/>
  <c r="E2119" i="3" s="1"/>
  <c r="D2118" i="3"/>
  <c r="E2118" i="3" s="1"/>
  <c r="D2117" i="3"/>
  <c r="E2117" i="3" s="1"/>
  <c r="D2116" i="3"/>
  <c r="E2116" i="3" s="1"/>
  <c r="D2115" i="3"/>
  <c r="E2115" i="3" s="1"/>
  <c r="D2114" i="3"/>
  <c r="E2114" i="3" s="1"/>
  <c r="D2113" i="3"/>
  <c r="E2113" i="3" s="1"/>
  <c r="D2112" i="3"/>
  <c r="E2112" i="3" s="1"/>
  <c r="D2111" i="3"/>
  <c r="E2111" i="3" s="1"/>
  <c r="D2110" i="3"/>
  <c r="E2110" i="3" s="1"/>
  <c r="D2109" i="3"/>
  <c r="E2109" i="3" s="1"/>
  <c r="D2108" i="3"/>
  <c r="E2108" i="3" s="1"/>
  <c r="D2107" i="3"/>
  <c r="E2107" i="3" s="1"/>
  <c r="D2106" i="3"/>
  <c r="E2106" i="3" s="1"/>
  <c r="D2105" i="3"/>
  <c r="E2105" i="3" s="1"/>
  <c r="D2104" i="3"/>
  <c r="E2104" i="3" s="1"/>
  <c r="D2103" i="3"/>
  <c r="E2103" i="3" s="1"/>
  <c r="D2102" i="3"/>
  <c r="E2102" i="3" s="1"/>
  <c r="D2101" i="3"/>
  <c r="E2101" i="3" s="1"/>
  <c r="D2100" i="3"/>
  <c r="E2100" i="3" s="1"/>
  <c r="D2099" i="3"/>
  <c r="E2099" i="3" s="1"/>
  <c r="D2098" i="3"/>
  <c r="E2098" i="3" s="1"/>
  <c r="D2097" i="3"/>
  <c r="E2097" i="3" s="1"/>
  <c r="D2096" i="3"/>
  <c r="E2096" i="3" s="1"/>
  <c r="D2095" i="3"/>
  <c r="E2095" i="3" s="1"/>
  <c r="D2094" i="3"/>
  <c r="E2094" i="3" s="1"/>
  <c r="D2093" i="3"/>
  <c r="E2093" i="3" s="1"/>
  <c r="D2092" i="3"/>
  <c r="E2092" i="3" s="1"/>
  <c r="D2091" i="3"/>
  <c r="E2091" i="3" s="1"/>
  <c r="D2090" i="3"/>
  <c r="E2090" i="3" s="1"/>
  <c r="D2089" i="3"/>
  <c r="E2089" i="3" s="1"/>
  <c r="D2088" i="3"/>
  <c r="E2088" i="3" s="1"/>
  <c r="D2087" i="3"/>
  <c r="E2087" i="3" s="1"/>
  <c r="D2086" i="3"/>
  <c r="E2086" i="3" s="1"/>
  <c r="F2086" i="3" s="1"/>
  <c r="D2085" i="3"/>
  <c r="E2085" i="3" s="1"/>
  <c r="D2084" i="3"/>
  <c r="E2084" i="3" s="1"/>
  <c r="D2083" i="3"/>
  <c r="E2083" i="3" s="1"/>
  <c r="D2082" i="3"/>
  <c r="E2082" i="3" s="1"/>
  <c r="D2081" i="3"/>
  <c r="E2081" i="3" s="1"/>
  <c r="D2080" i="3"/>
  <c r="E2080" i="3" s="1"/>
  <c r="D2079" i="3"/>
  <c r="E2079" i="3" s="1"/>
  <c r="D2078" i="3"/>
  <c r="E2078" i="3" s="1"/>
  <c r="D2077" i="3"/>
  <c r="E2077" i="3" s="1"/>
  <c r="E2076" i="3"/>
  <c r="D2076" i="3"/>
  <c r="D2075" i="3"/>
  <c r="E2075" i="3" s="1"/>
  <c r="D2074" i="3"/>
  <c r="E2074" i="3" s="1"/>
  <c r="D2073" i="3"/>
  <c r="E2073" i="3" s="1"/>
  <c r="D2072" i="3"/>
  <c r="E2072" i="3" s="1"/>
  <c r="D2071" i="3"/>
  <c r="E2071" i="3" s="1"/>
  <c r="E2070" i="3"/>
  <c r="D2070" i="3"/>
  <c r="D2069" i="3"/>
  <c r="E2069" i="3" s="1"/>
  <c r="D2068" i="3"/>
  <c r="E2068" i="3" s="1"/>
  <c r="D2067" i="3"/>
  <c r="E2067" i="3" s="1"/>
  <c r="D2066" i="3"/>
  <c r="E2066" i="3" s="1"/>
  <c r="D2065" i="3"/>
  <c r="E2065" i="3" s="1"/>
  <c r="D2064" i="3"/>
  <c r="E2064" i="3" s="1"/>
  <c r="D2063" i="3"/>
  <c r="E2063" i="3" s="1"/>
  <c r="D2062" i="3"/>
  <c r="E2062" i="3" s="1"/>
  <c r="D2061" i="3"/>
  <c r="E2061" i="3" s="1"/>
  <c r="D2060" i="3"/>
  <c r="E2060" i="3" s="1"/>
  <c r="D2059" i="3"/>
  <c r="E2059" i="3" s="1"/>
  <c r="D2058" i="3"/>
  <c r="E2058" i="3" s="1"/>
  <c r="D2057" i="3"/>
  <c r="E2057" i="3" s="1"/>
  <c r="D2056" i="3"/>
  <c r="E2056" i="3" s="1"/>
  <c r="D2055" i="3"/>
  <c r="E2055" i="3" s="1"/>
  <c r="D2054" i="3"/>
  <c r="E2054" i="3" s="1"/>
  <c r="D2053" i="3"/>
  <c r="E2053" i="3" s="1"/>
  <c r="D2052" i="3"/>
  <c r="E2052" i="3" s="1"/>
  <c r="D2051" i="3"/>
  <c r="E2051" i="3" s="1"/>
  <c r="D2050" i="3"/>
  <c r="E2050" i="3" s="1"/>
  <c r="D2049" i="3"/>
  <c r="E2049" i="3" s="1"/>
  <c r="D2048" i="3"/>
  <c r="E2048" i="3" s="1"/>
  <c r="D2047" i="3"/>
  <c r="E2047" i="3" s="1"/>
  <c r="D2046" i="3"/>
  <c r="E2046" i="3" s="1"/>
  <c r="D2045" i="3"/>
  <c r="E2045" i="3" s="1"/>
  <c r="E2044" i="3"/>
  <c r="D2044" i="3"/>
  <c r="D2043" i="3"/>
  <c r="E2043" i="3" s="1"/>
  <c r="D2042" i="3"/>
  <c r="E2042" i="3" s="1"/>
  <c r="D2041" i="3"/>
  <c r="E2041" i="3" s="1"/>
  <c r="D2040" i="3"/>
  <c r="E2040" i="3" s="1"/>
  <c r="D2039" i="3"/>
  <c r="E2039" i="3" s="1"/>
  <c r="D2038" i="3"/>
  <c r="E2038" i="3" s="1"/>
  <c r="D2037" i="3"/>
  <c r="E2037" i="3" s="1"/>
  <c r="D2036" i="3"/>
  <c r="E2036" i="3" s="1"/>
  <c r="D2035" i="3"/>
  <c r="E2035" i="3" s="1"/>
  <c r="D2034" i="3"/>
  <c r="E2034" i="3" s="1"/>
  <c r="D2033" i="3"/>
  <c r="E2033" i="3" s="1"/>
  <c r="D2032" i="3"/>
  <c r="E2032" i="3" s="1"/>
  <c r="D2031" i="3"/>
  <c r="E2031" i="3" s="1"/>
  <c r="D2030" i="3"/>
  <c r="E2030" i="3" s="1"/>
  <c r="D2029" i="3"/>
  <c r="E2029" i="3" s="1"/>
  <c r="D2028" i="3"/>
  <c r="E2028" i="3" s="1"/>
  <c r="D2027" i="3"/>
  <c r="E2027" i="3" s="1"/>
  <c r="D2026" i="3"/>
  <c r="E2026" i="3" s="1"/>
  <c r="D2025" i="3"/>
  <c r="E2025" i="3" s="1"/>
  <c r="D2024" i="3"/>
  <c r="E2024" i="3" s="1"/>
  <c r="D2023" i="3"/>
  <c r="E2023" i="3" s="1"/>
  <c r="D2022" i="3"/>
  <c r="E2022" i="3" s="1"/>
  <c r="D2021" i="3"/>
  <c r="E2021" i="3" s="1"/>
  <c r="D2020" i="3"/>
  <c r="E2020" i="3" s="1"/>
  <c r="D2019" i="3"/>
  <c r="E2019" i="3" s="1"/>
  <c r="D2018" i="3"/>
  <c r="E2018" i="3" s="1"/>
  <c r="D2017" i="3"/>
  <c r="E2017" i="3" s="1"/>
  <c r="D2016" i="3"/>
  <c r="E2016" i="3" s="1"/>
  <c r="D2015" i="3"/>
  <c r="E2015" i="3" s="1"/>
  <c r="D2014" i="3"/>
  <c r="E2014" i="3" s="1"/>
  <c r="E2013" i="3"/>
  <c r="D2013" i="3"/>
  <c r="D2012" i="3"/>
  <c r="E2012" i="3" s="1"/>
  <c r="D2011" i="3"/>
  <c r="E2011" i="3" s="1"/>
  <c r="D2010" i="3"/>
  <c r="E2010" i="3" s="1"/>
  <c r="D2009" i="3"/>
  <c r="E2009" i="3" s="1"/>
  <c r="D2008" i="3"/>
  <c r="E2008" i="3" s="1"/>
  <c r="D2007" i="3"/>
  <c r="E2007" i="3" s="1"/>
  <c r="D2006" i="3"/>
  <c r="E2006" i="3" s="1"/>
  <c r="D2005" i="3"/>
  <c r="E2005" i="3" s="1"/>
  <c r="D2004" i="3"/>
  <c r="E2004" i="3" s="1"/>
  <c r="D2003" i="3"/>
  <c r="E2003" i="3" s="1"/>
  <c r="D2002" i="3"/>
  <c r="E2002" i="3" s="1"/>
  <c r="D2001" i="3"/>
  <c r="E2001" i="3" s="1"/>
  <c r="D2000" i="3"/>
  <c r="E2000" i="3" s="1"/>
  <c r="D1999" i="3"/>
  <c r="E1999" i="3" s="1"/>
  <c r="D1998" i="3"/>
  <c r="E1998" i="3" s="1"/>
  <c r="D1997" i="3"/>
  <c r="E1997" i="3" s="1"/>
  <c r="D1996" i="3"/>
  <c r="E1996" i="3" s="1"/>
  <c r="D1995" i="3"/>
  <c r="E1995" i="3" s="1"/>
  <c r="D1994" i="3"/>
  <c r="E1994" i="3" s="1"/>
  <c r="D1993" i="3"/>
  <c r="E1993" i="3" s="1"/>
  <c r="D1992" i="3"/>
  <c r="E1992" i="3" s="1"/>
  <c r="D1991" i="3"/>
  <c r="E1991" i="3" s="1"/>
  <c r="D1990" i="3"/>
  <c r="E1990" i="3" s="1"/>
  <c r="D1989" i="3"/>
  <c r="E1989" i="3" s="1"/>
  <c r="D1988" i="3"/>
  <c r="E1988" i="3" s="1"/>
  <c r="D1987" i="3"/>
  <c r="E1987" i="3" s="1"/>
  <c r="D1986" i="3"/>
  <c r="E1986" i="3" s="1"/>
  <c r="D1985" i="3"/>
  <c r="E1985" i="3" s="1"/>
  <c r="D1984" i="3"/>
  <c r="E1984" i="3" s="1"/>
  <c r="D1983" i="3"/>
  <c r="E1983" i="3" s="1"/>
  <c r="D1982" i="3"/>
  <c r="E1982" i="3" s="1"/>
  <c r="D1981" i="3"/>
  <c r="E1981" i="3" s="1"/>
  <c r="D1980" i="3"/>
  <c r="E1980" i="3" s="1"/>
  <c r="F1980" i="3" s="1"/>
  <c r="D1979" i="3"/>
  <c r="E1979" i="3" s="1"/>
  <c r="D1978" i="3"/>
  <c r="E1978" i="3" s="1"/>
  <c r="D1977" i="3"/>
  <c r="E1977" i="3" s="1"/>
  <c r="D1976" i="3"/>
  <c r="E1976" i="3" s="1"/>
  <c r="D1975" i="3"/>
  <c r="E1975" i="3" s="1"/>
  <c r="D1974" i="3"/>
  <c r="E1974" i="3" s="1"/>
  <c r="D1973" i="3"/>
  <c r="E1973" i="3" s="1"/>
  <c r="D1972" i="3"/>
  <c r="E1972" i="3" s="1"/>
  <c r="D1971" i="3"/>
  <c r="E1971" i="3" s="1"/>
  <c r="D1970" i="3"/>
  <c r="E1970" i="3" s="1"/>
  <c r="D1969" i="3"/>
  <c r="E1969" i="3" s="1"/>
  <c r="D1968" i="3"/>
  <c r="E1968" i="3" s="1"/>
  <c r="D1967" i="3"/>
  <c r="E1967" i="3" s="1"/>
  <c r="D1966" i="3"/>
  <c r="E1966" i="3" s="1"/>
  <c r="D1965" i="3"/>
  <c r="E1965" i="3" s="1"/>
  <c r="D1964" i="3"/>
  <c r="E1964" i="3" s="1"/>
  <c r="D1963" i="3"/>
  <c r="E1963" i="3" s="1"/>
  <c r="D1962" i="3"/>
  <c r="E1962" i="3" s="1"/>
  <c r="D1961" i="3"/>
  <c r="E1961" i="3" s="1"/>
  <c r="D1960" i="3"/>
  <c r="E1960" i="3" s="1"/>
  <c r="D1959" i="3"/>
  <c r="E1959" i="3" s="1"/>
  <c r="D1958" i="3"/>
  <c r="E1958" i="3" s="1"/>
  <c r="D1957" i="3"/>
  <c r="E1957" i="3" s="1"/>
  <c r="D1956" i="3"/>
  <c r="E1956" i="3" s="1"/>
  <c r="D1955" i="3"/>
  <c r="E1955" i="3" s="1"/>
  <c r="D1954" i="3"/>
  <c r="E1954" i="3" s="1"/>
  <c r="D1953" i="3"/>
  <c r="E1953" i="3" s="1"/>
  <c r="D1952" i="3"/>
  <c r="E1952" i="3" s="1"/>
  <c r="D1951" i="3"/>
  <c r="E1951" i="3" s="1"/>
  <c r="D1950" i="3"/>
  <c r="E1950" i="3" s="1"/>
  <c r="D1949" i="3"/>
  <c r="E1949" i="3" s="1"/>
  <c r="E1948" i="3"/>
  <c r="D1948" i="3"/>
  <c r="D1947" i="3"/>
  <c r="E1947" i="3" s="1"/>
  <c r="D1946" i="3"/>
  <c r="E1946" i="3" s="1"/>
  <c r="D1945" i="3"/>
  <c r="E1945" i="3" s="1"/>
  <c r="D1944" i="3"/>
  <c r="E1944" i="3" s="1"/>
  <c r="D1943" i="3"/>
  <c r="E1943" i="3" s="1"/>
  <c r="D1942" i="3"/>
  <c r="E1942" i="3" s="1"/>
  <c r="D1941" i="3"/>
  <c r="E1941" i="3" s="1"/>
  <c r="D1940" i="3"/>
  <c r="E1940" i="3" s="1"/>
  <c r="D1939" i="3"/>
  <c r="E1939" i="3" s="1"/>
  <c r="D1938" i="3"/>
  <c r="E1938" i="3" s="1"/>
  <c r="D1937" i="3"/>
  <c r="E1937" i="3" s="1"/>
  <c r="D1936" i="3"/>
  <c r="E1936" i="3" s="1"/>
  <c r="D1935" i="3"/>
  <c r="E1935" i="3" s="1"/>
  <c r="D1934" i="3"/>
  <c r="E1934" i="3" s="1"/>
  <c r="E1933" i="3"/>
  <c r="D1933" i="3"/>
  <c r="D1932" i="3"/>
  <c r="E1932" i="3" s="1"/>
  <c r="D1931" i="3"/>
  <c r="E1931" i="3" s="1"/>
  <c r="D1930" i="3"/>
  <c r="E1930" i="3" s="1"/>
  <c r="D1929" i="3"/>
  <c r="E1929" i="3" s="1"/>
  <c r="D1928" i="3"/>
  <c r="E1928" i="3" s="1"/>
  <c r="D1927" i="3"/>
  <c r="E1927" i="3" s="1"/>
  <c r="D1926" i="3"/>
  <c r="E1926" i="3" s="1"/>
  <c r="D1925" i="3"/>
  <c r="E1925" i="3" s="1"/>
  <c r="D1924" i="3"/>
  <c r="E1924" i="3" s="1"/>
  <c r="D1923" i="3"/>
  <c r="E1923" i="3" s="1"/>
  <c r="D1922" i="3"/>
  <c r="E1922" i="3" s="1"/>
  <c r="D1921" i="3"/>
  <c r="E1921" i="3" s="1"/>
  <c r="D1920" i="3"/>
  <c r="E1920" i="3" s="1"/>
  <c r="D1919" i="3"/>
  <c r="E1919" i="3" s="1"/>
  <c r="D1918" i="3"/>
  <c r="E1918" i="3" s="1"/>
  <c r="D1917" i="3"/>
  <c r="E1917" i="3" s="1"/>
  <c r="D1916" i="3"/>
  <c r="E1916" i="3" s="1"/>
  <c r="D1915" i="3"/>
  <c r="E1915" i="3" s="1"/>
  <c r="D1914" i="3"/>
  <c r="E1914" i="3" s="1"/>
  <c r="E1913" i="3"/>
  <c r="D1913" i="3"/>
  <c r="D1912" i="3"/>
  <c r="E1912" i="3" s="1"/>
  <c r="D1911" i="3"/>
  <c r="E1911" i="3" s="1"/>
  <c r="D1910" i="3"/>
  <c r="E1910" i="3" s="1"/>
  <c r="D1909" i="3"/>
  <c r="E1909" i="3" s="1"/>
  <c r="D1908" i="3"/>
  <c r="E1908" i="3" s="1"/>
  <c r="D1907" i="3"/>
  <c r="E1907" i="3" s="1"/>
  <c r="D1906" i="3"/>
  <c r="E1906" i="3" s="1"/>
  <c r="D1905" i="3"/>
  <c r="E1905" i="3" s="1"/>
  <c r="D1904" i="3"/>
  <c r="E1904" i="3" s="1"/>
  <c r="D1903" i="3"/>
  <c r="E1903" i="3" s="1"/>
  <c r="D1902" i="3"/>
  <c r="E1902" i="3" s="1"/>
  <c r="D1901" i="3"/>
  <c r="E1901" i="3" s="1"/>
  <c r="D1900" i="3"/>
  <c r="E1900" i="3" s="1"/>
  <c r="D1899" i="3"/>
  <c r="E1899" i="3" s="1"/>
  <c r="D1898" i="3"/>
  <c r="E1898" i="3" s="1"/>
  <c r="D1897" i="3"/>
  <c r="E1897" i="3" s="1"/>
  <c r="D1896" i="3"/>
  <c r="E1896" i="3" s="1"/>
  <c r="D1895" i="3"/>
  <c r="E1895" i="3" s="1"/>
  <c r="D1894" i="3"/>
  <c r="E1894" i="3" s="1"/>
  <c r="D1893" i="3"/>
  <c r="E1893" i="3" s="1"/>
  <c r="D1892" i="3"/>
  <c r="E1892" i="3" s="1"/>
  <c r="D1891" i="3"/>
  <c r="E1891" i="3" s="1"/>
  <c r="E1890" i="3"/>
  <c r="D1890" i="3"/>
  <c r="D1889" i="3"/>
  <c r="E1889" i="3" s="1"/>
  <c r="D1888" i="3"/>
  <c r="E1888" i="3" s="1"/>
  <c r="D1887" i="3"/>
  <c r="E1887" i="3" s="1"/>
  <c r="D1886" i="3"/>
  <c r="E1886" i="3" s="1"/>
  <c r="D1885" i="3"/>
  <c r="E1885" i="3" s="1"/>
  <c r="D1884" i="3"/>
  <c r="E1884" i="3" s="1"/>
  <c r="E1883" i="3"/>
  <c r="D1883" i="3"/>
  <c r="E1882" i="3"/>
  <c r="D1882" i="3"/>
  <c r="D1881" i="3"/>
  <c r="E1881" i="3" s="1"/>
  <c r="D1880" i="3"/>
  <c r="E1880" i="3" s="1"/>
  <c r="D1879" i="3"/>
  <c r="E1879" i="3" s="1"/>
  <c r="D1878" i="3"/>
  <c r="E1878" i="3" s="1"/>
  <c r="E1877" i="3"/>
  <c r="D1877" i="3"/>
  <c r="D1876" i="3"/>
  <c r="E1876" i="3" s="1"/>
  <c r="D1875" i="3"/>
  <c r="E1875" i="3" s="1"/>
  <c r="E1874" i="3"/>
  <c r="D1874" i="3"/>
  <c r="D1873" i="3"/>
  <c r="E1873" i="3" s="1"/>
  <c r="F1873" i="3" s="1"/>
  <c r="D1872" i="3"/>
  <c r="E1872" i="3" s="1"/>
  <c r="D1871" i="3"/>
  <c r="E1871" i="3" s="1"/>
  <c r="D1870" i="3"/>
  <c r="E1870" i="3" s="1"/>
  <c r="D1869" i="3"/>
  <c r="E1869" i="3" s="1"/>
  <c r="D1868" i="3"/>
  <c r="E1868" i="3" s="1"/>
  <c r="D1867" i="3"/>
  <c r="E1867" i="3" s="1"/>
  <c r="D1866" i="3"/>
  <c r="E1866" i="3" s="1"/>
  <c r="D1865" i="3"/>
  <c r="E1865" i="3" s="1"/>
  <c r="D1864" i="3"/>
  <c r="E1864" i="3" s="1"/>
  <c r="D1863" i="3"/>
  <c r="E1863" i="3" s="1"/>
  <c r="D1862" i="3"/>
  <c r="E1862" i="3" s="1"/>
  <c r="E1861" i="3"/>
  <c r="D1861" i="3"/>
  <c r="D1860" i="3"/>
  <c r="E1860" i="3" s="1"/>
  <c r="D1859" i="3"/>
  <c r="E1859" i="3" s="1"/>
  <c r="D1858" i="3"/>
  <c r="E1858" i="3" s="1"/>
  <c r="D1857" i="3"/>
  <c r="E1857" i="3" s="1"/>
  <c r="D1856" i="3"/>
  <c r="E1856" i="3" s="1"/>
  <c r="D1855" i="3"/>
  <c r="E1855" i="3" s="1"/>
  <c r="D1854" i="3"/>
  <c r="E1854" i="3" s="1"/>
  <c r="D1853" i="3"/>
  <c r="E1853" i="3" s="1"/>
  <c r="D1852" i="3"/>
  <c r="E1852" i="3" s="1"/>
  <c r="D1851" i="3"/>
  <c r="E1851" i="3" s="1"/>
  <c r="E1850" i="3"/>
  <c r="D1850" i="3"/>
  <c r="D1849" i="3"/>
  <c r="E1849" i="3" s="1"/>
  <c r="D1848" i="3"/>
  <c r="E1848" i="3" s="1"/>
  <c r="D1847" i="3"/>
  <c r="E1847" i="3" s="1"/>
  <c r="D1846" i="3"/>
  <c r="E1846" i="3" s="1"/>
  <c r="D1845" i="3"/>
  <c r="E1845" i="3" s="1"/>
  <c r="D1844" i="3"/>
  <c r="E1844" i="3" s="1"/>
  <c r="D1843" i="3"/>
  <c r="E1843" i="3" s="1"/>
  <c r="D1842" i="3"/>
  <c r="E1842" i="3" s="1"/>
  <c r="E1841" i="3"/>
  <c r="D1841" i="3"/>
  <c r="D1840" i="3"/>
  <c r="E1840" i="3" s="1"/>
  <c r="D1839" i="3"/>
  <c r="E1839" i="3" s="1"/>
  <c r="D1838" i="3"/>
  <c r="E1838" i="3" s="1"/>
  <c r="D1837" i="3"/>
  <c r="E1837" i="3" s="1"/>
  <c r="D1836" i="3"/>
  <c r="E1836" i="3" s="1"/>
  <c r="D1835" i="3"/>
  <c r="E1835" i="3" s="1"/>
  <c r="D1834" i="3"/>
  <c r="E1834" i="3" s="1"/>
  <c r="D1833" i="3"/>
  <c r="E1833" i="3" s="1"/>
  <c r="D1832" i="3"/>
  <c r="E1832" i="3" s="1"/>
  <c r="D1831" i="3"/>
  <c r="E1831" i="3" s="1"/>
  <c r="D1830" i="3"/>
  <c r="E1830" i="3" s="1"/>
  <c r="D1829" i="3"/>
  <c r="E1829" i="3" s="1"/>
  <c r="D1828" i="3"/>
  <c r="E1828" i="3" s="1"/>
  <c r="D1827" i="3"/>
  <c r="E1827" i="3" s="1"/>
  <c r="D1826" i="3"/>
  <c r="E1826" i="3" s="1"/>
  <c r="D1825" i="3"/>
  <c r="E1825" i="3" s="1"/>
  <c r="D1824" i="3"/>
  <c r="E1824" i="3" s="1"/>
  <c r="D1823" i="3"/>
  <c r="E1823" i="3" s="1"/>
  <c r="D1822" i="3"/>
  <c r="E1822" i="3" s="1"/>
  <c r="E1821" i="3"/>
  <c r="D1821" i="3"/>
  <c r="D1820" i="3"/>
  <c r="E1820" i="3" s="1"/>
  <c r="D1819" i="3"/>
  <c r="E1819" i="3" s="1"/>
  <c r="D1818" i="3"/>
  <c r="E1818" i="3" s="1"/>
  <c r="D1817" i="3"/>
  <c r="E1817" i="3" s="1"/>
  <c r="D1816" i="3"/>
  <c r="E1816" i="3" s="1"/>
  <c r="D1815" i="3"/>
  <c r="E1815" i="3" s="1"/>
  <c r="D1814" i="3"/>
  <c r="E1814" i="3" s="1"/>
  <c r="D1813" i="3"/>
  <c r="E1813" i="3" s="1"/>
  <c r="D1812" i="3"/>
  <c r="E1812" i="3" s="1"/>
  <c r="D1811" i="3"/>
  <c r="E1811" i="3" s="1"/>
  <c r="D1810" i="3"/>
  <c r="E1810" i="3" s="1"/>
  <c r="D1809" i="3"/>
  <c r="E1809" i="3" s="1"/>
  <c r="D1808" i="3"/>
  <c r="E1808" i="3" s="1"/>
  <c r="D1807" i="3"/>
  <c r="E1807" i="3" s="1"/>
  <c r="D1806" i="3"/>
  <c r="E1806" i="3" s="1"/>
  <c r="D1805" i="3"/>
  <c r="E1805" i="3" s="1"/>
  <c r="D1804" i="3"/>
  <c r="E1804" i="3" s="1"/>
  <c r="D1803" i="3"/>
  <c r="E1803" i="3" s="1"/>
  <c r="D1802" i="3"/>
  <c r="E1802" i="3" s="1"/>
  <c r="E1801" i="3"/>
  <c r="D1801" i="3"/>
  <c r="D1800" i="3"/>
  <c r="E1800" i="3" s="1"/>
  <c r="D1799" i="3"/>
  <c r="E1799" i="3" s="1"/>
  <c r="D1798" i="3"/>
  <c r="E1798" i="3" s="1"/>
  <c r="D1797" i="3"/>
  <c r="E1797" i="3" s="1"/>
  <c r="D1796" i="3"/>
  <c r="E1796" i="3" s="1"/>
  <c r="D1795" i="3"/>
  <c r="E1795" i="3" s="1"/>
  <c r="D1794" i="3"/>
  <c r="E1794" i="3" s="1"/>
  <c r="D1793" i="3"/>
  <c r="E1793" i="3" s="1"/>
  <c r="D1792" i="3"/>
  <c r="E1792" i="3" s="1"/>
  <c r="D1791" i="3"/>
  <c r="E1791" i="3" s="1"/>
  <c r="D1790" i="3"/>
  <c r="E1790" i="3" s="1"/>
  <c r="D1789" i="3"/>
  <c r="E1789" i="3" s="1"/>
  <c r="D1788" i="3"/>
  <c r="E1788" i="3" s="1"/>
  <c r="D1787" i="3"/>
  <c r="E1787" i="3" s="1"/>
  <c r="D1786" i="3"/>
  <c r="E1786" i="3" s="1"/>
  <c r="D1785" i="3"/>
  <c r="E1785" i="3" s="1"/>
  <c r="D1784" i="3"/>
  <c r="E1784" i="3" s="1"/>
  <c r="D1783" i="3"/>
  <c r="E1783" i="3" s="1"/>
  <c r="D1782" i="3"/>
  <c r="E1782" i="3" s="1"/>
  <c r="D1781" i="3"/>
  <c r="E1781" i="3" s="1"/>
  <c r="E1780" i="3"/>
  <c r="D1780" i="3"/>
  <c r="D1779" i="3"/>
  <c r="E1779" i="3" s="1"/>
  <c r="D1778" i="3"/>
  <c r="E1778" i="3" s="1"/>
  <c r="D1777" i="3"/>
  <c r="E1777" i="3" s="1"/>
  <c r="D1776" i="3"/>
  <c r="E1776" i="3" s="1"/>
  <c r="D1775" i="3"/>
  <c r="E1775" i="3" s="1"/>
  <c r="D1774" i="3"/>
  <c r="E1774" i="3" s="1"/>
  <c r="D1773" i="3"/>
  <c r="E1773" i="3" s="1"/>
  <c r="D1772" i="3"/>
  <c r="E1772" i="3" s="1"/>
  <c r="D1771" i="3"/>
  <c r="E1771" i="3" s="1"/>
  <c r="D1770" i="3"/>
  <c r="E1770" i="3" s="1"/>
  <c r="D1769" i="3"/>
  <c r="E1769" i="3" s="1"/>
  <c r="D1768" i="3"/>
  <c r="E1768" i="3" s="1"/>
  <c r="D1767" i="3"/>
  <c r="E1767" i="3" s="1"/>
  <c r="D1766" i="3"/>
  <c r="E1766" i="3" s="1"/>
  <c r="D1765" i="3"/>
  <c r="E1765" i="3" s="1"/>
  <c r="D1764" i="3"/>
  <c r="E1764" i="3" s="1"/>
  <c r="D1763" i="3"/>
  <c r="E1763" i="3" s="1"/>
  <c r="F1763" i="3" s="1"/>
  <c r="D1762" i="3"/>
  <c r="E1762" i="3" s="1"/>
  <c r="D1761" i="3"/>
  <c r="E1761" i="3" s="1"/>
  <c r="D1760" i="3"/>
  <c r="E1760" i="3" s="1"/>
  <c r="D1759" i="3"/>
  <c r="E1759" i="3" s="1"/>
  <c r="D1758" i="3"/>
  <c r="E1758" i="3" s="1"/>
  <c r="D1757" i="3"/>
  <c r="E1757" i="3" s="1"/>
  <c r="D1756" i="3"/>
  <c r="E1756" i="3" s="1"/>
  <c r="D1755" i="3"/>
  <c r="E1755" i="3" s="1"/>
  <c r="D1754" i="3"/>
  <c r="E1754" i="3" s="1"/>
  <c r="D1753" i="3"/>
  <c r="E1753" i="3" s="1"/>
  <c r="E1752" i="3"/>
  <c r="D1752" i="3"/>
  <c r="D1751" i="3"/>
  <c r="E1751" i="3" s="1"/>
  <c r="D1750" i="3"/>
  <c r="E1750" i="3" s="1"/>
  <c r="D1749" i="3"/>
  <c r="E1749" i="3" s="1"/>
  <c r="D1748" i="3"/>
  <c r="E1748" i="3" s="1"/>
  <c r="D1747" i="3"/>
  <c r="E1747" i="3" s="1"/>
  <c r="E1746" i="3"/>
  <c r="D1746" i="3"/>
  <c r="D1745" i="3"/>
  <c r="E1745" i="3" s="1"/>
  <c r="D1744" i="3"/>
  <c r="E1744" i="3" s="1"/>
  <c r="D1743" i="3"/>
  <c r="E1743" i="3" s="1"/>
  <c r="D1742" i="3"/>
  <c r="E1742" i="3" s="1"/>
  <c r="D1741" i="3"/>
  <c r="E1741" i="3" s="1"/>
  <c r="D1740" i="3"/>
  <c r="E1740" i="3" s="1"/>
  <c r="D1739" i="3"/>
  <c r="E1739" i="3" s="1"/>
  <c r="D1738" i="3"/>
  <c r="E1738" i="3" s="1"/>
  <c r="D1737" i="3"/>
  <c r="E1737" i="3" s="1"/>
  <c r="D1736" i="3"/>
  <c r="E1736" i="3" s="1"/>
  <c r="D1735" i="3"/>
  <c r="E1735" i="3" s="1"/>
  <c r="D1734" i="3"/>
  <c r="E1734" i="3" s="1"/>
  <c r="D1733" i="3"/>
  <c r="E1733" i="3" s="1"/>
  <c r="E1732" i="3"/>
  <c r="D1732" i="3"/>
  <c r="D1731" i="3"/>
  <c r="E1731" i="3" s="1"/>
  <c r="D1730" i="3"/>
  <c r="E1730" i="3" s="1"/>
  <c r="D1729" i="3"/>
  <c r="E1729" i="3" s="1"/>
  <c r="D1728" i="3"/>
  <c r="E1728" i="3" s="1"/>
  <c r="D1727" i="3"/>
  <c r="E1727" i="3" s="1"/>
  <c r="D1726" i="3"/>
  <c r="E1726" i="3" s="1"/>
  <c r="D1725" i="3"/>
  <c r="E1725" i="3" s="1"/>
  <c r="D1724" i="3"/>
  <c r="E1724" i="3" s="1"/>
  <c r="D1723" i="3"/>
  <c r="E1723" i="3" s="1"/>
  <c r="D1722" i="3"/>
  <c r="E1722" i="3" s="1"/>
  <c r="D1721" i="3"/>
  <c r="E1721" i="3" s="1"/>
  <c r="D1720" i="3"/>
  <c r="E1720" i="3" s="1"/>
  <c r="D1719" i="3"/>
  <c r="E1719" i="3" s="1"/>
  <c r="D1718" i="3"/>
  <c r="E1718" i="3" s="1"/>
  <c r="D1717" i="3"/>
  <c r="E1717" i="3" s="1"/>
  <c r="D1716" i="3"/>
  <c r="E1716" i="3" s="1"/>
  <c r="D1715" i="3"/>
  <c r="E1715" i="3" s="1"/>
  <c r="D1714" i="3"/>
  <c r="E1714" i="3" s="1"/>
  <c r="D1713" i="3"/>
  <c r="E1713" i="3" s="1"/>
  <c r="D1712" i="3"/>
  <c r="E1712" i="3" s="1"/>
  <c r="D1711" i="3"/>
  <c r="E1711" i="3" s="1"/>
  <c r="D1710" i="3"/>
  <c r="E1710" i="3" s="1"/>
  <c r="D1709" i="3"/>
  <c r="E1709" i="3" s="1"/>
  <c r="D1708" i="3"/>
  <c r="E1708" i="3" s="1"/>
  <c r="D1707" i="3"/>
  <c r="E1707" i="3" s="1"/>
  <c r="D1706" i="3"/>
  <c r="E1706" i="3" s="1"/>
  <c r="D1705" i="3"/>
  <c r="E1705" i="3" s="1"/>
  <c r="D1704" i="3"/>
  <c r="E1704" i="3" s="1"/>
  <c r="D1703" i="3"/>
  <c r="E1703" i="3" s="1"/>
  <c r="D1702" i="3"/>
  <c r="E1702" i="3" s="1"/>
  <c r="D1701" i="3"/>
  <c r="E1701" i="3" s="1"/>
  <c r="E1700" i="3"/>
  <c r="D1700" i="3"/>
  <c r="D1699" i="3"/>
  <c r="E1699" i="3" s="1"/>
  <c r="D1698" i="3"/>
  <c r="E1698" i="3" s="1"/>
  <c r="D1697" i="3"/>
  <c r="E1697" i="3" s="1"/>
  <c r="D1696" i="3"/>
  <c r="E1696" i="3" s="1"/>
  <c r="D1695" i="3"/>
  <c r="E1695" i="3" s="1"/>
  <c r="D1694" i="3"/>
  <c r="E1694" i="3" s="1"/>
  <c r="E1693" i="3"/>
  <c r="D1693" i="3"/>
  <c r="D1692" i="3"/>
  <c r="E1692" i="3" s="1"/>
  <c r="D1691" i="3"/>
  <c r="E1691" i="3" s="1"/>
  <c r="D1690" i="3"/>
  <c r="E1690" i="3" s="1"/>
  <c r="D1689" i="3"/>
  <c r="E1689" i="3" s="1"/>
  <c r="D1688" i="3"/>
  <c r="E1688" i="3" s="1"/>
  <c r="D1687" i="3"/>
  <c r="E1687" i="3" s="1"/>
  <c r="D1686" i="3"/>
  <c r="E1686" i="3" s="1"/>
  <c r="D1685" i="3"/>
  <c r="E1685" i="3" s="1"/>
  <c r="D1684" i="3"/>
  <c r="E1684" i="3" s="1"/>
  <c r="D1683" i="3"/>
  <c r="E1683" i="3" s="1"/>
  <c r="D1682" i="3"/>
  <c r="E1682" i="3" s="1"/>
  <c r="D1681" i="3"/>
  <c r="E1681" i="3" s="1"/>
  <c r="D1680" i="3"/>
  <c r="E1680" i="3" s="1"/>
  <c r="D1679" i="3"/>
  <c r="E1679" i="3" s="1"/>
  <c r="D1678" i="3"/>
  <c r="E1678" i="3" s="1"/>
  <c r="D1677" i="3"/>
  <c r="E1677" i="3" s="1"/>
  <c r="D1676" i="3"/>
  <c r="E1676" i="3" s="1"/>
  <c r="D1675" i="3"/>
  <c r="E1675" i="3" s="1"/>
  <c r="D1674" i="3"/>
  <c r="E1674" i="3" s="1"/>
  <c r="D1673" i="3"/>
  <c r="E1673" i="3" s="1"/>
  <c r="D1672" i="3"/>
  <c r="E1672" i="3" s="1"/>
  <c r="D1671" i="3"/>
  <c r="E1671" i="3" s="1"/>
  <c r="D1670" i="3"/>
  <c r="E1670" i="3" s="1"/>
  <c r="D1669" i="3"/>
  <c r="E1669" i="3" s="1"/>
  <c r="D1668" i="3"/>
  <c r="E1668" i="3" s="1"/>
  <c r="D1667" i="3"/>
  <c r="E1667" i="3" s="1"/>
  <c r="D1666" i="3"/>
  <c r="E1666" i="3" s="1"/>
  <c r="D1665" i="3"/>
  <c r="E1665" i="3" s="1"/>
  <c r="D1664" i="3"/>
  <c r="E1664" i="3" s="1"/>
  <c r="D1663" i="3"/>
  <c r="E1663" i="3" s="1"/>
  <c r="D1662" i="3"/>
  <c r="E1662" i="3" s="1"/>
  <c r="D1661" i="3"/>
  <c r="E1661" i="3" s="1"/>
  <c r="D1660" i="3"/>
  <c r="E1660" i="3" s="1"/>
  <c r="D1659" i="3"/>
  <c r="E1659" i="3" s="1"/>
  <c r="D1658" i="3"/>
  <c r="E1658" i="3" s="1"/>
  <c r="D1657" i="3"/>
  <c r="E1657" i="3" s="1"/>
  <c r="D1656" i="3"/>
  <c r="E1656" i="3" s="1"/>
  <c r="D1655" i="3"/>
  <c r="E1655" i="3" s="1"/>
  <c r="F1655" i="3" s="1"/>
  <c r="D1654" i="3"/>
  <c r="E1654" i="3" s="1"/>
  <c r="D1653" i="3"/>
  <c r="E1653" i="3" s="1"/>
  <c r="D1652" i="3"/>
  <c r="E1652" i="3" s="1"/>
  <c r="D1651" i="3"/>
  <c r="E1651" i="3" s="1"/>
  <c r="D1650" i="3"/>
  <c r="E1650" i="3" s="1"/>
  <c r="D1649" i="3"/>
  <c r="E1649" i="3" s="1"/>
  <c r="D1648" i="3"/>
  <c r="E1648" i="3" s="1"/>
  <c r="D1647" i="3"/>
  <c r="E1647" i="3" s="1"/>
  <c r="D1646" i="3"/>
  <c r="E1646" i="3" s="1"/>
  <c r="D1645" i="3"/>
  <c r="E1645" i="3" s="1"/>
  <c r="D1644" i="3"/>
  <c r="E1644" i="3" s="1"/>
  <c r="D1643" i="3"/>
  <c r="E1643" i="3" s="1"/>
  <c r="D1642" i="3"/>
  <c r="E1642" i="3" s="1"/>
  <c r="D1641" i="3"/>
  <c r="E1641" i="3" s="1"/>
  <c r="D1640" i="3"/>
  <c r="E1640" i="3" s="1"/>
  <c r="D1639" i="3"/>
  <c r="E1639" i="3" s="1"/>
  <c r="D1638" i="3"/>
  <c r="E1638" i="3" s="1"/>
  <c r="D1637" i="3"/>
  <c r="E1637" i="3" s="1"/>
  <c r="D1636" i="3"/>
  <c r="E1636" i="3" s="1"/>
  <c r="D1635" i="3"/>
  <c r="E1635" i="3" s="1"/>
  <c r="D1634" i="3"/>
  <c r="E1634" i="3" s="1"/>
  <c r="D1633" i="3"/>
  <c r="E1633" i="3" s="1"/>
  <c r="D1632" i="3"/>
  <c r="E1632" i="3" s="1"/>
  <c r="D1631" i="3"/>
  <c r="E1631" i="3" s="1"/>
  <c r="D1630" i="3"/>
  <c r="E1630" i="3" s="1"/>
  <c r="D1629" i="3"/>
  <c r="E1629" i="3" s="1"/>
  <c r="D1628" i="3"/>
  <c r="E1628" i="3" s="1"/>
  <c r="D1627" i="3"/>
  <c r="E1627" i="3" s="1"/>
  <c r="D1626" i="3"/>
  <c r="E1626" i="3" s="1"/>
  <c r="D1625" i="3"/>
  <c r="E1625" i="3" s="1"/>
  <c r="D1624" i="3"/>
  <c r="E1624" i="3" s="1"/>
  <c r="D1623" i="3"/>
  <c r="E1623" i="3" s="1"/>
  <c r="D1622" i="3"/>
  <c r="E1622" i="3" s="1"/>
  <c r="D1621" i="3"/>
  <c r="E1621" i="3" s="1"/>
  <c r="D1620" i="3"/>
  <c r="E1620" i="3" s="1"/>
  <c r="D1619" i="3"/>
  <c r="E1619" i="3" s="1"/>
  <c r="D1618" i="3"/>
  <c r="E1618" i="3" s="1"/>
  <c r="D1617" i="3"/>
  <c r="E1617" i="3" s="1"/>
  <c r="D1616" i="3"/>
  <c r="E1616" i="3" s="1"/>
  <c r="D1615" i="3"/>
  <c r="E1615" i="3" s="1"/>
  <c r="D1614" i="3"/>
  <c r="E1614" i="3" s="1"/>
  <c r="D1613" i="3"/>
  <c r="E1613" i="3" s="1"/>
  <c r="D1612" i="3"/>
  <c r="E1612" i="3" s="1"/>
  <c r="D1611" i="3"/>
  <c r="E1611" i="3" s="1"/>
  <c r="D1610" i="3"/>
  <c r="E1610" i="3" s="1"/>
  <c r="D1609" i="3"/>
  <c r="E1609" i="3" s="1"/>
  <c r="D1608" i="3"/>
  <c r="E1608" i="3" s="1"/>
  <c r="D1607" i="3"/>
  <c r="E1607" i="3" s="1"/>
  <c r="D1606" i="3"/>
  <c r="E1606" i="3" s="1"/>
  <c r="D1605" i="3"/>
  <c r="E1605" i="3" s="1"/>
  <c r="D1604" i="3"/>
  <c r="E1604" i="3" s="1"/>
  <c r="D1603" i="3"/>
  <c r="E1603" i="3" s="1"/>
  <c r="D1602" i="3"/>
  <c r="E1602" i="3" s="1"/>
  <c r="D1601" i="3"/>
  <c r="E1601" i="3" s="1"/>
  <c r="D1600" i="3"/>
  <c r="E1600" i="3" s="1"/>
  <c r="D1599" i="3"/>
  <c r="E1599" i="3" s="1"/>
  <c r="D1598" i="3"/>
  <c r="E1598" i="3" s="1"/>
  <c r="D1597" i="3"/>
  <c r="E1597" i="3" s="1"/>
  <c r="D1596" i="3"/>
  <c r="E1596" i="3" s="1"/>
  <c r="D1595" i="3"/>
  <c r="E1595" i="3" s="1"/>
  <c r="D1594" i="3"/>
  <c r="E1594" i="3" s="1"/>
  <c r="D1593" i="3"/>
  <c r="E1593" i="3" s="1"/>
  <c r="D1592" i="3"/>
  <c r="E1592" i="3" s="1"/>
  <c r="D1591" i="3"/>
  <c r="E1591" i="3" s="1"/>
  <c r="D1590" i="3"/>
  <c r="E1590" i="3" s="1"/>
  <c r="D1589" i="3"/>
  <c r="E1589" i="3" s="1"/>
  <c r="D1588" i="3"/>
  <c r="E1588" i="3" s="1"/>
  <c r="D1587" i="3"/>
  <c r="E1587" i="3" s="1"/>
  <c r="D1586" i="3"/>
  <c r="E1586" i="3" s="1"/>
  <c r="D1585" i="3"/>
  <c r="E1585" i="3" s="1"/>
  <c r="D1584" i="3"/>
  <c r="E1584" i="3" s="1"/>
  <c r="D1583" i="3"/>
  <c r="E1583" i="3" s="1"/>
  <c r="D1582" i="3"/>
  <c r="E1582" i="3" s="1"/>
  <c r="D1581" i="3"/>
  <c r="E1581" i="3" s="1"/>
  <c r="D1580" i="3"/>
  <c r="E1580" i="3" s="1"/>
  <c r="D1579" i="3"/>
  <c r="E1579" i="3" s="1"/>
  <c r="D1578" i="3"/>
  <c r="E1578" i="3" s="1"/>
  <c r="D1577" i="3"/>
  <c r="E1577" i="3" s="1"/>
  <c r="D1576" i="3"/>
  <c r="E1576" i="3" s="1"/>
  <c r="D1575" i="3"/>
  <c r="E1575" i="3" s="1"/>
  <c r="D1574" i="3"/>
  <c r="E1574" i="3" s="1"/>
  <c r="D1573" i="3"/>
  <c r="E1573" i="3" s="1"/>
  <c r="D1572" i="3"/>
  <c r="E1572" i="3" s="1"/>
  <c r="D1571" i="3"/>
  <c r="E1571" i="3" s="1"/>
  <c r="E1570" i="3"/>
  <c r="D1570" i="3"/>
  <c r="E1569" i="3"/>
  <c r="D1569" i="3"/>
  <c r="D1568" i="3"/>
  <c r="E1568" i="3" s="1"/>
  <c r="D1567" i="3"/>
  <c r="E1567" i="3" s="1"/>
  <c r="D1566" i="3"/>
  <c r="E1566" i="3" s="1"/>
  <c r="D1565" i="3"/>
  <c r="E1565" i="3" s="1"/>
  <c r="D1564" i="3"/>
  <c r="E1564" i="3" s="1"/>
  <c r="D1563" i="3"/>
  <c r="E1563" i="3" s="1"/>
  <c r="E1562" i="3"/>
  <c r="D1562" i="3"/>
  <c r="E1561" i="3"/>
  <c r="D1561" i="3"/>
  <c r="D1560" i="3"/>
  <c r="E1560" i="3" s="1"/>
  <c r="D1559" i="3"/>
  <c r="E1559" i="3" s="1"/>
  <c r="D1558" i="3"/>
  <c r="E1558" i="3" s="1"/>
  <c r="D1557" i="3"/>
  <c r="E1557" i="3" s="1"/>
  <c r="D1556" i="3"/>
  <c r="E1556" i="3" s="1"/>
  <c r="D1555" i="3"/>
  <c r="E1555" i="3" s="1"/>
  <c r="E1554" i="3"/>
  <c r="D1554" i="3"/>
  <c r="D1553" i="3"/>
  <c r="E1553" i="3" s="1"/>
  <c r="D1552" i="3"/>
  <c r="E1552" i="3" s="1"/>
  <c r="D1551" i="3"/>
  <c r="E1551" i="3" s="1"/>
  <c r="D1550" i="3"/>
  <c r="E1550" i="3" s="1"/>
  <c r="D1549" i="3"/>
  <c r="E1549" i="3" s="1"/>
  <c r="D1548" i="3"/>
  <c r="E1548" i="3" s="1"/>
  <c r="D1547" i="3"/>
  <c r="E1547" i="3" s="1"/>
  <c r="D1546" i="3"/>
  <c r="E1546" i="3" s="1"/>
  <c r="D1545" i="3"/>
  <c r="E1545" i="3" s="1"/>
  <c r="F1545" i="3" s="1"/>
  <c r="D1544" i="3"/>
  <c r="E1544" i="3" s="1"/>
  <c r="D1543" i="3"/>
  <c r="E1543" i="3" s="1"/>
  <c r="D1542" i="3"/>
  <c r="E1542" i="3" s="1"/>
  <c r="D1541" i="3"/>
  <c r="E1541" i="3" s="1"/>
  <c r="D1540" i="3"/>
  <c r="E1540" i="3" s="1"/>
  <c r="D1539" i="3"/>
  <c r="E1539" i="3" s="1"/>
  <c r="D1538" i="3"/>
  <c r="E1538" i="3" s="1"/>
  <c r="E1537" i="3"/>
  <c r="D1537" i="3"/>
  <c r="D1536" i="3"/>
  <c r="E1536" i="3" s="1"/>
  <c r="D1535" i="3"/>
  <c r="E1535" i="3" s="1"/>
  <c r="D1534" i="3"/>
  <c r="E1534" i="3" s="1"/>
  <c r="D1533" i="3"/>
  <c r="E1533" i="3" s="1"/>
  <c r="D1532" i="3"/>
  <c r="E1532" i="3" s="1"/>
  <c r="D1531" i="3"/>
  <c r="E1531" i="3" s="1"/>
  <c r="E1530" i="3"/>
  <c r="D1530" i="3"/>
  <c r="E1529" i="3"/>
  <c r="D1529" i="3"/>
  <c r="D1528" i="3"/>
  <c r="E1528" i="3" s="1"/>
  <c r="D1527" i="3"/>
  <c r="E1527" i="3" s="1"/>
  <c r="D1526" i="3"/>
  <c r="E1526" i="3" s="1"/>
  <c r="D1525" i="3"/>
  <c r="E1525" i="3" s="1"/>
  <c r="D1524" i="3"/>
  <c r="E1524" i="3" s="1"/>
  <c r="D1523" i="3"/>
  <c r="E1523" i="3" s="1"/>
  <c r="E1522" i="3"/>
  <c r="D1522" i="3"/>
  <c r="D1521" i="3"/>
  <c r="E1521" i="3" s="1"/>
  <c r="D1520" i="3"/>
  <c r="E1520" i="3" s="1"/>
  <c r="D1519" i="3"/>
  <c r="E1519" i="3" s="1"/>
  <c r="D1518" i="3"/>
  <c r="E1518" i="3" s="1"/>
  <c r="D1517" i="3"/>
  <c r="E1517" i="3" s="1"/>
  <c r="D1516" i="3"/>
  <c r="E1516" i="3" s="1"/>
  <c r="D1515" i="3"/>
  <c r="E1515" i="3" s="1"/>
  <c r="D1514" i="3"/>
  <c r="E1514" i="3" s="1"/>
  <c r="D1513" i="3"/>
  <c r="E1513" i="3" s="1"/>
  <c r="D1512" i="3"/>
  <c r="E1512" i="3" s="1"/>
  <c r="D1511" i="3"/>
  <c r="E1511" i="3" s="1"/>
  <c r="D1510" i="3"/>
  <c r="E1510" i="3" s="1"/>
  <c r="D1509" i="3"/>
  <c r="E1509" i="3" s="1"/>
  <c r="D1508" i="3"/>
  <c r="E1508" i="3" s="1"/>
  <c r="E1507" i="3"/>
  <c r="D1507" i="3"/>
  <c r="D1506" i="3"/>
  <c r="E1506" i="3" s="1"/>
  <c r="D1505" i="3"/>
  <c r="E1505" i="3" s="1"/>
  <c r="D1504" i="3"/>
  <c r="E1504" i="3" s="1"/>
  <c r="D1503" i="3"/>
  <c r="E1503" i="3" s="1"/>
  <c r="D1502" i="3"/>
  <c r="E1502" i="3" s="1"/>
  <c r="D1501" i="3"/>
  <c r="E1501" i="3" s="1"/>
  <c r="D1500" i="3"/>
  <c r="E1500" i="3" s="1"/>
  <c r="D1499" i="3"/>
  <c r="E1499" i="3" s="1"/>
  <c r="D1498" i="3"/>
  <c r="E1498" i="3" s="1"/>
  <c r="D1497" i="3"/>
  <c r="E1497" i="3" s="1"/>
  <c r="D1496" i="3"/>
  <c r="E1496" i="3" s="1"/>
  <c r="D1495" i="3"/>
  <c r="E1495" i="3" s="1"/>
  <c r="D1494" i="3"/>
  <c r="E1494" i="3" s="1"/>
  <c r="D1493" i="3"/>
  <c r="E1493" i="3" s="1"/>
  <c r="D1492" i="3"/>
  <c r="E1492" i="3" s="1"/>
  <c r="D1491" i="3"/>
  <c r="E1491" i="3" s="1"/>
  <c r="D1490" i="3"/>
  <c r="E1490" i="3" s="1"/>
  <c r="D1489" i="3"/>
  <c r="E1489" i="3" s="1"/>
  <c r="D1488" i="3"/>
  <c r="E1488" i="3" s="1"/>
  <c r="D1487" i="3"/>
  <c r="E1487" i="3" s="1"/>
  <c r="D1486" i="3"/>
  <c r="E1486" i="3" s="1"/>
  <c r="D1485" i="3"/>
  <c r="E1485" i="3" s="1"/>
  <c r="D1484" i="3"/>
  <c r="E1484" i="3" s="1"/>
  <c r="D1483" i="3"/>
  <c r="E1483" i="3" s="1"/>
  <c r="D1482" i="3"/>
  <c r="E1482" i="3" s="1"/>
  <c r="D1481" i="3"/>
  <c r="E1481" i="3" s="1"/>
  <c r="D1480" i="3"/>
  <c r="E1480" i="3" s="1"/>
  <c r="D1479" i="3"/>
  <c r="E1479" i="3" s="1"/>
  <c r="D1478" i="3"/>
  <c r="E1478" i="3" s="1"/>
  <c r="D1477" i="3"/>
  <c r="E1477" i="3" s="1"/>
  <c r="D1476" i="3"/>
  <c r="E1476" i="3" s="1"/>
  <c r="D1475" i="3"/>
  <c r="E1475" i="3" s="1"/>
  <c r="D1474" i="3"/>
  <c r="E1474" i="3" s="1"/>
  <c r="D1473" i="3"/>
  <c r="E1473" i="3" s="1"/>
  <c r="D1472" i="3"/>
  <c r="E1472" i="3" s="1"/>
  <c r="D1471" i="3"/>
  <c r="E1471" i="3" s="1"/>
  <c r="D1470" i="3"/>
  <c r="E1470" i="3" s="1"/>
  <c r="D1469" i="3"/>
  <c r="E1469" i="3" s="1"/>
  <c r="D1468" i="3"/>
  <c r="E1468" i="3" s="1"/>
  <c r="D1467" i="3"/>
  <c r="E1467" i="3" s="1"/>
  <c r="D1466" i="3"/>
  <c r="E1466" i="3" s="1"/>
  <c r="D1465" i="3"/>
  <c r="E1465" i="3" s="1"/>
  <c r="D1464" i="3"/>
  <c r="E1464" i="3" s="1"/>
  <c r="D1463" i="3"/>
  <c r="E1463" i="3" s="1"/>
  <c r="D1462" i="3"/>
  <c r="E1462" i="3" s="1"/>
  <c r="D1461" i="3"/>
  <c r="E1461" i="3" s="1"/>
  <c r="D1460" i="3"/>
  <c r="E1460" i="3" s="1"/>
  <c r="D1459" i="3"/>
  <c r="E1459" i="3" s="1"/>
  <c r="D1458" i="3"/>
  <c r="E1458" i="3" s="1"/>
  <c r="D1457" i="3"/>
  <c r="E1457" i="3" s="1"/>
  <c r="D1456" i="3"/>
  <c r="E1456" i="3" s="1"/>
  <c r="D1455" i="3"/>
  <c r="E1455" i="3" s="1"/>
  <c r="D1454" i="3"/>
  <c r="E1454" i="3" s="1"/>
  <c r="D1453" i="3"/>
  <c r="E1453" i="3" s="1"/>
  <c r="D1452" i="3"/>
  <c r="E1452" i="3" s="1"/>
  <c r="D1451" i="3"/>
  <c r="E1451" i="3" s="1"/>
  <c r="D1450" i="3"/>
  <c r="E1450" i="3" s="1"/>
  <c r="E1449" i="3"/>
  <c r="D1449" i="3"/>
  <c r="D1448" i="3"/>
  <c r="E1448" i="3" s="1"/>
  <c r="D1447" i="3"/>
  <c r="E1447" i="3" s="1"/>
  <c r="D1446" i="3"/>
  <c r="E1446" i="3" s="1"/>
  <c r="D1445" i="3"/>
  <c r="E1445" i="3" s="1"/>
  <c r="D1444" i="3"/>
  <c r="E1444" i="3" s="1"/>
  <c r="D1443" i="3"/>
  <c r="E1443" i="3" s="1"/>
  <c r="E1442" i="3"/>
  <c r="D1442" i="3"/>
  <c r="D1441" i="3"/>
  <c r="E1441" i="3" s="1"/>
  <c r="D1440" i="3"/>
  <c r="E1440" i="3" s="1"/>
  <c r="D1439" i="3"/>
  <c r="E1439" i="3" s="1"/>
  <c r="D1438" i="3"/>
  <c r="E1438" i="3" s="1"/>
  <c r="D1437" i="3"/>
  <c r="E1437" i="3" s="1"/>
  <c r="D1436" i="3"/>
  <c r="E1436" i="3" s="1"/>
  <c r="D1435" i="3"/>
  <c r="E1435" i="3" s="1"/>
  <c r="D1434" i="3"/>
  <c r="E1434" i="3" s="1"/>
  <c r="F1434" i="3" s="1"/>
  <c r="D1433" i="3"/>
  <c r="E1433" i="3" s="1"/>
  <c r="D1432" i="3"/>
  <c r="E1432" i="3" s="1"/>
  <c r="D1431" i="3"/>
  <c r="E1431" i="3" s="1"/>
  <c r="D1430" i="3"/>
  <c r="E1430" i="3" s="1"/>
  <c r="D1429" i="3"/>
  <c r="E1429" i="3" s="1"/>
  <c r="D1428" i="3"/>
  <c r="E1428" i="3" s="1"/>
  <c r="D1427" i="3"/>
  <c r="E1427" i="3" s="1"/>
  <c r="D1426" i="3"/>
  <c r="E1426" i="3" s="1"/>
  <c r="D1425" i="3"/>
  <c r="E1425" i="3" s="1"/>
  <c r="D1424" i="3"/>
  <c r="E1424" i="3" s="1"/>
  <c r="D1423" i="3"/>
  <c r="E1423" i="3" s="1"/>
  <c r="D1422" i="3"/>
  <c r="E1422" i="3" s="1"/>
  <c r="D1421" i="3"/>
  <c r="E1421" i="3" s="1"/>
  <c r="D1420" i="3"/>
  <c r="E1420" i="3" s="1"/>
  <c r="D1419" i="3"/>
  <c r="E1419" i="3" s="1"/>
  <c r="D1418" i="3"/>
  <c r="E1418" i="3" s="1"/>
  <c r="D1417" i="3"/>
  <c r="E1417" i="3" s="1"/>
  <c r="D1416" i="3"/>
  <c r="E1416" i="3" s="1"/>
  <c r="D1415" i="3"/>
  <c r="E1415" i="3" s="1"/>
  <c r="D1414" i="3"/>
  <c r="E1414" i="3" s="1"/>
  <c r="D1413" i="3"/>
  <c r="E1413" i="3" s="1"/>
  <c r="D1412" i="3"/>
  <c r="E1412" i="3" s="1"/>
  <c r="D1411" i="3"/>
  <c r="E1411" i="3" s="1"/>
  <c r="D1410" i="3"/>
  <c r="E1410" i="3" s="1"/>
  <c r="D1409" i="3"/>
  <c r="E1409" i="3" s="1"/>
  <c r="D1408" i="3"/>
  <c r="E1408" i="3" s="1"/>
  <c r="D1407" i="3"/>
  <c r="E1407" i="3" s="1"/>
  <c r="D1406" i="3"/>
  <c r="E1406" i="3" s="1"/>
  <c r="D1405" i="3"/>
  <c r="E1405" i="3" s="1"/>
  <c r="D1404" i="3"/>
  <c r="E1404" i="3" s="1"/>
  <c r="D1403" i="3"/>
  <c r="E1403" i="3" s="1"/>
  <c r="E1402" i="3"/>
  <c r="D1402" i="3"/>
  <c r="D1401" i="3"/>
  <c r="E1401" i="3" s="1"/>
  <c r="D1400" i="3"/>
  <c r="E1400" i="3" s="1"/>
  <c r="D1399" i="3"/>
  <c r="E1399" i="3" s="1"/>
  <c r="D1398" i="3"/>
  <c r="E1398" i="3" s="1"/>
  <c r="D1397" i="3"/>
  <c r="E1397" i="3" s="1"/>
  <c r="D1396" i="3"/>
  <c r="E1396" i="3" s="1"/>
  <c r="D1395" i="3"/>
  <c r="E1395" i="3" s="1"/>
  <c r="D1394" i="3"/>
  <c r="E1394" i="3" s="1"/>
  <c r="D1393" i="3"/>
  <c r="E1393" i="3" s="1"/>
  <c r="D1392" i="3"/>
  <c r="E1392" i="3" s="1"/>
  <c r="D1391" i="3"/>
  <c r="E1391" i="3" s="1"/>
  <c r="D1390" i="3"/>
  <c r="E1390" i="3" s="1"/>
  <c r="D1389" i="3"/>
  <c r="E1389" i="3" s="1"/>
  <c r="D1388" i="3"/>
  <c r="E1388" i="3" s="1"/>
  <c r="D1387" i="3"/>
  <c r="E1387" i="3" s="1"/>
  <c r="D1386" i="3"/>
  <c r="E1386" i="3" s="1"/>
  <c r="D1385" i="3"/>
  <c r="E1385" i="3" s="1"/>
  <c r="D1384" i="3"/>
  <c r="E1384" i="3" s="1"/>
  <c r="D1383" i="3"/>
  <c r="E1383" i="3" s="1"/>
  <c r="D1382" i="3"/>
  <c r="E1382" i="3" s="1"/>
  <c r="D1381" i="3"/>
  <c r="E1381" i="3" s="1"/>
  <c r="D1380" i="3"/>
  <c r="E1380" i="3" s="1"/>
  <c r="D1379" i="3"/>
  <c r="E1379" i="3" s="1"/>
  <c r="D1378" i="3"/>
  <c r="E1378" i="3" s="1"/>
  <c r="D1377" i="3"/>
  <c r="E1377" i="3" s="1"/>
  <c r="D1376" i="3"/>
  <c r="E1376" i="3" s="1"/>
  <c r="D1375" i="3"/>
  <c r="E1375" i="3" s="1"/>
  <c r="D1374" i="3"/>
  <c r="E1374" i="3" s="1"/>
  <c r="D1373" i="3"/>
  <c r="E1373" i="3" s="1"/>
  <c r="D1372" i="3"/>
  <c r="E1372" i="3" s="1"/>
  <c r="D1371" i="3"/>
  <c r="E1371" i="3" s="1"/>
  <c r="D1370" i="3"/>
  <c r="E1370" i="3" s="1"/>
  <c r="D1369" i="3"/>
  <c r="E1369" i="3" s="1"/>
  <c r="D1368" i="3"/>
  <c r="E1368" i="3" s="1"/>
  <c r="D1367" i="3"/>
  <c r="E1367" i="3" s="1"/>
  <c r="D1366" i="3"/>
  <c r="E1366" i="3" s="1"/>
  <c r="D1365" i="3"/>
  <c r="E1365" i="3" s="1"/>
  <c r="D1364" i="3"/>
  <c r="E1364" i="3" s="1"/>
  <c r="D1363" i="3"/>
  <c r="E1363" i="3" s="1"/>
  <c r="D1362" i="3"/>
  <c r="E1362" i="3" s="1"/>
  <c r="D1361" i="3"/>
  <c r="E1361" i="3" s="1"/>
  <c r="D1360" i="3"/>
  <c r="E1360" i="3" s="1"/>
  <c r="D1359" i="3"/>
  <c r="E1359" i="3" s="1"/>
  <c r="D1358" i="3"/>
  <c r="E1358" i="3" s="1"/>
  <c r="D1357" i="3"/>
  <c r="E1357" i="3" s="1"/>
  <c r="D1356" i="3"/>
  <c r="E1356" i="3" s="1"/>
  <c r="D1355" i="3"/>
  <c r="E1355" i="3" s="1"/>
  <c r="D1354" i="3"/>
  <c r="E1354" i="3" s="1"/>
  <c r="D1353" i="3"/>
  <c r="E1353" i="3" s="1"/>
  <c r="D1352" i="3"/>
  <c r="E1352" i="3" s="1"/>
  <c r="D1351" i="3"/>
  <c r="E1351" i="3" s="1"/>
  <c r="D1350" i="3"/>
  <c r="E1350" i="3" s="1"/>
  <c r="D1349" i="3"/>
  <c r="E1349" i="3" s="1"/>
  <c r="D1348" i="3"/>
  <c r="E1348" i="3" s="1"/>
  <c r="D1347" i="3"/>
  <c r="E1347" i="3" s="1"/>
  <c r="D1346" i="3"/>
  <c r="E1346" i="3" s="1"/>
  <c r="D1345" i="3"/>
  <c r="E1345" i="3" s="1"/>
  <c r="D1344" i="3"/>
  <c r="E1344" i="3" s="1"/>
  <c r="D1343" i="3"/>
  <c r="E1343" i="3" s="1"/>
  <c r="D1342" i="3"/>
  <c r="E1342" i="3" s="1"/>
  <c r="D1341" i="3"/>
  <c r="E1341" i="3" s="1"/>
  <c r="D1340" i="3"/>
  <c r="E1340" i="3" s="1"/>
  <c r="D1339" i="3"/>
  <c r="E1339" i="3" s="1"/>
  <c r="D1338" i="3"/>
  <c r="E1338" i="3" s="1"/>
  <c r="D1337" i="3"/>
  <c r="E1337" i="3" s="1"/>
  <c r="D1336" i="3"/>
  <c r="E1336" i="3" s="1"/>
  <c r="D1335" i="3"/>
  <c r="E1335" i="3" s="1"/>
  <c r="D1334" i="3"/>
  <c r="E1334" i="3" s="1"/>
  <c r="D1333" i="3"/>
  <c r="E1333" i="3" s="1"/>
  <c r="D1332" i="3"/>
  <c r="E1332" i="3" s="1"/>
  <c r="D1331" i="3"/>
  <c r="E1331" i="3" s="1"/>
  <c r="D1330" i="3"/>
  <c r="E1330" i="3" s="1"/>
  <c r="D1329" i="3"/>
  <c r="E1329" i="3" s="1"/>
  <c r="D1328" i="3"/>
  <c r="E1328" i="3" s="1"/>
  <c r="D1327" i="3"/>
  <c r="E1327" i="3" s="1"/>
  <c r="D1326" i="3"/>
  <c r="E1326" i="3" s="1"/>
  <c r="D1325" i="3"/>
  <c r="E1325" i="3" s="1"/>
  <c r="D1324" i="3"/>
  <c r="E1324" i="3" s="1"/>
  <c r="D1323" i="3"/>
  <c r="E1323" i="3" s="1"/>
  <c r="F1323" i="3" s="1"/>
  <c r="D1322" i="3"/>
  <c r="E1322" i="3" s="1"/>
  <c r="D1321" i="3"/>
  <c r="E1321" i="3" s="1"/>
  <c r="D1320" i="3"/>
  <c r="E1320" i="3" s="1"/>
  <c r="D1319" i="3"/>
  <c r="E1319" i="3" s="1"/>
  <c r="D1318" i="3"/>
  <c r="E1318" i="3" s="1"/>
  <c r="D1317" i="3"/>
  <c r="E1317" i="3" s="1"/>
  <c r="D1316" i="3"/>
  <c r="E1316" i="3" s="1"/>
  <c r="D1315" i="3"/>
  <c r="E1315" i="3" s="1"/>
  <c r="D1314" i="3"/>
  <c r="E1314" i="3" s="1"/>
  <c r="D1313" i="3"/>
  <c r="E1313" i="3" s="1"/>
  <c r="D1312" i="3"/>
  <c r="E1312" i="3" s="1"/>
  <c r="D1311" i="3"/>
  <c r="E1311" i="3" s="1"/>
  <c r="D1310" i="3"/>
  <c r="E1310" i="3" s="1"/>
  <c r="D1309" i="3"/>
  <c r="E1309" i="3" s="1"/>
  <c r="D1308" i="3"/>
  <c r="E1308" i="3" s="1"/>
  <c r="D1307" i="3"/>
  <c r="E1307" i="3" s="1"/>
  <c r="D1306" i="3"/>
  <c r="E1306" i="3" s="1"/>
  <c r="D1305" i="3"/>
  <c r="E1305" i="3" s="1"/>
  <c r="D1304" i="3"/>
  <c r="E1304" i="3" s="1"/>
  <c r="D1303" i="3"/>
  <c r="E1303" i="3" s="1"/>
  <c r="D1302" i="3"/>
  <c r="E1302" i="3" s="1"/>
  <c r="D1301" i="3"/>
  <c r="E1301" i="3" s="1"/>
  <c r="D1300" i="3"/>
  <c r="E1300" i="3" s="1"/>
  <c r="D1299" i="3"/>
  <c r="E1299" i="3" s="1"/>
  <c r="D1298" i="3"/>
  <c r="E1298" i="3" s="1"/>
  <c r="D1297" i="3"/>
  <c r="E1297" i="3" s="1"/>
  <c r="D1296" i="3"/>
  <c r="E1296" i="3" s="1"/>
  <c r="D1295" i="3"/>
  <c r="E1295" i="3" s="1"/>
  <c r="D1294" i="3"/>
  <c r="E1294" i="3" s="1"/>
  <c r="D1293" i="3"/>
  <c r="E1293" i="3" s="1"/>
  <c r="D1292" i="3"/>
  <c r="E1292" i="3" s="1"/>
  <c r="D1291" i="3"/>
  <c r="E1291" i="3" s="1"/>
  <c r="D1290" i="3"/>
  <c r="E1290" i="3" s="1"/>
  <c r="D1289" i="3"/>
  <c r="E1289" i="3" s="1"/>
  <c r="D1288" i="3"/>
  <c r="E1288" i="3" s="1"/>
  <c r="D1287" i="3"/>
  <c r="E1287" i="3" s="1"/>
  <c r="D1286" i="3"/>
  <c r="E1286" i="3" s="1"/>
  <c r="D1285" i="3"/>
  <c r="E1285" i="3" s="1"/>
  <c r="D1284" i="3"/>
  <c r="E1284" i="3" s="1"/>
  <c r="D1283" i="3"/>
  <c r="E1283" i="3" s="1"/>
  <c r="D1282" i="3"/>
  <c r="E1282" i="3" s="1"/>
  <c r="D1281" i="3"/>
  <c r="E1281" i="3" s="1"/>
  <c r="D1280" i="3"/>
  <c r="E1280" i="3" s="1"/>
  <c r="D1279" i="3"/>
  <c r="E1279" i="3" s="1"/>
  <c r="D1278" i="3"/>
  <c r="E1278" i="3" s="1"/>
  <c r="D1277" i="3"/>
  <c r="E1277" i="3" s="1"/>
  <c r="D1276" i="3"/>
  <c r="E1276" i="3" s="1"/>
  <c r="D1275" i="3"/>
  <c r="E1275" i="3" s="1"/>
  <c r="D1274" i="3"/>
  <c r="E1274" i="3" s="1"/>
  <c r="D1273" i="3"/>
  <c r="E1273" i="3" s="1"/>
  <c r="D1272" i="3"/>
  <c r="E1272" i="3" s="1"/>
  <c r="D1271" i="3"/>
  <c r="E1271" i="3" s="1"/>
  <c r="D1270" i="3"/>
  <c r="E1270" i="3" s="1"/>
  <c r="D1269" i="3"/>
  <c r="E1269" i="3" s="1"/>
  <c r="D1268" i="3"/>
  <c r="E1268" i="3" s="1"/>
  <c r="D1267" i="3"/>
  <c r="E1267" i="3" s="1"/>
  <c r="D1266" i="3"/>
  <c r="E1266" i="3" s="1"/>
  <c r="D1265" i="3"/>
  <c r="E1265" i="3" s="1"/>
  <c r="D1264" i="3"/>
  <c r="E1264" i="3" s="1"/>
  <c r="D1263" i="3"/>
  <c r="E1263" i="3" s="1"/>
  <c r="D1262" i="3"/>
  <c r="E1262" i="3" s="1"/>
  <c r="D1261" i="3"/>
  <c r="E1261" i="3" s="1"/>
  <c r="D1260" i="3"/>
  <c r="E1260" i="3" s="1"/>
  <c r="D1259" i="3"/>
  <c r="E1259" i="3" s="1"/>
  <c r="D1258" i="3"/>
  <c r="E1258" i="3" s="1"/>
  <c r="D1257" i="3"/>
  <c r="E1257" i="3" s="1"/>
  <c r="D1256" i="3"/>
  <c r="E1256" i="3" s="1"/>
  <c r="D1255" i="3"/>
  <c r="E1255" i="3" s="1"/>
  <c r="D1254" i="3"/>
  <c r="E1254" i="3" s="1"/>
  <c r="D1253" i="3"/>
  <c r="E1253" i="3" s="1"/>
  <c r="D1252" i="3"/>
  <c r="E1252" i="3" s="1"/>
  <c r="D1251" i="3"/>
  <c r="E1251" i="3" s="1"/>
  <c r="D1250" i="3"/>
  <c r="E1250" i="3" s="1"/>
  <c r="D1249" i="3"/>
  <c r="E1249" i="3" s="1"/>
  <c r="D1248" i="3"/>
  <c r="E1248" i="3" s="1"/>
  <c r="D1247" i="3"/>
  <c r="E1247" i="3" s="1"/>
  <c r="D1246" i="3"/>
  <c r="E1246" i="3" s="1"/>
  <c r="D1245" i="3"/>
  <c r="E1245" i="3" s="1"/>
  <c r="D1244" i="3"/>
  <c r="E1244" i="3" s="1"/>
  <c r="D1243" i="3"/>
  <c r="E1243" i="3" s="1"/>
  <c r="D1242" i="3"/>
  <c r="E1242" i="3" s="1"/>
  <c r="D1241" i="3"/>
  <c r="E1241" i="3" s="1"/>
  <c r="D1240" i="3"/>
  <c r="E1240" i="3" s="1"/>
  <c r="D1239" i="3"/>
  <c r="E1239" i="3" s="1"/>
  <c r="D1238" i="3"/>
  <c r="E1238" i="3" s="1"/>
  <c r="D1237" i="3"/>
  <c r="E1237" i="3" s="1"/>
  <c r="D1236" i="3"/>
  <c r="E1236" i="3" s="1"/>
  <c r="D1235" i="3"/>
  <c r="E1235" i="3" s="1"/>
  <c r="D1234" i="3"/>
  <c r="E1234" i="3" s="1"/>
  <c r="D1233" i="3"/>
  <c r="E1233" i="3" s="1"/>
  <c r="D1232" i="3"/>
  <c r="E1232" i="3" s="1"/>
  <c r="D1231" i="3"/>
  <c r="E1231" i="3" s="1"/>
  <c r="D1230" i="3"/>
  <c r="E1230" i="3" s="1"/>
  <c r="D1229" i="3"/>
  <c r="E1229" i="3" s="1"/>
  <c r="D1228" i="3"/>
  <c r="E1228" i="3" s="1"/>
  <c r="D1227" i="3"/>
  <c r="E1227" i="3" s="1"/>
  <c r="D1226" i="3"/>
  <c r="E1226" i="3" s="1"/>
  <c r="D1225" i="3"/>
  <c r="E1225" i="3" s="1"/>
  <c r="D1224" i="3"/>
  <c r="E1224" i="3" s="1"/>
  <c r="D1223" i="3"/>
  <c r="E1223" i="3" s="1"/>
  <c r="D1222" i="3"/>
  <c r="E1222" i="3" s="1"/>
  <c r="D1221" i="3"/>
  <c r="E1221" i="3" s="1"/>
  <c r="D1220" i="3"/>
  <c r="E1220" i="3" s="1"/>
  <c r="D1219" i="3"/>
  <c r="E1219" i="3" s="1"/>
  <c r="D1218" i="3"/>
  <c r="E1218" i="3" s="1"/>
  <c r="D1217" i="3"/>
  <c r="E1217" i="3" s="1"/>
  <c r="D1216" i="3"/>
  <c r="E1216" i="3" s="1"/>
  <c r="D1215" i="3"/>
  <c r="E1215" i="3" s="1"/>
  <c r="D1214" i="3"/>
  <c r="E1214" i="3" s="1"/>
  <c r="D1213" i="3"/>
  <c r="E1213" i="3" s="1"/>
  <c r="D1212" i="3"/>
  <c r="E1212" i="3" s="1"/>
  <c r="F1212" i="3" s="1"/>
  <c r="D1211" i="3"/>
  <c r="E1211" i="3" s="1"/>
  <c r="D1210" i="3"/>
  <c r="E1210" i="3" s="1"/>
  <c r="D1209" i="3"/>
  <c r="E1209" i="3" s="1"/>
  <c r="D1208" i="3"/>
  <c r="E1208" i="3" s="1"/>
  <c r="D1207" i="3"/>
  <c r="E1207" i="3" s="1"/>
  <c r="D1206" i="3"/>
  <c r="E1206" i="3" s="1"/>
  <c r="D1205" i="3"/>
  <c r="E1205" i="3" s="1"/>
  <c r="D1204" i="3"/>
  <c r="E1204" i="3" s="1"/>
  <c r="D1203" i="3"/>
  <c r="E1203" i="3" s="1"/>
  <c r="D1202" i="3"/>
  <c r="E1202" i="3" s="1"/>
  <c r="D1201" i="3"/>
  <c r="E1201" i="3" s="1"/>
  <c r="D1200" i="3"/>
  <c r="E1200" i="3" s="1"/>
  <c r="D1199" i="3"/>
  <c r="E1199" i="3" s="1"/>
  <c r="D1198" i="3"/>
  <c r="E1198" i="3" s="1"/>
  <c r="D1197" i="3"/>
  <c r="E1197" i="3" s="1"/>
  <c r="D1196" i="3"/>
  <c r="E1196" i="3" s="1"/>
  <c r="D1195" i="3"/>
  <c r="E1195" i="3" s="1"/>
  <c r="D1194" i="3"/>
  <c r="E1194" i="3" s="1"/>
  <c r="D1193" i="3"/>
  <c r="E1193" i="3" s="1"/>
  <c r="D1192" i="3"/>
  <c r="E1192" i="3" s="1"/>
  <c r="D1191" i="3"/>
  <c r="E1191" i="3" s="1"/>
  <c r="D1190" i="3"/>
  <c r="E1190" i="3" s="1"/>
  <c r="D1189" i="3"/>
  <c r="E1189" i="3" s="1"/>
  <c r="D1188" i="3"/>
  <c r="E1188" i="3" s="1"/>
  <c r="D1187" i="3"/>
  <c r="E1187" i="3" s="1"/>
  <c r="D1186" i="3"/>
  <c r="E1186" i="3" s="1"/>
  <c r="D1185" i="3"/>
  <c r="E1185" i="3" s="1"/>
  <c r="D1184" i="3"/>
  <c r="E1184" i="3" s="1"/>
  <c r="D1183" i="3"/>
  <c r="E1183" i="3" s="1"/>
  <c r="D1182" i="3"/>
  <c r="E1182" i="3" s="1"/>
  <c r="D1181" i="3"/>
  <c r="E1181" i="3" s="1"/>
  <c r="D1180" i="3"/>
  <c r="E1180" i="3" s="1"/>
  <c r="D1179" i="3"/>
  <c r="E1179" i="3" s="1"/>
  <c r="D1178" i="3"/>
  <c r="E1178" i="3" s="1"/>
  <c r="D1177" i="3"/>
  <c r="E1177" i="3" s="1"/>
  <c r="D1176" i="3"/>
  <c r="E1176" i="3" s="1"/>
  <c r="E1175" i="3"/>
  <c r="D1175" i="3"/>
  <c r="D1174" i="3"/>
  <c r="E1174" i="3" s="1"/>
  <c r="D1173" i="3"/>
  <c r="E1173" i="3" s="1"/>
  <c r="D1172" i="3"/>
  <c r="E1172" i="3" s="1"/>
  <c r="D1171" i="3"/>
  <c r="E1171" i="3" s="1"/>
  <c r="D1170" i="3"/>
  <c r="E1170" i="3" s="1"/>
  <c r="D1169" i="3"/>
  <c r="E1169" i="3" s="1"/>
  <c r="D1168" i="3"/>
  <c r="E1168" i="3" s="1"/>
  <c r="E1167" i="3"/>
  <c r="D1167" i="3"/>
  <c r="D1166" i="3"/>
  <c r="E1166" i="3" s="1"/>
  <c r="D1165" i="3"/>
  <c r="E1165" i="3" s="1"/>
  <c r="D1164" i="3"/>
  <c r="E1164" i="3" s="1"/>
  <c r="D1163" i="3"/>
  <c r="E1163" i="3" s="1"/>
  <c r="D1162" i="3"/>
  <c r="E1162" i="3" s="1"/>
  <c r="D1161" i="3"/>
  <c r="E1161" i="3" s="1"/>
  <c r="D1160" i="3"/>
  <c r="E1160" i="3" s="1"/>
  <c r="E1159" i="3"/>
  <c r="D1159" i="3"/>
  <c r="E1158" i="3"/>
  <c r="D1158" i="3"/>
  <c r="D1157" i="3"/>
  <c r="E1157" i="3" s="1"/>
  <c r="D1156" i="3"/>
  <c r="E1156" i="3" s="1"/>
  <c r="D1155" i="3"/>
  <c r="E1155" i="3" s="1"/>
  <c r="D1154" i="3"/>
  <c r="E1154" i="3" s="1"/>
  <c r="E1153" i="3"/>
  <c r="D1153" i="3"/>
  <c r="E1152" i="3"/>
  <c r="D1152" i="3"/>
  <c r="E1151" i="3"/>
  <c r="D1151" i="3"/>
  <c r="D1150" i="3"/>
  <c r="E1150" i="3" s="1"/>
  <c r="D1149" i="3"/>
  <c r="E1149" i="3" s="1"/>
  <c r="D1148" i="3"/>
  <c r="E1148" i="3" s="1"/>
  <c r="D1147" i="3"/>
  <c r="E1147" i="3" s="1"/>
  <c r="D1146" i="3"/>
  <c r="E1146" i="3" s="1"/>
  <c r="D1145" i="3"/>
  <c r="E1145" i="3" s="1"/>
  <c r="D1144" i="3"/>
  <c r="E1144" i="3" s="1"/>
  <c r="D1143" i="3"/>
  <c r="E1143" i="3" s="1"/>
  <c r="E1142" i="3"/>
  <c r="D1142" i="3"/>
  <c r="D1141" i="3"/>
  <c r="E1141" i="3" s="1"/>
  <c r="D1140" i="3"/>
  <c r="E1140" i="3" s="1"/>
  <c r="D1139" i="3"/>
  <c r="E1139" i="3" s="1"/>
  <c r="D1138" i="3"/>
  <c r="E1138" i="3" s="1"/>
  <c r="D1137" i="3"/>
  <c r="E1137" i="3" s="1"/>
  <c r="E1136" i="3"/>
  <c r="D1136" i="3"/>
  <c r="D1135" i="3"/>
  <c r="E1135" i="3" s="1"/>
  <c r="D1134" i="3"/>
  <c r="E1134" i="3" s="1"/>
  <c r="D1133" i="3"/>
  <c r="E1133" i="3" s="1"/>
  <c r="D1132" i="3"/>
  <c r="E1132" i="3" s="1"/>
  <c r="D1131" i="3"/>
  <c r="E1131" i="3" s="1"/>
  <c r="D1130" i="3"/>
  <c r="E1130" i="3" s="1"/>
  <c r="D1129" i="3"/>
  <c r="E1129" i="3" s="1"/>
  <c r="D1128" i="3"/>
  <c r="E1128" i="3" s="1"/>
  <c r="E1127" i="3"/>
  <c r="D1127" i="3"/>
  <c r="D1126" i="3"/>
  <c r="E1126" i="3" s="1"/>
  <c r="D1125" i="3"/>
  <c r="E1125" i="3" s="1"/>
  <c r="D1124" i="3"/>
  <c r="E1124" i="3" s="1"/>
  <c r="D1123" i="3"/>
  <c r="E1123" i="3" s="1"/>
  <c r="D1122" i="3"/>
  <c r="E1122" i="3" s="1"/>
  <c r="D1121" i="3"/>
  <c r="E1121" i="3" s="1"/>
  <c r="D1120" i="3"/>
  <c r="E1120" i="3" s="1"/>
  <c r="D1119" i="3"/>
  <c r="E1119" i="3" s="1"/>
  <c r="D1118" i="3"/>
  <c r="E1118" i="3" s="1"/>
  <c r="D1117" i="3"/>
  <c r="E1117" i="3" s="1"/>
  <c r="D1116" i="3"/>
  <c r="E1116" i="3" s="1"/>
  <c r="D1115" i="3"/>
  <c r="E1115" i="3" s="1"/>
  <c r="D1114" i="3"/>
  <c r="E1114" i="3" s="1"/>
  <c r="D1113" i="3"/>
  <c r="E1113" i="3" s="1"/>
  <c r="D1112" i="3"/>
  <c r="E1112" i="3" s="1"/>
  <c r="E1111" i="3"/>
  <c r="D1111" i="3"/>
  <c r="D1110" i="3"/>
  <c r="E1110" i="3" s="1"/>
  <c r="D1109" i="3"/>
  <c r="E1109" i="3" s="1"/>
  <c r="D1108" i="3"/>
  <c r="E1108" i="3" s="1"/>
  <c r="D1107" i="3"/>
  <c r="E1107" i="3" s="1"/>
  <c r="D1106" i="3"/>
  <c r="E1106" i="3" s="1"/>
  <c r="D1105" i="3"/>
  <c r="E1105" i="3" s="1"/>
  <c r="F1105" i="3" s="1"/>
  <c r="D1104" i="3"/>
  <c r="E1104" i="3" s="1"/>
  <c r="D1103" i="3"/>
  <c r="E1103" i="3" s="1"/>
  <c r="D1102" i="3"/>
  <c r="E1102" i="3" s="1"/>
  <c r="D1101" i="3"/>
  <c r="E1101" i="3" s="1"/>
  <c r="D1100" i="3"/>
  <c r="E1100" i="3" s="1"/>
  <c r="D1099" i="3"/>
  <c r="E1099" i="3" s="1"/>
  <c r="D1098" i="3"/>
  <c r="E1098" i="3" s="1"/>
  <c r="D1097" i="3"/>
  <c r="E1097" i="3" s="1"/>
  <c r="D1096" i="3"/>
  <c r="E1096" i="3" s="1"/>
  <c r="E1095" i="3"/>
  <c r="D1095" i="3"/>
  <c r="D1094" i="3"/>
  <c r="E1094" i="3" s="1"/>
  <c r="D1093" i="3"/>
  <c r="E1093" i="3" s="1"/>
  <c r="D1092" i="3"/>
  <c r="E1092" i="3" s="1"/>
  <c r="D1091" i="3"/>
  <c r="E1091" i="3" s="1"/>
  <c r="D1090" i="3"/>
  <c r="E1090" i="3" s="1"/>
  <c r="E1089" i="3"/>
  <c r="D1089" i="3"/>
  <c r="D1088" i="3"/>
  <c r="E1088" i="3" s="1"/>
  <c r="E1087" i="3"/>
  <c r="D1087" i="3"/>
  <c r="D1086" i="3"/>
  <c r="E1086" i="3" s="1"/>
  <c r="D1085" i="3"/>
  <c r="E1085" i="3" s="1"/>
  <c r="D1084" i="3"/>
  <c r="E1084" i="3" s="1"/>
  <c r="D1083" i="3"/>
  <c r="E1083" i="3" s="1"/>
  <c r="D1082" i="3"/>
  <c r="E1082" i="3" s="1"/>
  <c r="D1081" i="3"/>
  <c r="E1081" i="3" s="1"/>
  <c r="D1080" i="3"/>
  <c r="E1080" i="3" s="1"/>
  <c r="D1079" i="3"/>
  <c r="E1079" i="3" s="1"/>
  <c r="D1078" i="3"/>
  <c r="E1078" i="3" s="1"/>
  <c r="D1077" i="3"/>
  <c r="E1077" i="3" s="1"/>
  <c r="D1076" i="3"/>
  <c r="E1076" i="3" s="1"/>
  <c r="D1075" i="3"/>
  <c r="E1075" i="3" s="1"/>
  <c r="D1074" i="3"/>
  <c r="E1074" i="3" s="1"/>
  <c r="D1073" i="3"/>
  <c r="E1073" i="3" s="1"/>
  <c r="D1072" i="3"/>
  <c r="E1072" i="3" s="1"/>
  <c r="E1071" i="3"/>
  <c r="D1071" i="3"/>
  <c r="D1070" i="3"/>
  <c r="E1070" i="3" s="1"/>
  <c r="D1069" i="3"/>
  <c r="E1069" i="3" s="1"/>
  <c r="D1068" i="3"/>
  <c r="E1068" i="3" s="1"/>
  <c r="D1067" i="3"/>
  <c r="E1067" i="3" s="1"/>
  <c r="D1066" i="3"/>
  <c r="E1066" i="3" s="1"/>
  <c r="D1065" i="3"/>
  <c r="E1065" i="3" s="1"/>
  <c r="D1064" i="3"/>
  <c r="E1064" i="3" s="1"/>
  <c r="D1063" i="3"/>
  <c r="E1063" i="3" s="1"/>
  <c r="D1062" i="3"/>
  <c r="E1062" i="3" s="1"/>
  <c r="D1061" i="3"/>
  <c r="E1061" i="3" s="1"/>
  <c r="D1060" i="3"/>
  <c r="E1060" i="3" s="1"/>
  <c r="D1059" i="3"/>
  <c r="E1059" i="3" s="1"/>
  <c r="D1058" i="3"/>
  <c r="E1058" i="3" s="1"/>
  <c r="D1057" i="3"/>
  <c r="E1057" i="3" s="1"/>
  <c r="D1056" i="3"/>
  <c r="E1056" i="3" s="1"/>
  <c r="D1055" i="3"/>
  <c r="E1055" i="3" s="1"/>
  <c r="D1054" i="3"/>
  <c r="E1054" i="3" s="1"/>
  <c r="D1053" i="3"/>
  <c r="E1053" i="3" s="1"/>
  <c r="D1052" i="3"/>
  <c r="E1052" i="3" s="1"/>
  <c r="D1051" i="3"/>
  <c r="E1051" i="3" s="1"/>
  <c r="D1050" i="3"/>
  <c r="E1050" i="3" s="1"/>
  <c r="D1049" i="3"/>
  <c r="E1049" i="3" s="1"/>
  <c r="D1048" i="3"/>
  <c r="E1048" i="3" s="1"/>
  <c r="D1047" i="3"/>
  <c r="E1047" i="3" s="1"/>
  <c r="D1046" i="3"/>
  <c r="E1046" i="3" s="1"/>
  <c r="D1045" i="3"/>
  <c r="E1045" i="3" s="1"/>
  <c r="D1044" i="3"/>
  <c r="E1044" i="3" s="1"/>
  <c r="D1043" i="3"/>
  <c r="E1043" i="3" s="1"/>
  <c r="D1042" i="3"/>
  <c r="E1042" i="3" s="1"/>
  <c r="E1041" i="3"/>
  <c r="D1041" i="3"/>
  <c r="D1040" i="3"/>
  <c r="E1040" i="3" s="1"/>
  <c r="D1039" i="3"/>
  <c r="E1039" i="3" s="1"/>
  <c r="D1038" i="3"/>
  <c r="E1038" i="3" s="1"/>
  <c r="D1037" i="3"/>
  <c r="E1037" i="3" s="1"/>
  <c r="D1036" i="3"/>
  <c r="E1036" i="3" s="1"/>
  <c r="D1035" i="3"/>
  <c r="E1035" i="3" s="1"/>
  <c r="D1034" i="3"/>
  <c r="E1034" i="3" s="1"/>
  <c r="D1033" i="3"/>
  <c r="E1033" i="3" s="1"/>
  <c r="D1032" i="3"/>
  <c r="E1032" i="3" s="1"/>
  <c r="D1031" i="3"/>
  <c r="E1031" i="3" s="1"/>
  <c r="D1030" i="3"/>
  <c r="E1030" i="3" s="1"/>
  <c r="D1029" i="3"/>
  <c r="E1029" i="3" s="1"/>
  <c r="D1028" i="3"/>
  <c r="E1028" i="3" s="1"/>
  <c r="D1027" i="3"/>
  <c r="E1027" i="3" s="1"/>
  <c r="D1026" i="3"/>
  <c r="E1026" i="3" s="1"/>
  <c r="D1025" i="3"/>
  <c r="E1025" i="3" s="1"/>
  <c r="D1024" i="3"/>
  <c r="E1024" i="3" s="1"/>
  <c r="D1023" i="3"/>
  <c r="E1023" i="3" s="1"/>
  <c r="D1022" i="3"/>
  <c r="E1022" i="3" s="1"/>
  <c r="D1021" i="3"/>
  <c r="E1021" i="3" s="1"/>
  <c r="D1020" i="3"/>
  <c r="E1020" i="3" s="1"/>
  <c r="D1019" i="3"/>
  <c r="E1019" i="3" s="1"/>
  <c r="D1018" i="3"/>
  <c r="E1018" i="3" s="1"/>
  <c r="D1017" i="3"/>
  <c r="E1017" i="3" s="1"/>
  <c r="D1016" i="3"/>
  <c r="E1016" i="3" s="1"/>
  <c r="D1015" i="3"/>
  <c r="E1015" i="3" s="1"/>
  <c r="D1014" i="3"/>
  <c r="E1014" i="3" s="1"/>
  <c r="D1013" i="3"/>
  <c r="E1013" i="3" s="1"/>
  <c r="D1012" i="3"/>
  <c r="E1012" i="3" s="1"/>
  <c r="D1011" i="3"/>
  <c r="E1011" i="3" s="1"/>
  <c r="D1010" i="3"/>
  <c r="E1010" i="3" s="1"/>
  <c r="D1009" i="3"/>
  <c r="E1009" i="3" s="1"/>
  <c r="D1008" i="3"/>
  <c r="E1008" i="3" s="1"/>
  <c r="D1007" i="3"/>
  <c r="E1007" i="3" s="1"/>
  <c r="E1006" i="3"/>
  <c r="D1006" i="3"/>
  <c r="D1005" i="3"/>
  <c r="E1005" i="3" s="1"/>
  <c r="D1004" i="3"/>
  <c r="E1004" i="3" s="1"/>
  <c r="D1003" i="3"/>
  <c r="E1003" i="3" s="1"/>
  <c r="D1002" i="3"/>
  <c r="E1002" i="3" s="1"/>
  <c r="D1001" i="3"/>
  <c r="E1001" i="3" s="1"/>
  <c r="D1000" i="3"/>
  <c r="E1000" i="3" s="1"/>
  <c r="D999" i="3"/>
  <c r="E999" i="3" s="1"/>
  <c r="D998" i="3"/>
  <c r="E998" i="3" s="1"/>
  <c r="D997" i="3"/>
  <c r="E997" i="3" s="1"/>
  <c r="D996" i="3"/>
  <c r="E996" i="3" s="1"/>
  <c r="D995" i="3"/>
  <c r="E995" i="3" s="1"/>
  <c r="F995" i="3" s="1"/>
  <c r="D994" i="3"/>
  <c r="E994" i="3" s="1"/>
  <c r="D993" i="3"/>
  <c r="E993" i="3" s="1"/>
  <c r="D992" i="3"/>
  <c r="E992" i="3" s="1"/>
  <c r="D991" i="3"/>
  <c r="E991" i="3" s="1"/>
  <c r="D990" i="3"/>
  <c r="E990" i="3" s="1"/>
  <c r="D989" i="3"/>
  <c r="E989" i="3" s="1"/>
  <c r="D988" i="3"/>
  <c r="E988" i="3" s="1"/>
  <c r="D987" i="3"/>
  <c r="E987" i="3" s="1"/>
  <c r="D986" i="3"/>
  <c r="E986" i="3" s="1"/>
  <c r="E985" i="3"/>
  <c r="D985" i="3"/>
  <c r="D984" i="3"/>
  <c r="E984" i="3" s="1"/>
  <c r="D983" i="3"/>
  <c r="E983" i="3" s="1"/>
  <c r="D982" i="3"/>
  <c r="E982" i="3" s="1"/>
  <c r="D981" i="3"/>
  <c r="E981" i="3" s="1"/>
  <c r="D980" i="3"/>
  <c r="E980" i="3" s="1"/>
  <c r="D979" i="3"/>
  <c r="E979" i="3" s="1"/>
  <c r="D978" i="3"/>
  <c r="E978" i="3" s="1"/>
  <c r="D977" i="3"/>
  <c r="E977" i="3" s="1"/>
  <c r="D976" i="3"/>
  <c r="E976" i="3" s="1"/>
  <c r="D975" i="3"/>
  <c r="E975" i="3" s="1"/>
  <c r="D974" i="3"/>
  <c r="E974" i="3" s="1"/>
  <c r="D973" i="3"/>
  <c r="E973" i="3" s="1"/>
  <c r="D972" i="3"/>
  <c r="E972" i="3" s="1"/>
  <c r="D971" i="3"/>
  <c r="E971" i="3" s="1"/>
  <c r="D970" i="3"/>
  <c r="E970" i="3" s="1"/>
  <c r="D969" i="3"/>
  <c r="E969" i="3" s="1"/>
  <c r="D968" i="3"/>
  <c r="E968" i="3" s="1"/>
  <c r="D967" i="3"/>
  <c r="E967" i="3" s="1"/>
  <c r="D966" i="3"/>
  <c r="E966" i="3" s="1"/>
  <c r="D965" i="3"/>
  <c r="E965" i="3" s="1"/>
  <c r="D964" i="3"/>
  <c r="E964" i="3" s="1"/>
  <c r="D963" i="3"/>
  <c r="E963" i="3" s="1"/>
  <c r="D962" i="3"/>
  <c r="E962" i="3" s="1"/>
  <c r="D961" i="3"/>
  <c r="E961" i="3" s="1"/>
  <c r="D960" i="3"/>
  <c r="E960" i="3" s="1"/>
  <c r="D959" i="3"/>
  <c r="E959" i="3" s="1"/>
  <c r="D958" i="3"/>
  <c r="E958" i="3" s="1"/>
  <c r="D957" i="3"/>
  <c r="E957" i="3" s="1"/>
  <c r="D956" i="3"/>
  <c r="E956" i="3" s="1"/>
  <c r="D955" i="3"/>
  <c r="E955" i="3" s="1"/>
  <c r="D954" i="3"/>
  <c r="E954" i="3" s="1"/>
  <c r="D953" i="3"/>
  <c r="E953" i="3" s="1"/>
  <c r="D952" i="3"/>
  <c r="E952" i="3" s="1"/>
  <c r="D951" i="3"/>
  <c r="E951" i="3" s="1"/>
  <c r="D950" i="3"/>
  <c r="E950" i="3" s="1"/>
  <c r="D949" i="3"/>
  <c r="E949" i="3" s="1"/>
  <c r="D948" i="3"/>
  <c r="E948" i="3" s="1"/>
  <c r="D947" i="3"/>
  <c r="E947" i="3" s="1"/>
  <c r="D946" i="3"/>
  <c r="E946" i="3" s="1"/>
  <c r="D945" i="3"/>
  <c r="E945" i="3" s="1"/>
  <c r="D944" i="3"/>
  <c r="E944" i="3" s="1"/>
  <c r="D943" i="3"/>
  <c r="E943" i="3" s="1"/>
  <c r="D942" i="3"/>
  <c r="E942" i="3" s="1"/>
  <c r="D941" i="3"/>
  <c r="E941" i="3" s="1"/>
  <c r="D940" i="3"/>
  <c r="E940" i="3" s="1"/>
  <c r="D939" i="3"/>
  <c r="E939" i="3" s="1"/>
  <c r="D938" i="3"/>
  <c r="E938" i="3" s="1"/>
  <c r="D937" i="3"/>
  <c r="E937" i="3" s="1"/>
  <c r="D936" i="3"/>
  <c r="E936" i="3" s="1"/>
  <c r="D935" i="3"/>
  <c r="E935" i="3" s="1"/>
  <c r="D934" i="3"/>
  <c r="E934" i="3" s="1"/>
  <c r="D933" i="3"/>
  <c r="E933" i="3" s="1"/>
  <c r="D932" i="3"/>
  <c r="E932" i="3" s="1"/>
  <c r="D931" i="3"/>
  <c r="E931" i="3" s="1"/>
  <c r="D930" i="3"/>
  <c r="E930" i="3" s="1"/>
  <c r="D929" i="3"/>
  <c r="E929" i="3" s="1"/>
  <c r="D928" i="3"/>
  <c r="E928" i="3" s="1"/>
  <c r="E927" i="3"/>
  <c r="D927" i="3"/>
  <c r="D926" i="3"/>
  <c r="E926" i="3" s="1"/>
  <c r="D925" i="3"/>
  <c r="E925" i="3" s="1"/>
  <c r="D924" i="3"/>
  <c r="E924" i="3" s="1"/>
  <c r="D923" i="3"/>
  <c r="E923" i="3" s="1"/>
  <c r="D922" i="3"/>
  <c r="E922" i="3" s="1"/>
  <c r="D921" i="3"/>
  <c r="E921" i="3" s="1"/>
  <c r="D920" i="3"/>
  <c r="E920" i="3" s="1"/>
  <c r="D919" i="3"/>
  <c r="E919" i="3" s="1"/>
  <c r="D918" i="3"/>
  <c r="E918" i="3" s="1"/>
  <c r="D917" i="3"/>
  <c r="E917" i="3" s="1"/>
  <c r="D916" i="3"/>
  <c r="E916" i="3" s="1"/>
  <c r="D915" i="3"/>
  <c r="E915" i="3" s="1"/>
  <c r="D914" i="3"/>
  <c r="E914" i="3" s="1"/>
  <c r="E913" i="3"/>
  <c r="D913" i="3"/>
  <c r="D912" i="3"/>
  <c r="E912" i="3" s="1"/>
  <c r="D911" i="3"/>
  <c r="E911" i="3" s="1"/>
  <c r="D910" i="3"/>
  <c r="E910" i="3" s="1"/>
  <c r="D909" i="3"/>
  <c r="E909" i="3" s="1"/>
  <c r="D908" i="3"/>
  <c r="E908" i="3" s="1"/>
  <c r="D907" i="3"/>
  <c r="E907" i="3" s="1"/>
  <c r="D906" i="3"/>
  <c r="E906" i="3" s="1"/>
  <c r="D905" i="3"/>
  <c r="E905" i="3" s="1"/>
  <c r="D904" i="3"/>
  <c r="E904" i="3" s="1"/>
  <c r="D903" i="3"/>
  <c r="E903" i="3" s="1"/>
  <c r="E902" i="3"/>
  <c r="D902" i="3"/>
  <c r="D901" i="3"/>
  <c r="E901" i="3" s="1"/>
  <c r="D900" i="3"/>
  <c r="E900" i="3" s="1"/>
  <c r="D899" i="3"/>
  <c r="E899" i="3" s="1"/>
  <c r="D898" i="3"/>
  <c r="E898" i="3" s="1"/>
  <c r="E897" i="3"/>
  <c r="D897" i="3"/>
  <c r="D896" i="3"/>
  <c r="E896" i="3" s="1"/>
  <c r="D895" i="3"/>
  <c r="E895" i="3" s="1"/>
  <c r="D894" i="3"/>
  <c r="E894" i="3" s="1"/>
  <c r="D893" i="3"/>
  <c r="E893" i="3" s="1"/>
  <c r="D892" i="3"/>
  <c r="E892" i="3" s="1"/>
  <c r="D891" i="3"/>
  <c r="E891" i="3" s="1"/>
  <c r="D890" i="3"/>
  <c r="E890" i="3" s="1"/>
  <c r="D889" i="3"/>
  <c r="E889" i="3" s="1"/>
  <c r="D888" i="3"/>
  <c r="E888" i="3" s="1"/>
  <c r="D887" i="3"/>
  <c r="E887" i="3" s="1"/>
  <c r="D886" i="3"/>
  <c r="E886" i="3" s="1"/>
  <c r="F886" i="3" s="1"/>
  <c r="D885" i="3"/>
  <c r="E885" i="3" s="1"/>
  <c r="E884" i="3"/>
  <c r="D884" i="3"/>
  <c r="D883" i="3"/>
  <c r="E883" i="3" s="1"/>
  <c r="D882" i="3"/>
  <c r="E882" i="3" s="1"/>
  <c r="D881" i="3"/>
  <c r="E881" i="3" s="1"/>
  <c r="D880" i="3"/>
  <c r="E880" i="3" s="1"/>
  <c r="D879" i="3"/>
  <c r="E879" i="3" s="1"/>
  <c r="D878" i="3"/>
  <c r="E878" i="3" s="1"/>
  <c r="D877" i="3"/>
  <c r="E877" i="3" s="1"/>
  <c r="D876" i="3"/>
  <c r="E876" i="3" s="1"/>
  <c r="D875" i="3"/>
  <c r="E875" i="3" s="1"/>
  <c r="D874" i="3"/>
  <c r="E874" i="3" s="1"/>
  <c r="D873" i="3"/>
  <c r="E873" i="3" s="1"/>
  <c r="D872" i="3"/>
  <c r="E872" i="3" s="1"/>
  <c r="D871" i="3"/>
  <c r="E871" i="3" s="1"/>
  <c r="D870" i="3"/>
  <c r="E870" i="3" s="1"/>
  <c r="D869" i="3"/>
  <c r="E869" i="3" s="1"/>
  <c r="E868" i="3"/>
  <c r="D868" i="3"/>
  <c r="D867" i="3"/>
  <c r="E867" i="3" s="1"/>
  <c r="D866" i="3"/>
  <c r="E866" i="3" s="1"/>
  <c r="D865" i="3"/>
  <c r="E865" i="3" s="1"/>
  <c r="D864" i="3"/>
  <c r="E864" i="3" s="1"/>
  <c r="D863" i="3"/>
  <c r="E863" i="3" s="1"/>
  <c r="D862" i="3"/>
  <c r="E862" i="3" s="1"/>
  <c r="D861" i="3"/>
  <c r="E861" i="3" s="1"/>
  <c r="D860" i="3"/>
  <c r="E860" i="3" s="1"/>
  <c r="D859" i="3"/>
  <c r="E859" i="3" s="1"/>
  <c r="D858" i="3"/>
  <c r="E858" i="3" s="1"/>
  <c r="D857" i="3"/>
  <c r="E857" i="3" s="1"/>
  <c r="D856" i="3"/>
  <c r="E856" i="3" s="1"/>
  <c r="D855" i="3"/>
  <c r="E855" i="3" s="1"/>
  <c r="D854" i="3"/>
  <c r="E854" i="3" s="1"/>
  <c r="D853" i="3"/>
  <c r="E853" i="3" s="1"/>
  <c r="D852" i="3"/>
  <c r="E852" i="3" s="1"/>
  <c r="D851" i="3"/>
  <c r="E851" i="3" s="1"/>
  <c r="D850" i="3"/>
  <c r="E850" i="3" s="1"/>
  <c r="D849" i="3"/>
  <c r="E849" i="3" s="1"/>
  <c r="D848" i="3"/>
  <c r="E848" i="3" s="1"/>
  <c r="D847" i="3"/>
  <c r="E847" i="3" s="1"/>
  <c r="D846" i="3"/>
  <c r="E846" i="3" s="1"/>
  <c r="D845" i="3"/>
  <c r="E845" i="3" s="1"/>
  <c r="D844" i="3"/>
  <c r="E844" i="3" s="1"/>
  <c r="D843" i="3"/>
  <c r="E843" i="3" s="1"/>
  <c r="D842" i="3"/>
  <c r="E842" i="3" s="1"/>
  <c r="E841" i="3"/>
  <c r="D841" i="3"/>
  <c r="D840" i="3"/>
  <c r="E840" i="3" s="1"/>
  <c r="D839" i="3"/>
  <c r="E839" i="3" s="1"/>
  <c r="D838" i="3"/>
  <c r="E838" i="3" s="1"/>
  <c r="D837" i="3"/>
  <c r="E837" i="3" s="1"/>
  <c r="D836" i="3"/>
  <c r="E836" i="3" s="1"/>
  <c r="D835" i="3"/>
  <c r="E835" i="3" s="1"/>
  <c r="D834" i="3"/>
  <c r="E834" i="3" s="1"/>
  <c r="D833" i="3"/>
  <c r="E833" i="3" s="1"/>
  <c r="D832" i="3"/>
  <c r="E832" i="3" s="1"/>
  <c r="D831" i="3"/>
  <c r="E831" i="3" s="1"/>
  <c r="D830" i="3"/>
  <c r="E830" i="3" s="1"/>
  <c r="D829" i="3"/>
  <c r="E829" i="3" s="1"/>
  <c r="D828" i="3"/>
  <c r="E828" i="3" s="1"/>
  <c r="D827" i="3"/>
  <c r="E827" i="3" s="1"/>
  <c r="D826" i="3"/>
  <c r="E826" i="3" s="1"/>
  <c r="D825" i="3"/>
  <c r="E825" i="3" s="1"/>
  <c r="D824" i="3"/>
  <c r="E824" i="3" s="1"/>
  <c r="D823" i="3"/>
  <c r="E823" i="3" s="1"/>
  <c r="D822" i="3"/>
  <c r="E822" i="3" s="1"/>
  <c r="D821" i="3"/>
  <c r="E821" i="3" s="1"/>
  <c r="D820" i="3"/>
  <c r="E820" i="3" s="1"/>
  <c r="D819" i="3"/>
  <c r="E819" i="3" s="1"/>
  <c r="D818" i="3"/>
  <c r="E818" i="3" s="1"/>
  <c r="D817" i="3"/>
  <c r="E817" i="3" s="1"/>
  <c r="D816" i="3"/>
  <c r="E816" i="3" s="1"/>
  <c r="D815" i="3"/>
  <c r="E815" i="3" s="1"/>
  <c r="D814" i="3"/>
  <c r="E814" i="3" s="1"/>
  <c r="D813" i="3"/>
  <c r="E813" i="3" s="1"/>
  <c r="D812" i="3"/>
  <c r="E812" i="3" s="1"/>
  <c r="D811" i="3"/>
  <c r="E811" i="3" s="1"/>
  <c r="D810" i="3"/>
  <c r="E810" i="3" s="1"/>
  <c r="D809" i="3"/>
  <c r="E809" i="3" s="1"/>
  <c r="D808" i="3"/>
  <c r="E808" i="3" s="1"/>
  <c r="D807" i="3"/>
  <c r="E807" i="3" s="1"/>
  <c r="D806" i="3"/>
  <c r="E806" i="3" s="1"/>
  <c r="D805" i="3"/>
  <c r="E805" i="3" s="1"/>
  <c r="D804" i="3"/>
  <c r="E804" i="3" s="1"/>
  <c r="D803" i="3"/>
  <c r="E803" i="3" s="1"/>
  <c r="D802" i="3"/>
  <c r="E802" i="3" s="1"/>
  <c r="D801" i="3"/>
  <c r="E801" i="3" s="1"/>
  <c r="D800" i="3"/>
  <c r="E800" i="3" s="1"/>
  <c r="D799" i="3"/>
  <c r="E799" i="3" s="1"/>
  <c r="E798" i="3"/>
  <c r="D798" i="3"/>
  <c r="D797" i="3"/>
  <c r="E797" i="3" s="1"/>
  <c r="D796" i="3"/>
  <c r="E796" i="3" s="1"/>
  <c r="D795" i="3"/>
  <c r="E795" i="3" s="1"/>
  <c r="D794" i="3"/>
  <c r="E794" i="3" s="1"/>
  <c r="D793" i="3"/>
  <c r="E793" i="3" s="1"/>
  <c r="D792" i="3"/>
  <c r="E792" i="3" s="1"/>
  <c r="D791" i="3"/>
  <c r="E791" i="3" s="1"/>
  <c r="D790" i="3"/>
  <c r="E790" i="3" s="1"/>
  <c r="D789" i="3"/>
  <c r="E789" i="3" s="1"/>
  <c r="D788" i="3"/>
  <c r="E788" i="3" s="1"/>
  <c r="D787" i="3"/>
  <c r="E787" i="3" s="1"/>
  <c r="D786" i="3"/>
  <c r="E786" i="3" s="1"/>
  <c r="D785" i="3"/>
  <c r="E785" i="3" s="1"/>
  <c r="D784" i="3"/>
  <c r="E784" i="3" s="1"/>
  <c r="D783" i="3"/>
  <c r="E783" i="3" s="1"/>
  <c r="D782" i="3"/>
  <c r="E782" i="3" s="1"/>
  <c r="D781" i="3"/>
  <c r="E781" i="3" s="1"/>
  <c r="D780" i="3"/>
  <c r="E780" i="3" s="1"/>
  <c r="D779" i="3"/>
  <c r="E779" i="3" s="1"/>
  <c r="D778" i="3"/>
  <c r="E778" i="3" s="1"/>
  <c r="D777" i="3"/>
  <c r="E777" i="3" s="1"/>
  <c r="F777" i="3" s="1"/>
  <c r="D776" i="3"/>
  <c r="E776" i="3" s="1"/>
  <c r="D775" i="3"/>
  <c r="E775" i="3" s="1"/>
  <c r="D774" i="3"/>
  <c r="E774" i="3" s="1"/>
  <c r="D773" i="3"/>
  <c r="E773" i="3" s="1"/>
  <c r="D772" i="3"/>
  <c r="E772" i="3" s="1"/>
  <c r="D771" i="3"/>
  <c r="E771" i="3" s="1"/>
  <c r="D770" i="3"/>
  <c r="E770" i="3" s="1"/>
  <c r="D769" i="3"/>
  <c r="E769" i="3" s="1"/>
  <c r="D768" i="3"/>
  <c r="E768" i="3" s="1"/>
  <c r="D767" i="3"/>
  <c r="E767" i="3" s="1"/>
  <c r="D766" i="3"/>
  <c r="E766" i="3" s="1"/>
  <c r="D765" i="3"/>
  <c r="E765" i="3" s="1"/>
  <c r="D764" i="3"/>
  <c r="E764" i="3" s="1"/>
  <c r="D763" i="3"/>
  <c r="E763" i="3" s="1"/>
  <c r="D762" i="3"/>
  <c r="E762" i="3" s="1"/>
  <c r="D761" i="3"/>
  <c r="E761" i="3" s="1"/>
  <c r="D760" i="3"/>
  <c r="E760" i="3" s="1"/>
  <c r="D759" i="3"/>
  <c r="E759" i="3" s="1"/>
  <c r="D758" i="3"/>
  <c r="E758" i="3" s="1"/>
  <c r="D757" i="3"/>
  <c r="E757" i="3" s="1"/>
  <c r="D756" i="3"/>
  <c r="E756" i="3" s="1"/>
  <c r="D755" i="3"/>
  <c r="E755" i="3" s="1"/>
  <c r="D754" i="3"/>
  <c r="E754" i="3" s="1"/>
  <c r="D753" i="3"/>
  <c r="E753" i="3" s="1"/>
  <c r="D752" i="3"/>
  <c r="E752" i="3" s="1"/>
  <c r="D751" i="3"/>
  <c r="E751" i="3" s="1"/>
  <c r="D750" i="3"/>
  <c r="E750" i="3" s="1"/>
  <c r="D749" i="3"/>
  <c r="E749" i="3" s="1"/>
  <c r="D748" i="3"/>
  <c r="E748" i="3" s="1"/>
  <c r="D747" i="3"/>
  <c r="E747" i="3" s="1"/>
  <c r="D746" i="3"/>
  <c r="E746" i="3" s="1"/>
  <c r="D745" i="3"/>
  <c r="E745" i="3" s="1"/>
  <c r="D744" i="3"/>
  <c r="E744" i="3" s="1"/>
  <c r="D743" i="3"/>
  <c r="E743" i="3" s="1"/>
  <c r="D742" i="3"/>
  <c r="E742" i="3" s="1"/>
  <c r="D741" i="3"/>
  <c r="E741" i="3" s="1"/>
  <c r="D740" i="3"/>
  <c r="E740" i="3" s="1"/>
  <c r="D739" i="3"/>
  <c r="E739" i="3" s="1"/>
  <c r="D738" i="3"/>
  <c r="E738" i="3" s="1"/>
  <c r="D737" i="3"/>
  <c r="E737" i="3" s="1"/>
  <c r="D736" i="3"/>
  <c r="E736" i="3" s="1"/>
  <c r="D735" i="3"/>
  <c r="E735" i="3" s="1"/>
  <c r="E734" i="3"/>
  <c r="D734" i="3"/>
  <c r="D733" i="3"/>
  <c r="E733" i="3" s="1"/>
  <c r="D732" i="3"/>
  <c r="E732" i="3" s="1"/>
  <c r="D731" i="3"/>
  <c r="E731" i="3" s="1"/>
  <c r="D730" i="3"/>
  <c r="E730" i="3" s="1"/>
  <c r="D729" i="3"/>
  <c r="E729" i="3" s="1"/>
  <c r="D728" i="3"/>
  <c r="E728" i="3" s="1"/>
  <c r="D727" i="3"/>
  <c r="E727" i="3" s="1"/>
  <c r="D726" i="3"/>
  <c r="E726" i="3" s="1"/>
  <c r="D725" i="3"/>
  <c r="E725" i="3" s="1"/>
  <c r="D724" i="3"/>
  <c r="E724" i="3" s="1"/>
  <c r="D723" i="3"/>
  <c r="E723" i="3" s="1"/>
  <c r="D722" i="3"/>
  <c r="E722" i="3" s="1"/>
  <c r="D721" i="3"/>
  <c r="E721" i="3" s="1"/>
  <c r="D720" i="3"/>
  <c r="E720" i="3" s="1"/>
  <c r="D719" i="3"/>
  <c r="E719" i="3" s="1"/>
  <c r="D718" i="3"/>
  <c r="E718" i="3" s="1"/>
  <c r="D717" i="3"/>
  <c r="E717" i="3" s="1"/>
  <c r="D716" i="3"/>
  <c r="E716" i="3" s="1"/>
  <c r="D715" i="3"/>
  <c r="E715" i="3" s="1"/>
  <c r="D714" i="3"/>
  <c r="E714" i="3" s="1"/>
  <c r="D713" i="3"/>
  <c r="E713" i="3" s="1"/>
  <c r="D712" i="3"/>
  <c r="E712" i="3" s="1"/>
  <c r="D711" i="3"/>
  <c r="E711" i="3" s="1"/>
  <c r="D710" i="3"/>
  <c r="E710" i="3" s="1"/>
  <c r="D709" i="3"/>
  <c r="E709" i="3" s="1"/>
  <c r="D708" i="3"/>
  <c r="E708" i="3" s="1"/>
  <c r="D707" i="3"/>
  <c r="E707" i="3" s="1"/>
  <c r="D706" i="3"/>
  <c r="E706" i="3" s="1"/>
  <c r="D705" i="3"/>
  <c r="E705" i="3" s="1"/>
  <c r="D704" i="3"/>
  <c r="E704" i="3" s="1"/>
  <c r="D703" i="3"/>
  <c r="E703" i="3" s="1"/>
  <c r="E702" i="3"/>
  <c r="D702" i="3"/>
  <c r="D701" i="3"/>
  <c r="E701" i="3" s="1"/>
  <c r="D700" i="3"/>
  <c r="E700" i="3" s="1"/>
  <c r="D699" i="3"/>
  <c r="E699" i="3" s="1"/>
  <c r="D698" i="3"/>
  <c r="E698" i="3" s="1"/>
  <c r="E697" i="3"/>
  <c r="D697" i="3"/>
  <c r="D696" i="3"/>
  <c r="E696" i="3" s="1"/>
  <c r="D695" i="3"/>
  <c r="E695" i="3" s="1"/>
  <c r="D694" i="3"/>
  <c r="E694" i="3" s="1"/>
  <c r="D693" i="3"/>
  <c r="E693" i="3" s="1"/>
  <c r="D692" i="3"/>
  <c r="E692" i="3" s="1"/>
  <c r="D691" i="3"/>
  <c r="E691" i="3" s="1"/>
  <c r="D690" i="3"/>
  <c r="E690" i="3" s="1"/>
  <c r="D689" i="3"/>
  <c r="E689" i="3" s="1"/>
  <c r="D688" i="3"/>
  <c r="E688" i="3" s="1"/>
  <c r="D687" i="3"/>
  <c r="E687" i="3" s="1"/>
  <c r="D686" i="3"/>
  <c r="E686" i="3" s="1"/>
  <c r="D685" i="3"/>
  <c r="E685" i="3" s="1"/>
  <c r="D684" i="3"/>
  <c r="E684" i="3" s="1"/>
  <c r="D683" i="3"/>
  <c r="E683" i="3" s="1"/>
  <c r="D682" i="3"/>
  <c r="E682" i="3" s="1"/>
  <c r="D681" i="3"/>
  <c r="E681" i="3" s="1"/>
  <c r="D680" i="3"/>
  <c r="E680" i="3" s="1"/>
  <c r="D679" i="3"/>
  <c r="E679" i="3" s="1"/>
  <c r="D678" i="3"/>
  <c r="E678" i="3" s="1"/>
  <c r="D677" i="3"/>
  <c r="E677" i="3" s="1"/>
  <c r="D676" i="3"/>
  <c r="E676" i="3" s="1"/>
  <c r="D675" i="3"/>
  <c r="E675" i="3" s="1"/>
  <c r="D674" i="3"/>
  <c r="E674" i="3" s="1"/>
  <c r="D673" i="3"/>
  <c r="E673" i="3" s="1"/>
  <c r="D672" i="3"/>
  <c r="E672" i="3" s="1"/>
  <c r="D671" i="3"/>
  <c r="E671" i="3" s="1"/>
  <c r="E670" i="3"/>
  <c r="D670" i="3"/>
  <c r="D669" i="3"/>
  <c r="E669" i="3" s="1"/>
  <c r="D668" i="3"/>
  <c r="E668" i="3" s="1"/>
  <c r="D667" i="3"/>
  <c r="E667" i="3" s="1"/>
  <c r="D666" i="3"/>
  <c r="E666" i="3" s="1"/>
  <c r="F666" i="3" s="1"/>
  <c r="D665" i="3"/>
  <c r="E665" i="3" s="1"/>
  <c r="D664" i="3"/>
  <c r="E664" i="3" s="1"/>
  <c r="D663" i="3"/>
  <c r="E663" i="3" s="1"/>
  <c r="D662" i="3"/>
  <c r="E662" i="3" s="1"/>
  <c r="D661" i="3"/>
  <c r="E661" i="3" s="1"/>
  <c r="D660" i="3"/>
  <c r="E660" i="3" s="1"/>
  <c r="D659" i="3"/>
  <c r="E659" i="3" s="1"/>
  <c r="D658" i="3"/>
  <c r="E658" i="3" s="1"/>
  <c r="D657" i="3"/>
  <c r="E657" i="3" s="1"/>
  <c r="D656" i="3"/>
  <c r="E656" i="3" s="1"/>
  <c r="D655" i="3"/>
  <c r="E655" i="3" s="1"/>
  <c r="D654" i="3"/>
  <c r="E654" i="3" s="1"/>
  <c r="D653" i="3"/>
  <c r="E653" i="3" s="1"/>
  <c r="D652" i="3"/>
  <c r="E652" i="3" s="1"/>
  <c r="D651" i="3"/>
  <c r="E651" i="3" s="1"/>
  <c r="D650" i="3"/>
  <c r="E650" i="3" s="1"/>
  <c r="D649" i="3"/>
  <c r="E649" i="3" s="1"/>
  <c r="D648" i="3"/>
  <c r="E648" i="3" s="1"/>
  <c r="D647" i="3"/>
  <c r="E647" i="3" s="1"/>
  <c r="D646" i="3"/>
  <c r="E646" i="3" s="1"/>
  <c r="D645" i="3"/>
  <c r="E645" i="3" s="1"/>
  <c r="D644" i="3"/>
  <c r="E644" i="3" s="1"/>
  <c r="D643" i="3"/>
  <c r="E643" i="3" s="1"/>
  <c r="D642" i="3"/>
  <c r="E642" i="3" s="1"/>
  <c r="D641" i="3"/>
  <c r="E641" i="3" s="1"/>
  <c r="D640" i="3"/>
  <c r="E640" i="3" s="1"/>
  <c r="D639" i="3"/>
  <c r="E639" i="3" s="1"/>
  <c r="D638" i="3"/>
  <c r="E638" i="3" s="1"/>
  <c r="D637" i="3"/>
  <c r="E637" i="3" s="1"/>
  <c r="D636" i="3"/>
  <c r="E636" i="3" s="1"/>
  <c r="D635" i="3"/>
  <c r="E635" i="3" s="1"/>
  <c r="D634" i="3"/>
  <c r="E634" i="3" s="1"/>
  <c r="D633" i="3"/>
  <c r="E633" i="3" s="1"/>
  <c r="D632" i="3"/>
  <c r="E632" i="3" s="1"/>
  <c r="D631" i="3"/>
  <c r="E631" i="3" s="1"/>
  <c r="D630" i="3"/>
  <c r="E630" i="3" s="1"/>
  <c r="D629" i="3"/>
  <c r="E629" i="3" s="1"/>
  <c r="D628" i="3"/>
  <c r="E628" i="3" s="1"/>
  <c r="D627" i="3"/>
  <c r="E627" i="3" s="1"/>
  <c r="D626" i="3"/>
  <c r="E626" i="3" s="1"/>
  <c r="D625" i="3"/>
  <c r="E625" i="3" s="1"/>
  <c r="D624" i="3"/>
  <c r="E624" i="3" s="1"/>
  <c r="D623" i="3"/>
  <c r="E623" i="3" s="1"/>
  <c r="D622" i="3"/>
  <c r="E622" i="3" s="1"/>
  <c r="D621" i="3"/>
  <c r="E621" i="3" s="1"/>
  <c r="D620" i="3"/>
  <c r="E620" i="3" s="1"/>
  <c r="D619" i="3"/>
  <c r="E619" i="3" s="1"/>
  <c r="D618" i="3"/>
  <c r="E618" i="3" s="1"/>
  <c r="D617" i="3"/>
  <c r="E617" i="3" s="1"/>
  <c r="D616" i="3"/>
  <c r="E616" i="3" s="1"/>
  <c r="D615" i="3"/>
  <c r="E615" i="3" s="1"/>
  <c r="D614" i="3"/>
  <c r="E614" i="3" s="1"/>
  <c r="D613" i="3"/>
  <c r="E613" i="3" s="1"/>
  <c r="D612" i="3"/>
  <c r="E612" i="3" s="1"/>
  <c r="D611" i="3"/>
  <c r="E611" i="3" s="1"/>
  <c r="D610" i="3"/>
  <c r="E610" i="3" s="1"/>
  <c r="D609" i="3"/>
  <c r="E609" i="3" s="1"/>
  <c r="D608" i="3"/>
  <c r="E608" i="3" s="1"/>
  <c r="D607" i="3"/>
  <c r="E607" i="3" s="1"/>
  <c r="D606" i="3"/>
  <c r="E606" i="3" s="1"/>
  <c r="D605" i="3"/>
  <c r="E605" i="3" s="1"/>
  <c r="D604" i="3"/>
  <c r="E604" i="3" s="1"/>
  <c r="D603" i="3"/>
  <c r="E603" i="3" s="1"/>
  <c r="D602" i="3"/>
  <c r="E602" i="3" s="1"/>
  <c r="D601" i="3"/>
  <c r="E601" i="3" s="1"/>
  <c r="D600" i="3"/>
  <c r="E600" i="3" s="1"/>
  <c r="D599" i="3"/>
  <c r="E599" i="3" s="1"/>
  <c r="D598" i="3"/>
  <c r="E598" i="3" s="1"/>
  <c r="D597" i="3"/>
  <c r="E597" i="3" s="1"/>
  <c r="D596" i="3"/>
  <c r="E596" i="3" s="1"/>
  <c r="D595" i="3"/>
  <c r="E595" i="3" s="1"/>
  <c r="D594" i="3"/>
  <c r="E594" i="3" s="1"/>
  <c r="D593" i="3"/>
  <c r="E593" i="3" s="1"/>
  <c r="D592" i="3"/>
  <c r="E592" i="3" s="1"/>
  <c r="D591" i="3"/>
  <c r="E591" i="3" s="1"/>
  <c r="D590" i="3"/>
  <c r="E590" i="3" s="1"/>
  <c r="D589" i="3"/>
  <c r="E589" i="3" s="1"/>
  <c r="D588" i="3"/>
  <c r="E588" i="3" s="1"/>
  <c r="D587" i="3"/>
  <c r="E587" i="3" s="1"/>
  <c r="D586" i="3"/>
  <c r="E586" i="3" s="1"/>
  <c r="D585" i="3"/>
  <c r="E585" i="3" s="1"/>
  <c r="D584" i="3"/>
  <c r="E584" i="3" s="1"/>
  <c r="D583" i="3"/>
  <c r="E583" i="3" s="1"/>
  <c r="D582" i="3"/>
  <c r="E582" i="3" s="1"/>
  <c r="D581" i="3"/>
  <c r="E581" i="3" s="1"/>
  <c r="D580" i="3"/>
  <c r="E580" i="3" s="1"/>
  <c r="D579" i="3"/>
  <c r="E579" i="3" s="1"/>
  <c r="D578" i="3"/>
  <c r="E578" i="3" s="1"/>
  <c r="D577" i="3"/>
  <c r="E577" i="3" s="1"/>
  <c r="D576" i="3"/>
  <c r="E576" i="3" s="1"/>
  <c r="D575" i="3"/>
  <c r="E575" i="3" s="1"/>
  <c r="E574" i="3"/>
  <c r="D574" i="3"/>
  <c r="D573" i="3"/>
  <c r="E573" i="3" s="1"/>
  <c r="D572" i="3"/>
  <c r="E572" i="3" s="1"/>
  <c r="D571" i="3"/>
  <c r="E571" i="3" s="1"/>
  <c r="D570" i="3"/>
  <c r="E570" i="3" s="1"/>
  <c r="D569" i="3"/>
  <c r="E569" i="3" s="1"/>
  <c r="D568" i="3"/>
  <c r="E568" i="3" s="1"/>
  <c r="D567" i="3"/>
  <c r="E567" i="3" s="1"/>
  <c r="D566" i="3"/>
  <c r="E566" i="3" s="1"/>
  <c r="D565" i="3"/>
  <c r="E565" i="3" s="1"/>
  <c r="D564" i="3"/>
  <c r="E564" i="3" s="1"/>
  <c r="D563" i="3"/>
  <c r="E563" i="3" s="1"/>
  <c r="D562" i="3"/>
  <c r="E562" i="3" s="1"/>
  <c r="D561" i="3"/>
  <c r="E561" i="3" s="1"/>
  <c r="D560" i="3"/>
  <c r="E560" i="3" s="1"/>
  <c r="D559" i="3"/>
  <c r="E559" i="3" s="1"/>
  <c r="D558" i="3"/>
  <c r="E558" i="3" s="1"/>
  <c r="D557" i="3"/>
  <c r="E557" i="3" s="1"/>
  <c r="F557" i="3" s="1"/>
  <c r="D556" i="3"/>
  <c r="E556" i="3" s="1"/>
  <c r="D555" i="3"/>
  <c r="E555" i="3" s="1"/>
  <c r="D554" i="3"/>
  <c r="E554" i="3" s="1"/>
  <c r="D553" i="3"/>
  <c r="E553" i="3" s="1"/>
  <c r="D552" i="3"/>
  <c r="E552" i="3" s="1"/>
  <c r="D551" i="3"/>
  <c r="E551" i="3" s="1"/>
  <c r="D550" i="3"/>
  <c r="E550" i="3" s="1"/>
  <c r="D549" i="3"/>
  <c r="E549" i="3" s="1"/>
  <c r="D548" i="3"/>
  <c r="E548" i="3" s="1"/>
  <c r="D547" i="3"/>
  <c r="E547" i="3" s="1"/>
  <c r="D546" i="3"/>
  <c r="E546" i="3" s="1"/>
  <c r="D545" i="3"/>
  <c r="E545" i="3" s="1"/>
  <c r="D544" i="3"/>
  <c r="E544" i="3" s="1"/>
  <c r="D543" i="3"/>
  <c r="E543" i="3" s="1"/>
  <c r="D542" i="3"/>
  <c r="E542" i="3" s="1"/>
  <c r="D541" i="3"/>
  <c r="E541" i="3" s="1"/>
  <c r="D540" i="3"/>
  <c r="E540" i="3" s="1"/>
  <c r="D539" i="3"/>
  <c r="E539" i="3" s="1"/>
  <c r="D538" i="3"/>
  <c r="E538" i="3" s="1"/>
  <c r="D537" i="3"/>
  <c r="E537" i="3" s="1"/>
  <c r="D536" i="3"/>
  <c r="E536" i="3" s="1"/>
  <c r="D535" i="3"/>
  <c r="E535" i="3" s="1"/>
  <c r="E534" i="3"/>
  <c r="D534" i="3"/>
  <c r="D533" i="3"/>
  <c r="E533" i="3" s="1"/>
  <c r="D532" i="3"/>
  <c r="E532" i="3" s="1"/>
  <c r="D531" i="3"/>
  <c r="E531" i="3" s="1"/>
  <c r="D530" i="3"/>
  <c r="E530" i="3" s="1"/>
  <c r="D529" i="3"/>
  <c r="E529" i="3" s="1"/>
  <c r="D528" i="3"/>
  <c r="E528" i="3" s="1"/>
  <c r="D527" i="3"/>
  <c r="E527" i="3" s="1"/>
  <c r="D526" i="3"/>
  <c r="E526" i="3" s="1"/>
  <c r="D525" i="3"/>
  <c r="E525" i="3" s="1"/>
  <c r="D524" i="3"/>
  <c r="E524" i="3" s="1"/>
  <c r="D523" i="3"/>
  <c r="E523" i="3" s="1"/>
  <c r="D522" i="3"/>
  <c r="E522" i="3" s="1"/>
  <c r="D521" i="3"/>
  <c r="E521" i="3" s="1"/>
  <c r="D520" i="3"/>
  <c r="E520" i="3" s="1"/>
  <c r="D519" i="3"/>
  <c r="E519" i="3" s="1"/>
  <c r="D518" i="3"/>
  <c r="E518" i="3" s="1"/>
  <c r="D517" i="3"/>
  <c r="E517" i="3" s="1"/>
  <c r="D516" i="3"/>
  <c r="E516" i="3" s="1"/>
  <c r="D515" i="3"/>
  <c r="E515" i="3" s="1"/>
  <c r="D514" i="3"/>
  <c r="E514" i="3" s="1"/>
  <c r="D513" i="3"/>
  <c r="E513" i="3" s="1"/>
  <c r="D512" i="3"/>
  <c r="E512" i="3" s="1"/>
  <c r="D511" i="3"/>
  <c r="E511" i="3" s="1"/>
  <c r="D510" i="3"/>
  <c r="E510" i="3" s="1"/>
  <c r="D509" i="3"/>
  <c r="E509" i="3" s="1"/>
  <c r="D508" i="3"/>
  <c r="E508" i="3" s="1"/>
  <c r="D507" i="3"/>
  <c r="E507" i="3" s="1"/>
  <c r="D506" i="3"/>
  <c r="E506" i="3" s="1"/>
  <c r="D505" i="3"/>
  <c r="E505" i="3" s="1"/>
  <c r="D504" i="3"/>
  <c r="E504" i="3" s="1"/>
  <c r="D503" i="3"/>
  <c r="E503" i="3" s="1"/>
  <c r="E502" i="3"/>
  <c r="D502" i="3"/>
  <c r="D501" i="3"/>
  <c r="E501" i="3" s="1"/>
  <c r="D500" i="3"/>
  <c r="E500" i="3" s="1"/>
  <c r="D499" i="3"/>
  <c r="E499" i="3" s="1"/>
  <c r="D498" i="3"/>
  <c r="E498" i="3" s="1"/>
  <c r="D497" i="3"/>
  <c r="E497" i="3" s="1"/>
  <c r="D496" i="3"/>
  <c r="E496" i="3" s="1"/>
  <c r="D495" i="3"/>
  <c r="E495" i="3" s="1"/>
  <c r="D494" i="3"/>
  <c r="E494" i="3" s="1"/>
  <c r="D493" i="3"/>
  <c r="E493" i="3" s="1"/>
  <c r="D492" i="3"/>
  <c r="E492" i="3" s="1"/>
  <c r="D491" i="3"/>
  <c r="E491" i="3" s="1"/>
  <c r="D490" i="3"/>
  <c r="E490" i="3" s="1"/>
  <c r="D489" i="3"/>
  <c r="E489" i="3" s="1"/>
  <c r="D488" i="3"/>
  <c r="E488" i="3" s="1"/>
  <c r="D487" i="3"/>
  <c r="E487" i="3" s="1"/>
  <c r="D486" i="3"/>
  <c r="E486" i="3" s="1"/>
  <c r="D485" i="3"/>
  <c r="E485" i="3" s="1"/>
  <c r="D484" i="3"/>
  <c r="E484" i="3" s="1"/>
  <c r="D483" i="3"/>
  <c r="E483" i="3" s="1"/>
  <c r="D482" i="3"/>
  <c r="E482" i="3" s="1"/>
  <c r="D481" i="3"/>
  <c r="E481" i="3" s="1"/>
  <c r="D480" i="3"/>
  <c r="E480" i="3" s="1"/>
  <c r="D479" i="3"/>
  <c r="E479" i="3" s="1"/>
  <c r="D478" i="3"/>
  <c r="E478" i="3" s="1"/>
  <c r="D477" i="3"/>
  <c r="E477" i="3" s="1"/>
  <c r="D476" i="3"/>
  <c r="E476" i="3" s="1"/>
  <c r="D475" i="3"/>
  <c r="E475" i="3" s="1"/>
  <c r="D474" i="3"/>
  <c r="E474" i="3" s="1"/>
  <c r="D473" i="3"/>
  <c r="E473" i="3" s="1"/>
  <c r="D472" i="3"/>
  <c r="E472" i="3" s="1"/>
  <c r="D471" i="3"/>
  <c r="E471" i="3" s="1"/>
  <c r="D470" i="3"/>
  <c r="E470" i="3" s="1"/>
  <c r="D469" i="3"/>
  <c r="E469" i="3" s="1"/>
  <c r="D468" i="3"/>
  <c r="E468" i="3" s="1"/>
  <c r="D467" i="3"/>
  <c r="E467" i="3" s="1"/>
  <c r="D466" i="3"/>
  <c r="E466" i="3" s="1"/>
  <c r="D465" i="3"/>
  <c r="E465" i="3" s="1"/>
  <c r="D464" i="3"/>
  <c r="E464" i="3" s="1"/>
  <c r="D463" i="3"/>
  <c r="E463" i="3" s="1"/>
  <c r="D462" i="3"/>
  <c r="E462" i="3" s="1"/>
  <c r="D461" i="3"/>
  <c r="E461" i="3" s="1"/>
  <c r="D460" i="3"/>
  <c r="E460" i="3" s="1"/>
  <c r="D459" i="3"/>
  <c r="E459" i="3" s="1"/>
  <c r="D458" i="3"/>
  <c r="E458" i="3" s="1"/>
  <c r="D457" i="3"/>
  <c r="E457" i="3" s="1"/>
  <c r="D456" i="3"/>
  <c r="E456" i="3" s="1"/>
  <c r="D455" i="3"/>
  <c r="E455" i="3" s="1"/>
  <c r="D454" i="3"/>
  <c r="E454" i="3" s="1"/>
  <c r="D453" i="3"/>
  <c r="E453" i="3" s="1"/>
  <c r="D452" i="3"/>
  <c r="E452" i="3" s="1"/>
  <c r="D451" i="3"/>
  <c r="E451" i="3" s="1"/>
  <c r="D450" i="3"/>
  <c r="E450" i="3" s="1"/>
  <c r="D449" i="3"/>
  <c r="E449" i="3" s="1"/>
  <c r="D448" i="3"/>
  <c r="E448" i="3" s="1"/>
  <c r="D447" i="3"/>
  <c r="E447" i="3" s="1"/>
  <c r="D446" i="3"/>
  <c r="E446" i="3" s="1"/>
  <c r="F446" i="3" s="1"/>
  <c r="D445" i="3"/>
  <c r="E445" i="3" s="1"/>
  <c r="D444" i="3"/>
  <c r="E444" i="3" s="1"/>
  <c r="E443" i="3"/>
  <c r="D443" i="3"/>
  <c r="D442" i="3"/>
  <c r="E442" i="3" s="1"/>
  <c r="D441" i="3"/>
  <c r="E441" i="3" s="1"/>
  <c r="D440" i="3"/>
  <c r="E440" i="3" s="1"/>
  <c r="D439" i="3"/>
  <c r="E439" i="3" s="1"/>
  <c r="D438" i="3"/>
  <c r="E438" i="3" s="1"/>
  <c r="D437" i="3"/>
  <c r="E437" i="3" s="1"/>
  <c r="D436" i="3"/>
  <c r="E436" i="3" s="1"/>
  <c r="D435" i="3"/>
  <c r="E435" i="3" s="1"/>
  <c r="D434" i="3"/>
  <c r="E434" i="3" s="1"/>
  <c r="D433" i="3"/>
  <c r="E433" i="3" s="1"/>
  <c r="D432" i="3"/>
  <c r="E432" i="3" s="1"/>
  <c r="D431" i="3"/>
  <c r="E431" i="3" s="1"/>
  <c r="D430" i="3"/>
  <c r="E430" i="3" s="1"/>
  <c r="D429" i="3"/>
  <c r="E429" i="3" s="1"/>
  <c r="D428" i="3"/>
  <c r="E428" i="3" s="1"/>
  <c r="D427" i="3"/>
  <c r="E427" i="3" s="1"/>
  <c r="D426" i="3"/>
  <c r="E426" i="3" s="1"/>
  <c r="D425" i="3"/>
  <c r="E425" i="3" s="1"/>
  <c r="D424" i="3"/>
  <c r="E424" i="3" s="1"/>
  <c r="D423" i="3"/>
  <c r="E423" i="3" s="1"/>
  <c r="D422" i="3"/>
  <c r="E422" i="3" s="1"/>
  <c r="D421" i="3"/>
  <c r="E421" i="3" s="1"/>
  <c r="D420" i="3"/>
  <c r="E420" i="3" s="1"/>
  <c r="D419" i="3"/>
  <c r="E419" i="3" s="1"/>
  <c r="D418" i="3"/>
  <c r="E418" i="3" s="1"/>
  <c r="D417" i="3"/>
  <c r="E417" i="3" s="1"/>
  <c r="D416" i="3"/>
  <c r="E416" i="3" s="1"/>
  <c r="D415" i="3"/>
  <c r="E415" i="3" s="1"/>
  <c r="D414" i="3"/>
  <c r="E414" i="3" s="1"/>
  <c r="D413" i="3"/>
  <c r="E413" i="3" s="1"/>
  <c r="D412" i="3"/>
  <c r="E412" i="3" s="1"/>
  <c r="E411" i="3"/>
  <c r="D411" i="3"/>
  <c r="D410" i="3"/>
  <c r="E410" i="3" s="1"/>
  <c r="D409" i="3"/>
  <c r="E409" i="3" s="1"/>
  <c r="D408" i="3"/>
  <c r="E408" i="3" s="1"/>
  <c r="D407" i="3"/>
  <c r="E407" i="3" s="1"/>
  <c r="E406" i="3"/>
  <c r="D406" i="3"/>
  <c r="D405" i="3"/>
  <c r="E405" i="3" s="1"/>
  <c r="D404" i="3"/>
  <c r="E404" i="3" s="1"/>
  <c r="D403" i="3"/>
  <c r="E403" i="3" s="1"/>
  <c r="D402" i="3"/>
  <c r="E402" i="3" s="1"/>
  <c r="D401" i="3"/>
  <c r="E401" i="3" s="1"/>
  <c r="D400" i="3"/>
  <c r="E400" i="3" s="1"/>
  <c r="D399" i="3"/>
  <c r="E399" i="3" s="1"/>
  <c r="D398" i="3"/>
  <c r="E398" i="3" s="1"/>
  <c r="D397" i="3"/>
  <c r="E397" i="3" s="1"/>
  <c r="D396" i="3"/>
  <c r="E396" i="3" s="1"/>
  <c r="D395" i="3"/>
  <c r="E395" i="3" s="1"/>
  <c r="D394" i="3"/>
  <c r="E394" i="3" s="1"/>
  <c r="D393" i="3"/>
  <c r="E393" i="3" s="1"/>
  <c r="D392" i="3"/>
  <c r="E392" i="3" s="1"/>
  <c r="D391" i="3"/>
  <c r="E391" i="3" s="1"/>
  <c r="D390" i="3"/>
  <c r="E390" i="3" s="1"/>
  <c r="D389" i="3"/>
  <c r="E389" i="3" s="1"/>
  <c r="D388" i="3"/>
  <c r="E388" i="3" s="1"/>
  <c r="D387" i="3"/>
  <c r="E387" i="3" s="1"/>
  <c r="D386" i="3"/>
  <c r="E386" i="3" s="1"/>
  <c r="D385" i="3"/>
  <c r="E385" i="3" s="1"/>
  <c r="D384" i="3"/>
  <c r="E384" i="3" s="1"/>
  <c r="D383" i="3"/>
  <c r="E383" i="3" s="1"/>
  <c r="D382" i="3"/>
  <c r="E382" i="3" s="1"/>
  <c r="D381" i="3"/>
  <c r="E381" i="3" s="1"/>
  <c r="D380" i="3"/>
  <c r="E380" i="3" s="1"/>
  <c r="D379" i="3"/>
  <c r="E379" i="3" s="1"/>
  <c r="D378" i="3"/>
  <c r="E378" i="3" s="1"/>
  <c r="D377" i="3"/>
  <c r="E377" i="3" s="1"/>
  <c r="D376" i="3"/>
  <c r="E376" i="3" s="1"/>
  <c r="D375" i="3"/>
  <c r="E375" i="3" s="1"/>
  <c r="D374" i="3"/>
  <c r="E374" i="3" s="1"/>
  <c r="D373" i="3"/>
  <c r="E373" i="3" s="1"/>
  <c r="D372" i="3"/>
  <c r="E372" i="3" s="1"/>
  <c r="D371" i="3"/>
  <c r="E371" i="3" s="1"/>
  <c r="D370" i="3"/>
  <c r="E370" i="3" s="1"/>
  <c r="D369" i="3"/>
  <c r="E369" i="3" s="1"/>
  <c r="D368" i="3"/>
  <c r="E368" i="3" s="1"/>
  <c r="D367" i="3"/>
  <c r="E367" i="3" s="1"/>
  <c r="D366" i="3"/>
  <c r="E366" i="3" s="1"/>
  <c r="D365" i="3"/>
  <c r="E365" i="3" s="1"/>
  <c r="D364" i="3"/>
  <c r="E364" i="3" s="1"/>
  <c r="D363" i="3"/>
  <c r="E363" i="3" s="1"/>
  <c r="D362" i="3"/>
  <c r="E362" i="3" s="1"/>
  <c r="D361" i="3"/>
  <c r="E361" i="3" s="1"/>
  <c r="D360" i="3"/>
  <c r="E360" i="3" s="1"/>
  <c r="D359" i="3"/>
  <c r="E359" i="3" s="1"/>
  <c r="D358" i="3"/>
  <c r="E358" i="3" s="1"/>
  <c r="D357" i="3"/>
  <c r="E357" i="3" s="1"/>
  <c r="D356" i="3"/>
  <c r="E356" i="3" s="1"/>
  <c r="D355" i="3"/>
  <c r="E355" i="3" s="1"/>
  <c r="D354" i="3"/>
  <c r="E354" i="3" s="1"/>
  <c r="D353" i="3"/>
  <c r="E353" i="3" s="1"/>
  <c r="D352" i="3"/>
  <c r="E352" i="3" s="1"/>
  <c r="D351" i="3"/>
  <c r="E351" i="3" s="1"/>
  <c r="D350" i="3"/>
  <c r="E350" i="3" s="1"/>
  <c r="D349" i="3"/>
  <c r="E349" i="3" s="1"/>
  <c r="E348" i="3"/>
  <c r="D348" i="3"/>
  <c r="D347" i="3"/>
  <c r="E347" i="3" s="1"/>
  <c r="D346" i="3"/>
  <c r="E346" i="3" s="1"/>
  <c r="D345" i="3"/>
  <c r="E345" i="3" s="1"/>
  <c r="D344" i="3"/>
  <c r="E344" i="3" s="1"/>
  <c r="D343" i="3"/>
  <c r="E343" i="3" s="1"/>
  <c r="D342" i="3"/>
  <c r="E342" i="3" s="1"/>
  <c r="D341" i="3"/>
  <c r="E341" i="3" s="1"/>
  <c r="D340" i="3"/>
  <c r="E340" i="3" s="1"/>
  <c r="D339" i="3"/>
  <c r="E339" i="3" s="1"/>
  <c r="D338" i="3"/>
  <c r="E338" i="3" s="1"/>
  <c r="D337" i="3"/>
  <c r="E337" i="3" s="1"/>
  <c r="D336" i="3"/>
  <c r="E336" i="3" s="1"/>
  <c r="D335" i="3"/>
  <c r="E335" i="3" s="1"/>
  <c r="F335" i="3" s="1"/>
  <c r="D334" i="3"/>
  <c r="E334" i="3" s="1"/>
  <c r="D333" i="3"/>
  <c r="E333" i="3" s="1"/>
  <c r="D332" i="3"/>
  <c r="E332" i="3" s="1"/>
  <c r="D331" i="3"/>
  <c r="E331" i="3" s="1"/>
  <c r="D330" i="3"/>
  <c r="E330" i="3" s="1"/>
  <c r="D329" i="3"/>
  <c r="E329" i="3" s="1"/>
  <c r="D328" i="3"/>
  <c r="E328" i="3" s="1"/>
  <c r="D327" i="3"/>
  <c r="E327" i="3" s="1"/>
  <c r="D326" i="3"/>
  <c r="E326" i="3" s="1"/>
  <c r="D325" i="3"/>
  <c r="E325" i="3" s="1"/>
  <c r="D324" i="3"/>
  <c r="E324" i="3" s="1"/>
  <c r="D323" i="3"/>
  <c r="E323" i="3" s="1"/>
  <c r="D322" i="3"/>
  <c r="E322" i="3" s="1"/>
  <c r="D321" i="3"/>
  <c r="E321" i="3" s="1"/>
  <c r="D320" i="3"/>
  <c r="E320" i="3" s="1"/>
  <c r="D319" i="3"/>
  <c r="E319" i="3" s="1"/>
  <c r="D318" i="3"/>
  <c r="E318" i="3" s="1"/>
  <c r="D317" i="3"/>
  <c r="E317" i="3" s="1"/>
  <c r="D316" i="3"/>
  <c r="E316" i="3" s="1"/>
  <c r="D315" i="3"/>
  <c r="E315" i="3" s="1"/>
  <c r="D314" i="3"/>
  <c r="E314" i="3" s="1"/>
  <c r="D313" i="3"/>
  <c r="E313" i="3" s="1"/>
  <c r="D312" i="3"/>
  <c r="E312" i="3" s="1"/>
  <c r="E311" i="3"/>
  <c r="D311" i="3"/>
  <c r="D310" i="3"/>
  <c r="E310" i="3" s="1"/>
  <c r="D309" i="3"/>
  <c r="E309" i="3" s="1"/>
  <c r="D308" i="3"/>
  <c r="E308" i="3" s="1"/>
  <c r="D307" i="3"/>
  <c r="E307" i="3" s="1"/>
  <c r="D306" i="3"/>
  <c r="E306" i="3" s="1"/>
  <c r="D305" i="3"/>
  <c r="E305" i="3" s="1"/>
  <c r="D304" i="3"/>
  <c r="E304" i="3" s="1"/>
  <c r="D303" i="3"/>
  <c r="E303" i="3" s="1"/>
  <c r="D302" i="3"/>
  <c r="E302" i="3" s="1"/>
  <c r="D301" i="3"/>
  <c r="E301" i="3" s="1"/>
  <c r="D300" i="3"/>
  <c r="E300" i="3" s="1"/>
  <c r="D299" i="3"/>
  <c r="E299" i="3" s="1"/>
  <c r="D298" i="3"/>
  <c r="E298" i="3" s="1"/>
  <c r="E297" i="3"/>
  <c r="D297" i="3"/>
  <c r="D296" i="3"/>
  <c r="E296" i="3" s="1"/>
  <c r="D295" i="3"/>
  <c r="E295" i="3" s="1"/>
  <c r="D294" i="3"/>
  <c r="E294" i="3" s="1"/>
  <c r="D293" i="3"/>
  <c r="E293" i="3" s="1"/>
  <c r="D292" i="3"/>
  <c r="E292" i="3" s="1"/>
  <c r="D291" i="3"/>
  <c r="E291" i="3" s="1"/>
  <c r="D290" i="3"/>
  <c r="E290" i="3" s="1"/>
  <c r="D289" i="3"/>
  <c r="E289" i="3" s="1"/>
  <c r="D288" i="3"/>
  <c r="E288" i="3" s="1"/>
  <c r="D287" i="3"/>
  <c r="E287" i="3" s="1"/>
  <c r="D286" i="3"/>
  <c r="E286" i="3" s="1"/>
  <c r="E285" i="3"/>
  <c r="D285" i="3"/>
  <c r="D284" i="3"/>
  <c r="E284" i="3" s="1"/>
  <c r="D283" i="3"/>
  <c r="E283" i="3" s="1"/>
  <c r="D282" i="3"/>
  <c r="E282" i="3" s="1"/>
  <c r="D281" i="3"/>
  <c r="E281" i="3" s="1"/>
  <c r="D280" i="3"/>
  <c r="E280" i="3" s="1"/>
  <c r="D279" i="3"/>
  <c r="E279" i="3" s="1"/>
  <c r="D278" i="3"/>
  <c r="E278" i="3" s="1"/>
  <c r="D277" i="3"/>
  <c r="E277" i="3" s="1"/>
  <c r="D276" i="3"/>
  <c r="E276" i="3" s="1"/>
  <c r="D275" i="3"/>
  <c r="E275" i="3" s="1"/>
  <c r="D274" i="3"/>
  <c r="E274" i="3" s="1"/>
  <c r="D273" i="3"/>
  <c r="E273" i="3" s="1"/>
  <c r="D272" i="3"/>
  <c r="E272" i="3" s="1"/>
  <c r="D271" i="3"/>
  <c r="E271" i="3" s="1"/>
  <c r="E270" i="3"/>
  <c r="D270" i="3"/>
  <c r="E269" i="3"/>
  <c r="D269" i="3"/>
  <c r="D268" i="3"/>
  <c r="E268" i="3" s="1"/>
  <c r="D267" i="3"/>
  <c r="E267" i="3" s="1"/>
  <c r="D266" i="3"/>
  <c r="E266" i="3" s="1"/>
  <c r="D265" i="3"/>
  <c r="E265" i="3" s="1"/>
  <c r="D264" i="3"/>
  <c r="E264" i="3" s="1"/>
  <c r="D263" i="3"/>
  <c r="E263" i="3" s="1"/>
  <c r="D262" i="3"/>
  <c r="E262" i="3" s="1"/>
  <c r="D261" i="3"/>
  <c r="E261" i="3" s="1"/>
  <c r="D260" i="3"/>
  <c r="E260" i="3" s="1"/>
  <c r="D259" i="3"/>
  <c r="E259" i="3" s="1"/>
  <c r="D258" i="3"/>
  <c r="E258" i="3" s="1"/>
  <c r="E257" i="3"/>
  <c r="D257" i="3"/>
  <c r="D256" i="3"/>
  <c r="E256" i="3" s="1"/>
  <c r="D255" i="3"/>
  <c r="E255" i="3" s="1"/>
  <c r="D254" i="3"/>
  <c r="E254" i="3" s="1"/>
  <c r="D253" i="3"/>
  <c r="E253" i="3" s="1"/>
  <c r="D252" i="3"/>
  <c r="E252" i="3" s="1"/>
  <c r="D251" i="3"/>
  <c r="E251" i="3" s="1"/>
  <c r="E250" i="3"/>
  <c r="D250" i="3"/>
  <c r="D249" i="3"/>
  <c r="E249" i="3" s="1"/>
  <c r="D248" i="3"/>
  <c r="E248" i="3" s="1"/>
  <c r="D247" i="3"/>
  <c r="E247" i="3" s="1"/>
  <c r="D246" i="3"/>
  <c r="E246" i="3" s="1"/>
  <c r="D245" i="3"/>
  <c r="E245" i="3" s="1"/>
  <c r="D244" i="3"/>
  <c r="E244" i="3" s="1"/>
  <c r="D243" i="3"/>
  <c r="E243" i="3" s="1"/>
  <c r="D242" i="3"/>
  <c r="E242" i="3" s="1"/>
  <c r="D241" i="3"/>
  <c r="E241" i="3" s="1"/>
  <c r="D240" i="3"/>
  <c r="E240" i="3" s="1"/>
  <c r="D239" i="3"/>
  <c r="E239" i="3" s="1"/>
  <c r="D238" i="3"/>
  <c r="E238" i="3" s="1"/>
  <c r="D237" i="3"/>
  <c r="E237" i="3" s="1"/>
  <c r="D236" i="3"/>
  <c r="E236" i="3" s="1"/>
  <c r="D235" i="3"/>
  <c r="E235" i="3" s="1"/>
  <c r="D234" i="3"/>
  <c r="E234" i="3" s="1"/>
  <c r="D233" i="3"/>
  <c r="E233" i="3" s="1"/>
  <c r="D232" i="3"/>
  <c r="E232" i="3" s="1"/>
  <c r="D231" i="3"/>
  <c r="E231" i="3" s="1"/>
  <c r="D230" i="3"/>
  <c r="E230" i="3" s="1"/>
  <c r="D229" i="3"/>
  <c r="E229" i="3" s="1"/>
  <c r="D228" i="3"/>
  <c r="E228" i="3" s="1"/>
  <c r="D227" i="3"/>
  <c r="E227" i="3" s="1"/>
  <c r="D226" i="3"/>
  <c r="E226" i="3" s="1"/>
  <c r="D225" i="3"/>
  <c r="E225" i="3" s="1"/>
  <c r="D224" i="3"/>
  <c r="E224" i="3" s="1"/>
  <c r="F224" i="3" s="1"/>
  <c r="D223" i="3"/>
  <c r="E223" i="3" s="1"/>
  <c r="D222" i="3"/>
  <c r="E222" i="3" s="1"/>
  <c r="E221" i="3"/>
  <c r="D221" i="3"/>
  <c r="D220" i="3"/>
  <c r="E220" i="3" s="1"/>
  <c r="D219" i="3"/>
  <c r="E219" i="3" s="1"/>
  <c r="D218" i="3"/>
  <c r="E218" i="3" s="1"/>
  <c r="D217" i="3"/>
  <c r="E217" i="3" s="1"/>
  <c r="D216" i="3"/>
  <c r="E216" i="3" s="1"/>
  <c r="D215" i="3"/>
  <c r="E215" i="3" s="1"/>
  <c r="D214" i="3"/>
  <c r="E214" i="3" s="1"/>
  <c r="E213" i="3"/>
  <c r="D213" i="3"/>
  <c r="D212" i="3"/>
  <c r="E212" i="3" s="1"/>
  <c r="D211" i="3"/>
  <c r="E211" i="3" s="1"/>
  <c r="D210" i="3"/>
  <c r="E210" i="3" s="1"/>
  <c r="D209" i="3"/>
  <c r="E209" i="3" s="1"/>
  <c r="D208" i="3"/>
  <c r="E208" i="3" s="1"/>
  <c r="D207" i="3"/>
  <c r="E207" i="3" s="1"/>
  <c r="D206" i="3"/>
  <c r="E206" i="3" s="1"/>
  <c r="D205" i="3"/>
  <c r="E205" i="3" s="1"/>
  <c r="D204" i="3"/>
  <c r="E204" i="3" s="1"/>
  <c r="D203" i="3"/>
  <c r="E203" i="3" s="1"/>
  <c r="D202" i="3"/>
  <c r="E202" i="3" s="1"/>
  <c r="D201" i="3"/>
  <c r="E201" i="3" s="1"/>
  <c r="D200" i="3"/>
  <c r="E200" i="3" s="1"/>
  <c r="D199" i="3"/>
  <c r="E199" i="3" s="1"/>
  <c r="D198" i="3"/>
  <c r="E198" i="3" s="1"/>
  <c r="D197" i="3"/>
  <c r="E197" i="3" s="1"/>
  <c r="D196" i="3"/>
  <c r="E196" i="3" s="1"/>
  <c r="D195" i="3"/>
  <c r="E195" i="3" s="1"/>
  <c r="D194" i="3"/>
  <c r="E194" i="3" s="1"/>
  <c r="D193" i="3"/>
  <c r="E193" i="3" s="1"/>
  <c r="D192" i="3"/>
  <c r="E192" i="3" s="1"/>
  <c r="D191" i="3"/>
  <c r="E191" i="3" s="1"/>
  <c r="D190" i="3"/>
  <c r="E190" i="3" s="1"/>
  <c r="D189" i="3"/>
  <c r="E189" i="3" s="1"/>
  <c r="D188" i="3"/>
  <c r="E188" i="3" s="1"/>
  <c r="D187" i="3"/>
  <c r="E187" i="3" s="1"/>
  <c r="D186" i="3"/>
  <c r="E186" i="3" s="1"/>
  <c r="D185" i="3"/>
  <c r="E185" i="3" s="1"/>
  <c r="D184" i="3"/>
  <c r="E184" i="3" s="1"/>
  <c r="D183" i="3"/>
  <c r="E183" i="3" s="1"/>
  <c r="D182" i="3"/>
  <c r="E182" i="3" s="1"/>
  <c r="D181" i="3"/>
  <c r="E181" i="3" s="1"/>
  <c r="D180" i="3"/>
  <c r="E180" i="3" s="1"/>
  <c r="D179" i="3"/>
  <c r="E179" i="3" s="1"/>
  <c r="D178" i="3"/>
  <c r="E178" i="3" s="1"/>
  <c r="D177" i="3"/>
  <c r="E177" i="3" s="1"/>
  <c r="D176" i="3"/>
  <c r="E176" i="3" s="1"/>
  <c r="D175" i="3"/>
  <c r="E175" i="3" s="1"/>
  <c r="D174" i="3"/>
  <c r="E174" i="3" s="1"/>
  <c r="D173" i="3"/>
  <c r="E173" i="3" s="1"/>
  <c r="D172" i="3"/>
  <c r="E172" i="3" s="1"/>
  <c r="D171" i="3"/>
  <c r="E171" i="3" s="1"/>
  <c r="D170" i="3"/>
  <c r="E170" i="3" s="1"/>
  <c r="D169" i="3"/>
  <c r="E169" i="3" s="1"/>
  <c r="D168" i="3"/>
  <c r="E168" i="3" s="1"/>
  <c r="D167" i="3"/>
  <c r="E167" i="3" s="1"/>
  <c r="D166" i="3"/>
  <c r="E166" i="3" s="1"/>
  <c r="D165" i="3"/>
  <c r="E165" i="3" s="1"/>
  <c r="D164" i="3"/>
  <c r="E164" i="3" s="1"/>
  <c r="D163" i="3"/>
  <c r="E163" i="3" s="1"/>
  <c r="D162" i="3"/>
  <c r="E162" i="3" s="1"/>
  <c r="D161" i="3"/>
  <c r="E161" i="3" s="1"/>
  <c r="E160" i="3"/>
  <c r="D160" i="3"/>
  <c r="D159" i="3"/>
  <c r="E159" i="3" s="1"/>
  <c r="D158" i="3"/>
  <c r="E158" i="3" s="1"/>
  <c r="D157" i="3"/>
  <c r="E157" i="3" s="1"/>
  <c r="D156" i="3"/>
  <c r="E156" i="3" s="1"/>
  <c r="D155" i="3"/>
  <c r="E155" i="3" s="1"/>
  <c r="E154" i="3"/>
  <c r="D154" i="3"/>
  <c r="D153" i="3"/>
  <c r="E153" i="3" s="1"/>
  <c r="D152" i="3"/>
  <c r="E152" i="3" s="1"/>
  <c r="D151" i="3"/>
  <c r="E151" i="3" s="1"/>
  <c r="D150" i="3"/>
  <c r="E150" i="3" s="1"/>
  <c r="D149" i="3"/>
  <c r="E149" i="3" s="1"/>
  <c r="D148" i="3"/>
  <c r="E148" i="3" s="1"/>
  <c r="D147" i="3"/>
  <c r="E147" i="3" s="1"/>
  <c r="D146" i="3"/>
  <c r="E146" i="3" s="1"/>
  <c r="D145" i="3"/>
  <c r="E145" i="3" s="1"/>
  <c r="D144" i="3"/>
  <c r="E144" i="3" s="1"/>
  <c r="D143" i="3"/>
  <c r="E143" i="3" s="1"/>
  <c r="D142" i="3"/>
  <c r="E142" i="3" s="1"/>
  <c r="D141" i="3"/>
  <c r="E141" i="3" s="1"/>
  <c r="D140" i="3"/>
  <c r="E140" i="3" s="1"/>
  <c r="D139" i="3"/>
  <c r="E139" i="3" s="1"/>
  <c r="D138" i="3"/>
  <c r="E138" i="3" s="1"/>
  <c r="D137" i="3"/>
  <c r="E137" i="3" s="1"/>
  <c r="D136" i="3"/>
  <c r="E136" i="3" s="1"/>
  <c r="D135" i="3"/>
  <c r="E135" i="3" s="1"/>
  <c r="D134" i="3"/>
  <c r="E134" i="3" s="1"/>
  <c r="D133" i="3"/>
  <c r="E133" i="3" s="1"/>
  <c r="D132" i="3"/>
  <c r="E132" i="3" s="1"/>
  <c r="D131" i="3"/>
  <c r="E131" i="3" s="1"/>
  <c r="D130" i="3"/>
  <c r="E130" i="3" s="1"/>
  <c r="D129" i="3"/>
  <c r="E129" i="3" s="1"/>
  <c r="D128" i="3"/>
  <c r="E128" i="3" s="1"/>
  <c r="D127" i="3"/>
  <c r="E127" i="3" s="1"/>
  <c r="D126" i="3"/>
  <c r="E126" i="3" s="1"/>
  <c r="D125" i="3"/>
  <c r="E125" i="3" s="1"/>
  <c r="D124" i="3"/>
  <c r="E124" i="3" s="1"/>
  <c r="D123" i="3"/>
  <c r="E123" i="3" s="1"/>
  <c r="D122" i="3"/>
  <c r="E122" i="3" s="1"/>
  <c r="D121" i="3"/>
  <c r="E121" i="3" s="1"/>
  <c r="D120" i="3"/>
  <c r="E120" i="3" s="1"/>
  <c r="D119" i="3"/>
  <c r="E119" i="3" s="1"/>
  <c r="D118" i="3"/>
  <c r="E118" i="3" s="1"/>
  <c r="D117" i="3"/>
  <c r="E117" i="3" s="1"/>
  <c r="D116" i="3"/>
  <c r="E116" i="3" s="1"/>
  <c r="D115" i="3"/>
  <c r="E115" i="3" s="1"/>
  <c r="D114" i="3"/>
  <c r="E114" i="3" s="1"/>
  <c r="D113" i="3"/>
  <c r="E113" i="3" s="1"/>
  <c r="F113" i="3" s="1"/>
  <c r="F114" i="3" s="1"/>
  <c r="D112" i="3"/>
  <c r="E112" i="3" s="1"/>
  <c r="D111" i="3"/>
  <c r="E111" i="3" s="1"/>
  <c r="D110" i="3"/>
  <c r="E110" i="3" s="1"/>
  <c r="D109" i="3"/>
  <c r="E109" i="3" s="1"/>
  <c r="D108" i="3"/>
  <c r="E108" i="3" s="1"/>
  <c r="D107" i="3"/>
  <c r="E107" i="3" s="1"/>
  <c r="D106" i="3"/>
  <c r="E106" i="3" s="1"/>
  <c r="D105" i="3"/>
  <c r="E105" i="3" s="1"/>
  <c r="D104" i="3"/>
  <c r="E104" i="3" s="1"/>
  <c r="D103" i="3"/>
  <c r="E103" i="3" s="1"/>
  <c r="D102" i="3"/>
  <c r="E102" i="3" s="1"/>
  <c r="D101" i="3"/>
  <c r="E101" i="3" s="1"/>
  <c r="D100" i="3"/>
  <c r="E100" i="3" s="1"/>
  <c r="D99" i="3"/>
  <c r="E99" i="3" s="1"/>
  <c r="D98" i="3"/>
  <c r="E98" i="3" s="1"/>
  <c r="D97" i="3"/>
  <c r="E97" i="3" s="1"/>
  <c r="D96" i="3"/>
  <c r="E96" i="3" s="1"/>
  <c r="D95" i="3"/>
  <c r="E95" i="3" s="1"/>
  <c r="D94" i="3"/>
  <c r="E94" i="3" s="1"/>
  <c r="D93" i="3"/>
  <c r="E93" i="3" s="1"/>
  <c r="D92" i="3"/>
  <c r="E92" i="3" s="1"/>
  <c r="D91" i="3"/>
  <c r="E91" i="3" s="1"/>
  <c r="D90" i="3"/>
  <c r="E90" i="3" s="1"/>
  <c r="D89" i="3"/>
  <c r="E89" i="3" s="1"/>
  <c r="D88" i="3"/>
  <c r="E88" i="3" s="1"/>
  <c r="D87" i="3"/>
  <c r="E87" i="3" s="1"/>
  <c r="D86" i="3"/>
  <c r="E86" i="3" s="1"/>
  <c r="D85" i="3"/>
  <c r="E85" i="3" s="1"/>
  <c r="D84" i="3"/>
  <c r="E84" i="3" s="1"/>
  <c r="D83" i="3"/>
  <c r="E83" i="3" s="1"/>
  <c r="D82" i="3"/>
  <c r="E82" i="3" s="1"/>
  <c r="D81" i="3"/>
  <c r="E81" i="3" s="1"/>
  <c r="D80" i="3"/>
  <c r="E80" i="3" s="1"/>
  <c r="D79" i="3"/>
  <c r="E79" i="3" s="1"/>
  <c r="D78" i="3"/>
  <c r="E78" i="3" s="1"/>
  <c r="D77" i="3"/>
  <c r="E77" i="3" s="1"/>
  <c r="D76" i="3"/>
  <c r="E76" i="3" s="1"/>
  <c r="D75" i="3"/>
  <c r="E75" i="3" s="1"/>
  <c r="D74" i="3"/>
  <c r="E74" i="3" s="1"/>
  <c r="D73" i="3"/>
  <c r="E73" i="3" s="1"/>
  <c r="D72" i="3"/>
  <c r="E72" i="3" s="1"/>
  <c r="D71" i="3"/>
  <c r="E71" i="3" s="1"/>
  <c r="D70" i="3"/>
  <c r="E70" i="3" s="1"/>
  <c r="D69" i="3"/>
  <c r="E69" i="3" s="1"/>
  <c r="D68" i="3"/>
  <c r="E68" i="3" s="1"/>
  <c r="D67" i="3"/>
  <c r="E67" i="3" s="1"/>
  <c r="D66" i="3"/>
  <c r="E66" i="3" s="1"/>
  <c r="D65" i="3"/>
  <c r="E65" i="3" s="1"/>
  <c r="D64" i="3"/>
  <c r="E64" i="3" s="1"/>
  <c r="D63" i="3"/>
  <c r="E63" i="3" s="1"/>
  <c r="D62" i="3"/>
  <c r="E62" i="3" s="1"/>
  <c r="D61" i="3"/>
  <c r="E61" i="3" s="1"/>
  <c r="D60" i="3"/>
  <c r="E60" i="3" s="1"/>
  <c r="D59" i="3"/>
  <c r="E59" i="3" s="1"/>
  <c r="D58" i="3"/>
  <c r="E58" i="3" s="1"/>
  <c r="D57" i="3"/>
  <c r="E57" i="3" s="1"/>
  <c r="D56" i="3"/>
  <c r="E56" i="3" s="1"/>
  <c r="D55" i="3"/>
  <c r="E55" i="3" s="1"/>
  <c r="D54" i="3"/>
  <c r="E54" i="3" s="1"/>
  <c r="D53" i="3"/>
  <c r="E53" i="3" s="1"/>
  <c r="D52" i="3"/>
  <c r="E52" i="3" s="1"/>
  <c r="D51" i="3"/>
  <c r="E51" i="3" s="1"/>
  <c r="D50" i="3"/>
  <c r="E50" i="3" s="1"/>
  <c r="D49" i="3"/>
  <c r="E49" i="3" s="1"/>
  <c r="D48" i="3"/>
  <c r="E48" i="3" s="1"/>
  <c r="D47" i="3"/>
  <c r="E47" i="3" s="1"/>
  <c r="D46" i="3"/>
  <c r="E46" i="3" s="1"/>
  <c r="D45" i="3"/>
  <c r="E45" i="3" s="1"/>
  <c r="D44" i="3"/>
  <c r="E44" i="3" s="1"/>
  <c r="D43" i="3"/>
  <c r="E43" i="3" s="1"/>
  <c r="D42" i="3"/>
  <c r="E42" i="3" s="1"/>
  <c r="D41" i="3"/>
  <c r="E41" i="3" s="1"/>
  <c r="D40" i="3"/>
  <c r="E40" i="3" s="1"/>
  <c r="D39" i="3"/>
  <c r="E39" i="3" s="1"/>
  <c r="D38" i="3"/>
  <c r="E38" i="3" s="1"/>
  <c r="D37" i="3"/>
  <c r="E37" i="3" s="1"/>
  <c r="D36" i="3"/>
  <c r="E36" i="3" s="1"/>
  <c r="D35" i="3"/>
  <c r="E35" i="3" s="1"/>
  <c r="D34" i="3"/>
  <c r="E34" i="3" s="1"/>
  <c r="D33" i="3"/>
  <c r="E33" i="3" s="1"/>
  <c r="D32" i="3"/>
  <c r="E32" i="3" s="1"/>
  <c r="D31" i="3"/>
  <c r="E31" i="3" s="1"/>
  <c r="D30" i="3"/>
  <c r="E30" i="3" s="1"/>
  <c r="E29" i="3"/>
  <c r="D29" i="3"/>
  <c r="D28" i="3"/>
  <c r="E28" i="3" s="1"/>
  <c r="D27" i="3"/>
  <c r="E27" i="3" s="1"/>
  <c r="D26" i="3"/>
  <c r="E26" i="3" s="1"/>
  <c r="D25" i="3"/>
  <c r="E25" i="3" s="1"/>
  <c r="D24" i="3"/>
  <c r="E24" i="3" s="1"/>
  <c r="D23" i="3"/>
  <c r="E23" i="3" s="1"/>
  <c r="E22" i="3"/>
  <c r="D22" i="3"/>
  <c r="D21" i="3"/>
  <c r="E21" i="3" s="1"/>
  <c r="D20" i="3"/>
  <c r="E20" i="3" s="1"/>
  <c r="D19" i="3"/>
  <c r="E19" i="3" s="1"/>
  <c r="D18" i="3"/>
  <c r="E18" i="3" s="1"/>
  <c r="D17" i="3"/>
  <c r="E17" i="3" s="1"/>
  <c r="D16" i="3"/>
  <c r="E16" i="3" s="1"/>
  <c r="D15" i="3"/>
  <c r="E15" i="3" s="1"/>
  <c r="E14" i="3"/>
  <c r="D14" i="3"/>
  <c r="D13" i="3"/>
  <c r="E13" i="3" s="1"/>
  <c r="D12" i="3"/>
  <c r="E12" i="3" s="1"/>
  <c r="D11" i="3"/>
  <c r="E11" i="3" s="1"/>
  <c r="D10" i="3"/>
  <c r="E10" i="3" s="1"/>
  <c r="D9" i="3"/>
  <c r="E9" i="3" s="1"/>
  <c r="D8" i="3"/>
  <c r="E8" i="3" s="1"/>
  <c r="D7" i="3"/>
  <c r="E7" i="3" s="1"/>
  <c r="D6" i="3"/>
  <c r="E6" i="3" s="1"/>
  <c r="D5" i="3"/>
  <c r="E5" i="3" s="1"/>
  <c r="D4" i="3"/>
  <c r="E4" i="3" s="1"/>
  <c r="D3" i="3"/>
  <c r="E3" i="3" s="1"/>
  <c r="D2" i="3"/>
  <c r="E2" i="3" s="1"/>
  <c r="F2" i="3" s="1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F1435" i="3" l="1"/>
  <c r="F558" i="3"/>
  <c r="F1874" i="3"/>
  <c r="F1436" i="3"/>
  <c r="F887" i="3"/>
  <c r="F996" i="3"/>
  <c r="F997" i="3" s="1"/>
  <c r="F998" i="3" s="1"/>
  <c r="F999" i="3" s="1"/>
  <c r="F1000" i="3" s="1"/>
  <c r="F1001" i="3" s="1"/>
  <c r="F1002" i="3" s="1"/>
  <c r="F1003" i="3" s="1"/>
  <c r="F1004" i="3" s="1"/>
  <c r="F1005" i="3" s="1"/>
  <c r="F1006" i="3" s="1"/>
  <c r="F1007" i="3" s="1"/>
  <c r="F1008" i="3" s="1"/>
  <c r="F1009" i="3" s="1"/>
  <c r="F1010" i="3" s="1"/>
  <c r="F1011" i="3" s="1"/>
  <c r="F1012" i="3" s="1"/>
  <c r="F1013" i="3" s="1"/>
  <c r="F1014" i="3" s="1"/>
  <c r="F1015" i="3" s="1"/>
  <c r="F1016" i="3" s="1"/>
  <c r="F1017" i="3" s="1"/>
  <c r="F1018" i="3" s="1"/>
  <c r="F1019" i="3" s="1"/>
  <c r="F1020" i="3" s="1"/>
  <c r="F1021" i="3" s="1"/>
  <c r="F1022" i="3" s="1"/>
  <c r="F1023" i="3" s="1"/>
  <c r="F1024" i="3" s="1"/>
  <c r="F1025" i="3" s="1"/>
  <c r="F1026" i="3" s="1"/>
  <c r="F1027" i="3" s="1"/>
  <c r="F1028" i="3" s="1"/>
  <c r="F1029" i="3" s="1"/>
  <c r="F1030" i="3" s="1"/>
  <c r="F1031" i="3" s="1"/>
  <c r="F1032" i="3" s="1"/>
  <c r="F1033" i="3" s="1"/>
  <c r="F1034" i="3" s="1"/>
  <c r="F1035" i="3" s="1"/>
  <c r="F1036" i="3" s="1"/>
  <c r="F1037" i="3" s="1"/>
  <c r="F1038" i="3" s="1"/>
  <c r="F1039" i="3" s="1"/>
  <c r="F1040" i="3" s="1"/>
  <c r="F1041" i="3" s="1"/>
  <c r="F1042" i="3" s="1"/>
  <c r="F1043" i="3" s="1"/>
  <c r="F1044" i="3" s="1"/>
  <c r="F1045" i="3" s="1"/>
  <c r="F1046" i="3" s="1"/>
  <c r="F1047" i="3" s="1"/>
  <c r="F1048" i="3" s="1"/>
  <c r="F1049" i="3" s="1"/>
  <c r="F1050" i="3" s="1"/>
  <c r="F1051" i="3" s="1"/>
  <c r="F1052" i="3" s="1"/>
  <c r="F1053" i="3" s="1"/>
  <c r="F1054" i="3" s="1"/>
  <c r="F1055" i="3" s="1"/>
  <c r="F1056" i="3" s="1"/>
  <c r="F1057" i="3" s="1"/>
  <c r="F1058" i="3" s="1"/>
  <c r="F1059" i="3" s="1"/>
  <c r="F1060" i="3" s="1"/>
  <c r="F1061" i="3" s="1"/>
  <c r="F1062" i="3" s="1"/>
  <c r="F1063" i="3" s="1"/>
  <c r="F1064" i="3" s="1"/>
  <c r="F1065" i="3" s="1"/>
  <c r="F1066" i="3" s="1"/>
  <c r="F1067" i="3" s="1"/>
  <c r="F1068" i="3" s="1"/>
  <c r="F1069" i="3" s="1"/>
  <c r="F1070" i="3" s="1"/>
  <c r="F1071" i="3" s="1"/>
  <c r="F1072" i="3" s="1"/>
  <c r="F1073" i="3" s="1"/>
  <c r="F1074" i="3" s="1"/>
  <c r="F1075" i="3" s="1"/>
  <c r="F1076" i="3" s="1"/>
  <c r="F1077" i="3" s="1"/>
  <c r="F1078" i="3" s="1"/>
  <c r="F1079" i="3" s="1"/>
  <c r="F1080" i="3" s="1"/>
  <c r="F1081" i="3" s="1"/>
  <c r="F1082" i="3" s="1"/>
  <c r="F1083" i="3" s="1"/>
  <c r="F1084" i="3" s="1"/>
  <c r="F1085" i="3" s="1"/>
  <c r="F1086" i="3" s="1"/>
  <c r="F1087" i="3" s="1"/>
  <c r="F1088" i="3" s="1"/>
  <c r="F1089" i="3" s="1"/>
  <c r="F1090" i="3" s="1"/>
  <c r="F1091" i="3" s="1"/>
  <c r="F1092" i="3" s="1"/>
  <c r="F1093" i="3" s="1"/>
  <c r="F1094" i="3" s="1"/>
  <c r="F1095" i="3" s="1"/>
  <c r="F1096" i="3" s="1"/>
  <c r="F1097" i="3" s="1"/>
  <c r="F1098" i="3" s="1"/>
  <c r="F1099" i="3" s="1"/>
  <c r="F1100" i="3" s="1"/>
  <c r="F1101" i="3" s="1"/>
  <c r="F1102" i="3" s="1"/>
  <c r="F1103" i="3" s="1"/>
  <c r="F1104" i="3" s="1"/>
  <c r="F336" i="3"/>
  <c r="F337" i="3" s="1"/>
  <c r="F338" i="3" s="1"/>
  <c r="F339" i="3" s="1"/>
  <c r="F340" i="3" s="1"/>
  <c r="F341" i="3" s="1"/>
  <c r="F342" i="3" s="1"/>
  <c r="F343" i="3" s="1"/>
  <c r="F344" i="3" s="1"/>
  <c r="F345" i="3" s="1"/>
  <c r="F346" i="3" s="1"/>
  <c r="F347" i="3" s="1"/>
  <c r="F348" i="3" s="1"/>
  <c r="F349" i="3" s="1"/>
  <c r="F350" i="3" s="1"/>
  <c r="F351" i="3" s="1"/>
  <c r="F352" i="3" s="1"/>
  <c r="F353" i="3" s="1"/>
  <c r="F354" i="3" s="1"/>
  <c r="F355" i="3" s="1"/>
  <c r="F356" i="3" s="1"/>
  <c r="F357" i="3" s="1"/>
  <c r="F358" i="3" s="1"/>
  <c r="F359" i="3" s="1"/>
  <c r="F360" i="3" s="1"/>
  <c r="F361" i="3" s="1"/>
  <c r="F362" i="3" s="1"/>
  <c r="F363" i="3" s="1"/>
  <c r="F364" i="3" s="1"/>
  <c r="F365" i="3" s="1"/>
  <c r="F366" i="3" s="1"/>
  <c r="F367" i="3" s="1"/>
  <c r="F368" i="3" s="1"/>
  <c r="F369" i="3" s="1"/>
  <c r="F370" i="3" s="1"/>
  <c r="F371" i="3" s="1"/>
  <c r="F372" i="3" s="1"/>
  <c r="F373" i="3" s="1"/>
  <c r="F374" i="3" s="1"/>
  <c r="F375" i="3" s="1"/>
  <c r="F376" i="3" s="1"/>
  <c r="F377" i="3" s="1"/>
  <c r="F378" i="3" s="1"/>
  <c r="F379" i="3" s="1"/>
  <c r="F380" i="3" s="1"/>
  <c r="F381" i="3" s="1"/>
  <c r="F382" i="3" s="1"/>
  <c r="F383" i="3" s="1"/>
  <c r="F384" i="3" s="1"/>
  <c r="F385" i="3" s="1"/>
  <c r="F386" i="3" s="1"/>
  <c r="F387" i="3" s="1"/>
  <c r="F388" i="3" s="1"/>
  <c r="F389" i="3" s="1"/>
  <c r="F390" i="3" s="1"/>
  <c r="F391" i="3" s="1"/>
  <c r="F392" i="3" s="1"/>
  <c r="F393" i="3" s="1"/>
  <c r="F394" i="3" s="1"/>
  <c r="F395" i="3" s="1"/>
  <c r="F396" i="3" s="1"/>
  <c r="F397" i="3" s="1"/>
  <c r="F398" i="3" s="1"/>
  <c r="F399" i="3" s="1"/>
  <c r="F400" i="3" s="1"/>
  <c r="F401" i="3" s="1"/>
  <c r="F402" i="3" s="1"/>
  <c r="F403" i="3" s="1"/>
  <c r="F404" i="3" s="1"/>
  <c r="F405" i="3" s="1"/>
  <c r="F406" i="3" s="1"/>
  <c r="F407" i="3" s="1"/>
  <c r="F408" i="3" s="1"/>
  <c r="F409" i="3" s="1"/>
  <c r="F410" i="3" s="1"/>
  <c r="F411" i="3" s="1"/>
  <c r="F412" i="3" s="1"/>
  <c r="F413" i="3" s="1"/>
  <c r="F414" i="3" s="1"/>
  <c r="F415" i="3" s="1"/>
  <c r="F416" i="3" s="1"/>
  <c r="F417" i="3" s="1"/>
  <c r="F418" i="3" s="1"/>
  <c r="F419" i="3" s="1"/>
  <c r="F420" i="3" s="1"/>
  <c r="F421" i="3" s="1"/>
  <c r="F422" i="3" s="1"/>
  <c r="F423" i="3" s="1"/>
  <c r="F424" i="3" s="1"/>
  <c r="F425" i="3" s="1"/>
  <c r="F426" i="3" s="1"/>
  <c r="F427" i="3" s="1"/>
  <c r="F428" i="3" s="1"/>
  <c r="F429" i="3" s="1"/>
  <c r="F430" i="3" s="1"/>
  <c r="F431" i="3" s="1"/>
  <c r="F432" i="3" s="1"/>
  <c r="F433" i="3" s="1"/>
  <c r="F434" i="3" s="1"/>
  <c r="F435" i="3" s="1"/>
  <c r="F436" i="3" s="1"/>
  <c r="F437" i="3" s="1"/>
  <c r="F438" i="3" s="1"/>
  <c r="F439" i="3" s="1"/>
  <c r="F440" i="3" s="1"/>
  <c r="F441" i="3" s="1"/>
  <c r="F442" i="3" s="1"/>
  <c r="F443" i="3" s="1"/>
  <c r="F444" i="3" s="1"/>
  <c r="F445" i="3" s="1"/>
  <c r="F1106" i="3"/>
  <c r="F1107" i="3" s="1"/>
  <c r="F1108" i="3" s="1"/>
  <c r="F1109" i="3" s="1"/>
  <c r="F1110" i="3" s="1"/>
  <c r="F1111" i="3" s="1"/>
  <c r="F1112" i="3" s="1"/>
  <c r="F1113" i="3" s="1"/>
  <c r="F1114" i="3" s="1"/>
  <c r="F1115" i="3" s="1"/>
  <c r="F1116" i="3" s="1"/>
  <c r="F1117" i="3" s="1"/>
  <c r="F1118" i="3" s="1"/>
  <c r="F1119" i="3" s="1"/>
  <c r="F1120" i="3" s="1"/>
  <c r="F1121" i="3" s="1"/>
  <c r="F1122" i="3" s="1"/>
  <c r="F1123" i="3" s="1"/>
  <c r="F1124" i="3" s="1"/>
  <c r="F1125" i="3" s="1"/>
  <c r="F1126" i="3" s="1"/>
  <c r="F1127" i="3" s="1"/>
  <c r="F1128" i="3" s="1"/>
  <c r="F1129" i="3" s="1"/>
  <c r="F1130" i="3" s="1"/>
  <c r="F1131" i="3" s="1"/>
  <c r="F1132" i="3" s="1"/>
  <c r="F1133" i="3" s="1"/>
  <c r="F1134" i="3" s="1"/>
  <c r="F1135" i="3" s="1"/>
  <c r="F1136" i="3" s="1"/>
  <c r="F1137" i="3" s="1"/>
  <c r="F1138" i="3" s="1"/>
  <c r="F1139" i="3" s="1"/>
  <c r="F1140" i="3" s="1"/>
  <c r="F1141" i="3" s="1"/>
  <c r="F1142" i="3" s="1"/>
  <c r="F1143" i="3" s="1"/>
  <c r="F1144" i="3" s="1"/>
  <c r="F1145" i="3" s="1"/>
  <c r="F1146" i="3" s="1"/>
  <c r="F1147" i="3" s="1"/>
  <c r="F1148" i="3" s="1"/>
  <c r="F1149" i="3" s="1"/>
  <c r="F1150" i="3" s="1"/>
  <c r="F1151" i="3" s="1"/>
  <c r="F1152" i="3" s="1"/>
  <c r="F1153" i="3" s="1"/>
  <c r="F1154" i="3" s="1"/>
  <c r="F1155" i="3" s="1"/>
  <c r="F1156" i="3" s="1"/>
  <c r="F1157" i="3" s="1"/>
  <c r="F1158" i="3" s="1"/>
  <c r="F1159" i="3" s="1"/>
  <c r="F1160" i="3" s="1"/>
  <c r="F1161" i="3" s="1"/>
  <c r="F1162" i="3" s="1"/>
  <c r="F1163" i="3" s="1"/>
  <c r="F1164" i="3" s="1"/>
  <c r="F1165" i="3" s="1"/>
  <c r="F1166" i="3" s="1"/>
  <c r="F1167" i="3" s="1"/>
  <c r="F1168" i="3" s="1"/>
  <c r="F1169" i="3" s="1"/>
  <c r="F1170" i="3" s="1"/>
  <c r="F1171" i="3" s="1"/>
  <c r="F1172" i="3" s="1"/>
  <c r="F1173" i="3" s="1"/>
  <c r="F1174" i="3" s="1"/>
  <c r="F1175" i="3" s="1"/>
  <c r="F1176" i="3" s="1"/>
  <c r="F1177" i="3" s="1"/>
  <c r="F1178" i="3" s="1"/>
  <c r="F1179" i="3" s="1"/>
  <c r="F1180" i="3" s="1"/>
  <c r="F1181" i="3" s="1"/>
  <c r="F1182" i="3" s="1"/>
  <c r="F1183" i="3" s="1"/>
  <c r="F1184" i="3" s="1"/>
  <c r="F1185" i="3" s="1"/>
  <c r="F1186" i="3" s="1"/>
  <c r="F1187" i="3" s="1"/>
  <c r="F1188" i="3" s="1"/>
  <c r="F1189" i="3" s="1"/>
  <c r="F1190" i="3" s="1"/>
  <c r="F1191" i="3" s="1"/>
  <c r="F1192" i="3" s="1"/>
  <c r="F1193" i="3" s="1"/>
  <c r="F1194" i="3" s="1"/>
  <c r="F1195" i="3" s="1"/>
  <c r="F1196" i="3" s="1"/>
  <c r="F1197" i="3" s="1"/>
  <c r="F1198" i="3" s="1"/>
  <c r="F1199" i="3" s="1"/>
  <c r="F1200" i="3" s="1"/>
  <c r="F1201" i="3" s="1"/>
  <c r="F1202" i="3" s="1"/>
  <c r="F1203" i="3" s="1"/>
  <c r="F1204" i="3" s="1"/>
  <c r="F1205" i="3" s="1"/>
  <c r="F1206" i="3" s="1"/>
  <c r="F1207" i="3" s="1"/>
  <c r="F1208" i="3" s="1"/>
  <c r="F1209" i="3" s="1"/>
  <c r="F1210" i="3" s="1"/>
  <c r="F1211" i="3" s="1"/>
  <c r="F2087" i="3"/>
  <c r="F1764" i="3"/>
  <c r="F1324" i="3"/>
  <c r="F1656" i="3"/>
  <c r="F1657" i="3" s="1"/>
  <c r="F1658" i="3" s="1"/>
  <c r="F1659" i="3" s="1"/>
  <c r="F1660" i="3" s="1"/>
  <c r="F1661" i="3" s="1"/>
  <c r="F1662" i="3" s="1"/>
  <c r="F1663" i="3" s="1"/>
  <c r="F1664" i="3" s="1"/>
  <c r="F1665" i="3" s="1"/>
  <c r="F1666" i="3" s="1"/>
  <c r="F1667" i="3" s="1"/>
  <c r="F1668" i="3" s="1"/>
  <c r="F1669" i="3" s="1"/>
  <c r="F1670" i="3" s="1"/>
  <c r="F1671" i="3" s="1"/>
  <c r="F1672" i="3" s="1"/>
  <c r="F1673" i="3" s="1"/>
  <c r="F1674" i="3" s="1"/>
  <c r="F1675" i="3" s="1"/>
  <c r="F1676" i="3" s="1"/>
  <c r="F1677" i="3" s="1"/>
  <c r="F1678" i="3" s="1"/>
  <c r="F1679" i="3" s="1"/>
  <c r="F1680" i="3" s="1"/>
  <c r="F1681" i="3" s="1"/>
  <c r="F1682" i="3" s="1"/>
  <c r="F1683" i="3" s="1"/>
  <c r="F1684" i="3" s="1"/>
  <c r="F1685" i="3" s="1"/>
  <c r="F1686" i="3" s="1"/>
  <c r="F1687" i="3" s="1"/>
  <c r="F1688" i="3" s="1"/>
  <c r="F1689" i="3" s="1"/>
  <c r="F1690" i="3" s="1"/>
  <c r="F1691" i="3" s="1"/>
  <c r="F1692" i="3" s="1"/>
  <c r="F1693" i="3" s="1"/>
  <c r="F1694" i="3" s="1"/>
  <c r="F1695" i="3" s="1"/>
  <c r="F1696" i="3" s="1"/>
  <c r="F1697" i="3" s="1"/>
  <c r="F1698" i="3" s="1"/>
  <c r="F1699" i="3" s="1"/>
  <c r="F1700" i="3" s="1"/>
  <c r="F1701" i="3" s="1"/>
  <c r="F1702" i="3" s="1"/>
  <c r="F1703" i="3" s="1"/>
  <c r="F1704" i="3" s="1"/>
  <c r="F1705" i="3" s="1"/>
  <c r="F1706" i="3" s="1"/>
  <c r="F1707" i="3" s="1"/>
  <c r="F1708" i="3" s="1"/>
  <c r="F1709" i="3" s="1"/>
  <c r="F1710" i="3" s="1"/>
  <c r="F1711" i="3" s="1"/>
  <c r="F1712" i="3" s="1"/>
  <c r="F1713" i="3" s="1"/>
  <c r="F1714" i="3" s="1"/>
  <c r="F1715" i="3" s="1"/>
  <c r="F1716" i="3" s="1"/>
  <c r="F1717" i="3" s="1"/>
  <c r="F1718" i="3" s="1"/>
  <c r="F1719" i="3" s="1"/>
  <c r="F1720" i="3" s="1"/>
  <c r="F1721" i="3" s="1"/>
  <c r="F1722" i="3" s="1"/>
  <c r="F1723" i="3" s="1"/>
  <c r="F1724" i="3" s="1"/>
  <c r="F1725" i="3" s="1"/>
  <c r="F1726" i="3" s="1"/>
  <c r="F1727" i="3" s="1"/>
  <c r="F1728" i="3" s="1"/>
  <c r="F1729" i="3" s="1"/>
  <c r="F1730" i="3" s="1"/>
  <c r="F1731" i="3" s="1"/>
  <c r="F1732" i="3" s="1"/>
  <c r="F1733" i="3" s="1"/>
  <c r="F1734" i="3" s="1"/>
  <c r="F1735" i="3" s="1"/>
  <c r="F1736" i="3" s="1"/>
  <c r="F1737" i="3" s="1"/>
  <c r="F1738" i="3" s="1"/>
  <c r="F1739" i="3" s="1"/>
  <c r="F1740" i="3" s="1"/>
  <c r="F1741" i="3" s="1"/>
  <c r="F1742" i="3" s="1"/>
  <c r="F1743" i="3" s="1"/>
  <c r="F1744" i="3" s="1"/>
  <c r="F1745" i="3" s="1"/>
  <c r="F1746" i="3" s="1"/>
  <c r="F1747" i="3" s="1"/>
  <c r="F1748" i="3" s="1"/>
  <c r="F1749" i="3" s="1"/>
  <c r="F1750" i="3" s="1"/>
  <c r="F1751" i="3" s="1"/>
  <c r="F1752" i="3" s="1"/>
  <c r="F1753" i="3" s="1"/>
  <c r="F1754" i="3" s="1"/>
  <c r="F1755" i="3" s="1"/>
  <c r="F1756" i="3" s="1"/>
  <c r="F1757" i="3" s="1"/>
  <c r="F1758" i="3" s="1"/>
  <c r="F1759" i="3" s="1"/>
  <c r="F1760" i="3" s="1"/>
  <c r="F1761" i="3" s="1"/>
  <c r="F1762" i="3" s="1"/>
  <c r="F3" i="3"/>
  <c r="F4" i="3"/>
  <c r="F5" i="3" s="1"/>
  <c r="F6" i="3" s="1"/>
  <c r="F7" i="3" s="1"/>
  <c r="F8" i="3" s="1"/>
  <c r="F9" i="3" s="1"/>
  <c r="F10" i="3" s="1"/>
  <c r="F11" i="3" s="1"/>
  <c r="F12" i="3" s="1"/>
  <c r="F13" i="3" s="1"/>
  <c r="F14" i="3" s="1"/>
  <c r="F15" i="3" s="1"/>
  <c r="F16" i="3" s="1"/>
  <c r="F17" i="3" s="1"/>
  <c r="F18" i="3" s="1"/>
  <c r="F19" i="3" s="1"/>
  <c r="F20" i="3" s="1"/>
  <c r="F21" i="3" s="1"/>
  <c r="F22" i="3" s="1"/>
  <c r="F23" i="3" s="1"/>
  <c r="F24" i="3" s="1"/>
  <c r="F25" i="3" s="1"/>
  <c r="F26" i="3" s="1"/>
  <c r="F27" i="3" s="1"/>
  <c r="F28" i="3" s="1"/>
  <c r="F29" i="3" s="1"/>
  <c r="F30" i="3" s="1"/>
  <c r="F31" i="3" s="1"/>
  <c r="F32" i="3" s="1"/>
  <c r="F33" i="3" s="1"/>
  <c r="F34" i="3" s="1"/>
  <c r="F35" i="3" s="1"/>
  <c r="F36" i="3" s="1"/>
  <c r="F37" i="3" s="1"/>
  <c r="F38" i="3" s="1"/>
  <c r="F39" i="3" s="1"/>
  <c r="F40" i="3" s="1"/>
  <c r="F41" i="3" s="1"/>
  <c r="F42" i="3" s="1"/>
  <c r="F43" i="3" s="1"/>
  <c r="F44" i="3" s="1"/>
  <c r="F45" i="3" s="1"/>
  <c r="F46" i="3" s="1"/>
  <c r="F47" i="3" s="1"/>
  <c r="F48" i="3" s="1"/>
  <c r="F49" i="3" s="1"/>
  <c r="F50" i="3" s="1"/>
  <c r="F51" i="3" s="1"/>
  <c r="F52" i="3" s="1"/>
  <c r="F53" i="3" s="1"/>
  <c r="F54" i="3" s="1"/>
  <c r="F55" i="3" s="1"/>
  <c r="F56" i="3" s="1"/>
  <c r="F57" i="3" s="1"/>
  <c r="F58" i="3" s="1"/>
  <c r="F59" i="3" s="1"/>
  <c r="F60" i="3" s="1"/>
  <c r="F61" i="3" s="1"/>
  <c r="F62" i="3" s="1"/>
  <c r="F63" i="3" s="1"/>
  <c r="F64" i="3" s="1"/>
  <c r="F65" i="3" s="1"/>
  <c r="F66" i="3" s="1"/>
  <c r="F67" i="3" s="1"/>
  <c r="F68" i="3" s="1"/>
  <c r="F69" i="3" s="1"/>
  <c r="F70" i="3" s="1"/>
  <c r="F71" i="3" s="1"/>
  <c r="F72" i="3" s="1"/>
  <c r="F73" i="3" s="1"/>
  <c r="F74" i="3" s="1"/>
  <c r="F75" i="3" s="1"/>
  <c r="F76" i="3" s="1"/>
  <c r="F77" i="3" s="1"/>
  <c r="F78" i="3" s="1"/>
  <c r="F79" i="3" s="1"/>
  <c r="F80" i="3" s="1"/>
  <c r="F81" i="3" s="1"/>
  <c r="F82" i="3" s="1"/>
  <c r="F83" i="3" s="1"/>
  <c r="F84" i="3" s="1"/>
  <c r="F85" i="3" s="1"/>
  <c r="F86" i="3" s="1"/>
  <c r="F87" i="3" s="1"/>
  <c r="F88" i="3" s="1"/>
  <c r="F89" i="3" s="1"/>
  <c r="F90" i="3" s="1"/>
  <c r="F91" i="3" s="1"/>
  <c r="F92" i="3" s="1"/>
  <c r="F93" i="3" s="1"/>
  <c r="F94" i="3" s="1"/>
  <c r="F95" i="3" s="1"/>
  <c r="F96" i="3" s="1"/>
  <c r="F97" i="3" s="1"/>
  <c r="F98" i="3" s="1"/>
  <c r="F99" i="3" s="1"/>
  <c r="F100" i="3" s="1"/>
  <c r="F101" i="3" s="1"/>
  <c r="F102" i="3" s="1"/>
  <c r="F103" i="3" s="1"/>
  <c r="F104" i="3" s="1"/>
  <c r="F105" i="3" s="1"/>
  <c r="F106" i="3" s="1"/>
  <c r="F107" i="3" s="1"/>
  <c r="F108" i="3" s="1"/>
  <c r="F109" i="3" s="1"/>
  <c r="F110" i="3" s="1"/>
  <c r="F111" i="3" s="1"/>
  <c r="F112" i="3" s="1"/>
  <c r="F115" i="3"/>
  <c r="F116" i="3" s="1"/>
  <c r="F117" i="3" s="1"/>
  <c r="F118" i="3" s="1"/>
  <c r="F119" i="3" s="1"/>
  <c r="F120" i="3" s="1"/>
  <c r="F121" i="3" s="1"/>
  <c r="F122" i="3" s="1"/>
  <c r="F123" i="3" s="1"/>
  <c r="F124" i="3" s="1"/>
  <c r="F125" i="3" s="1"/>
  <c r="F126" i="3" s="1"/>
  <c r="F127" i="3" s="1"/>
  <c r="F128" i="3" s="1"/>
  <c r="F129" i="3" s="1"/>
  <c r="F130" i="3" s="1"/>
  <c r="F131" i="3" s="1"/>
  <c r="F132" i="3" s="1"/>
  <c r="F133" i="3" s="1"/>
  <c r="F134" i="3" s="1"/>
  <c r="F135" i="3" s="1"/>
  <c r="F136" i="3" s="1"/>
  <c r="F137" i="3" s="1"/>
  <c r="F138" i="3" s="1"/>
  <c r="F139" i="3" s="1"/>
  <c r="F140" i="3" s="1"/>
  <c r="F141" i="3" s="1"/>
  <c r="F142" i="3" s="1"/>
  <c r="F143" i="3" s="1"/>
  <c r="F144" i="3" s="1"/>
  <c r="F145" i="3" s="1"/>
  <c r="F146" i="3" s="1"/>
  <c r="F147" i="3" s="1"/>
  <c r="F148" i="3" s="1"/>
  <c r="F149" i="3" s="1"/>
  <c r="F150" i="3" s="1"/>
  <c r="F151" i="3" s="1"/>
  <c r="F152" i="3" s="1"/>
  <c r="F153" i="3" s="1"/>
  <c r="F154" i="3" s="1"/>
  <c r="F155" i="3" s="1"/>
  <c r="F156" i="3" s="1"/>
  <c r="F157" i="3" s="1"/>
  <c r="F158" i="3" s="1"/>
  <c r="F159" i="3" s="1"/>
  <c r="F160" i="3" s="1"/>
  <c r="F161" i="3" s="1"/>
  <c r="F162" i="3" s="1"/>
  <c r="F163" i="3" s="1"/>
  <c r="F164" i="3" s="1"/>
  <c r="F165" i="3" s="1"/>
  <c r="F166" i="3" s="1"/>
  <c r="F167" i="3" s="1"/>
  <c r="F168" i="3" s="1"/>
  <c r="F169" i="3" s="1"/>
  <c r="F170" i="3" s="1"/>
  <c r="F171" i="3" s="1"/>
  <c r="F172" i="3" s="1"/>
  <c r="F173" i="3" s="1"/>
  <c r="F174" i="3" s="1"/>
  <c r="F175" i="3" s="1"/>
  <c r="F176" i="3" s="1"/>
  <c r="F177" i="3" s="1"/>
  <c r="F178" i="3" s="1"/>
  <c r="F179" i="3" s="1"/>
  <c r="F180" i="3" s="1"/>
  <c r="F181" i="3" s="1"/>
  <c r="F182" i="3" s="1"/>
  <c r="F183" i="3" s="1"/>
  <c r="F184" i="3" s="1"/>
  <c r="F185" i="3" s="1"/>
  <c r="F186" i="3" s="1"/>
  <c r="F187" i="3" s="1"/>
  <c r="F188" i="3" s="1"/>
  <c r="F189" i="3" s="1"/>
  <c r="F190" i="3" s="1"/>
  <c r="F191" i="3" s="1"/>
  <c r="F192" i="3" s="1"/>
  <c r="F193" i="3" s="1"/>
  <c r="F194" i="3" s="1"/>
  <c r="F195" i="3" s="1"/>
  <c r="F196" i="3" s="1"/>
  <c r="F197" i="3" s="1"/>
  <c r="F198" i="3" s="1"/>
  <c r="F199" i="3" s="1"/>
  <c r="F200" i="3" s="1"/>
  <c r="F201" i="3" s="1"/>
  <c r="F202" i="3" s="1"/>
  <c r="F203" i="3" s="1"/>
  <c r="F204" i="3" s="1"/>
  <c r="F205" i="3" s="1"/>
  <c r="F206" i="3" s="1"/>
  <c r="F207" i="3" s="1"/>
  <c r="F208" i="3" s="1"/>
  <c r="F209" i="3" s="1"/>
  <c r="F210" i="3" s="1"/>
  <c r="F211" i="3" s="1"/>
  <c r="F212" i="3" s="1"/>
  <c r="F213" i="3" s="1"/>
  <c r="F214" i="3" s="1"/>
  <c r="F215" i="3" s="1"/>
  <c r="F216" i="3" s="1"/>
  <c r="F217" i="3" s="1"/>
  <c r="F218" i="3" s="1"/>
  <c r="F219" i="3" s="1"/>
  <c r="F220" i="3" s="1"/>
  <c r="F221" i="3" s="1"/>
  <c r="F222" i="3" s="1"/>
  <c r="F223" i="3" s="1"/>
  <c r="F225" i="3"/>
  <c r="F226" i="3" s="1"/>
  <c r="F227" i="3" s="1"/>
  <c r="F228" i="3" s="1"/>
  <c r="F229" i="3" s="1"/>
  <c r="F230" i="3" s="1"/>
  <c r="F231" i="3" s="1"/>
  <c r="F232" i="3" s="1"/>
  <c r="F233" i="3" s="1"/>
  <c r="F234" i="3" s="1"/>
  <c r="F235" i="3" s="1"/>
  <c r="F236" i="3" s="1"/>
  <c r="F237" i="3" s="1"/>
  <c r="F238" i="3" s="1"/>
  <c r="F239" i="3" s="1"/>
  <c r="F240" i="3" s="1"/>
  <c r="F241" i="3" s="1"/>
  <c r="F242" i="3" s="1"/>
  <c r="F243" i="3" s="1"/>
  <c r="F244" i="3" s="1"/>
  <c r="F245" i="3" s="1"/>
  <c r="F246" i="3" s="1"/>
  <c r="F247" i="3" s="1"/>
  <c r="F248" i="3" s="1"/>
  <c r="F249" i="3" s="1"/>
  <c r="F250" i="3" s="1"/>
  <c r="F251" i="3" s="1"/>
  <c r="F252" i="3" s="1"/>
  <c r="F253" i="3" s="1"/>
  <c r="F254" i="3" s="1"/>
  <c r="F255" i="3" s="1"/>
  <c r="F256" i="3" s="1"/>
  <c r="F257" i="3" s="1"/>
  <c r="F258" i="3" s="1"/>
  <c r="F259" i="3" s="1"/>
  <c r="F260" i="3" s="1"/>
  <c r="F261" i="3" s="1"/>
  <c r="F262" i="3" s="1"/>
  <c r="F263" i="3" s="1"/>
  <c r="F264" i="3" s="1"/>
  <c r="F265" i="3" s="1"/>
  <c r="F266" i="3" s="1"/>
  <c r="F267" i="3" s="1"/>
  <c r="F268" i="3" s="1"/>
  <c r="F269" i="3" s="1"/>
  <c r="F270" i="3" s="1"/>
  <c r="F271" i="3" s="1"/>
  <c r="F272" i="3" s="1"/>
  <c r="F273" i="3" s="1"/>
  <c r="F274" i="3" s="1"/>
  <c r="F275" i="3" s="1"/>
  <c r="F276" i="3" s="1"/>
  <c r="F277" i="3" s="1"/>
  <c r="F278" i="3" s="1"/>
  <c r="F279" i="3" s="1"/>
  <c r="F280" i="3" s="1"/>
  <c r="F281" i="3" s="1"/>
  <c r="F282" i="3" s="1"/>
  <c r="F283" i="3" s="1"/>
  <c r="F284" i="3" s="1"/>
  <c r="F285" i="3" s="1"/>
  <c r="F286" i="3" s="1"/>
  <c r="F287" i="3" s="1"/>
  <c r="F288" i="3" s="1"/>
  <c r="F289" i="3" s="1"/>
  <c r="F290" i="3" s="1"/>
  <c r="F291" i="3" s="1"/>
  <c r="F292" i="3" s="1"/>
  <c r="F293" i="3" s="1"/>
  <c r="F294" i="3" s="1"/>
  <c r="F295" i="3" s="1"/>
  <c r="F296" i="3" s="1"/>
  <c r="F297" i="3" s="1"/>
  <c r="F298" i="3" s="1"/>
  <c r="F299" i="3" s="1"/>
  <c r="F300" i="3" s="1"/>
  <c r="F301" i="3" s="1"/>
  <c r="F302" i="3" s="1"/>
  <c r="F303" i="3" s="1"/>
  <c r="F304" i="3" s="1"/>
  <c r="F305" i="3" s="1"/>
  <c r="F306" i="3" s="1"/>
  <c r="F307" i="3" s="1"/>
  <c r="F308" i="3" s="1"/>
  <c r="F309" i="3" s="1"/>
  <c r="F310" i="3" s="1"/>
  <c r="F311" i="3" s="1"/>
  <c r="F312" i="3" s="1"/>
  <c r="F313" i="3" s="1"/>
  <c r="F314" i="3" s="1"/>
  <c r="F315" i="3" s="1"/>
  <c r="F316" i="3" s="1"/>
  <c r="F317" i="3" s="1"/>
  <c r="F318" i="3" s="1"/>
  <c r="F319" i="3" s="1"/>
  <c r="F320" i="3" s="1"/>
  <c r="F321" i="3" s="1"/>
  <c r="F322" i="3" s="1"/>
  <c r="F323" i="3" s="1"/>
  <c r="F324" i="3" s="1"/>
  <c r="F325" i="3" s="1"/>
  <c r="F326" i="3" s="1"/>
  <c r="F327" i="3" s="1"/>
  <c r="F328" i="3" s="1"/>
  <c r="F329" i="3" s="1"/>
  <c r="F330" i="3" s="1"/>
  <c r="F331" i="3" s="1"/>
  <c r="F332" i="3" s="1"/>
  <c r="F333" i="3" s="1"/>
  <c r="F334" i="3" s="1"/>
  <c r="F559" i="3"/>
  <c r="F560" i="3" s="1"/>
  <c r="F561" i="3" s="1"/>
  <c r="F562" i="3" s="1"/>
  <c r="F563" i="3" s="1"/>
  <c r="F564" i="3" s="1"/>
  <c r="F565" i="3" s="1"/>
  <c r="F566" i="3" s="1"/>
  <c r="F567" i="3" s="1"/>
  <c r="F568" i="3" s="1"/>
  <c r="F569" i="3" s="1"/>
  <c r="F570" i="3" s="1"/>
  <c r="F571" i="3" s="1"/>
  <c r="F572" i="3" s="1"/>
  <c r="F573" i="3" s="1"/>
  <c r="F574" i="3" s="1"/>
  <c r="F575" i="3" s="1"/>
  <c r="F576" i="3" s="1"/>
  <c r="F577" i="3" s="1"/>
  <c r="F578" i="3" s="1"/>
  <c r="F579" i="3" s="1"/>
  <c r="F580" i="3" s="1"/>
  <c r="F581" i="3" s="1"/>
  <c r="F582" i="3" s="1"/>
  <c r="F583" i="3" s="1"/>
  <c r="F584" i="3" s="1"/>
  <c r="F585" i="3" s="1"/>
  <c r="F586" i="3" s="1"/>
  <c r="F587" i="3" s="1"/>
  <c r="F588" i="3" s="1"/>
  <c r="F589" i="3" s="1"/>
  <c r="F590" i="3" s="1"/>
  <c r="F591" i="3" s="1"/>
  <c r="F592" i="3" s="1"/>
  <c r="F593" i="3" s="1"/>
  <c r="F594" i="3" s="1"/>
  <c r="F595" i="3" s="1"/>
  <c r="F596" i="3" s="1"/>
  <c r="F597" i="3" s="1"/>
  <c r="F598" i="3" s="1"/>
  <c r="F599" i="3" s="1"/>
  <c r="F600" i="3" s="1"/>
  <c r="F601" i="3" s="1"/>
  <c r="F602" i="3" s="1"/>
  <c r="F603" i="3" s="1"/>
  <c r="F604" i="3" s="1"/>
  <c r="F605" i="3" s="1"/>
  <c r="F606" i="3" s="1"/>
  <c r="F607" i="3" s="1"/>
  <c r="F608" i="3" s="1"/>
  <c r="F609" i="3" s="1"/>
  <c r="F610" i="3" s="1"/>
  <c r="F611" i="3" s="1"/>
  <c r="F612" i="3" s="1"/>
  <c r="F613" i="3" s="1"/>
  <c r="F614" i="3" s="1"/>
  <c r="F615" i="3" s="1"/>
  <c r="F616" i="3" s="1"/>
  <c r="F617" i="3" s="1"/>
  <c r="F618" i="3" s="1"/>
  <c r="F619" i="3" s="1"/>
  <c r="F620" i="3" s="1"/>
  <c r="F621" i="3" s="1"/>
  <c r="F622" i="3" s="1"/>
  <c r="F623" i="3" s="1"/>
  <c r="F624" i="3" s="1"/>
  <c r="F625" i="3" s="1"/>
  <c r="F626" i="3" s="1"/>
  <c r="F627" i="3" s="1"/>
  <c r="F628" i="3" s="1"/>
  <c r="F629" i="3" s="1"/>
  <c r="F630" i="3" s="1"/>
  <c r="F631" i="3" s="1"/>
  <c r="F632" i="3" s="1"/>
  <c r="F633" i="3" s="1"/>
  <c r="F634" i="3" s="1"/>
  <c r="F635" i="3" s="1"/>
  <c r="F636" i="3" s="1"/>
  <c r="F637" i="3" s="1"/>
  <c r="F638" i="3" s="1"/>
  <c r="F639" i="3" s="1"/>
  <c r="F640" i="3" s="1"/>
  <c r="F641" i="3" s="1"/>
  <c r="F642" i="3" s="1"/>
  <c r="F643" i="3" s="1"/>
  <c r="F644" i="3" s="1"/>
  <c r="F645" i="3" s="1"/>
  <c r="F646" i="3" s="1"/>
  <c r="F647" i="3" s="1"/>
  <c r="F648" i="3" s="1"/>
  <c r="F649" i="3" s="1"/>
  <c r="F650" i="3" s="1"/>
  <c r="F651" i="3" s="1"/>
  <c r="F652" i="3" s="1"/>
  <c r="F653" i="3" s="1"/>
  <c r="F654" i="3" s="1"/>
  <c r="F655" i="3" s="1"/>
  <c r="F656" i="3" s="1"/>
  <c r="F657" i="3" s="1"/>
  <c r="F658" i="3" s="1"/>
  <c r="F659" i="3" s="1"/>
  <c r="F660" i="3" s="1"/>
  <c r="F661" i="3" s="1"/>
  <c r="F662" i="3" s="1"/>
  <c r="F663" i="3" s="1"/>
  <c r="F664" i="3" s="1"/>
  <c r="F665" i="3" s="1"/>
  <c r="F447" i="3"/>
  <c r="F448" i="3"/>
  <c r="F449" i="3" s="1"/>
  <c r="F450" i="3" s="1"/>
  <c r="F451" i="3" s="1"/>
  <c r="F452" i="3" s="1"/>
  <c r="F453" i="3" s="1"/>
  <c r="F454" i="3" s="1"/>
  <c r="F455" i="3" s="1"/>
  <c r="F456" i="3" s="1"/>
  <c r="F457" i="3" s="1"/>
  <c r="F458" i="3" s="1"/>
  <c r="F459" i="3" s="1"/>
  <c r="F460" i="3" s="1"/>
  <c r="F461" i="3" s="1"/>
  <c r="F462" i="3" s="1"/>
  <c r="F463" i="3" s="1"/>
  <c r="F464" i="3" s="1"/>
  <c r="F465" i="3" s="1"/>
  <c r="F466" i="3" s="1"/>
  <c r="F467" i="3" s="1"/>
  <c r="F468" i="3" s="1"/>
  <c r="F469" i="3" s="1"/>
  <c r="F470" i="3" s="1"/>
  <c r="F471" i="3" s="1"/>
  <c r="F472" i="3" s="1"/>
  <c r="F473" i="3" s="1"/>
  <c r="F474" i="3" s="1"/>
  <c r="F475" i="3" s="1"/>
  <c r="F476" i="3" s="1"/>
  <c r="F477" i="3" s="1"/>
  <c r="F478" i="3" s="1"/>
  <c r="F479" i="3" s="1"/>
  <c r="F480" i="3" s="1"/>
  <c r="F481" i="3" s="1"/>
  <c r="F482" i="3" s="1"/>
  <c r="F483" i="3" s="1"/>
  <c r="F484" i="3" s="1"/>
  <c r="F485" i="3" s="1"/>
  <c r="F486" i="3" s="1"/>
  <c r="F487" i="3" s="1"/>
  <c r="F488" i="3" s="1"/>
  <c r="F489" i="3" s="1"/>
  <c r="F490" i="3" s="1"/>
  <c r="F491" i="3" s="1"/>
  <c r="F492" i="3" s="1"/>
  <c r="F493" i="3" s="1"/>
  <c r="F494" i="3" s="1"/>
  <c r="F495" i="3" s="1"/>
  <c r="F496" i="3" s="1"/>
  <c r="F497" i="3" s="1"/>
  <c r="F498" i="3" s="1"/>
  <c r="F499" i="3" s="1"/>
  <c r="F500" i="3" s="1"/>
  <c r="F501" i="3" s="1"/>
  <c r="F502" i="3" s="1"/>
  <c r="F503" i="3" s="1"/>
  <c r="F504" i="3" s="1"/>
  <c r="F505" i="3" s="1"/>
  <c r="F506" i="3" s="1"/>
  <c r="F507" i="3" s="1"/>
  <c r="F508" i="3" s="1"/>
  <c r="F509" i="3" s="1"/>
  <c r="F510" i="3" s="1"/>
  <c r="F511" i="3" s="1"/>
  <c r="F512" i="3" s="1"/>
  <c r="F513" i="3" s="1"/>
  <c r="F514" i="3" s="1"/>
  <c r="F515" i="3" s="1"/>
  <c r="F516" i="3" s="1"/>
  <c r="F517" i="3" s="1"/>
  <c r="F518" i="3" s="1"/>
  <c r="F519" i="3" s="1"/>
  <c r="F520" i="3" s="1"/>
  <c r="F521" i="3" s="1"/>
  <c r="F522" i="3" s="1"/>
  <c r="F523" i="3" s="1"/>
  <c r="F524" i="3" s="1"/>
  <c r="F525" i="3" s="1"/>
  <c r="F526" i="3" s="1"/>
  <c r="F527" i="3" s="1"/>
  <c r="F528" i="3" s="1"/>
  <c r="F529" i="3" s="1"/>
  <c r="F530" i="3" s="1"/>
  <c r="F531" i="3" s="1"/>
  <c r="F532" i="3" s="1"/>
  <c r="F533" i="3" s="1"/>
  <c r="F534" i="3" s="1"/>
  <c r="F535" i="3" s="1"/>
  <c r="F536" i="3" s="1"/>
  <c r="F537" i="3" s="1"/>
  <c r="F538" i="3" s="1"/>
  <c r="F539" i="3" s="1"/>
  <c r="F540" i="3" s="1"/>
  <c r="F541" i="3" s="1"/>
  <c r="F542" i="3" s="1"/>
  <c r="F543" i="3" s="1"/>
  <c r="F544" i="3" s="1"/>
  <c r="F545" i="3" s="1"/>
  <c r="F546" i="3" s="1"/>
  <c r="F547" i="3" s="1"/>
  <c r="F548" i="3" s="1"/>
  <c r="F549" i="3" s="1"/>
  <c r="F550" i="3" s="1"/>
  <c r="F551" i="3" s="1"/>
  <c r="F552" i="3" s="1"/>
  <c r="F553" i="3" s="1"/>
  <c r="F554" i="3" s="1"/>
  <c r="F555" i="3" s="1"/>
  <c r="F556" i="3" s="1"/>
  <c r="F667" i="3"/>
  <c r="F668" i="3" s="1"/>
  <c r="F669" i="3" s="1"/>
  <c r="F670" i="3" s="1"/>
  <c r="F671" i="3" s="1"/>
  <c r="F672" i="3" s="1"/>
  <c r="F673" i="3" s="1"/>
  <c r="F674" i="3" s="1"/>
  <c r="F675" i="3" s="1"/>
  <c r="F676" i="3" s="1"/>
  <c r="F677" i="3" s="1"/>
  <c r="F678" i="3" s="1"/>
  <c r="F679" i="3" s="1"/>
  <c r="F680" i="3" s="1"/>
  <c r="F681" i="3" s="1"/>
  <c r="F682" i="3" s="1"/>
  <c r="F683" i="3" s="1"/>
  <c r="F684" i="3" s="1"/>
  <c r="F685" i="3" s="1"/>
  <c r="F686" i="3" s="1"/>
  <c r="F687" i="3" s="1"/>
  <c r="F688" i="3" s="1"/>
  <c r="F689" i="3" s="1"/>
  <c r="F690" i="3" s="1"/>
  <c r="F691" i="3" s="1"/>
  <c r="F692" i="3" s="1"/>
  <c r="F693" i="3" s="1"/>
  <c r="F694" i="3" s="1"/>
  <c r="F695" i="3" s="1"/>
  <c r="F696" i="3" s="1"/>
  <c r="F697" i="3" s="1"/>
  <c r="F698" i="3" s="1"/>
  <c r="F699" i="3" s="1"/>
  <c r="F700" i="3" s="1"/>
  <c r="F701" i="3" s="1"/>
  <c r="F702" i="3" s="1"/>
  <c r="F703" i="3" s="1"/>
  <c r="F704" i="3" s="1"/>
  <c r="F705" i="3" s="1"/>
  <c r="F706" i="3" s="1"/>
  <c r="F707" i="3" s="1"/>
  <c r="F708" i="3" s="1"/>
  <c r="F709" i="3" s="1"/>
  <c r="F710" i="3" s="1"/>
  <c r="F711" i="3" s="1"/>
  <c r="F712" i="3" s="1"/>
  <c r="F713" i="3" s="1"/>
  <c r="F714" i="3" s="1"/>
  <c r="F715" i="3" s="1"/>
  <c r="F716" i="3" s="1"/>
  <c r="F717" i="3" s="1"/>
  <c r="F718" i="3" s="1"/>
  <c r="F719" i="3" s="1"/>
  <c r="F720" i="3" s="1"/>
  <c r="F721" i="3" s="1"/>
  <c r="F722" i="3" s="1"/>
  <c r="F723" i="3" s="1"/>
  <c r="F724" i="3" s="1"/>
  <c r="F725" i="3" s="1"/>
  <c r="F726" i="3" s="1"/>
  <c r="F727" i="3" s="1"/>
  <c r="F728" i="3" s="1"/>
  <c r="F729" i="3" s="1"/>
  <c r="F730" i="3" s="1"/>
  <c r="F731" i="3" s="1"/>
  <c r="F732" i="3" s="1"/>
  <c r="F733" i="3" s="1"/>
  <c r="F734" i="3" s="1"/>
  <c r="F735" i="3" s="1"/>
  <c r="F736" i="3" s="1"/>
  <c r="F737" i="3" s="1"/>
  <c r="F738" i="3" s="1"/>
  <c r="F739" i="3" s="1"/>
  <c r="F740" i="3" s="1"/>
  <c r="F741" i="3" s="1"/>
  <c r="F742" i="3" s="1"/>
  <c r="F743" i="3" s="1"/>
  <c r="F744" i="3" s="1"/>
  <c r="F745" i="3" s="1"/>
  <c r="F746" i="3" s="1"/>
  <c r="F747" i="3" s="1"/>
  <c r="F748" i="3" s="1"/>
  <c r="F749" i="3" s="1"/>
  <c r="F750" i="3" s="1"/>
  <c r="F751" i="3" s="1"/>
  <c r="F752" i="3" s="1"/>
  <c r="F753" i="3" s="1"/>
  <c r="F754" i="3" s="1"/>
  <c r="F755" i="3" s="1"/>
  <c r="F756" i="3" s="1"/>
  <c r="F757" i="3" s="1"/>
  <c r="F758" i="3" s="1"/>
  <c r="F759" i="3" s="1"/>
  <c r="F760" i="3" s="1"/>
  <c r="F761" i="3" s="1"/>
  <c r="F762" i="3" s="1"/>
  <c r="F763" i="3" s="1"/>
  <c r="F764" i="3" s="1"/>
  <c r="F765" i="3" s="1"/>
  <c r="F766" i="3" s="1"/>
  <c r="F767" i="3" s="1"/>
  <c r="F768" i="3" s="1"/>
  <c r="F769" i="3" s="1"/>
  <c r="F770" i="3" s="1"/>
  <c r="F771" i="3" s="1"/>
  <c r="F772" i="3" s="1"/>
  <c r="F773" i="3" s="1"/>
  <c r="F774" i="3" s="1"/>
  <c r="F775" i="3" s="1"/>
  <c r="F776" i="3" s="1"/>
  <c r="F778" i="3"/>
  <c r="F779" i="3" s="1"/>
  <c r="F780" i="3" s="1"/>
  <c r="F781" i="3" s="1"/>
  <c r="F782" i="3" s="1"/>
  <c r="F783" i="3" s="1"/>
  <c r="F784" i="3" s="1"/>
  <c r="F785" i="3" s="1"/>
  <c r="F786" i="3" s="1"/>
  <c r="F787" i="3" s="1"/>
  <c r="F788" i="3" s="1"/>
  <c r="F789" i="3" s="1"/>
  <c r="F790" i="3" s="1"/>
  <c r="F791" i="3" s="1"/>
  <c r="F792" i="3" s="1"/>
  <c r="F793" i="3" s="1"/>
  <c r="F794" i="3" s="1"/>
  <c r="F795" i="3" s="1"/>
  <c r="F796" i="3" s="1"/>
  <c r="F797" i="3" s="1"/>
  <c r="F798" i="3" s="1"/>
  <c r="F799" i="3" s="1"/>
  <c r="F800" i="3" s="1"/>
  <c r="F801" i="3" s="1"/>
  <c r="F802" i="3" s="1"/>
  <c r="F803" i="3" s="1"/>
  <c r="F804" i="3" s="1"/>
  <c r="F805" i="3" s="1"/>
  <c r="F806" i="3" s="1"/>
  <c r="F807" i="3" s="1"/>
  <c r="F808" i="3" s="1"/>
  <c r="F809" i="3" s="1"/>
  <c r="F810" i="3" s="1"/>
  <c r="F811" i="3" s="1"/>
  <c r="F812" i="3" s="1"/>
  <c r="F813" i="3" s="1"/>
  <c r="F814" i="3" s="1"/>
  <c r="F815" i="3" s="1"/>
  <c r="F816" i="3" s="1"/>
  <c r="F817" i="3" s="1"/>
  <c r="F818" i="3" s="1"/>
  <c r="F819" i="3" s="1"/>
  <c r="F820" i="3" s="1"/>
  <c r="F821" i="3" s="1"/>
  <c r="F822" i="3" s="1"/>
  <c r="F823" i="3" s="1"/>
  <c r="F824" i="3" s="1"/>
  <c r="F825" i="3" s="1"/>
  <c r="F826" i="3" s="1"/>
  <c r="F827" i="3" s="1"/>
  <c r="F828" i="3" s="1"/>
  <c r="F829" i="3" s="1"/>
  <c r="F830" i="3" s="1"/>
  <c r="F831" i="3" s="1"/>
  <c r="F832" i="3" s="1"/>
  <c r="F833" i="3" s="1"/>
  <c r="F834" i="3" s="1"/>
  <c r="F835" i="3" s="1"/>
  <c r="F836" i="3" s="1"/>
  <c r="F837" i="3" s="1"/>
  <c r="F838" i="3" s="1"/>
  <c r="F839" i="3" s="1"/>
  <c r="F840" i="3" s="1"/>
  <c r="F841" i="3" s="1"/>
  <c r="F842" i="3" s="1"/>
  <c r="F843" i="3" s="1"/>
  <c r="F844" i="3" s="1"/>
  <c r="F845" i="3" s="1"/>
  <c r="F846" i="3" s="1"/>
  <c r="F847" i="3" s="1"/>
  <c r="F848" i="3" s="1"/>
  <c r="F849" i="3" s="1"/>
  <c r="F850" i="3" s="1"/>
  <c r="F851" i="3" s="1"/>
  <c r="F852" i="3" s="1"/>
  <c r="F853" i="3" s="1"/>
  <c r="F854" i="3" s="1"/>
  <c r="F855" i="3" s="1"/>
  <c r="F856" i="3" s="1"/>
  <c r="F857" i="3" s="1"/>
  <c r="F858" i="3" s="1"/>
  <c r="F859" i="3" s="1"/>
  <c r="F860" i="3" s="1"/>
  <c r="F861" i="3" s="1"/>
  <c r="F862" i="3" s="1"/>
  <c r="F863" i="3" s="1"/>
  <c r="F864" i="3" s="1"/>
  <c r="F865" i="3" s="1"/>
  <c r="F866" i="3" s="1"/>
  <c r="F867" i="3" s="1"/>
  <c r="F868" i="3" s="1"/>
  <c r="F869" i="3" s="1"/>
  <c r="F870" i="3" s="1"/>
  <c r="F871" i="3" s="1"/>
  <c r="F872" i="3" s="1"/>
  <c r="F873" i="3" s="1"/>
  <c r="F874" i="3" s="1"/>
  <c r="F875" i="3" s="1"/>
  <c r="F876" i="3" s="1"/>
  <c r="F877" i="3" s="1"/>
  <c r="F878" i="3" s="1"/>
  <c r="F879" i="3" s="1"/>
  <c r="F880" i="3" s="1"/>
  <c r="F881" i="3" s="1"/>
  <c r="F882" i="3" s="1"/>
  <c r="F883" i="3" s="1"/>
  <c r="F884" i="3" s="1"/>
  <c r="F885" i="3" s="1"/>
  <c r="F888" i="3"/>
  <c r="F889" i="3" s="1"/>
  <c r="F890" i="3" s="1"/>
  <c r="F891" i="3" s="1"/>
  <c r="F892" i="3" s="1"/>
  <c r="F893" i="3" s="1"/>
  <c r="F894" i="3" s="1"/>
  <c r="F895" i="3" s="1"/>
  <c r="F896" i="3" s="1"/>
  <c r="F897" i="3" s="1"/>
  <c r="F898" i="3" s="1"/>
  <c r="F899" i="3" s="1"/>
  <c r="F900" i="3" s="1"/>
  <c r="F901" i="3" s="1"/>
  <c r="F902" i="3" s="1"/>
  <c r="F903" i="3" s="1"/>
  <c r="F904" i="3" s="1"/>
  <c r="F905" i="3" s="1"/>
  <c r="F906" i="3" s="1"/>
  <c r="F907" i="3" s="1"/>
  <c r="F908" i="3" s="1"/>
  <c r="F909" i="3" s="1"/>
  <c r="F910" i="3" s="1"/>
  <c r="F911" i="3" s="1"/>
  <c r="F912" i="3" s="1"/>
  <c r="F913" i="3" s="1"/>
  <c r="F914" i="3" s="1"/>
  <c r="F915" i="3" s="1"/>
  <c r="F916" i="3" s="1"/>
  <c r="F917" i="3" s="1"/>
  <c r="F918" i="3" s="1"/>
  <c r="F919" i="3" s="1"/>
  <c r="F920" i="3" s="1"/>
  <c r="F921" i="3" s="1"/>
  <c r="F922" i="3" s="1"/>
  <c r="F923" i="3" s="1"/>
  <c r="F924" i="3" s="1"/>
  <c r="F925" i="3" s="1"/>
  <c r="F926" i="3" s="1"/>
  <c r="F927" i="3" s="1"/>
  <c r="F928" i="3" s="1"/>
  <c r="F929" i="3" s="1"/>
  <c r="F930" i="3" s="1"/>
  <c r="F931" i="3" s="1"/>
  <c r="F932" i="3" s="1"/>
  <c r="F933" i="3" s="1"/>
  <c r="F934" i="3" s="1"/>
  <c r="F935" i="3" s="1"/>
  <c r="F936" i="3" s="1"/>
  <c r="F937" i="3" s="1"/>
  <c r="F938" i="3" s="1"/>
  <c r="F939" i="3" s="1"/>
  <c r="F940" i="3" s="1"/>
  <c r="F941" i="3" s="1"/>
  <c r="F942" i="3" s="1"/>
  <c r="F943" i="3" s="1"/>
  <c r="F944" i="3" s="1"/>
  <c r="F945" i="3" s="1"/>
  <c r="F946" i="3" s="1"/>
  <c r="F947" i="3" s="1"/>
  <c r="F948" i="3" s="1"/>
  <c r="F949" i="3" s="1"/>
  <c r="F950" i="3" s="1"/>
  <c r="F951" i="3" s="1"/>
  <c r="F952" i="3" s="1"/>
  <c r="F953" i="3" s="1"/>
  <c r="F954" i="3" s="1"/>
  <c r="F955" i="3" s="1"/>
  <c r="F956" i="3" s="1"/>
  <c r="F957" i="3" s="1"/>
  <c r="F958" i="3" s="1"/>
  <c r="F959" i="3" s="1"/>
  <c r="F960" i="3" s="1"/>
  <c r="F961" i="3" s="1"/>
  <c r="F962" i="3" s="1"/>
  <c r="F963" i="3" s="1"/>
  <c r="F964" i="3" s="1"/>
  <c r="F965" i="3" s="1"/>
  <c r="F966" i="3" s="1"/>
  <c r="F967" i="3" s="1"/>
  <c r="F968" i="3" s="1"/>
  <c r="F969" i="3" s="1"/>
  <c r="F970" i="3" s="1"/>
  <c r="F971" i="3" s="1"/>
  <c r="F972" i="3" s="1"/>
  <c r="F973" i="3" s="1"/>
  <c r="F974" i="3" s="1"/>
  <c r="F975" i="3" s="1"/>
  <c r="F976" i="3" s="1"/>
  <c r="F977" i="3" s="1"/>
  <c r="F978" i="3" s="1"/>
  <c r="F979" i="3" s="1"/>
  <c r="F980" i="3" s="1"/>
  <c r="F981" i="3" s="1"/>
  <c r="F982" i="3" s="1"/>
  <c r="F983" i="3" s="1"/>
  <c r="F984" i="3" s="1"/>
  <c r="F985" i="3" s="1"/>
  <c r="F986" i="3" s="1"/>
  <c r="F987" i="3" s="1"/>
  <c r="F988" i="3" s="1"/>
  <c r="F989" i="3" s="1"/>
  <c r="F990" i="3" s="1"/>
  <c r="F991" i="3" s="1"/>
  <c r="F992" i="3" s="1"/>
  <c r="F993" i="3" s="1"/>
  <c r="F994" i="3" s="1"/>
  <c r="F1213" i="3"/>
  <c r="F1214" i="3" s="1"/>
  <c r="F1215" i="3" s="1"/>
  <c r="F1216" i="3" s="1"/>
  <c r="F1217" i="3" s="1"/>
  <c r="F1218" i="3" s="1"/>
  <c r="F1219" i="3" s="1"/>
  <c r="F1220" i="3" s="1"/>
  <c r="F1221" i="3" s="1"/>
  <c r="F1222" i="3" s="1"/>
  <c r="F1223" i="3" s="1"/>
  <c r="F1224" i="3" s="1"/>
  <c r="F1225" i="3" s="1"/>
  <c r="F1226" i="3" s="1"/>
  <c r="F1227" i="3" s="1"/>
  <c r="F1228" i="3" s="1"/>
  <c r="F1229" i="3" s="1"/>
  <c r="F1230" i="3" s="1"/>
  <c r="F1231" i="3" s="1"/>
  <c r="F1232" i="3" s="1"/>
  <c r="F1233" i="3" s="1"/>
  <c r="F1234" i="3" s="1"/>
  <c r="F1235" i="3" s="1"/>
  <c r="F1236" i="3" s="1"/>
  <c r="F1237" i="3" s="1"/>
  <c r="F1238" i="3" s="1"/>
  <c r="F1239" i="3" s="1"/>
  <c r="F1240" i="3" s="1"/>
  <c r="F1241" i="3" s="1"/>
  <c r="F1242" i="3" s="1"/>
  <c r="F1243" i="3" s="1"/>
  <c r="F1244" i="3" s="1"/>
  <c r="F1245" i="3" s="1"/>
  <c r="F1246" i="3" s="1"/>
  <c r="F1247" i="3" s="1"/>
  <c r="F1248" i="3" s="1"/>
  <c r="F1249" i="3" s="1"/>
  <c r="F1250" i="3" s="1"/>
  <c r="F1251" i="3" s="1"/>
  <c r="F1252" i="3" s="1"/>
  <c r="F1253" i="3" s="1"/>
  <c r="F1254" i="3" s="1"/>
  <c r="F1255" i="3" s="1"/>
  <c r="F1256" i="3" s="1"/>
  <c r="F1257" i="3" s="1"/>
  <c r="F1258" i="3" s="1"/>
  <c r="F1259" i="3" s="1"/>
  <c r="F1260" i="3" s="1"/>
  <c r="F1261" i="3" s="1"/>
  <c r="F1262" i="3" s="1"/>
  <c r="F1263" i="3" s="1"/>
  <c r="F1264" i="3" s="1"/>
  <c r="F1265" i="3" s="1"/>
  <c r="F1266" i="3" s="1"/>
  <c r="F1267" i="3" s="1"/>
  <c r="F1268" i="3" s="1"/>
  <c r="F1269" i="3" s="1"/>
  <c r="F1270" i="3" s="1"/>
  <c r="F1271" i="3" s="1"/>
  <c r="F1272" i="3" s="1"/>
  <c r="F1273" i="3" s="1"/>
  <c r="F1274" i="3" s="1"/>
  <c r="F1275" i="3" s="1"/>
  <c r="F1276" i="3" s="1"/>
  <c r="F1277" i="3" s="1"/>
  <c r="F1278" i="3" s="1"/>
  <c r="F1279" i="3" s="1"/>
  <c r="F1280" i="3" s="1"/>
  <c r="F1281" i="3" s="1"/>
  <c r="F1282" i="3" s="1"/>
  <c r="F1283" i="3" s="1"/>
  <c r="F1284" i="3" s="1"/>
  <c r="F1285" i="3" s="1"/>
  <c r="F1286" i="3" s="1"/>
  <c r="F1287" i="3" s="1"/>
  <c r="F1288" i="3" s="1"/>
  <c r="F1289" i="3" s="1"/>
  <c r="F1290" i="3" s="1"/>
  <c r="F1291" i="3" s="1"/>
  <c r="F1292" i="3" s="1"/>
  <c r="F1293" i="3" s="1"/>
  <c r="F1294" i="3" s="1"/>
  <c r="F1295" i="3" s="1"/>
  <c r="F1296" i="3" s="1"/>
  <c r="F1297" i="3" s="1"/>
  <c r="F1298" i="3" s="1"/>
  <c r="F1299" i="3" s="1"/>
  <c r="F1300" i="3" s="1"/>
  <c r="F1301" i="3" s="1"/>
  <c r="F1302" i="3" s="1"/>
  <c r="F1303" i="3" s="1"/>
  <c r="F1304" i="3" s="1"/>
  <c r="F1305" i="3" s="1"/>
  <c r="F1306" i="3" s="1"/>
  <c r="F1307" i="3" s="1"/>
  <c r="F1308" i="3" s="1"/>
  <c r="F1309" i="3" s="1"/>
  <c r="F1310" i="3" s="1"/>
  <c r="F1311" i="3" s="1"/>
  <c r="F1312" i="3" s="1"/>
  <c r="F1313" i="3" s="1"/>
  <c r="F1314" i="3" s="1"/>
  <c r="F1315" i="3" s="1"/>
  <c r="F1316" i="3" s="1"/>
  <c r="F1317" i="3" s="1"/>
  <c r="F1318" i="3" s="1"/>
  <c r="F1319" i="3" s="1"/>
  <c r="F1320" i="3" s="1"/>
  <c r="F1321" i="3" s="1"/>
  <c r="F1322" i="3" s="1"/>
  <c r="F1765" i="3"/>
  <c r="F1766" i="3" s="1"/>
  <c r="F1767" i="3" s="1"/>
  <c r="F1768" i="3" s="1"/>
  <c r="F1769" i="3" s="1"/>
  <c r="F1770" i="3" s="1"/>
  <c r="F1771" i="3" s="1"/>
  <c r="F1772" i="3" s="1"/>
  <c r="F1773" i="3" s="1"/>
  <c r="F1774" i="3" s="1"/>
  <c r="F1775" i="3" s="1"/>
  <c r="F1776" i="3" s="1"/>
  <c r="F1777" i="3" s="1"/>
  <c r="F1778" i="3" s="1"/>
  <c r="F1779" i="3" s="1"/>
  <c r="F1780" i="3" s="1"/>
  <c r="F1781" i="3" s="1"/>
  <c r="F1782" i="3" s="1"/>
  <c r="F1783" i="3" s="1"/>
  <c r="F1784" i="3" s="1"/>
  <c r="F1785" i="3" s="1"/>
  <c r="F1786" i="3" s="1"/>
  <c r="F1787" i="3" s="1"/>
  <c r="F1788" i="3" s="1"/>
  <c r="F1789" i="3" s="1"/>
  <c r="F1790" i="3" s="1"/>
  <c r="F1791" i="3" s="1"/>
  <c r="F1792" i="3" s="1"/>
  <c r="F1793" i="3" s="1"/>
  <c r="F1794" i="3" s="1"/>
  <c r="F1795" i="3" s="1"/>
  <c r="F1796" i="3" s="1"/>
  <c r="F1797" i="3" s="1"/>
  <c r="F1798" i="3" s="1"/>
  <c r="F1799" i="3" s="1"/>
  <c r="F1800" i="3" s="1"/>
  <c r="F1801" i="3" s="1"/>
  <c r="F1802" i="3" s="1"/>
  <c r="F1803" i="3" s="1"/>
  <c r="F1804" i="3" s="1"/>
  <c r="F1805" i="3" s="1"/>
  <c r="F1806" i="3" s="1"/>
  <c r="F1807" i="3" s="1"/>
  <c r="F1808" i="3" s="1"/>
  <c r="F1809" i="3" s="1"/>
  <c r="F1810" i="3" s="1"/>
  <c r="F1811" i="3" s="1"/>
  <c r="F1812" i="3" s="1"/>
  <c r="F1813" i="3" s="1"/>
  <c r="F1814" i="3" s="1"/>
  <c r="F1815" i="3" s="1"/>
  <c r="F1816" i="3" s="1"/>
  <c r="F1817" i="3" s="1"/>
  <c r="F1818" i="3" s="1"/>
  <c r="F1819" i="3" s="1"/>
  <c r="F1820" i="3" s="1"/>
  <c r="F1821" i="3" s="1"/>
  <c r="F1822" i="3" s="1"/>
  <c r="F1823" i="3" s="1"/>
  <c r="F1824" i="3" s="1"/>
  <c r="F1825" i="3" s="1"/>
  <c r="F1826" i="3" s="1"/>
  <c r="F1827" i="3" s="1"/>
  <c r="F1828" i="3" s="1"/>
  <c r="F1829" i="3" s="1"/>
  <c r="F1830" i="3" s="1"/>
  <c r="F1831" i="3" s="1"/>
  <c r="F1832" i="3" s="1"/>
  <c r="F1833" i="3" s="1"/>
  <c r="F1834" i="3" s="1"/>
  <c r="F1835" i="3" s="1"/>
  <c r="F1836" i="3" s="1"/>
  <c r="F1837" i="3" s="1"/>
  <c r="F1838" i="3" s="1"/>
  <c r="F1839" i="3" s="1"/>
  <c r="F1840" i="3" s="1"/>
  <c r="F1841" i="3" s="1"/>
  <c r="F1842" i="3" s="1"/>
  <c r="F1843" i="3" s="1"/>
  <c r="F1844" i="3" s="1"/>
  <c r="F1845" i="3" s="1"/>
  <c r="F1846" i="3" s="1"/>
  <c r="F1847" i="3" s="1"/>
  <c r="F1848" i="3" s="1"/>
  <c r="F1849" i="3" s="1"/>
  <c r="F1850" i="3" s="1"/>
  <c r="F1851" i="3" s="1"/>
  <c r="F1852" i="3" s="1"/>
  <c r="F1853" i="3" s="1"/>
  <c r="F1854" i="3" s="1"/>
  <c r="F1855" i="3" s="1"/>
  <c r="F1856" i="3" s="1"/>
  <c r="F1857" i="3" s="1"/>
  <c r="F1858" i="3" s="1"/>
  <c r="F1859" i="3" s="1"/>
  <c r="F1860" i="3" s="1"/>
  <c r="F1861" i="3" s="1"/>
  <c r="F1862" i="3" s="1"/>
  <c r="F1863" i="3" s="1"/>
  <c r="F1864" i="3" s="1"/>
  <c r="F1865" i="3" s="1"/>
  <c r="F1866" i="3" s="1"/>
  <c r="F1867" i="3" s="1"/>
  <c r="F1868" i="3" s="1"/>
  <c r="F1869" i="3" s="1"/>
  <c r="F1870" i="3" s="1"/>
  <c r="F1871" i="3" s="1"/>
  <c r="F1872" i="3" s="1"/>
  <c r="F1546" i="3"/>
  <c r="F1547" i="3" s="1"/>
  <c r="F1548" i="3" s="1"/>
  <c r="F1549" i="3" s="1"/>
  <c r="F1550" i="3" s="1"/>
  <c r="F1551" i="3" s="1"/>
  <c r="F1552" i="3" s="1"/>
  <c r="F1553" i="3" s="1"/>
  <c r="F1554" i="3" s="1"/>
  <c r="F1555" i="3" s="1"/>
  <c r="F1556" i="3" s="1"/>
  <c r="F1557" i="3" s="1"/>
  <c r="F1558" i="3" s="1"/>
  <c r="F1559" i="3" s="1"/>
  <c r="F1560" i="3" s="1"/>
  <c r="F1561" i="3" s="1"/>
  <c r="F1562" i="3" s="1"/>
  <c r="F1563" i="3" s="1"/>
  <c r="F1564" i="3" s="1"/>
  <c r="F1565" i="3" s="1"/>
  <c r="F1566" i="3" s="1"/>
  <c r="F1567" i="3" s="1"/>
  <c r="F1568" i="3" s="1"/>
  <c r="F1569" i="3" s="1"/>
  <c r="F1570" i="3" s="1"/>
  <c r="F1571" i="3" s="1"/>
  <c r="F1572" i="3" s="1"/>
  <c r="F1573" i="3" s="1"/>
  <c r="F1574" i="3" s="1"/>
  <c r="F1575" i="3" s="1"/>
  <c r="F1576" i="3" s="1"/>
  <c r="F1577" i="3" s="1"/>
  <c r="F1578" i="3" s="1"/>
  <c r="F1579" i="3" s="1"/>
  <c r="F1580" i="3" s="1"/>
  <c r="F1581" i="3" s="1"/>
  <c r="F1582" i="3" s="1"/>
  <c r="F1583" i="3" s="1"/>
  <c r="F1584" i="3" s="1"/>
  <c r="F1585" i="3" s="1"/>
  <c r="F1586" i="3" s="1"/>
  <c r="F1587" i="3" s="1"/>
  <c r="F1588" i="3" s="1"/>
  <c r="F1589" i="3" s="1"/>
  <c r="F1590" i="3" s="1"/>
  <c r="F1591" i="3" s="1"/>
  <c r="F1592" i="3" s="1"/>
  <c r="F1593" i="3" s="1"/>
  <c r="F1594" i="3" s="1"/>
  <c r="F1595" i="3" s="1"/>
  <c r="F1596" i="3" s="1"/>
  <c r="F1597" i="3" s="1"/>
  <c r="F1598" i="3" s="1"/>
  <c r="F1599" i="3" s="1"/>
  <c r="F1600" i="3" s="1"/>
  <c r="F1601" i="3" s="1"/>
  <c r="F1602" i="3" s="1"/>
  <c r="F1603" i="3" s="1"/>
  <c r="F1604" i="3" s="1"/>
  <c r="F1605" i="3" s="1"/>
  <c r="F1606" i="3" s="1"/>
  <c r="F1607" i="3" s="1"/>
  <c r="F1608" i="3" s="1"/>
  <c r="F1609" i="3" s="1"/>
  <c r="F1610" i="3" s="1"/>
  <c r="F1611" i="3" s="1"/>
  <c r="F1612" i="3" s="1"/>
  <c r="F1613" i="3" s="1"/>
  <c r="F1614" i="3" s="1"/>
  <c r="F1615" i="3" s="1"/>
  <c r="F1616" i="3" s="1"/>
  <c r="F1617" i="3" s="1"/>
  <c r="F1618" i="3" s="1"/>
  <c r="F1619" i="3" s="1"/>
  <c r="F1620" i="3" s="1"/>
  <c r="F1621" i="3" s="1"/>
  <c r="F1622" i="3" s="1"/>
  <c r="F1623" i="3" s="1"/>
  <c r="F1624" i="3" s="1"/>
  <c r="F1625" i="3" s="1"/>
  <c r="F1626" i="3" s="1"/>
  <c r="F1627" i="3" s="1"/>
  <c r="F1628" i="3" s="1"/>
  <c r="F1629" i="3" s="1"/>
  <c r="F1630" i="3" s="1"/>
  <c r="F1631" i="3" s="1"/>
  <c r="F1632" i="3" s="1"/>
  <c r="F1633" i="3" s="1"/>
  <c r="F1634" i="3" s="1"/>
  <c r="F1635" i="3" s="1"/>
  <c r="F1636" i="3" s="1"/>
  <c r="F1637" i="3" s="1"/>
  <c r="F1638" i="3" s="1"/>
  <c r="F1639" i="3" s="1"/>
  <c r="F1640" i="3" s="1"/>
  <c r="F1641" i="3" s="1"/>
  <c r="F1642" i="3" s="1"/>
  <c r="F1643" i="3" s="1"/>
  <c r="F1644" i="3" s="1"/>
  <c r="F1645" i="3" s="1"/>
  <c r="F1646" i="3" s="1"/>
  <c r="F1647" i="3" s="1"/>
  <c r="F1648" i="3" s="1"/>
  <c r="F1649" i="3" s="1"/>
  <c r="F1650" i="3" s="1"/>
  <c r="F1651" i="3" s="1"/>
  <c r="F1652" i="3" s="1"/>
  <c r="F1653" i="3" s="1"/>
  <c r="F1654" i="3" s="1"/>
  <c r="F1325" i="3"/>
  <c r="F1326" i="3" s="1"/>
  <c r="F1327" i="3" s="1"/>
  <c r="F1328" i="3" s="1"/>
  <c r="F1329" i="3" s="1"/>
  <c r="F1330" i="3" s="1"/>
  <c r="F1331" i="3" s="1"/>
  <c r="F1332" i="3" s="1"/>
  <c r="F1333" i="3" s="1"/>
  <c r="F1334" i="3" s="1"/>
  <c r="F1335" i="3" s="1"/>
  <c r="F1336" i="3" s="1"/>
  <c r="F1337" i="3" s="1"/>
  <c r="F1338" i="3" s="1"/>
  <c r="F1339" i="3" s="1"/>
  <c r="F1340" i="3" s="1"/>
  <c r="F1341" i="3" s="1"/>
  <c r="F1342" i="3" s="1"/>
  <c r="F1343" i="3" s="1"/>
  <c r="F1344" i="3" s="1"/>
  <c r="F1345" i="3" s="1"/>
  <c r="F1346" i="3" s="1"/>
  <c r="F1347" i="3" s="1"/>
  <c r="F1348" i="3" s="1"/>
  <c r="F1349" i="3" s="1"/>
  <c r="F1350" i="3" s="1"/>
  <c r="F1351" i="3" s="1"/>
  <c r="F1352" i="3" s="1"/>
  <c r="F1353" i="3" s="1"/>
  <c r="F1354" i="3" s="1"/>
  <c r="F1355" i="3" s="1"/>
  <c r="F1356" i="3" s="1"/>
  <c r="F1357" i="3" s="1"/>
  <c r="F1358" i="3" s="1"/>
  <c r="F1359" i="3" s="1"/>
  <c r="F1360" i="3" s="1"/>
  <c r="F1361" i="3" s="1"/>
  <c r="F1362" i="3" s="1"/>
  <c r="F1363" i="3" s="1"/>
  <c r="F1364" i="3" s="1"/>
  <c r="F1365" i="3" s="1"/>
  <c r="F1366" i="3" s="1"/>
  <c r="F1367" i="3" s="1"/>
  <c r="F1368" i="3" s="1"/>
  <c r="F1369" i="3" s="1"/>
  <c r="F1370" i="3" s="1"/>
  <c r="F1371" i="3" s="1"/>
  <c r="F1372" i="3" s="1"/>
  <c r="F1373" i="3" s="1"/>
  <c r="F1374" i="3" s="1"/>
  <c r="F1375" i="3" s="1"/>
  <c r="F1376" i="3" s="1"/>
  <c r="F1377" i="3" s="1"/>
  <c r="F1378" i="3" s="1"/>
  <c r="F1379" i="3" s="1"/>
  <c r="F1380" i="3" s="1"/>
  <c r="F1381" i="3" s="1"/>
  <c r="F1382" i="3" s="1"/>
  <c r="F1383" i="3" s="1"/>
  <c r="F1384" i="3" s="1"/>
  <c r="F1385" i="3" s="1"/>
  <c r="F1386" i="3" s="1"/>
  <c r="F1387" i="3" s="1"/>
  <c r="F1388" i="3" s="1"/>
  <c r="F1389" i="3" s="1"/>
  <c r="F1390" i="3" s="1"/>
  <c r="F1391" i="3" s="1"/>
  <c r="F1392" i="3" s="1"/>
  <c r="F1393" i="3" s="1"/>
  <c r="F1394" i="3" s="1"/>
  <c r="F1395" i="3" s="1"/>
  <c r="F1396" i="3" s="1"/>
  <c r="F1397" i="3" s="1"/>
  <c r="F1398" i="3" s="1"/>
  <c r="F1399" i="3" s="1"/>
  <c r="F1400" i="3" s="1"/>
  <c r="F1401" i="3" s="1"/>
  <c r="F1402" i="3" s="1"/>
  <c r="F1403" i="3" s="1"/>
  <c r="F1404" i="3" s="1"/>
  <c r="F1405" i="3" s="1"/>
  <c r="F1406" i="3" s="1"/>
  <c r="F1407" i="3" s="1"/>
  <c r="F1408" i="3" s="1"/>
  <c r="F1409" i="3" s="1"/>
  <c r="F1410" i="3" s="1"/>
  <c r="F1411" i="3" s="1"/>
  <c r="F1412" i="3" s="1"/>
  <c r="F1413" i="3" s="1"/>
  <c r="F1414" i="3" s="1"/>
  <c r="F1415" i="3" s="1"/>
  <c r="F1416" i="3" s="1"/>
  <c r="F1417" i="3" s="1"/>
  <c r="F1418" i="3" s="1"/>
  <c r="F1419" i="3" s="1"/>
  <c r="F1420" i="3" s="1"/>
  <c r="F1421" i="3" s="1"/>
  <c r="F1422" i="3" s="1"/>
  <c r="F1423" i="3" s="1"/>
  <c r="F1424" i="3" s="1"/>
  <c r="F1425" i="3" s="1"/>
  <c r="F1426" i="3" s="1"/>
  <c r="F1427" i="3" s="1"/>
  <c r="F1428" i="3" s="1"/>
  <c r="F1429" i="3" s="1"/>
  <c r="F1430" i="3" s="1"/>
  <c r="F1431" i="3" s="1"/>
  <c r="F1432" i="3" s="1"/>
  <c r="F1433" i="3" s="1"/>
  <c r="F1437" i="3"/>
  <c r="F1438" i="3" s="1"/>
  <c r="F1439" i="3" s="1"/>
  <c r="F1440" i="3" s="1"/>
  <c r="F1441" i="3" s="1"/>
  <c r="F1442" i="3" s="1"/>
  <c r="F1443" i="3" s="1"/>
  <c r="F1444" i="3" s="1"/>
  <c r="F1445" i="3" s="1"/>
  <c r="F1446" i="3" s="1"/>
  <c r="F1447" i="3" s="1"/>
  <c r="F1448" i="3" s="1"/>
  <c r="F1449" i="3" s="1"/>
  <c r="F1450" i="3" s="1"/>
  <c r="F1451" i="3" s="1"/>
  <c r="F1452" i="3" s="1"/>
  <c r="F1453" i="3" s="1"/>
  <c r="F1454" i="3" s="1"/>
  <c r="F1455" i="3" s="1"/>
  <c r="F1456" i="3" s="1"/>
  <c r="F1457" i="3" s="1"/>
  <c r="F1458" i="3" s="1"/>
  <c r="F1459" i="3" s="1"/>
  <c r="F1460" i="3" s="1"/>
  <c r="F1461" i="3" s="1"/>
  <c r="F1462" i="3" s="1"/>
  <c r="F1463" i="3" s="1"/>
  <c r="F1464" i="3" s="1"/>
  <c r="F1465" i="3" s="1"/>
  <c r="F1466" i="3" s="1"/>
  <c r="F1467" i="3" s="1"/>
  <c r="F1468" i="3" s="1"/>
  <c r="F1469" i="3" s="1"/>
  <c r="F1470" i="3" s="1"/>
  <c r="F1471" i="3" s="1"/>
  <c r="F1472" i="3" s="1"/>
  <c r="F1473" i="3" s="1"/>
  <c r="F1474" i="3" s="1"/>
  <c r="F1475" i="3" s="1"/>
  <c r="F1476" i="3" s="1"/>
  <c r="F1477" i="3" s="1"/>
  <c r="F1478" i="3" s="1"/>
  <c r="F1479" i="3" s="1"/>
  <c r="F1480" i="3" s="1"/>
  <c r="F1481" i="3" s="1"/>
  <c r="F1482" i="3" s="1"/>
  <c r="F1483" i="3" s="1"/>
  <c r="F1484" i="3" s="1"/>
  <c r="F1485" i="3" s="1"/>
  <c r="F1486" i="3" s="1"/>
  <c r="F1487" i="3" s="1"/>
  <c r="F1488" i="3" s="1"/>
  <c r="F1489" i="3" s="1"/>
  <c r="F1490" i="3" s="1"/>
  <c r="F1491" i="3" s="1"/>
  <c r="F1492" i="3" s="1"/>
  <c r="F1493" i="3" s="1"/>
  <c r="F1494" i="3" s="1"/>
  <c r="F1495" i="3" s="1"/>
  <c r="F1496" i="3" s="1"/>
  <c r="F1497" i="3" s="1"/>
  <c r="F1498" i="3" s="1"/>
  <c r="F1499" i="3" s="1"/>
  <c r="F1500" i="3" s="1"/>
  <c r="F1501" i="3" s="1"/>
  <c r="F1502" i="3" s="1"/>
  <c r="F1503" i="3" s="1"/>
  <c r="F1504" i="3" s="1"/>
  <c r="F1505" i="3" s="1"/>
  <c r="F1506" i="3" s="1"/>
  <c r="F1507" i="3" s="1"/>
  <c r="F1508" i="3" s="1"/>
  <c r="F1509" i="3" s="1"/>
  <c r="F1510" i="3" s="1"/>
  <c r="F1511" i="3" s="1"/>
  <c r="F1512" i="3" s="1"/>
  <c r="F1513" i="3" s="1"/>
  <c r="F1514" i="3" s="1"/>
  <c r="F1515" i="3" s="1"/>
  <c r="F1516" i="3" s="1"/>
  <c r="F1517" i="3" s="1"/>
  <c r="F1518" i="3" s="1"/>
  <c r="F1519" i="3" s="1"/>
  <c r="F1520" i="3" s="1"/>
  <c r="F1521" i="3" s="1"/>
  <c r="F1522" i="3" s="1"/>
  <c r="F1523" i="3" s="1"/>
  <c r="F1524" i="3" s="1"/>
  <c r="F1525" i="3" s="1"/>
  <c r="F1526" i="3" s="1"/>
  <c r="F1527" i="3" s="1"/>
  <c r="F1528" i="3" s="1"/>
  <c r="F1529" i="3" s="1"/>
  <c r="F1530" i="3" s="1"/>
  <c r="F1531" i="3" s="1"/>
  <c r="F1532" i="3" s="1"/>
  <c r="F1533" i="3" s="1"/>
  <c r="F1534" i="3" s="1"/>
  <c r="F1535" i="3" s="1"/>
  <c r="F1536" i="3" s="1"/>
  <c r="F1537" i="3" s="1"/>
  <c r="F1538" i="3" s="1"/>
  <c r="F1539" i="3" s="1"/>
  <c r="F1540" i="3" s="1"/>
  <c r="F1541" i="3" s="1"/>
  <c r="F1542" i="3" s="1"/>
  <c r="F1543" i="3" s="1"/>
  <c r="F1544" i="3" s="1"/>
  <c r="F1875" i="3"/>
  <c r="F1876" i="3" s="1"/>
  <c r="F1877" i="3" s="1"/>
  <c r="F1878" i="3" s="1"/>
  <c r="F1879" i="3" s="1"/>
  <c r="F1880" i="3" s="1"/>
  <c r="F1881" i="3" s="1"/>
  <c r="F1882" i="3" s="1"/>
  <c r="F1883" i="3" s="1"/>
  <c r="F1884" i="3" s="1"/>
  <c r="F1885" i="3" s="1"/>
  <c r="F1886" i="3" s="1"/>
  <c r="F1887" i="3" s="1"/>
  <c r="F1888" i="3" s="1"/>
  <c r="F1889" i="3" s="1"/>
  <c r="F1890" i="3" s="1"/>
  <c r="F1891" i="3" s="1"/>
  <c r="F1892" i="3" s="1"/>
  <c r="F1893" i="3" s="1"/>
  <c r="F1894" i="3" s="1"/>
  <c r="F1895" i="3" s="1"/>
  <c r="F1896" i="3" s="1"/>
  <c r="F1897" i="3" s="1"/>
  <c r="F1898" i="3" s="1"/>
  <c r="F1899" i="3" s="1"/>
  <c r="F1900" i="3" s="1"/>
  <c r="F1901" i="3" s="1"/>
  <c r="F1902" i="3" s="1"/>
  <c r="F1903" i="3" s="1"/>
  <c r="F1904" i="3" s="1"/>
  <c r="F1905" i="3" s="1"/>
  <c r="F1906" i="3" s="1"/>
  <c r="F1907" i="3" s="1"/>
  <c r="F1908" i="3" s="1"/>
  <c r="F1909" i="3" s="1"/>
  <c r="F1910" i="3" s="1"/>
  <c r="F1911" i="3" s="1"/>
  <c r="F1912" i="3" s="1"/>
  <c r="F1913" i="3" s="1"/>
  <c r="F1914" i="3" s="1"/>
  <c r="F1915" i="3" s="1"/>
  <c r="F1916" i="3" s="1"/>
  <c r="F1917" i="3" s="1"/>
  <c r="F1918" i="3" s="1"/>
  <c r="F1919" i="3" s="1"/>
  <c r="F1920" i="3" s="1"/>
  <c r="F1921" i="3" s="1"/>
  <c r="F1922" i="3" s="1"/>
  <c r="F1923" i="3" s="1"/>
  <c r="F1924" i="3" s="1"/>
  <c r="F1925" i="3" s="1"/>
  <c r="F1926" i="3" s="1"/>
  <c r="F1927" i="3" s="1"/>
  <c r="F1928" i="3" s="1"/>
  <c r="F1929" i="3" s="1"/>
  <c r="F1930" i="3" s="1"/>
  <c r="F1931" i="3" s="1"/>
  <c r="F1932" i="3" s="1"/>
  <c r="F1933" i="3" s="1"/>
  <c r="F1934" i="3" s="1"/>
  <c r="F1935" i="3" s="1"/>
  <c r="F1936" i="3" s="1"/>
  <c r="F1937" i="3" s="1"/>
  <c r="F1938" i="3" s="1"/>
  <c r="F1939" i="3" s="1"/>
  <c r="F1940" i="3" s="1"/>
  <c r="F1941" i="3" s="1"/>
  <c r="F1942" i="3" s="1"/>
  <c r="F1943" i="3" s="1"/>
  <c r="F1944" i="3" s="1"/>
  <c r="F1945" i="3" s="1"/>
  <c r="F1946" i="3" s="1"/>
  <c r="F1947" i="3" s="1"/>
  <c r="F1948" i="3" s="1"/>
  <c r="F1949" i="3" s="1"/>
  <c r="F1950" i="3" s="1"/>
  <c r="F1951" i="3" s="1"/>
  <c r="F1952" i="3" s="1"/>
  <c r="F1953" i="3" s="1"/>
  <c r="F1954" i="3" s="1"/>
  <c r="F1955" i="3" s="1"/>
  <c r="F1956" i="3" s="1"/>
  <c r="F1957" i="3" s="1"/>
  <c r="F1958" i="3" s="1"/>
  <c r="F1959" i="3" s="1"/>
  <c r="F1960" i="3" s="1"/>
  <c r="F1961" i="3" s="1"/>
  <c r="F1962" i="3" s="1"/>
  <c r="F1963" i="3" s="1"/>
  <c r="F1964" i="3" s="1"/>
  <c r="F1965" i="3" s="1"/>
  <c r="F1966" i="3" s="1"/>
  <c r="F1967" i="3" s="1"/>
  <c r="F1968" i="3" s="1"/>
  <c r="F1969" i="3" s="1"/>
  <c r="F1970" i="3" s="1"/>
  <c r="F1971" i="3" s="1"/>
  <c r="F1972" i="3" s="1"/>
  <c r="F1973" i="3" s="1"/>
  <c r="F1974" i="3" s="1"/>
  <c r="F1975" i="3" s="1"/>
  <c r="F1976" i="3" s="1"/>
  <c r="F1977" i="3" s="1"/>
  <c r="F1978" i="3" s="1"/>
  <c r="F1979" i="3" s="1"/>
  <c r="F1981" i="3"/>
  <c r="F1982" i="3" s="1"/>
  <c r="F1983" i="3" s="1"/>
  <c r="F1984" i="3" s="1"/>
  <c r="F1985" i="3" s="1"/>
  <c r="F1986" i="3" s="1"/>
  <c r="F1987" i="3" s="1"/>
  <c r="F1988" i="3" s="1"/>
  <c r="F1989" i="3" s="1"/>
  <c r="F1990" i="3" s="1"/>
  <c r="F1991" i="3" s="1"/>
  <c r="F1992" i="3" s="1"/>
  <c r="F1993" i="3" s="1"/>
  <c r="F1994" i="3" s="1"/>
  <c r="F1995" i="3" s="1"/>
  <c r="F1996" i="3" s="1"/>
  <c r="F1997" i="3" s="1"/>
  <c r="F1998" i="3" s="1"/>
  <c r="F1999" i="3" s="1"/>
  <c r="F2000" i="3" s="1"/>
  <c r="F2001" i="3" s="1"/>
  <c r="F2002" i="3" s="1"/>
  <c r="F2003" i="3" s="1"/>
  <c r="F2004" i="3" s="1"/>
  <c r="F2005" i="3" s="1"/>
  <c r="F2006" i="3" s="1"/>
  <c r="F2007" i="3" s="1"/>
  <c r="F2008" i="3" s="1"/>
  <c r="F2009" i="3" s="1"/>
  <c r="F2010" i="3" s="1"/>
  <c r="F2011" i="3" s="1"/>
  <c r="F2012" i="3" s="1"/>
  <c r="F2013" i="3" s="1"/>
  <c r="F2014" i="3" s="1"/>
  <c r="F2015" i="3" s="1"/>
  <c r="F2016" i="3" s="1"/>
  <c r="F2017" i="3" s="1"/>
  <c r="F2018" i="3" s="1"/>
  <c r="F2019" i="3" s="1"/>
  <c r="F2020" i="3" s="1"/>
  <c r="F2021" i="3" s="1"/>
  <c r="F2022" i="3" s="1"/>
  <c r="F2023" i="3" s="1"/>
  <c r="F2024" i="3" s="1"/>
  <c r="F2025" i="3" s="1"/>
  <c r="F2026" i="3" s="1"/>
  <c r="F2027" i="3" s="1"/>
  <c r="F2028" i="3" s="1"/>
  <c r="F2029" i="3" s="1"/>
  <c r="F2030" i="3" s="1"/>
  <c r="F2031" i="3" s="1"/>
  <c r="F2032" i="3" s="1"/>
  <c r="F2033" i="3" s="1"/>
  <c r="F2034" i="3" s="1"/>
  <c r="F2035" i="3" s="1"/>
  <c r="F2036" i="3" s="1"/>
  <c r="F2037" i="3" s="1"/>
  <c r="F2038" i="3" s="1"/>
  <c r="F2039" i="3" s="1"/>
  <c r="F2040" i="3" s="1"/>
  <c r="F2041" i="3" s="1"/>
  <c r="F2042" i="3" s="1"/>
  <c r="F2043" i="3" s="1"/>
  <c r="F2044" i="3" s="1"/>
  <c r="F2045" i="3" s="1"/>
  <c r="F2046" i="3" s="1"/>
  <c r="F2047" i="3" s="1"/>
  <c r="F2048" i="3" s="1"/>
  <c r="F2049" i="3" s="1"/>
  <c r="F2050" i="3" s="1"/>
  <c r="F2051" i="3" s="1"/>
  <c r="F2052" i="3" s="1"/>
  <c r="F2053" i="3" s="1"/>
  <c r="F2054" i="3" s="1"/>
  <c r="F2055" i="3" s="1"/>
  <c r="F2056" i="3" s="1"/>
  <c r="F2057" i="3" s="1"/>
  <c r="F2058" i="3" s="1"/>
  <c r="F2059" i="3" s="1"/>
  <c r="F2060" i="3" s="1"/>
  <c r="F2061" i="3" s="1"/>
  <c r="F2062" i="3" s="1"/>
  <c r="F2063" i="3" s="1"/>
  <c r="F2064" i="3" s="1"/>
  <c r="F2065" i="3" s="1"/>
  <c r="F2066" i="3" s="1"/>
  <c r="F2067" i="3" s="1"/>
  <c r="F2068" i="3" s="1"/>
  <c r="F2069" i="3" s="1"/>
  <c r="F2070" i="3" s="1"/>
  <c r="F2071" i="3" s="1"/>
  <c r="F2072" i="3" s="1"/>
  <c r="F2073" i="3" s="1"/>
  <c r="F2074" i="3" s="1"/>
  <c r="F2075" i="3" s="1"/>
  <c r="F2076" i="3" s="1"/>
  <c r="F2077" i="3" s="1"/>
  <c r="F2078" i="3" s="1"/>
  <c r="F2079" i="3" s="1"/>
  <c r="F2080" i="3" s="1"/>
  <c r="F2081" i="3" s="1"/>
  <c r="F2082" i="3" s="1"/>
  <c r="F2083" i="3" s="1"/>
  <c r="F2084" i="3" s="1"/>
  <c r="F2085" i="3" s="1"/>
  <c r="F2088" i="3"/>
  <c r="F2089" i="3" s="1"/>
  <c r="F2090" i="3" s="1"/>
  <c r="F2091" i="3" s="1"/>
  <c r="F2092" i="3" s="1"/>
  <c r="F2093" i="3" s="1"/>
  <c r="F2094" i="3" s="1"/>
  <c r="F2095" i="3" s="1"/>
  <c r="F2096" i="3" s="1"/>
  <c r="F2097" i="3" s="1"/>
  <c r="F2098" i="3" s="1"/>
  <c r="F2099" i="3" s="1"/>
  <c r="F2100" i="3" s="1"/>
  <c r="F2101" i="3" s="1"/>
  <c r="F2102" i="3" s="1"/>
  <c r="F2103" i="3" s="1"/>
  <c r="F2104" i="3" s="1"/>
  <c r="F2105" i="3" s="1"/>
  <c r="F2106" i="3" s="1"/>
  <c r="F2107" i="3" s="1"/>
  <c r="F2108" i="3" s="1"/>
  <c r="F2109" i="3" s="1"/>
  <c r="F2110" i="3" s="1"/>
  <c r="F2111" i="3" s="1"/>
  <c r="F2112" i="3" s="1"/>
  <c r="F2113" i="3" s="1"/>
  <c r="F2114" i="3" s="1"/>
  <c r="F2115" i="3" s="1"/>
  <c r="F2116" i="3" s="1"/>
  <c r="F2117" i="3" s="1"/>
  <c r="F2118" i="3" s="1"/>
  <c r="F2119" i="3" s="1"/>
  <c r="F2120" i="3" s="1"/>
  <c r="F2121" i="3" s="1"/>
  <c r="F2122" i="3" s="1"/>
  <c r="F2123" i="3" s="1"/>
  <c r="F2124" i="3" s="1"/>
  <c r="F2125" i="3" s="1"/>
  <c r="F2126" i="3" s="1"/>
  <c r="F2127" i="3" s="1"/>
  <c r="F2128" i="3" s="1"/>
  <c r="F2129" i="3" s="1"/>
  <c r="F2130" i="3" s="1"/>
  <c r="F2131" i="3" s="1"/>
  <c r="F2132" i="3" s="1"/>
  <c r="F2133" i="3" s="1"/>
  <c r="F2134" i="3" s="1"/>
  <c r="F2135" i="3" s="1"/>
  <c r="F2136" i="3" s="1"/>
  <c r="F2137" i="3" s="1"/>
  <c r="F2138" i="3" s="1"/>
  <c r="F2139" i="3" s="1"/>
  <c r="F2140" i="3" s="1"/>
  <c r="F2141" i="3" s="1"/>
  <c r="F2142" i="3" s="1"/>
  <c r="F2143" i="3" s="1"/>
  <c r="F2144" i="3" s="1"/>
  <c r="F2145" i="3" s="1"/>
  <c r="F2146" i="3" s="1"/>
  <c r="F2147" i="3" s="1"/>
  <c r="F2148" i="3" s="1"/>
  <c r="F2149" i="3" s="1"/>
  <c r="F2150" i="3" s="1"/>
  <c r="F2151" i="3" s="1"/>
  <c r="F2152" i="3" s="1"/>
  <c r="F2153" i="3" s="1"/>
  <c r="F2154" i="3" s="1"/>
  <c r="F2155" i="3" s="1"/>
  <c r="F2156" i="3" s="1"/>
  <c r="F2157" i="3" s="1"/>
  <c r="F2158" i="3" s="1"/>
  <c r="F2159" i="3" s="1"/>
  <c r="F2160" i="3" s="1"/>
  <c r="F2161" i="3" s="1"/>
  <c r="F2162" i="3" s="1"/>
  <c r="F2163" i="3" s="1"/>
  <c r="F2164" i="3" s="1"/>
  <c r="F2165" i="3" s="1"/>
  <c r="F2166" i="3" s="1"/>
  <c r="F2167" i="3" s="1"/>
  <c r="F2168" i="3" s="1"/>
  <c r="F2169" i="3" s="1"/>
  <c r="F2170" i="3" s="1"/>
  <c r="F2171" i="3" s="1"/>
  <c r="F2172" i="3" s="1"/>
  <c r="F2173" i="3" s="1"/>
  <c r="F2174" i="3" s="1"/>
  <c r="F2175" i="3" s="1"/>
  <c r="F2176" i="3" s="1"/>
  <c r="F2177" i="3" s="1"/>
  <c r="F2178" i="3" s="1"/>
  <c r="F2179" i="3" s="1"/>
  <c r="F2180" i="3" s="1"/>
  <c r="F2181" i="3" s="1"/>
  <c r="F2182" i="3" s="1"/>
  <c r="F2183" i="3" s="1"/>
  <c r="F2184" i="3" s="1"/>
  <c r="F2185" i="3" s="1"/>
  <c r="F2186" i="3" s="1"/>
  <c r="F2187" i="3" s="1"/>
  <c r="F2188" i="3" s="1"/>
  <c r="F2189" i="3" s="1"/>
  <c r="F2190" i="3" s="1"/>
  <c r="F2191" i="3" s="1"/>
  <c r="F2192" i="3" s="1"/>
  <c r="F2193" i="3" s="1"/>
  <c r="F2194" i="3" s="1"/>
  <c r="F2195" i="3" s="1"/>
  <c r="G31" i="20"/>
  <c r="G43" i="20"/>
  <c r="AT1" i="5"/>
  <c r="AL1" i="5"/>
  <c r="AD1" i="5"/>
  <c r="V1" i="5"/>
  <c r="N1" i="5"/>
  <c r="F1" i="5"/>
  <c r="AS1" i="5"/>
  <c r="AK1" i="5"/>
  <c r="AC1" i="5"/>
  <c r="U1" i="5"/>
  <c r="M1" i="5"/>
  <c r="E1" i="5"/>
  <c r="AZ1" i="5"/>
  <c r="AR1" i="5"/>
  <c r="AJ1" i="5"/>
  <c r="AB1" i="5"/>
  <c r="T1" i="5"/>
  <c r="L1" i="5"/>
  <c r="D1" i="5"/>
  <c r="AY1" i="5"/>
  <c r="AQ1" i="5"/>
  <c r="AI1" i="5"/>
  <c r="AA1" i="5"/>
  <c r="S1" i="5"/>
  <c r="K1" i="5"/>
  <c r="C1" i="5"/>
  <c r="AX1" i="5"/>
  <c r="AW1" i="5"/>
  <c r="AO1" i="5"/>
  <c r="AG1" i="5"/>
  <c r="Y1" i="5"/>
  <c r="Q1" i="5"/>
  <c r="I1" i="5"/>
  <c r="B1" i="5"/>
  <c r="AV1" i="5"/>
  <c r="AN1" i="5"/>
  <c r="AF1" i="5"/>
  <c r="X1" i="5"/>
  <c r="P1" i="5"/>
  <c r="H1" i="5"/>
  <c r="Z1" i="5"/>
  <c r="W1" i="5"/>
  <c r="R1" i="5"/>
  <c r="AU1" i="5"/>
  <c r="O1" i="5"/>
  <c r="AP1" i="5"/>
  <c r="J1" i="5"/>
  <c r="AM1" i="5"/>
  <c r="G1" i="5"/>
  <c r="AE1" i="5"/>
  <c r="AH1" i="5"/>
  <c r="C10" i="15"/>
  <c r="C2" i="15"/>
  <c r="C7" i="15"/>
  <c r="C6" i="15"/>
  <c r="C5" i="15"/>
  <c r="C4" i="15"/>
  <c r="C3" i="15"/>
  <c r="C9" i="15"/>
  <c r="AF4" i="20"/>
  <c r="G36" i="20"/>
  <c r="F42" i="20"/>
  <c r="G42" i="20"/>
  <c r="G47" i="20"/>
  <c r="AF13" i="20"/>
  <c r="AC13" i="20"/>
  <c r="G27" i="20"/>
  <c r="F38" i="20"/>
  <c r="G38" i="20"/>
  <c r="AF7" i="20"/>
  <c r="AF12" i="20"/>
  <c r="AB13" i="20"/>
  <c r="G39" i="20"/>
  <c r="G35" i="20"/>
  <c r="U4" i="20" s="1"/>
  <c r="AF5" i="20"/>
  <c r="AC5" i="20"/>
  <c r="AD5" i="20"/>
  <c r="M8" i="20"/>
  <c r="Q19" i="20"/>
  <c r="F46" i="20"/>
  <c r="G46" i="20"/>
  <c r="I50" i="22"/>
  <c r="K35" i="22"/>
  <c r="Q50" i="22"/>
  <c r="K43" i="22"/>
  <c r="C3" i="14"/>
  <c r="C8" i="14"/>
  <c r="C9" i="14"/>
  <c r="U6" i="20"/>
  <c r="R8" i="20"/>
  <c r="V8" i="20"/>
  <c r="S10" i="20"/>
  <c r="AF19" i="20"/>
  <c r="M23" i="20"/>
  <c r="C10" i="14"/>
  <c r="Y4" i="20"/>
  <c r="Q4" i="20"/>
  <c r="V4" i="20"/>
  <c r="Q5" i="20"/>
  <c r="V6" i="20"/>
  <c r="AB7" i="20"/>
  <c r="AC8" i="20"/>
  <c r="Z8" i="20"/>
  <c r="AB10" i="20"/>
  <c r="AF10" i="20"/>
  <c r="S13" i="20"/>
  <c r="M16" i="20"/>
  <c r="M17" i="20"/>
  <c r="AE21" i="20"/>
  <c r="Q23" i="20"/>
  <c r="V23" i="20"/>
  <c r="R23" i="20"/>
  <c r="X23" i="20"/>
  <c r="G28" i="20"/>
  <c r="F36" i="20"/>
  <c r="AD4" i="20"/>
  <c r="R5" i="20"/>
  <c r="M6" i="20"/>
  <c r="X6" i="20"/>
  <c r="AC7" i="20"/>
  <c r="X8" i="20"/>
  <c r="M10" i="20"/>
  <c r="S11" i="20"/>
  <c r="M15" i="20"/>
  <c r="Q17" i="20"/>
  <c r="Y17" i="20"/>
  <c r="P17" i="20"/>
  <c r="V17" i="20"/>
  <c r="X17" i="20"/>
  <c r="AF18" i="20"/>
  <c r="AB18" i="20"/>
  <c r="Z18" i="20"/>
  <c r="AC18" i="20"/>
  <c r="M20" i="20"/>
  <c r="M21" i="20"/>
  <c r="G32" i="20"/>
  <c r="F40" i="20"/>
  <c r="K30" i="22"/>
  <c r="D50" i="22"/>
  <c r="K38" i="22"/>
  <c r="L50" i="22"/>
  <c r="C2" i="14"/>
  <c r="M4" i="20"/>
  <c r="X4" i="20"/>
  <c r="Y6" i="20"/>
  <c r="N7" i="20"/>
  <c r="Y8" i="20"/>
  <c r="Y9" i="20"/>
  <c r="Q9" i="20"/>
  <c r="U9" i="20"/>
  <c r="Z10" i="20"/>
  <c r="Z11" i="20"/>
  <c r="AE11" i="20"/>
  <c r="R12" i="20"/>
  <c r="Y12" i="20"/>
  <c r="Q12" i="20"/>
  <c r="V12" i="20"/>
  <c r="U13" i="20"/>
  <c r="V15" i="20"/>
  <c r="U15" i="20"/>
  <c r="R15" i="20"/>
  <c r="Y15" i="20"/>
  <c r="AC16" i="20"/>
  <c r="AD16" i="20"/>
  <c r="AB17" i="20"/>
  <c r="AE18" i="20"/>
  <c r="T20" i="20"/>
  <c r="Y20" i="20"/>
  <c r="Q20" i="20"/>
  <c r="V20" i="20"/>
  <c r="R20" i="20"/>
  <c r="O23" i="20"/>
  <c r="G33" i="20"/>
  <c r="S18" i="20" s="1"/>
  <c r="G40" i="20"/>
  <c r="G44" i="20"/>
  <c r="M39" i="22"/>
  <c r="M95" i="22" s="1"/>
  <c r="J39" i="22"/>
  <c r="C4" i="14"/>
  <c r="Z4" i="20"/>
  <c r="M5" i="20"/>
  <c r="P6" i="20"/>
  <c r="V7" i="20"/>
  <c r="P8" i="20"/>
  <c r="AB9" i="20"/>
  <c r="Z12" i="20"/>
  <c r="AD12" i="20"/>
  <c r="M13" i="20"/>
  <c r="G41" i="20"/>
  <c r="AA13" i="20" s="1"/>
  <c r="C5" i="14"/>
  <c r="X5" i="20"/>
  <c r="P5" i="20"/>
  <c r="U5" i="20"/>
  <c r="V5" i="20"/>
  <c r="Q6" i="20"/>
  <c r="AD7" i="20"/>
  <c r="Q8" i="20"/>
  <c r="X13" i="20"/>
  <c r="P13" i="20"/>
  <c r="R13" i="20"/>
  <c r="Q13" i="20"/>
  <c r="V13" i="20"/>
  <c r="Y13" i="20"/>
  <c r="AE14" i="20"/>
  <c r="AC14" i="20"/>
  <c r="AB14" i="20"/>
  <c r="Z14" i="20"/>
  <c r="Q22" i="20"/>
  <c r="D49" i="20"/>
  <c r="F30" i="20"/>
  <c r="G30" i="20"/>
  <c r="F34" i="20"/>
  <c r="G34" i="20"/>
  <c r="T13" i="20" s="1"/>
  <c r="J46" i="22"/>
  <c r="J34" i="22"/>
  <c r="J42" i="22"/>
  <c r="U73" i="22"/>
  <c r="M47" i="22"/>
  <c r="U95" i="22" s="1"/>
  <c r="J47" i="22"/>
  <c r="AB6" i="20"/>
  <c r="S7" i="20"/>
  <c r="P10" i="20"/>
  <c r="X10" i="20"/>
  <c r="P14" i="20"/>
  <c r="Y14" i="20"/>
  <c r="U16" i="20"/>
  <c r="AB19" i="20"/>
  <c r="AB21" i="20"/>
  <c r="Z22" i="20"/>
  <c r="AE22" i="20"/>
  <c r="V22" i="20"/>
  <c r="G50" i="22"/>
  <c r="K33" i="22"/>
  <c r="O50" i="22"/>
  <c r="K41" i="22"/>
  <c r="R11" i="20"/>
  <c r="O14" i="20"/>
  <c r="AD15" i="20"/>
  <c r="AE15" i="20"/>
  <c r="X16" i="20"/>
  <c r="U19" i="20"/>
  <c r="R19" i="20"/>
  <c r="V19" i="20"/>
  <c r="S21" i="20"/>
  <c r="P22" i="20"/>
  <c r="AD23" i="20"/>
  <c r="J36" i="22"/>
  <c r="R73" i="22"/>
  <c r="J44" i="22"/>
  <c r="U79" i="22"/>
  <c r="T81" i="22"/>
  <c r="T14" i="20"/>
  <c r="AC19" i="20"/>
  <c r="Z19" i="20"/>
  <c r="AA21" i="20"/>
  <c r="AF21" i="20"/>
  <c r="G29" i="20"/>
  <c r="G37" i="20"/>
  <c r="G45" i="20"/>
  <c r="AE13" i="20" s="1"/>
  <c r="K37" i="22"/>
  <c r="K45" i="22"/>
  <c r="J80" i="22"/>
  <c r="H83" i="22"/>
  <c r="K46" i="22"/>
  <c r="T78" i="22" s="1"/>
  <c r="U83" i="22"/>
  <c r="U84" i="22"/>
  <c r="K39" i="22"/>
  <c r="M83" i="22" s="1"/>
  <c r="K47" i="22"/>
  <c r="U80" i="22" s="1"/>
  <c r="J75" i="22"/>
  <c r="J76" i="22"/>
  <c r="M36" i="22"/>
  <c r="J95" i="22" s="1"/>
  <c r="M44" i="22"/>
  <c r="R95" i="22" s="1"/>
  <c r="E50" i="22"/>
  <c r="B79" i="22"/>
  <c r="AB20" i="20"/>
  <c r="R22" i="20"/>
  <c r="W22" i="20"/>
  <c r="U22" i="20"/>
  <c r="F50" i="22"/>
  <c r="K32" i="22"/>
  <c r="N50" i="22"/>
  <c r="K40" i="22"/>
  <c r="M80" i="22"/>
  <c r="P82" i="22"/>
  <c r="K34" i="22"/>
  <c r="H73" i="22" s="1"/>
  <c r="K36" i="22"/>
  <c r="K42" i="22"/>
  <c r="P73" i="22" s="1"/>
  <c r="K44" i="22"/>
  <c r="C50" i="22"/>
  <c r="K50" i="22"/>
  <c r="S50" i="22"/>
  <c r="H86" i="22"/>
  <c r="H89" i="22"/>
  <c r="B78" i="22"/>
  <c r="J78" i="22"/>
  <c r="H84" i="22"/>
  <c r="M90" i="22"/>
  <c r="H92" i="22"/>
  <c r="B85" i="22"/>
  <c r="J85" i="22"/>
  <c r="P21" i="20"/>
  <c r="X21" i="20"/>
  <c r="B76" i="22"/>
  <c r="H82" i="22"/>
  <c r="B84" i="22"/>
  <c r="J84" i="22"/>
  <c r="B75" i="22"/>
  <c r="H81" i="22"/>
  <c r="H90" i="22"/>
  <c r="B91" i="22"/>
  <c r="J91" i="22"/>
  <c r="H80" i="22"/>
  <c r="J28" i="22"/>
  <c r="B81" i="22"/>
  <c r="B90" i="22"/>
  <c r="J90" i="22"/>
  <c r="M92" i="22"/>
  <c r="H91" i="22"/>
  <c r="P91" i="22"/>
  <c r="T92" i="22"/>
  <c r="K90" i="22" l="1"/>
  <c r="K73" i="22"/>
  <c r="M37" i="22"/>
  <c r="J37" i="22"/>
  <c r="F73" i="22"/>
  <c r="J32" i="22"/>
  <c r="M32" i="22"/>
  <c r="K89" i="22"/>
  <c r="R83" i="22"/>
  <c r="R74" i="22"/>
  <c r="R86" i="22"/>
  <c r="R79" i="22"/>
  <c r="R82" i="22"/>
  <c r="F76" i="22"/>
  <c r="F75" i="22"/>
  <c r="P79" i="22"/>
  <c r="P81" i="22"/>
  <c r="W19" i="20"/>
  <c r="W18" i="20"/>
  <c r="W9" i="20"/>
  <c r="W7" i="20"/>
  <c r="W4" i="20"/>
  <c r="W16" i="20"/>
  <c r="W10" i="20"/>
  <c r="W21" i="20"/>
  <c r="W5" i="20"/>
  <c r="W17" i="20"/>
  <c r="W14" i="20"/>
  <c r="W20" i="20"/>
  <c r="W15" i="20"/>
  <c r="W11" i="20"/>
  <c r="W6" i="20"/>
  <c r="W8" i="20"/>
  <c r="W23" i="20"/>
  <c r="W13" i="20"/>
  <c r="W12" i="20"/>
  <c r="R92" i="22"/>
  <c r="F88" i="22"/>
  <c r="J73" i="22"/>
  <c r="J79" i="22"/>
  <c r="U90" i="22"/>
  <c r="U74" i="22"/>
  <c r="U86" i="22"/>
  <c r="U82" i="22"/>
  <c r="U89" i="22"/>
  <c r="P78" i="22"/>
  <c r="P84" i="22"/>
  <c r="R90" i="22"/>
  <c r="B94" i="22"/>
  <c r="B121" i="22" s="1"/>
  <c r="P90" i="22"/>
  <c r="M85" i="22"/>
  <c r="M91" i="22"/>
  <c r="M81" i="22"/>
  <c r="M79" i="22"/>
  <c r="M73" i="22"/>
  <c r="R80" i="22"/>
  <c r="U91" i="22"/>
  <c r="B109" i="22"/>
  <c r="N75" i="22"/>
  <c r="N81" i="22"/>
  <c r="N77" i="22"/>
  <c r="G75" i="22"/>
  <c r="U94" i="22"/>
  <c r="U103" i="22"/>
  <c r="U114" i="22"/>
  <c r="B111" i="22"/>
  <c r="B120" i="22"/>
  <c r="S92" i="22"/>
  <c r="S73" i="22"/>
  <c r="M45" i="22"/>
  <c r="S86" i="22" s="1"/>
  <c r="J45" i="22"/>
  <c r="N73" i="22"/>
  <c r="J40" i="22"/>
  <c r="M40" i="22"/>
  <c r="N78" i="22" s="1"/>
  <c r="U109" i="22"/>
  <c r="C73" i="22"/>
  <c r="M29" i="22"/>
  <c r="J29" i="22"/>
  <c r="U113" i="22"/>
  <c r="T73" i="22"/>
  <c r="T90" i="22"/>
  <c r="T85" i="22"/>
  <c r="T84" i="22"/>
  <c r="T79" i="22"/>
  <c r="AA18" i="20"/>
  <c r="N20" i="20"/>
  <c r="N11" i="20"/>
  <c r="N17" i="20"/>
  <c r="N16" i="20"/>
  <c r="N8" i="20"/>
  <c r="N19" i="20"/>
  <c r="N22" i="20"/>
  <c r="N14" i="20"/>
  <c r="N13" i="20"/>
  <c r="N5" i="20"/>
  <c r="N9" i="20"/>
  <c r="AA10" i="20"/>
  <c r="O17" i="20"/>
  <c r="O15" i="20"/>
  <c r="O18" i="20"/>
  <c r="O8" i="20"/>
  <c r="O19" i="20"/>
  <c r="O13" i="20"/>
  <c r="O5" i="20"/>
  <c r="O9" i="20"/>
  <c r="O7" i="20"/>
  <c r="O20" i="20"/>
  <c r="O12" i="20"/>
  <c r="AA22" i="20"/>
  <c r="M41" i="22"/>
  <c r="O73" i="22"/>
  <c r="J41" i="22"/>
  <c r="T16" i="20"/>
  <c r="F41" i="20"/>
  <c r="F37" i="20"/>
  <c r="F33" i="20"/>
  <c r="F29" i="20"/>
  <c r="F45" i="20"/>
  <c r="O4" i="20"/>
  <c r="AD17" i="20"/>
  <c r="AD10" i="20"/>
  <c r="AD20" i="20"/>
  <c r="AD9" i="20"/>
  <c r="AD21" i="20"/>
  <c r="AD19" i="20"/>
  <c r="AD14" i="20"/>
  <c r="AD11" i="20"/>
  <c r="AD6" i="20"/>
  <c r="AD8" i="20"/>
  <c r="AD22" i="20"/>
  <c r="N10" i="20"/>
  <c r="R18" i="20"/>
  <c r="R21" i="20"/>
  <c r="R7" i="20"/>
  <c r="R14" i="20"/>
  <c r="R9" i="20"/>
  <c r="R16" i="20"/>
  <c r="R6" i="20"/>
  <c r="R17" i="20"/>
  <c r="R4" i="20"/>
  <c r="R10" i="20"/>
  <c r="AD18" i="20"/>
  <c r="N15" i="20"/>
  <c r="S23" i="20"/>
  <c r="N23" i="20"/>
  <c r="T6" i="20"/>
  <c r="O21" i="20"/>
  <c r="AE5" i="20"/>
  <c r="AD13" i="20"/>
  <c r="F47" i="20"/>
  <c r="Z21" i="20"/>
  <c r="Z17" i="20"/>
  <c r="Z15" i="20"/>
  <c r="Z6" i="20"/>
  <c r="Z20" i="20"/>
  <c r="Z16" i="20"/>
  <c r="Z7" i="20"/>
  <c r="Z23" i="20"/>
  <c r="Z9" i="20"/>
  <c r="N6" i="20"/>
  <c r="F35" i="20"/>
  <c r="F39" i="20"/>
  <c r="F43" i="20"/>
  <c r="H74" i="22"/>
  <c r="M33" i="22"/>
  <c r="G73" i="22"/>
  <c r="J33" i="22"/>
  <c r="S19" i="20"/>
  <c r="S9" i="20"/>
  <c r="S22" i="20"/>
  <c r="S15" i="20"/>
  <c r="S12" i="20"/>
  <c r="S20" i="20"/>
  <c r="S17" i="20"/>
  <c r="S16" i="20"/>
  <c r="S6" i="20"/>
  <c r="S4" i="20"/>
  <c r="S8" i="20"/>
  <c r="S5" i="20"/>
  <c r="L73" i="22"/>
  <c r="J38" i="22"/>
  <c r="M38" i="22"/>
  <c r="N12" i="20"/>
  <c r="O16" i="20"/>
  <c r="N18" i="20"/>
  <c r="N4" i="20"/>
  <c r="U21" i="20"/>
  <c r="U7" i="20"/>
  <c r="U14" i="20"/>
  <c r="U12" i="20"/>
  <c r="U11" i="20"/>
  <c r="U20" i="20"/>
  <c r="U17" i="20"/>
  <c r="U18" i="20"/>
  <c r="U10" i="20"/>
  <c r="U23" i="20"/>
  <c r="Y16" i="20"/>
  <c r="Y22" i="20"/>
  <c r="Y11" i="20"/>
  <c r="Y10" i="20"/>
  <c r="Y18" i="20"/>
  <c r="Y21" i="20"/>
  <c r="Y7" i="20"/>
  <c r="Y5" i="20"/>
  <c r="Y19" i="20"/>
  <c r="X19" i="20"/>
  <c r="X14" i="20"/>
  <c r="X12" i="20"/>
  <c r="X22" i="20"/>
  <c r="X11" i="20"/>
  <c r="X15" i="20"/>
  <c r="X20" i="20"/>
  <c r="X18" i="20"/>
  <c r="X7" i="20"/>
  <c r="X9" i="20"/>
  <c r="Z13" i="20"/>
  <c r="AB23" i="20"/>
  <c r="AB22" i="20"/>
  <c r="AB15" i="20"/>
  <c r="AB11" i="20"/>
  <c r="AB8" i="20"/>
  <c r="AB16" i="20"/>
  <c r="AB12" i="20"/>
  <c r="AB4" i="20"/>
  <c r="AC20" i="20"/>
  <c r="AC23" i="20"/>
  <c r="AC22" i="20"/>
  <c r="AC17" i="20"/>
  <c r="AC10" i="20"/>
  <c r="AC9" i="20"/>
  <c r="AC21" i="20"/>
  <c r="AC12" i="20"/>
  <c r="AC4" i="20"/>
  <c r="AC6" i="20"/>
  <c r="AC11" i="20"/>
  <c r="AC15" i="20"/>
  <c r="G77" i="22"/>
  <c r="Q73" i="22"/>
  <c r="M43" i="22"/>
  <c r="J43" i="22"/>
  <c r="O6" i="20"/>
  <c r="O10" i="20"/>
  <c r="F31" i="20"/>
  <c r="T10" i="20"/>
  <c r="T23" i="20"/>
  <c r="T21" i="20"/>
  <c r="T19" i="20"/>
  <c r="T7" i="20"/>
  <c r="T22" i="20"/>
  <c r="T15" i="20"/>
  <c r="T12" i="20"/>
  <c r="T11" i="20"/>
  <c r="T4" i="20"/>
  <c r="T8" i="20"/>
  <c r="T18" i="20"/>
  <c r="AA19" i="20"/>
  <c r="AA20" i="20"/>
  <c r="AA15" i="20"/>
  <c r="AA12" i="20"/>
  <c r="AA6" i="20"/>
  <c r="AA4" i="20"/>
  <c r="AA8" i="20"/>
  <c r="AA17" i="20"/>
  <c r="AA23" i="20"/>
  <c r="AA9" i="20"/>
  <c r="AA14" i="20"/>
  <c r="N21" i="20"/>
  <c r="T9" i="20"/>
  <c r="D73" i="22"/>
  <c r="J30" i="22"/>
  <c r="M30" i="22"/>
  <c r="Z5" i="20"/>
  <c r="T5" i="20"/>
  <c r="F27" i="20"/>
  <c r="V18" i="20"/>
  <c r="V21" i="20"/>
  <c r="V9" i="20"/>
  <c r="V14" i="20"/>
  <c r="V11" i="20"/>
  <c r="V16" i="20"/>
  <c r="V10" i="20"/>
  <c r="Q18" i="20"/>
  <c r="Q21" i="20"/>
  <c r="Q16" i="20"/>
  <c r="Q10" i="20"/>
  <c r="Q7" i="20"/>
  <c r="Q14" i="20"/>
  <c r="Q15" i="20"/>
  <c r="Q11" i="20"/>
  <c r="L90" i="22"/>
  <c r="AA7" i="20"/>
  <c r="O22" i="20"/>
  <c r="O11" i="20"/>
  <c r="I73" i="22"/>
  <c r="M35" i="22"/>
  <c r="J35" i="22"/>
  <c r="AA5" i="20"/>
  <c r="M19" i="20"/>
  <c r="M12" i="20"/>
  <c r="M9" i="20"/>
  <c r="M11" i="20"/>
  <c r="M18" i="20"/>
  <c r="M22" i="20"/>
  <c r="M7" i="20"/>
  <c r="M14" i="20"/>
  <c r="M31" i="22"/>
  <c r="J31" i="22"/>
  <c r="AE17" i="20"/>
  <c r="AE16" i="20"/>
  <c r="AE20" i="20"/>
  <c r="AE9" i="20"/>
  <c r="AE23" i="20"/>
  <c r="AE19" i="20"/>
  <c r="AE12" i="20"/>
  <c r="AE4" i="20"/>
  <c r="AE8" i="20"/>
  <c r="AE10" i="20"/>
  <c r="L86" i="22"/>
  <c r="P19" i="20"/>
  <c r="P16" i="20"/>
  <c r="P18" i="20"/>
  <c r="P4" i="20"/>
  <c r="P23" i="20"/>
  <c r="P9" i="20"/>
  <c r="P7" i="20"/>
  <c r="P12" i="20"/>
  <c r="P11" i="20"/>
  <c r="P15" i="20"/>
  <c r="S14" i="20"/>
  <c r="P20" i="20"/>
  <c r="AA16" i="20"/>
  <c r="AA11" i="20"/>
  <c r="AE7" i="20"/>
  <c r="F44" i="20"/>
  <c r="T17" i="20"/>
  <c r="F32" i="20"/>
  <c r="Y23" i="20"/>
  <c r="AE6" i="20"/>
  <c r="F28" i="20"/>
  <c r="U8" i="20"/>
  <c r="AF22" i="20"/>
  <c r="AF20" i="20"/>
  <c r="AF15" i="20"/>
  <c r="AF9" i="20"/>
  <c r="AF23" i="20"/>
  <c r="AF14" i="20"/>
  <c r="AF11" i="20"/>
  <c r="AF8" i="20"/>
  <c r="AF6" i="20"/>
  <c r="AF16" i="20"/>
  <c r="AF17" i="20"/>
  <c r="AB5" i="20"/>
  <c r="E95" i="22" l="1"/>
  <c r="E75" i="22"/>
  <c r="E77" i="22"/>
  <c r="E85" i="22"/>
  <c r="E78" i="22"/>
  <c r="E81" i="22"/>
  <c r="E73" i="22"/>
  <c r="U116" i="22"/>
  <c r="B114" i="22"/>
  <c r="S95" i="22"/>
  <c r="S79" i="22"/>
  <c r="U104" i="22"/>
  <c r="B105" i="22"/>
  <c r="S80" i="22"/>
  <c r="I95" i="22"/>
  <c r="I89" i="22"/>
  <c r="I81" i="22"/>
  <c r="I90" i="22"/>
  <c r="I92" i="22"/>
  <c r="I83" i="22"/>
  <c r="I84" i="22"/>
  <c r="I79" i="22"/>
  <c r="Q95" i="22"/>
  <c r="Q77" i="22"/>
  <c r="Q76" i="22"/>
  <c r="Q75" i="22"/>
  <c r="T103" i="22"/>
  <c r="T94" i="22"/>
  <c r="T120" i="22" s="1"/>
  <c r="U120" i="22"/>
  <c r="S91" i="22"/>
  <c r="S84" i="22"/>
  <c r="P94" i="22"/>
  <c r="P109" i="22" s="1"/>
  <c r="D95" i="22"/>
  <c r="D78" i="22"/>
  <c r="D81" i="22"/>
  <c r="D85" i="22"/>
  <c r="D76" i="22"/>
  <c r="D77" i="22"/>
  <c r="I94" i="22"/>
  <c r="I103" i="22" s="1"/>
  <c r="Q94" i="22"/>
  <c r="U98" i="22"/>
  <c r="U106" i="22"/>
  <c r="U115" i="22"/>
  <c r="U111" i="22"/>
  <c r="U117" i="22"/>
  <c r="U107" i="22"/>
  <c r="U105" i="22"/>
  <c r="U123" i="22" s="1"/>
  <c r="U118" i="22"/>
  <c r="U122" i="22"/>
  <c r="U108" i="22"/>
  <c r="B98" i="22"/>
  <c r="B117" i="22"/>
  <c r="B103" i="22"/>
  <c r="B110" i="22"/>
  <c r="B119" i="22"/>
  <c r="B122" i="22"/>
  <c r="B107" i="22"/>
  <c r="B112" i="22"/>
  <c r="B116" i="22"/>
  <c r="B104" i="22"/>
  <c r="B113" i="22"/>
  <c r="B118" i="22"/>
  <c r="B106" i="22"/>
  <c r="F95" i="22"/>
  <c r="F85" i="22"/>
  <c r="F78" i="22"/>
  <c r="S83" i="22"/>
  <c r="L95" i="22"/>
  <c r="L80" i="22"/>
  <c r="L84" i="22"/>
  <c r="L82" i="22"/>
  <c r="L74" i="22"/>
  <c r="L92" i="22"/>
  <c r="O95" i="22"/>
  <c r="O82" i="22"/>
  <c r="O90" i="22"/>
  <c r="O83" i="22"/>
  <c r="O92" i="22"/>
  <c r="O89" i="22"/>
  <c r="S89" i="22"/>
  <c r="O79" i="22"/>
  <c r="J103" i="22"/>
  <c r="J94" i="22"/>
  <c r="S82" i="22"/>
  <c r="D94" i="22"/>
  <c r="L89" i="22"/>
  <c r="L94" i="22" s="1"/>
  <c r="G95" i="22"/>
  <c r="G76" i="22"/>
  <c r="G81" i="22"/>
  <c r="G91" i="22"/>
  <c r="G85" i="22"/>
  <c r="N95" i="22"/>
  <c r="N84" i="22"/>
  <c r="U121" i="22"/>
  <c r="N91" i="22"/>
  <c r="O74" i="22"/>
  <c r="F94" i="22"/>
  <c r="S81" i="22"/>
  <c r="S94" i="22" s="1"/>
  <c r="T109" i="22"/>
  <c r="C95" i="22"/>
  <c r="C82" i="22"/>
  <c r="C86" i="22"/>
  <c r="C83" i="22"/>
  <c r="C89" i="22"/>
  <c r="C79" i="22"/>
  <c r="C92" i="22"/>
  <c r="H94" i="22"/>
  <c r="L79" i="22"/>
  <c r="U119" i="22"/>
  <c r="F106" i="22"/>
  <c r="T114" i="22"/>
  <c r="C94" i="22"/>
  <c r="N76" i="22"/>
  <c r="M94" i="22"/>
  <c r="M103" i="22" s="1"/>
  <c r="B108" i="22"/>
  <c r="U112" i="22"/>
  <c r="P111" i="22"/>
  <c r="R94" i="22"/>
  <c r="R109" i="22" s="1"/>
  <c r="B115" i="22"/>
  <c r="K95" i="22"/>
  <c r="K86" i="22"/>
  <c r="K74" i="22"/>
  <c r="K83" i="22"/>
  <c r="K79" i="22"/>
  <c r="K92" i="22"/>
  <c r="U110" i="22"/>
  <c r="L98" i="22" l="1"/>
  <c r="L105" i="22"/>
  <c r="L106" i="22"/>
  <c r="L108" i="22"/>
  <c r="L107" i="22"/>
  <c r="L115" i="22"/>
  <c r="L117" i="22"/>
  <c r="L113" i="22"/>
  <c r="L111" i="22"/>
  <c r="L118" i="22"/>
  <c r="L121" i="22"/>
  <c r="L103" i="22"/>
  <c r="L116" i="22"/>
  <c r="L120" i="22"/>
  <c r="S98" i="22"/>
  <c r="S108" i="22"/>
  <c r="S107" i="22"/>
  <c r="S115" i="22"/>
  <c r="S117" i="22"/>
  <c r="S118" i="22"/>
  <c r="S106" i="22"/>
  <c r="S104" i="22"/>
  <c r="S105" i="22"/>
  <c r="S120" i="22"/>
  <c r="S116" i="22"/>
  <c r="S103" i="22"/>
  <c r="S122" i="22"/>
  <c r="C98" i="22"/>
  <c r="C108" i="22"/>
  <c r="C111" i="22"/>
  <c r="C120" i="22"/>
  <c r="C114" i="22"/>
  <c r="C110" i="22"/>
  <c r="C117" i="22"/>
  <c r="C104" i="22"/>
  <c r="C106" i="22"/>
  <c r="C121" i="22"/>
  <c r="C105" i="22"/>
  <c r="C107" i="22"/>
  <c r="C115" i="22"/>
  <c r="C118" i="22"/>
  <c r="H98" i="22"/>
  <c r="H115" i="22"/>
  <c r="H105" i="22"/>
  <c r="H107" i="22"/>
  <c r="H109" i="22"/>
  <c r="H118" i="22"/>
  <c r="H106" i="22"/>
  <c r="H117" i="22"/>
  <c r="H108" i="22"/>
  <c r="H112" i="22"/>
  <c r="H119" i="22"/>
  <c r="H103" i="22"/>
  <c r="H123" i="22" s="1"/>
  <c r="H110" i="22"/>
  <c r="H121" i="22"/>
  <c r="H114" i="22"/>
  <c r="H120" i="22"/>
  <c r="H113" i="22"/>
  <c r="H111" i="22"/>
  <c r="H122" i="22"/>
  <c r="H116" i="22"/>
  <c r="C112" i="22"/>
  <c r="F98" i="22"/>
  <c r="F114" i="22"/>
  <c r="F113" i="22"/>
  <c r="F104" i="22"/>
  <c r="F120" i="22"/>
  <c r="F121" i="22"/>
  <c r="F110" i="22"/>
  <c r="F109" i="22"/>
  <c r="F122" i="22"/>
  <c r="F116" i="22"/>
  <c r="F112" i="22"/>
  <c r="F111" i="22"/>
  <c r="F117" i="22"/>
  <c r="F119" i="22"/>
  <c r="F107" i="22"/>
  <c r="D98" i="22"/>
  <c r="D120" i="22"/>
  <c r="D114" i="22"/>
  <c r="D110" i="22"/>
  <c r="D109" i="22"/>
  <c r="D117" i="22"/>
  <c r="D118" i="22"/>
  <c r="D104" i="22"/>
  <c r="D112" i="22"/>
  <c r="D105" i="22"/>
  <c r="D113" i="22"/>
  <c r="D121" i="22"/>
  <c r="D119" i="22"/>
  <c r="D122" i="22"/>
  <c r="D116" i="22"/>
  <c r="S119" i="22"/>
  <c r="S113" i="22"/>
  <c r="B123" i="22"/>
  <c r="Q98" i="22"/>
  <c r="Q114" i="22"/>
  <c r="Q110" i="22"/>
  <c r="Q111" i="22"/>
  <c r="Q109" i="22"/>
  <c r="Q117" i="22"/>
  <c r="Q108" i="22"/>
  <c r="Q112" i="22"/>
  <c r="Q104" i="22"/>
  <c r="Q115" i="22"/>
  <c r="Q113" i="22"/>
  <c r="Q122" i="22"/>
  <c r="Q121" i="22"/>
  <c r="Q119" i="22"/>
  <c r="Q120" i="22"/>
  <c r="Q116" i="22"/>
  <c r="Q118" i="22"/>
  <c r="D108" i="22"/>
  <c r="P120" i="22"/>
  <c r="Q106" i="22"/>
  <c r="I111" i="22"/>
  <c r="M111" i="22"/>
  <c r="R110" i="22"/>
  <c r="R104" i="22"/>
  <c r="D103" i="22"/>
  <c r="L122" i="22"/>
  <c r="F108" i="22"/>
  <c r="Q103" i="22"/>
  <c r="M121" i="22"/>
  <c r="Q107" i="22"/>
  <c r="I119" i="22"/>
  <c r="E108" i="22"/>
  <c r="F105" i="22"/>
  <c r="S112" i="22"/>
  <c r="L104" i="22"/>
  <c r="F115" i="22"/>
  <c r="S109" i="22"/>
  <c r="E115" i="22"/>
  <c r="M98" i="22"/>
  <c r="M106" i="22"/>
  <c r="M118" i="22"/>
  <c r="M104" i="22"/>
  <c r="M123" i="22" s="1"/>
  <c r="M112" i="22"/>
  <c r="M107" i="22"/>
  <c r="M105" i="22"/>
  <c r="M119" i="22"/>
  <c r="M117" i="22"/>
  <c r="M108" i="22"/>
  <c r="M116" i="22"/>
  <c r="M114" i="22"/>
  <c r="M122" i="22"/>
  <c r="M113" i="22"/>
  <c r="M120" i="22"/>
  <c r="M110" i="22"/>
  <c r="C122" i="22"/>
  <c r="H104" i="22"/>
  <c r="R116" i="22"/>
  <c r="L112" i="22"/>
  <c r="M115" i="22"/>
  <c r="I98" i="22"/>
  <c r="I106" i="22"/>
  <c r="I107" i="22"/>
  <c r="I104" i="22"/>
  <c r="I123" i="22" s="1"/>
  <c r="I108" i="22"/>
  <c r="I105" i="22"/>
  <c r="I116" i="22"/>
  <c r="I117" i="22"/>
  <c r="I110" i="22"/>
  <c r="I121" i="22"/>
  <c r="I112" i="22"/>
  <c r="I115" i="22"/>
  <c r="I118" i="22"/>
  <c r="P98" i="22"/>
  <c r="P110" i="22"/>
  <c r="P106" i="22"/>
  <c r="P104" i="22"/>
  <c r="P115" i="22"/>
  <c r="P113" i="22"/>
  <c r="P105" i="22"/>
  <c r="P122" i="22"/>
  <c r="P117" i="22"/>
  <c r="P118" i="22"/>
  <c r="P119" i="22"/>
  <c r="P116" i="22"/>
  <c r="P107" i="22"/>
  <c r="P112" i="22"/>
  <c r="P121" i="22"/>
  <c r="P103" i="22"/>
  <c r="I109" i="22"/>
  <c r="S110" i="22"/>
  <c r="P114" i="22"/>
  <c r="E107" i="22"/>
  <c r="N106" i="22"/>
  <c r="R113" i="22"/>
  <c r="C109" i="22"/>
  <c r="N121" i="22"/>
  <c r="J98" i="22"/>
  <c r="J104" i="22"/>
  <c r="J118" i="22"/>
  <c r="J116" i="22"/>
  <c r="J107" i="22"/>
  <c r="J122" i="22"/>
  <c r="J111" i="22"/>
  <c r="J112" i="22"/>
  <c r="J117" i="22"/>
  <c r="J119" i="22"/>
  <c r="J113" i="22"/>
  <c r="J115" i="22"/>
  <c r="J108" i="22"/>
  <c r="J110" i="22"/>
  <c r="J121" i="22"/>
  <c r="J105" i="22"/>
  <c r="J123" i="22" s="1"/>
  <c r="J120" i="22"/>
  <c r="J106" i="22"/>
  <c r="J114" i="22"/>
  <c r="L114" i="22"/>
  <c r="D107" i="22"/>
  <c r="S114" i="22"/>
  <c r="I114" i="22"/>
  <c r="M109" i="22"/>
  <c r="E105" i="22"/>
  <c r="R98" i="22"/>
  <c r="R106" i="22"/>
  <c r="R114" i="22"/>
  <c r="R105" i="22"/>
  <c r="R118" i="22"/>
  <c r="R111" i="22"/>
  <c r="R119" i="22"/>
  <c r="R115" i="22"/>
  <c r="R117" i="22"/>
  <c r="R107" i="22"/>
  <c r="R108" i="22"/>
  <c r="R121" i="22"/>
  <c r="R103" i="22"/>
  <c r="C119" i="22"/>
  <c r="L119" i="22"/>
  <c r="L110" i="22"/>
  <c r="D106" i="22"/>
  <c r="S121" i="22"/>
  <c r="T98" i="22"/>
  <c r="T119" i="22"/>
  <c r="T105" i="22"/>
  <c r="T113" i="22"/>
  <c r="T117" i="22"/>
  <c r="T121" i="22"/>
  <c r="T112" i="22"/>
  <c r="T107" i="22"/>
  <c r="T106" i="22"/>
  <c r="T118" i="22"/>
  <c r="T116" i="22"/>
  <c r="T104" i="22"/>
  <c r="T110" i="22"/>
  <c r="T111" i="22"/>
  <c r="T108" i="22"/>
  <c r="T123" i="22" s="1"/>
  <c r="T122" i="22"/>
  <c r="I113" i="22"/>
  <c r="R122" i="22"/>
  <c r="N94" i="22"/>
  <c r="S111" i="22"/>
  <c r="N114" i="22"/>
  <c r="G94" i="22"/>
  <c r="G121" i="22" s="1"/>
  <c r="J109" i="22"/>
  <c r="D115" i="22"/>
  <c r="R112" i="22"/>
  <c r="I122" i="22"/>
  <c r="K94" i="22"/>
  <c r="T115" i="22"/>
  <c r="C113" i="22"/>
  <c r="F118" i="22"/>
  <c r="C103" i="22"/>
  <c r="L109" i="22"/>
  <c r="C116" i="22"/>
  <c r="F103" i="22"/>
  <c r="F123" i="22" s="1"/>
  <c r="R120" i="22"/>
  <c r="O94" i="22"/>
  <c r="O119" i="22" s="1"/>
  <c r="D111" i="22"/>
  <c r="Q105" i="22"/>
  <c r="I120" i="22"/>
  <c r="P108" i="22"/>
  <c r="E103" i="22"/>
  <c r="E94" i="22"/>
  <c r="E111" i="22" s="1"/>
  <c r="K98" i="22" l="1"/>
  <c r="K111" i="22"/>
  <c r="K108" i="22"/>
  <c r="K105" i="22"/>
  <c r="K110" i="22"/>
  <c r="K106" i="22"/>
  <c r="K115" i="22"/>
  <c r="K107" i="22"/>
  <c r="K118" i="22"/>
  <c r="K117" i="22"/>
  <c r="K121" i="22"/>
  <c r="K112" i="22"/>
  <c r="K114" i="22"/>
  <c r="K119" i="22"/>
  <c r="K103" i="22"/>
  <c r="K123" i="22" s="1"/>
  <c r="K120" i="22"/>
  <c r="O122" i="22"/>
  <c r="K116" i="22"/>
  <c r="D123" i="22"/>
  <c r="O113" i="22"/>
  <c r="K113" i="22"/>
  <c r="C123" i="22"/>
  <c r="N98" i="22"/>
  <c r="N104" i="22"/>
  <c r="N112" i="22"/>
  <c r="N109" i="22"/>
  <c r="N113" i="22"/>
  <c r="N122" i="22"/>
  <c r="N119" i="22"/>
  <c r="N115" i="22"/>
  <c r="N120" i="22"/>
  <c r="N116" i="22"/>
  <c r="N118" i="22"/>
  <c r="N117" i="22"/>
  <c r="N110" i="22"/>
  <c r="N103" i="22"/>
  <c r="N108" i="22"/>
  <c r="N111" i="22"/>
  <c r="N107" i="22"/>
  <c r="N105" i="22"/>
  <c r="K122" i="22"/>
  <c r="L123" i="22"/>
  <c r="K109" i="22"/>
  <c r="P123" i="22"/>
  <c r="K104" i="22"/>
  <c r="S123" i="22"/>
  <c r="G98" i="22"/>
  <c r="G104" i="22"/>
  <c r="G108" i="22"/>
  <c r="G119" i="22"/>
  <c r="G122" i="22"/>
  <c r="G110" i="22"/>
  <c r="G116" i="22"/>
  <c r="G114" i="22"/>
  <c r="G118" i="22"/>
  <c r="G109" i="22"/>
  <c r="G113" i="22"/>
  <c r="G112" i="22"/>
  <c r="G117" i="22"/>
  <c r="G120" i="22"/>
  <c r="G107" i="22"/>
  <c r="G103" i="22"/>
  <c r="G123" i="22" s="1"/>
  <c r="G105" i="22"/>
  <c r="O98" i="22"/>
  <c r="O107" i="22"/>
  <c r="O105" i="22"/>
  <c r="O111" i="22"/>
  <c r="O110" i="22"/>
  <c r="O108" i="22"/>
  <c r="O114" i="22"/>
  <c r="O121" i="22"/>
  <c r="O117" i="22"/>
  <c r="O116" i="22"/>
  <c r="O118" i="22"/>
  <c r="O115" i="22"/>
  <c r="O106" i="22"/>
  <c r="O103" i="22"/>
  <c r="O112" i="22"/>
  <c r="O120" i="22"/>
  <c r="R123" i="22"/>
  <c r="G106" i="22"/>
  <c r="Q123" i="22"/>
  <c r="E98" i="22"/>
  <c r="E118" i="22"/>
  <c r="E112" i="22"/>
  <c r="E117" i="22"/>
  <c r="E110" i="22"/>
  <c r="E123" i="22" s="1"/>
  <c r="E106" i="22"/>
  <c r="E120" i="22"/>
  <c r="E109" i="22"/>
  <c r="E116" i="22"/>
  <c r="E121" i="22"/>
  <c r="E113" i="22"/>
  <c r="E114" i="22"/>
  <c r="E122" i="22"/>
  <c r="E104" i="22"/>
  <c r="E119" i="22"/>
  <c r="O109" i="22"/>
  <c r="O104" i="22"/>
  <c r="G111" i="22"/>
  <c r="G115" i="22"/>
  <c r="N123" i="22" l="1"/>
  <c r="O123" i="22"/>
</calcChain>
</file>

<file path=xl/sharedStrings.xml><?xml version="1.0" encoding="utf-8"?>
<sst xmlns="http://schemas.openxmlformats.org/spreadsheetml/2006/main" count="872" uniqueCount="370">
  <si>
    <t>1. Id</t>
  </si>
  <si>
    <t>2. Nombre</t>
  </si>
  <si>
    <t>3. Poblacion [habitantes]</t>
  </si>
  <si>
    <t>2. Edad [años]</t>
  </si>
  <si>
    <t>3. Cantidad [habitantes]</t>
  </si>
  <si>
    <t>4. Poblacion [habitantes]</t>
  </si>
  <si>
    <t>5. Probabilidad</t>
  </si>
  <si>
    <t>6. Probabilidad Acumalada</t>
  </si>
  <si>
    <t>4. Superficie [km2]</t>
  </si>
  <si>
    <t>5. Densidad Poblacional [hab / km2]</t>
  </si>
  <si>
    <t>6. Identificador PBI</t>
  </si>
  <si>
    <t>7. Region Macro</t>
  </si>
  <si>
    <t>8. R0 - Número Reproductivo Básico</t>
  </si>
  <si>
    <t>CORONAVIRUS - ANÁLISIS DE MEDIDAS NO FARMACEUTICAS</t>
  </si>
  <si>
    <t>Abruzzo</t>
  </si>
  <si>
    <t>Sur</t>
  </si>
  <si>
    <t>Aosta Valley</t>
  </si>
  <si>
    <t>Noroeste</t>
  </si>
  <si>
    <t>Apulia</t>
  </si>
  <si>
    <t>Basilicata</t>
  </si>
  <si>
    <r>
      <t>Bienvenidos al archivo de</t>
    </r>
    <r>
      <rPr>
        <b/>
        <sz val="11"/>
        <rFont val="Graphik"/>
      </rPr>
      <t xml:space="preserve"> input del Simulador de Contagio del Coronavirus. </t>
    </r>
    <r>
      <rPr>
        <sz val="11"/>
        <color theme="1"/>
        <rFont val="Graphik"/>
      </rPr>
      <t xml:space="preserve"> A continuación haremos un seguimiento de los distintos componentes del archivo y como utilzarlo.</t>
    </r>
  </si>
  <si>
    <t>Calabria</t>
  </si>
  <si>
    <t>Campania</t>
  </si>
  <si>
    <t>Aviso:</t>
  </si>
  <si>
    <t>Emilia-Romagna</t>
  </si>
  <si>
    <t>Nordeste</t>
  </si>
  <si>
    <t>Friuli-Venezia Giulia</t>
  </si>
  <si>
    <t>Lazio</t>
  </si>
  <si>
    <t>Centro</t>
  </si>
  <si>
    <r>
      <t>Al cargar la información al archivo, asegurarse de que las</t>
    </r>
    <r>
      <rPr>
        <b/>
        <sz val="11"/>
        <color rgb="FFFF0000"/>
        <rFont val="Graphik"/>
      </rPr>
      <t xml:space="preserve"> filas posteriores a la última fila de información esten vacías</t>
    </r>
    <r>
      <rPr>
        <sz val="11"/>
        <color rgb="FFFF0000"/>
        <rFont val="Graphik"/>
      </rPr>
      <t xml:space="preserve">. Para esto se aconseja utilizar la herramienta de excel </t>
    </r>
    <r>
      <rPr>
        <b/>
        <sz val="11"/>
        <color rgb="FFFF0000"/>
        <rFont val="Graphik"/>
      </rPr>
      <t>'Clear' en la opción 'Clear All'</t>
    </r>
    <r>
      <rPr>
        <sz val="11"/>
        <color rgb="FFFF0000"/>
        <rFont val="Graphik"/>
      </rPr>
      <t xml:space="preserve"> ubicada en la esquina superior derecha de la pantalla.</t>
    </r>
  </si>
  <si>
    <t>Liguria</t>
  </si>
  <si>
    <t>Lombardy</t>
  </si>
  <si>
    <t>Marche</t>
  </si>
  <si>
    <r>
      <t>En las siguientes hojas se encuentra la información utilizada por el simulador para generar las distintas corridas. Esta información esta compuesta por</t>
    </r>
    <r>
      <rPr>
        <b/>
        <sz val="11"/>
        <color theme="1"/>
        <rFont val="Graphik"/>
      </rPr>
      <t xml:space="preserve"> cinco categrías principales:</t>
    </r>
  </si>
  <si>
    <t>Molise</t>
  </si>
  <si>
    <t>Piedmont</t>
  </si>
  <si>
    <t>Sardinia</t>
  </si>
  <si>
    <t>Isla</t>
  </si>
  <si>
    <t>Sicily</t>
  </si>
  <si>
    <t>Trentino-South Tyrol</t>
  </si>
  <si>
    <t>Regiones</t>
  </si>
  <si>
    <t>Tuscany</t>
  </si>
  <si>
    <t>Umbria</t>
  </si>
  <si>
    <r>
      <rPr>
        <b/>
        <sz val="11"/>
        <color theme="1"/>
        <rFont val="Graphik"/>
      </rPr>
      <t>Adaptables</t>
    </r>
    <r>
      <rPr>
        <sz val="11"/>
        <color theme="1"/>
        <rFont val="Graphik"/>
      </rPr>
      <t xml:space="preserve"> por el usuario para representar cualquier sistema geográfico</t>
    </r>
  </si>
  <si>
    <t>Veneto</t>
  </si>
  <si>
    <t>Movimientos entre Regiones</t>
  </si>
  <si>
    <t>Capacidad Sanitaria</t>
  </si>
  <si>
    <t>Estado Inicial</t>
  </si>
  <si>
    <r>
      <rPr>
        <b/>
        <sz val="11"/>
        <color theme="1"/>
        <rFont val="Graphik"/>
      </rPr>
      <t>Fijo</t>
    </r>
    <r>
      <rPr>
        <sz val="11"/>
        <color theme="1"/>
        <rFont val="Graphik"/>
      </rPr>
      <t xml:space="preserve"> para cualquiera sea el sistema que se represente</t>
    </r>
  </si>
  <si>
    <t>Características de la Enfermedad</t>
  </si>
  <si>
    <t>1 . Id</t>
  </si>
  <si>
    <t>3. Población [habitantes]</t>
  </si>
  <si>
    <t>4. Cantidad de Viajes Diarios</t>
  </si>
  <si>
    <t>5. Probabilidad diaria de Movimientos</t>
  </si>
  <si>
    <t>A continuación se brinda una breve explicación de cada uno de las hojas que componen dichas categorias</t>
  </si>
  <si>
    <t>Leyenda</t>
  </si>
  <si>
    <r>
      <t xml:space="preserve">En  esta hoja se introducen la cantidad de regiones con las cuales va a contar el simulador. Los datos que las caracterizan son: </t>
    </r>
    <r>
      <rPr>
        <b/>
        <sz val="11"/>
        <color theme="1"/>
        <rFont val="Graphik"/>
      </rPr>
      <t>Nombre, Población, Superficie</t>
    </r>
  </si>
  <si>
    <r>
      <t xml:space="preserve">A lo largo del archivo se encontraran con </t>
    </r>
    <r>
      <rPr>
        <b/>
        <sz val="11"/>
        <color theme="1"/>
        <rFont val="Graphik"/>
      </rPr>
      <t>celdas sombreadas de celeste</t>
    </r>
    <r>
      <rPr>
        <sz val="11"/>
        <color theme="1"/>
        <rFont val="Graphik"/>
      </rPr>
      <t>:</t>
    </r>
  </si>
  <si>
    <r>
      <t>El valor de</t>
    </r>
    <r>
      <rPr>
        <b/>
        <sz val="11"/>
        <color theme="1"/>
        <rFont val="Graphik"/>
      </rPr>
      <t xml:space="preserve"> Identificador PBI</t>
    </r>
    <r>
      <rPr>
        <sz val="11"/>
        <color theme="1"/>
        <rFont val="Graphik"/>
      </rPr>
      <t xml:space="preserve"> es el valor utilizado por</t>
    </r>
    <r>
      <rPr>
        <b/>
        <sz val="11"/>
        <color theme="1"/>
        <rFont val="Graphik"/>
      </rPr>
      <t xml:space="preserve"> PowerBI </t>
    </r>
    <r>
      <rPr>
        <sz val="11"/>
        <color theme="1"/>
        <rFont val="Graphik"/>
      </rPr>
      <t xml:space="preserve">para ubicar la región en el mapa. Este widget utiliza el motor de busqueda </t>
    </r>
    <r>
      <rPr>
        <b/>
        <sz val="11"/>
        <color theme="1"/>
        <rFont val="Graphik"/>
      </rPr>
      <t>Bing</t>
    </r>
    <r>
      <rPr>
        <sz val="11"/>
        <color theme="1"/>
        <rFont val="Graphik"/>
      </rPr>
      <t xml:space="preserve"> para identificar las regiones, por ende se debe ingresar  un valor reconocible por este.</t>
    </r>
  </si>
  <si>
    <r>
      <t>Celda de</t>
    </r>
    <r>
      <rPr>
        <b/>
        <sz val="11"/>
        <color theme="1"/>
        <rFont val="Graphik"/>
      </rPr>
      <t xml:space="preserve"> Ingreso de Datos</t>
    </r>
  </si>
  <si>
    <r>
      <t xml:space="preserve">Por otro lado, </t>
    </r>
    <r>
      <rPr>
        <b/>
        <sz val="11"/>
        <color theme="1"/>
        <rFont val="Graphik"/>
      </rPr>
      <t xml:space="preserve">Región Macro </t>
    </r>
    <r>
      <rPr>
        <sz val="11"/>
        <color theme="1"/>
        <rFont val="Graphik"/>
      </rPr>
      <t>es el valor utilzado por PowerBI para agrupar y visualizar resultados por una entidad compuestas por varias regiones.</t>
    </r>
  </si>
  <si>
    <r>
      <t xml:space="preserve">Estas son las celdas en las cuales se deberán </t>
    </r>
    <r>
      <rPr>
        <b/>
        <sz val="11"/>
        <color theme="1"/>
        <rFont val="Graphik"/>
      </rPr>
      <t>ingresar datos para adaptar el modelo</t>
    </r>
    <r>
      <rPr>
        <sz val="11"/>
        <color theme="1"/>
        <rFont val="Graphik"/>
      </rPr>
      <t xml:space="preserve"> a distintos sistemas geográficos</t>
    </r>
  </si>
  <si>
    <t>Origen / Destino</t>
  </si>
  <si>
    <t>Perfil Etário</t>
  </si>
  <si>
    <r>
      <t xml:space="preserve">Por otro lado, las celdas sombreadas de gris son celdas de calculación </t>
    </r>
    <r>
      <rPr>
        <b/>
        <sz val="11"/>
        <color theme="1"/>
        <rFont val="Graphik"/>
      </rPr>
      <t>automtaica</t>
    </r>
    <r>
      <rPr>
        <sz val="11"/>
        <color theme="1"/>
        <rFont val="Graphik"/>
      </rPr>
      <t>:</t>
    </r>
  </si>
  <si>
    <r>
      <t xml:space="preserve">Aquí se establecen la </t>
    </r>
    <r>
      <rPr>
        <b/>
        <sz val="11"/>
        <color theme="1"/>
        <rFont val="Graphik"/>
      </rPr>
      <t>cantidad de habitantes</t>
    </r>
    <r>
      <rPr>
        <sz val="11"/>
        <color theme="1"/>
        <rFont val="Graphik"/>
      </rPr>
      <t xml:space="preserve"> por región abiertos </t>
    </r>
    <r>
      <rPr>
        <b/>
        <sz val="11"/>
        <color theme="1"/>
        <rFont val="Graphik"/>
      </rPr>
      <t>por edad</t>
    </r>
    <r>
      <rPr>
        <sz val="11"/>
        <color theme="1"/>
        <rFont val="Graphik"/>
      </rPr>
      <t>. Las formulas calculan automaticamente el porcentaje de cada región que tienen dicha edad y el porcentaje acumulado.</t>
    </r>
  </si>
  <si>
    <r>
      <t xml:space="preserve">Celda </t>
    </r>
    <r>
      <rPr>
        <b/>
        <sz val="11"/>
        <color theme="1"/>
        <rFont val="Graphik"/>
      </rPr>
      <t>Automatizada</t>
    </r>
  </si>
  <si>
    <r>
      <t xml:space="preserve">El valor de estas celdas incluye una formula de Excel y </t>
    </r>
    <r>
      <rPr>
        <b/>
        <sz val="11"/>
        <color theme="1"/>
        <rFont val="Graphik"/>
      </rPr>
      <t>no deben modificarse.</t>
    </r>
  </si>
  <si>
    <t>Probabilida de Movimientos</t>
  </si>
  <si>
    <r>
      <t>En esta hoja se introducen la</t>
    </r>
    <r>
      <rPr>
        <b/>
        <sz val="11"/>
        <color theme="1"/>
        <rFont val="Graphik"/>
      </rPr>
      <t xml:space="preserve"> cantidad de viajes por dia</t>
    </r>
    <r>
      <rPr>
        <sz val="11"/>
        <color theme="1"/>
        <rFont val="Graphik"/>
      </rPr>
      <t xml:space="preserve"> de cada region. Este valor se puede obtener a partir de datos anuales de moviemientos del sistema geografico que se desea simular.</t>
    </r>
  </si>
  <si>
    <t>Por último, las celdas sombreadas de amarillo corresponden a datos sobre características de la enfermedad:</t>
  </si>
  <si>
    <t>Matriz Origen-Destino</t>
  </si>
  <si>
    <r>
      <t>Celda con</t>
    </r>
    <r>
      <rPr>
        <b/>
        <sz val="11"/>
        <color theme="1"/>
        <rFont val="Graphik"/>
      </rPr>
      <t xml:space="preserve"> Info de la Enfermedad</t>
    </r>
  </si>
  <si>
    <r>
      <t>En esta hoja se establece la p</t>
    </r>
    <r>
      <rPr>
        <b/>
        <sz val="11"/>
        <color theme="1"/>
        <rFont val="Graphik"/>
      </rPr>
      <t>robabilidad de destino de cada viaje en función de su region de origen</t>
    </r>
    <r>
      <rPr>
        <sz val="11"/>
        <color theme="1"/>
        <rFont val="Graphik"/>
      </rPr>
      <t>. Este valor se puede obtener calculando la probabilida de cada combinación a traves de datos de viajes entre regiones.</t>
    </r>
  </si>
  <si>
    <r>
      <t xml:space="preserve"> Estos son valores que representan el comportamiento del </t>
    </r>
    <r>
      <rPr>
        <b/>
        <sz val="11"/>
        <color theme="1"/>
        <rFont val="Graphik"/>
      </rPr>
      <t>COVID-19</t>
    </r>
    <r>
      <rPr>
        <sz val="11"/>
        <color theme="1"/>
        <rFont val="Graphik"/>
      </rPr>
      <t xml:space="preserve">. </t>
    </r>
  </si>
  <si>
    <t>No necesitan adaptarse para simular nuevas regiones geograficas pero pueden modificarse para comprobar hipotesis y experimentar con distintos escenarios</t>
  </si>
  <si>
    <t>Tipos de Movimiento</t>
  </si>
  <si>
    <r>
      <t xml:space="preserve">Aquí se introducen la </t>
    </r>
    <r>
      <rPr>
        <b/>
        <sz val="11"/>
        <color theme="1"/>
        <rFont val="Graphik"/>
      </rPr>
      <t>estadía promedio</t>
    </r>
    <r>
      <rPr>
        <sz val="11"/>
        <color theme="1"/>
        <rFont val="Graphik"/>
      </rPr>
      <t xml:space="preserve"> en las región destino  de cada viaje en función del motivo principal de viaje, asi como su </t>
    </r>
    <r>
      <rPr>
        <b/>
        <sz val="11"/>
        <color theme="1"/>
        <rFont val="Graphik"/>
      </rPr>
      <t>probabilidad de ocurrencia</t>
    </r>
    <r>
      <rPr>
        <sz val="11"/>
        <color theme="1"/>
        <rFont val="Graphik"/>
      </rPr>
      <t>.</t>
    </r>
  </si>
  <si>
    <t>Carácterísticas de la Enfermedad</t>
  </si>
  <si>
    <r>
      <t>La hoja de Capacidad Sanitaria contiene la información correspondiente a la</t>
    </r>
    <r>
      <rPr>
        <b/>
        <sz val="11"/>
        <color theme="1"/>
        <rFont val="Graphik"/>
      </rPr>
      <t xml:space="preserve"> cantidad de Camas de Aislamiento, Camas de Terápia Intensiva y Respiradores</t>
    </r>
    <r>
      <rPr>
        <sz val="11"/>
        <color theme="1"/>
        <rFont val="Graphik"/>
      </rPr>
      <t xml:space="preserve"> disponibles </t>
    </r>
    <r>
      <rPr>
        <b/>
        <sz val="11"/>
        <color theme="1"/>
        <rFont val="Graphik"/>
      </rPr>
      <t>por cada región.</t>
    </r>
  </si>
  <si>
    <t>Enfermedad</t>
  </si>
  <si>
    <r>
      <t xml:space="preserve">En esta hoja se recopilan distintos datos sobre el  </t>
    </r>
    <r>
      <rPr>
        <b/>
        <sz val="11"/>
        <color theme="1"/>
        <rFont val="Graphik"/>
      </rPr>
      <t>comportamiento del COVID-19</t>
    </r>
    <r>
      <rPr>
        <sz val="11"/>
        <color theme="1"/>
        <rFont val="Graphik"/>
      </rPr>
      <t xml:space="preserve">, una breve descripción del </t>
    </r>
    <r>
      <rPr>
        <b/>
        <sz val="11"/>
        <color theme="1"/>
        <rFont val="Graphik"/>
      </rPr>
      <t>valor</t>
    </r>
    <r>
      <rPr>
        <sz val="11"/>
        <color theme="1"/>
        <rFont val="Graphik"/>
      </rPr>
      <t xml:space="preserve">, su </t>
    </r>
    <r>
      <rPr>
        <b/>
        <sz val="11"/>
        <color theme="1"/>
        <rFont val="Graphik"/>
      </rPr>
      <t>uso</t>
    </r>
    <r>
      <rPr>
        <sz val="11"/>
        <color theme="1"/>
        <rFont val="Graphik"/>
      </rPr>
      <t xml:space="preserve"> en el simulador y la </t>
    </r>
    <r>
      <rPr>
        <b/>
        <sz val="11"/>
        <color theme="1"/>
        <rFont val="Graphik"/>
      </rPr>
      <t>fuente</t>
    </r>
    <r>
      <rPr>
        <sz val="11"/>
        <color theme="1"/>
        <rFont val="Graphik"/>
      </rPr>
      <t xml:space="preserve"> de donde se obtuvo la información</t>
    </r>
  </si>
  <si>
    <r>
      <t>Para estimar el valor de la cantidad de</t>
    </r>
    <r>
      <rPr>
        <b/>
        <sz val="11"/>
        <color theme="1"/>
        <rFont val="Graphik"/>
      </rPr>
      <t xml:space="preserve"> Camas de Aislamiento</t>
    </r>
    <r>
      <rPr>
        <sz val="11"/>
        <color theme="1"/>
        <rFont val="Graphik"/>
      </rPr>
      <t xml:space="preserve"> se contabilizaron las suigientes camas disponibles en hospitales: </t>
    </r>
    <r>
      <rPr>
        <b/>
        <sz val="11"/>
        <color theme="1"/>
        <rFont val="Graphik"/>
      </rPr>
      <t>Uso General, Uso Común , Usos Especiales, Internación Prolongadas y No Discriminadas</t>
    </r>
    <r>
      <rPr>
        <sz val="11"/>
        <color theme="1"/>
        <rFont val="Graphik"/>
      </rPr>
      <t xml:space="preserve">. </t>
    </r>
    <r>
      <rPr>
        <b/>
        <sz val="11"/>
        <color theme="1"/>
        <rFont val="Graphik"/>
      </rPr>
      <t>No se han tenido</t>
    </r>
    <r>
      <rPr>
        <sz val="11"/>
        <color theme="1"/>
        <rFont val="Graphik"/>
      </rPr>
      <t xml:space="preserve"> en cuenta las camas reservadas para</t>
    </r>
    <r>
      <rPr>
        <b/>
        <sz val="11"/>
        <color theme="1"/>
        <rFont val="Graphik"/>
      </rPr>
      <t xml:space="preserve"> Maternindad, Neonatología o Pediatricas</t>
    </r>
    <r>
      <rPr>
        <sz val="11"/>
        <color theme="1"/>
        <rFont val="Graphik"/>
      </rPr>
      <t>.</t>
    </r>
  </si>
  <si>
    <t>Tasa de Enfermedad Moderdada y Grave</t>
  </si>
  <si>
    <r>
      <t xml:space="preserve">Para las </t>
    </r>
    <r>
      <rPr>
        <b/>
        <sz val="11"/>
        <color theme="1"/>
        <rFont val="Graphik"/>
      </rPr>
      <t xml:space="preserve">Camas de Terapía Intensiva </t>
    </r>
    <r>
      <rPr>
        <sz val="11"/>
        <color theme="1"/>
        <rFont val="Graphik"/>
      </rPr>
      <t xml:space="preserve">se han tomado la cantidad de </t>
    </r>
    <r>
      <rPr>
        <b/>
        <sz val="11"/>
        <color theme="1"/>
        <rFont val="Graphik"/>
      </rPr>
      <t>Unidades de Terápia Intensiva descontando las Unidades Pediátricas</t>
    </r>
    <r>
      <rPr>
        <sz val="11"/>
        <color theme="1"/>
        <rFont val="Graphik"/>
      </rPr>
      <t>.</t>
    </r>
  </si>
  <si>
    <r>
      <t xml:space="preserve">En estas hojas se encuentra la </t>
    </r>
    <r>
      <rPr>
        <b/>
        <sz val="11"/>
        <color theme="1"/>
        <rFont val="Graphik"/>
      </rPr>
      <t>probabilidad de la enfermedad desarolle síntomas Moderados o Graves</t>
    </r>
    <r>
      <rPr>
        <sz val="11"/>
        <color theme="1"/>
        <rFont val="Graphik"/>
      </rPr>
      <t xml:space="preserve">. La probabilidad de desrollar síntomas graves aplica sobre aquellos casos que ya han desarollado sintomas moderados. Ambas probabilidades son </t>
    </r>
    <r>
      <rPr>
        <b/>
        <sz val="11"/>
        <color theme="1"/>
        <rFont val="Graphik"/>
      </rPr>
      <t>dependientes de la edad del infectado</t>
    </r>
    <r>
      <rPr>
        <sz val="11"/>
        <color theme="1"/>
        <rFont val="Graphik"/>
      </rPr>
      <t>.</t>
    </r>
  </si>
  <si>
    <r>
      <t xml:space="preserve">Respiradores </t>
    </r>
    <r>
      <rPr>
        <b/>
        <sz val="11"/>
        <color rgb="FFFF0000"/>
        <rFont val="Graphik"/>
      </rPr>
      <t>COMPLETAR</t>
    </r>
  </si>
  <si>
    <t>Tasa de Letalidad Moderada y Grave</t>
  </si>
  <si>
    <r>
      <t xml:space="preserve">En estas hojas se encuentra la </t>
    </r>
    <r>
      <rPr>
        <b/>
        <sz val="11"/>
        <color theme="1"/>
        <rFont val="Graphik"/>
      </rPr>
      <t xml:space="preserve">tasa de letalidad del virus </t>
    </r>
    <r>
      <rPr>
        <sz val="11"/>
        <color theme="1"/>
        <rFont val="Graphik"/>
      </rPr>
      <t xml:space="preserve">para los casos moderados y graves respectivamente. Ademas de </t>
    </r>
    <r>
      <rPr>
        <b/>
        <sz val="11"/>
        <color theme="1"/>
        <rFont val="Graphik"/>
      </rPr>
      <t>depender de la severidad de la enfermedad</t>
    </r>
    <r>
      <rPr>
        <sz val="11"/>
        <color theme="1"/>
        <rFont val="Graphik"/>
      </rPr>
      <t>, la tasa de letalidad también es</t>
    </r>
    <r>
      <rPr>
        <b/>
        <sz val="11"/>
        <color theme="1"/>
        <rFont val="Graphik"/>
      </rPr>
      <t xml:space="preserve"> función de la edad del infectado, la severidad de la enfermedad, y de la atención médica recibida</t>
    </r>
    <r>
      <rPr>
        <sz val="11"/>
        <color theme="1"/>
        <rFont val="Graphik"/>
      </rPr>
      <t xml:space="preserve">. El efecto de la severidad de la enfermedad y de la atención médica es reflejado en las solapas de  </t>
    </r>
    <r>
      <rPr>
        <b/>
        <sz val="11"/>
        <color theme="1"/>
        <rFont val="Graphik"/>
      </rPr>
      <t>'Efecto Severidad en Letalidad' y 'Agravamiento'</t>
    </r>
    <r>
      <rPr>
        <sz val="11"/>
        <color theme="1"/>
        <rFont val="Graphik"/>
      </rPr>
      <t>.</t>
    </r>
  </si>
  <si>
    <t>Agravamiento</t>
  </si>
  <si>
    <r>
      <t>En el Estado Inicial se establecen la</t>
    </r>
    <r>
      <rPr>
        <b/>
        <sz val="11"/>
        <color theme="1"/>
        <rFont val="Graphik"/>
      </rPr>
      <t xml:space="preserve"> cantidad de enfermos confirmados</t>
    </r>
    <r>
      <rPr>
        <sz val="11"/>
        <color theme="1"/>
        <rFont val="Graphik"/>
      </rPr>
      <t xml:space="preserve"> presentes en el sistema para la fecha incial de simulación. Este valor luego es traducido por el simulador a la cantidad de infectados real para la fecha incial a traves de </t>
    </r>
    <r>
      <rPr>
        <b/>
        <sz val="11"/>
        <color rgb="FFFF0000"/>
        <rFont val="Graphik"/>
      </rPr>
      <t>COMPLETAR</t>
    </r>
  </si>
  <si>
    <r>
      <t>En esta hoja se establece el efecto en la tasa de letalidad en función a la</t>
    </r>
    <r>
      <rPr>
        <b/>
        <sz val="11"/>
        <color theme="1"/>
        <rFont val="Graphik"/>
      </rPr>
      <t xml:space="preserve"> diferencia entre la atención medica requerida</t>
    </r>
    <r>
      <rPr>
        <sz val="11"/>
        <color theme="1"/>
        <rFont val="Graphik"/>
      </rPr>
      <t xml:space="preserve"> (en función de la severidad de la enfermedad) </t>
    </r>
    <r>
      <rPr>
        <b/>
        <sz val="11"/>
        <color theme="1"/>
        <rFont val="Graphik"/>
      </rPr>
      <t xml:space="preserve">y de la atención médica recibida </t>
    </r>
    <r>
      <rPr>
        <sz val="11"/>
        <color theme="1"/>
        <rFont val="Graphik"/>
      </rPr>
      <t>(en función de la disponibilidad y las políticas de atención médica establecidas).</t>
    </r>
  </si>
  <si>
    <t>Cantidad de Ingresos por Día [personas]</t>
  </si>
  <si>
    <t>Probabilidad de Ingreso Infectado</t>
  </si>
  <si>
    <t>1. Id Región Destino</t>
  </si>
  <si>
    <t>2. Nombre Región Destino</t>
  </si>
  <si>
    <t>3. Probabilidad</t>
  </si>
  <si>
    <t>4. Probabilidad Acumulada</t>
  </si>
  <si>
    <t>1. Motivo del Viaje</t>
  </si>
  <si>
    <t>2. Probabilidad de Ocurrencia [%]</t>
  </si>
  <si>
    <t>3. Estadía promedio [noches]</t>
  </si>
  <si>
    <t>Ocio, esparcimiento, recreación</t>
  </si>
  <si>
    <t>Visita a familiares o amigos</t>
  </si>
  <si>
    <t>Trabajo, motivos profesionales</t>
  </si>
  <si>
    <t>Resto</t>
  </si>
  <si>
    <t xml:space="preserve">3. Cantidad de Camas Aislamiento </t>
  </si>
  <si>
    <t>4. Cantidad de Camas de Terápia Intensiva</t>
  </si>
  <si>
    <t>5. Cantidad de Respiradores Disponibles</t>
  </si>
  <si>
    <t>7. Capacidad de Testeo por Dia</t>
  </si>
  <si>
    <t>data</t>
  </si>
  <si>
    <t>stato</t>
  </si>
  <si>
    <t>ricoverati_con_sintomi</t>
  </si>
  <si>
    <t>terapia_intensiva</t>
  </si>
  <si>
    <t>totale_ospedalizzati</t>
  </si>
  <si>
    <t>isolamento_domiciliare</t>
  </si>
  <si>
    <t>totale_positivi</t>
  </si>
  <si>
    <t>variazione_totale_positivi</t>
  </si>
  <si>
    <t>nuovi_positivi</t>
  </si>
  <si>
    <t>dimessi_guariti</t>
  </si>
  <si>
    <t>deceduti</t>
  </si>
  <si>
    <t>totale_casi</t>
  </si>
  <si>
    <t>tamponi</t>
  </si>
  <si>
    <t>casi_testati</t>
  </si>
  <si>
    <t>note_it</t>
  </si>
  <si>
    <t>note_en</t>
  </si>
  <si>
    <t>ITA</t>
  </si>
  <si>
    <t>2020-03-09T18:00:00</t>
  </si>
  <si>
    <t>Camas cada 100.000 hab</t>
  </si>
  <si>
    <t>https://drive.google.com/open?id=12uAMocOD2MC4OK6XHnPj8rhGxRV8HRK8</t>
  </si>
  <si>
    <t>Cantidad de respiradores WIKI</t>
  </si>
  <si>
    <t>5,324 (January 2020) [29]</t>
  </si>
  <si>
    <t>5,000 (8.3 per 100,000 inhabitants)[11]</t>
  </si>
  <si>
    <t xml:space="preserve">Italia tiene ahora </t>
  </si>
  <si>
    <t xml:space="preserve">3,18 </t>
  </si>
  <si>
    <t>por cada mil habitantes</t>
  </si>
  <si>
    <t>12,5</t>
  </si>
  <si>
    <t>va ok con statista</t>
  </si>
  <si>
    <t>por cada 100.000 hab son ICU</t>
  </si>
  <si>
    <t>3. Infectados confirmados iniciales</t>
  </si>
  <si>
    <t>5. Fecha Inicial [dd/mm/aaaa]</t>
  </si>
  <si>
    <t>09/03/2020</t>
  </si>
  <si>
    <t>1. Política Aplicada</t>
  </si>
  <si>
    <t>2. Reducción de R0</t>
  </si>
  <si>
    <t>Cierre de escuelas</t>
  </si>
  <si>
    <t>Cierre de espectáculos</t>
  </si>
  <si>
    <t>Cierre de fronteras</t>
  </si>
  <si>
    <t>Licencias y home office</t>
  </si>
  <si>
    <t>Limitaciones drásticas al transporte</t>
  </si>
  <si>
    <t>Recomendación de aislamiento</t>
  </si>
  <si>
    <t>Restricciones al transporte público</t>
  </si>
  <si>
    <t>Supervisión de ingreso de pasajeros</t>
  </si>
  <si>
    <t>1. Nombre</t>
  </si>
  <si>
    <t>2. Uso en el Simulador</t>
  </si>
  <si>
    <t>3. Concepto</t>
  </si>
  <si>
    <t>4. Valor</t>
  </si>
  <si>
    <t>5. Media</t>
  </si>
  <si>
    <t>6. Inferior</t>
  </si>
  <si>
    <t>7. Superior</t>
  </si>
  <si>
    <t>8. Comentarios</t>
  </si>
  <si>
    <t>9. Fuente</t>
  </si>
  <si>
    <t>tasa_diag_sintom_sobre_diag_total</t>
  </si>
  <si>
    <t>INPUT</t>
  </si>
  <si>
    <t>Tasa no sintomáticos sobre infectados totales</t>
  </si>
  <si>
    <t>Diamond Princess Crusier Ship study</t>
  </si>
  <si>
    <t>tasa_contagio_asinto_sobre_sinto</t>
  </si>
  <si>
    <t>VALIDACIÓN</t>
  </si>
  <si>
    <t>Tasa de contagio entre pacientes asintomáticos sobre tasa de contagio de pacientes sintomáticos</t>
  </si>
  <si>
    <t>Imperial College COVID-19 paper.</t>
  </si>
  <si>
    <t>tasa_criticos_sobre_diag</t>
  </si>
  <si>
    <t>Tasa casos críticos sobre diagnosticados totales</t>
  </si>
  <si>
    <t>https://www.who.int/news-room/detail/23-01-2020-statement-on-the-meeting-of-the-international-health-regulations-(2005)-emergency-committee-regarding-the-outbreak-of-novel-coronavirus-(2019-ncov)</t>
  </si>
  <si>
    <t>tasa_moderado_y_grave</t>
  </si>
  <si>
    <t>Tasa de casos que requieren hospitalización respecto de casos sintomáticos</t>
  </si>
  <si>
    <t>Ver tabla por rango etario</t>
  </si>
  <si>
    <t>tasa_grave</t>
  </si>
  <si>
    <t>Tasa de casos que requieren terapia intensiva respecto de los casos que requieren hospitalización</t>
  </si>
  <si>
    <t>Imperial College COVID-19 paper. Se basa en datos de China, Italia y UK</t>
  </si>
  <si>
    <t>tasa_respirador</t>
  </si>
  <si>
    <t>Tasa de los casos que requieren respirador respecto de los casos hospitalizados</t>
  </si>
  <si>
    <t>tasa_letalidad</t>
  </si>
  <si>
    <t>Tasa de letalidad</t>
  </si>
  <si>
    <t xml:space="preserve">https://www.worldometers.info/coronavirus/coronavirus-death-rate/  </t>
  </si>
  <si>
    <t>dur_incubacion</t>
  </si>
  <si>
    <t>Distribución del período de incubación</t>
  </si>
  <si>
    <t>dias</t>
  </si>
  <si>
    <t>https://www.who.int/news-room/q-a-detail/q-a-coronaviruses</t>
  </si>
  <si>
    <t>dur_casos_mortales_gral</t>
  </si>
  <si>
    <t>Distribución del tiempo que pasa entre que una persona se infecta y muere</t>
  </si>
  <si>
    <t>-</t>
  </si>
  <si>
    <t>https://www.worldometers.info/coronavirus/coronavirus-death-rate/</t>
  </si>
  <si>
    <t>dur_casos_mortales_joven</t>
  </si>
  <si>
    <t>Distribución del tiempo que pasa entre que una persona se infecta y muere una persona menor a 70 años</t>
  </si>
  <si>
    <t>dur_casos_mortales_grande</t>
  </si>
  <si>
    <t>Distribución del tiempo que pasa entre que una persona se infecta y muere una persona mayor a 70 años</t>
  </si>
  <si>
    <t>dur_sintoma_pac_leve</t>
  </si>
  <si>
    <t>Distribución del tiempo que una persona infectada leve tiene síntomas. Comienza cuando termina el período de incubación y termina cuando la persona se cura.</t>
  </si>
  <si>
    <t>https://www.who.int/docs/default-source/coronaviruse/who-china-joint-mission-on-covid-19-final-report.pdf</t>
  </si>
  <si>
    <t>dur_sintoma_pac_grave</t>
  </si>
  <si>
    <t>Distribución del tiempo que una persona infectada grava tiene síntomas. Comienza cuando termina el período de incubación y termina cuando la persona se cura.</t>
  </si>
  <si>
    <t>dur_hospital</t>
  </si>
  <si>
    <t>Distribución del tiempo que pasa una persona en el hospital antes de curarse</t>
  </si>
  <si>
    <t>dem_diagnostico</t>
  </si>
  <si>
    <t>Distribución de la demora del diagnóstico</t>
  </si>
  <si>
    <t>Rango</t>
  </si>
  <si>
    <t>Commentario</t>
  </si>
  <si>
    <t xml:space="preserve">* La duracion total de la enfermedad es </t>
  </si>
  <si>
    <t>dur_incubacion + dur_sintoma_pac_leve</t>
  </si>
  <si>
    <t>dur_incubacion + dur_sintoma_pac_grave</t>
  </si>
  <si>
    <t>dur_incubacion (en casos asintimáticos)</t>
  </si>
  <si>
    <t>1. Edad</t>
  </si>
  <si>
    <t>2. Probabilidad de Infección</t>
  </si>
  <si>
    <t>0-9</t>
  </si>
  <si>
    <t>20-29</t>
  </si>
  <si>
    <t>30-49</t>
  </si>
  <si>
    <t>50-69</t>
  </si>
  <si>
    <t>1. Descripción</t>
  </si>
  <si>
    <t>2. Severo</t>
  </si>
  <si>
    <t>3. Moderado</t>
  </si>
  <si>
    <t>Total de personas infectadas</t>
  </si>
  <si>
    <t>Total de muertes</t>
  </si>
  <si>
    <t>Tasa de letalidad respecto de la tasa de letalidad global</t>
  </si>
  <si>
    <t>Tasa de Letalidad Global</t>
  </si>
  <si>
    <t>2. Letalidad</t>
  </si>
  <si>
    <t>3. Letalidad afectado por Factor de Severidad Moderada</t>
  </si>
  <si>
    <t>3. Letalidad afectado por Factor de Severidad Grave</t>
  </si>
  <si>
    <t>1. Asistencia Médica Necesaria</t>
  </si>
  <si>
    <t>2. Asistencia Médica Recibida</t>
  </si>
  <si>
    <t>3. Agravamiento de Tasa de Letalidad</t>
  </si>
  <si>
    <t>2. Probabilidad de Desarrollo Moderado/Grave de la Enfermedad</t>
  </si>
  <si>
    <t>2. Probabilidad de Desarrollo Grave de la Enfermedad</t>
  </si>
  <si>
    <t>DATOS NUEVOS</t>
  </si>
  <si>
    <t>LOCATION</t>
  </si>
  <si>
    <t>INDICATOR</t>
  </si>
  <si>
    <t>SUBJECT</t>
  </si>
  <si>
    <t>MEASURE</t>
  </si>
  <si>
    <t>FREQUENCY</t>
  </si>
  <si>
    <t>TIME</t>
  </si>
  <si>
    <t>Value</t>
  </si>
  <si>
    <t>PASSTRANSP</t>
  </si>
  <si>
    <t>RAIL</t>
  </si>
  <si>
    <t>MLN_PKM</t>
  </si>
  <si>
    <t>A</t>
  </si>
  <si>
    <t>ROAD</t>
  </si>
  <si>
    <t>https://data.oecd.org/transport/passenger-transport.htm#indicator-chart</t>
  </si>
  <si>
    <t>Number of hospital beds in Italy 2007-2017</t>
  </si>
  <si>
    <t>https://www.statista.com/statistics/557293/hospital-beds-in-italy/</t>
  </si>
  <si>
    <t>Number of car travels in italy 2017</t>
  </si>
  <si>
    <t>https://read.oecd-ilibrary.org/transport/passenger-transport-by-passenger-car_ae01cdcf-en#page1</t>
  </si>
  <si>
    <t>commuters</t>
  </si>
  <si>
    <t>https://www.statista.com/statistics/589164/top-10-municipalities-for-commuting-people-entering-the-municipality-italy/</t>
  </si>
  <si>
    <t>casos de covid por region por fecha</t>
  </si>
  <si>
    <t>https://github.com/pcm-dpc/COVID-19</t>
  </si>
  <si>
    <t>ver mi excel</t>
  </si>
  <si>
    <t>9 de marzo cierran fronteras https://cnnespanol.cnn.com/video/italia-cierra-fronteras-coronavirus-situacion-economia-javier-romero-intv-rodriguez-dinero/</t>
  </si>
  <si>
    <t>codice_regione</t>
  </si>
  <si>
    <t>denominazione_regione</t>
  </si>
  <si>
    <t>lat</t>
  </si>
  <si>
    <t>long</t>
  </si>
  <si>
    <t>hospitalizado con síntomas</t>
  </si>
  <si>
    <t>cuidados intensivos</t>
  </si>
  <si>
    <t>total hospitalizado</t>
  </si>
  <si>
    <t>aislamiento en el hogar</t>
  </si>
  <si>
    <t>positivos totales</t>
  </si>
  <si>
    <t>cambio total positivo</t>
  </si>
  <si>
    <t>nuevos positivos</t>
  </si>
  <si>
    <t>curado</t>
  </si>
  <si>
    <t>muertes totales</t>
  </si>
  <si>
    <t>casos totales</t>
  </si>
  <si>
    <t>4.235.122.196</t>
  </si>
  <si>
    <t>1.339.843.823</t>
  </si>
  <si>
    <t>4.063.947.052</t>
  </si>
  <si>
    <t>1.580.514.834</t>
  </si>
  <si>
    <t>P.A. Bolzano</t>
  </si>
  <si>
    <t>4.649.933.453</t>
  </si>
  <si>
    <t>1.135.662.422</t>
  </si>
  <si>
    <t>3.890.597.598</t>
  </si>
  <si>
    <t>1.659.440.194</t>
  </si>
  <si>
    <t>4.083.956.555</t>
  </si>
  <si>
    <t>1.425.084.984</t>
  </si>
  <si>
    <t>4.449.436.681</t>
  </si>
  <si>
    <t>113.417.208</t>
  </si>
  <si>
    <t>Friuli Venezia Giulia</t>
  </si>
  <si>
    <t>456.494.354</t>
  </si>
  <si>
    <t>1.376.813.649</t>
  </si>
  <si>
    <t>4.189.277.044</t>
  </si>
  <si>
    <t>1.248.366.722</t>
  </si>
  <si>
    <t>4.441.149.315</t>
  </si>
  <si>
    <t>89.326.992</t>
  </si>
  <si>
    <t>Lombardia</t>
  </si>
  <si>
    <t>4.546.679.409</t>
  </si>
  <si>
    <t>9.190.347.404</t>
  </si>
  <si>
    <t>4.361.675.973</t>
  </si>
  <si>
    <t>135.188.753</t>
  </si>
  <si>
    <t>4.155.774.754</t>
  </si>
  <si>
    <t>1.465.916.051</t>
  </si>
  <si>
    <t>Piemonte</t>
  </si>
  <si>
    <t>450.732.745</t>
  </si>
  <si>
    <t>7.680.687.483</t>
  </si>
  <si>
    <t>Puglia</t>
  </si>
  <si>
    <t>4.112.559.576</t>
  </si>
  <si>
    <t>1.686.736.689</t>
  </si>
  <si>
    <t>Sardegna</t>
  </si>
  <si>
    <t>3.921.531.192</t>
  </si>
  <si>
    <t>9.110.616.306</t>
  </si>
  <si>
    <t>Sicilia</t>
  </si>
  <si>
    <t>3.811.569.725</t>
  </si>
  <si>
    <t>133.623.567</t>
  </si>
  <si>
    <t>Toscana</t>
  </si>
  <si>
    <t>4.376.923.077</t>
  </si>
  <si>
    <t>1.125.588.885</t>
  </si>
  <si>
    <t>P.A. Trento</t>
  </si>
  <si>
    <t>4.606.893.511</t>
  </si>
  <si>
    <t>1.112.123.097</t>
  </si>
  <si>
    <t>4.310.675.841</t>
  </si>
  <si>
    <t>1.238.824.698</t>
  </si>
  <si>
    <t>Valle d'Aosta</t>
  </si>
  <si>
    <t>4.573.750.286</t>
  </si>
  <si>
    <t>7.320.149.366</t>
  </si>
  <si>
    <t>4.543.490.485</t>
  </si>
  <si>
    <t>1.233.845.213</t>
  </si>
  <si>
    <t>casos totales al dia 9/3</t>
  </si>
  <si>
    <t>pob</t>
  </si>
  <si>
    <t>camas</t>
  </si>
  <si>
    <t>Age distribution of the population in Italy 2019. by region</t>
  </si>
  <si>
    <t>Age distribution of the population in Italy in 2019. by region</t>
  </si>
  <si>
    <t>0-14 years</t>
  </si>
  <si>
    <t>15-64 years</t>
  </si>
  <si>
    <t>65 years and older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</si>
  <si>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</si>
  <si>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</si>
  <si>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</si>
  <si>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</si>
  <si>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</si>
  <si>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</si>
  <si>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</si>
  <si>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</si>
  <si>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</si>
  <si>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</si>
  <si>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</si>
  <si>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</si>
  <si>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</si>
  <si>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</si>
  <si>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</si>
  <si>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</si>
  <si>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</si>
  <si>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</si>
  <si>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</si>
  <si>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</si>
  <si>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in %</t>
  </si>
  <si>
    <t>Población</t>
  </si>
  <si>
    <t>camas por region</t>
  </si>
  <si>
    <t>camas ICU</t>
  </si>
  <si>
    <t>respiradores</t>
  </si>
  <si>
    <t>Age</t>
  </si>
  <si>
    <t>M</t>
  </si>
  <si>
    <t>F</t>
  </si>
  <si>
    <t>total</t>
  </si>
  <si>
    <t>cantidad x edad</t>
  </si>
  <si>
    <t>% edad</t>
  </si>
  <si>
    <t xml:space="preserve">las distancias de la matriz estan en km </t>
  </si>
  <si>
    <t>commuting daily  outside the muicipality of place of usual residence</t>
  </si>
  <si>
    <t>% people commuting daily outside the muicipality of place of usual residence</t>
  </si>
  <si>
    <t>valor máximo de commuting</t>
  </si>
  <si>
    <t>cantidad de regiones a las que la población puede viajar</t>
  </si>
  <si>
    <t>km totales de recorrido que se pueden hacer entre las regiones que se puede hacer commute</t>
  </si>
  <si>
    <t xml:space="preserve">Suma Población </t>
  </si>
  <si>
    <t>Personas viajando entre región</t>
  </si>
  <si>
    <t>Matriz de probabilidades origen-destino</t>
  </si>
  <si>
    <t>2. Probabilidad de No Desarollar Sintomas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</si>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</sst>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_-* #,##0_-;\-* #,##0_-;_-* &quot;-&quot;??_-;_-@"/>
    <numFmt numFmtId="166" formatCode="0.000"/>
    <numFmt numFmtId="167" formatCode="0.00000"/>
    <numFmt numFmtId="168" formatCode="m\-d"/>
  </numFmts>
  <fonts count="43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sz val="10"/>
      <color theme="1"/>
      <name val="Courier"/>
    </font>
    <font>
      <b/>
      <sz val="20"/>
      <color rgb="FF24292E"/>
      <name val="Graphik"/>
    </font>
    <font>
      <sz val="11"/>
      <name val="Arial"/>
    </font>
    <font>
      <sz val="11"/>
      <color rgb="FF000000"/>
      <name val="Calibri"/>
    </font>
    <font>
      <sz val="11"/>
      <color theme="1"/>
      <name val="Graphik"/>
    </font>
    <font>
      <b/>
      <sz val="11"/>
      <color rgb="FFFF0000"/>
      <name val="Graphik"/>
    </font>
    <font>
      <sz val="11"/>
      <color rgb="FFFF0000"/>
      <name val="Graphik"/>
    </font>
    <font>
      <b/>
      <sz val="11"/>
      <color rgb="FF1F3864"/>
      <name val="Graphik"/>
    </font>
    <font>
      <b/>
      <sz val="11"/>
      <color rgb="FF2F5496"/>
      <name val="Graphik"/>
    </font>
    <font>
      <b/>
      <sz val="11"/>
      <color rgb="FF8EAADB"/>
      <name val="Graphik"/>
    </font>
    <font>
      <b/>
      <sz val="11"/>
      <color rgb="FFB4C6E7"/>
      <name val="Graphik"/>
    </font>
    <font>
      <sz val="11"/>
      <color theme="1"/>
      <name val="Calibri"/>
    </font>
    <font>
      <b/>
      <sz val="11"/>
      <color theme="7"/>
      <name val="Graphik"/>
    </font>
    <font>
      <b/>
      <sz val="11"/>
      <color theme="1"/>
      <name val="Graphik"/>
    </font>
    <font>
      <b/>
      <sz val="14"/>
      <color theme="1"/>
      <name val="Graphik"/>
    </font>
    <font>
      <sz val="11"/>
      <color rgb="FFFF0000"/>
      <name val="Calibri"/>
    </font>
    <font>
      <u/>
      <sz val="11"/>
      <color rgb="FF0000FF"/>
      <name val="Arial"/>
    </font>
    <font>
      <u/>
      <sz val="11"/>
      <color rgb="FF222222"/>
      <name val="Sans-serif"/>
    </font>
    <font>
      <u/>
      <sz val="8"/>
      <color rgb="FF0B0080"/>
      <name val="Sans-serif"/>
    </font>
    <font>
      <b/>
      <sz val="14"/>
      <color theme="1"/>
      <name val="Calibri"/>
    </font>
    <font>
      <sz val="12"/>
      <color theme="1"/>
      <name val="Calibri"/>
    </font>
    <font>
      <u/>
      <sz val="12"/>
      <color theme="10"/>
      <name val="Arial"/>
    </font>
    <font>
      <u/>
      <sz val="11"/>
      <color theme="10"/>
      <name val="Arial"/>
    </font>
    <font>
      <u/>
      <sz val="12"/>
      <color theme="1"/>
      <name val="Arial"/>
    </font>
    <font>
      <sz val="12"/>
      <color rgb="FF000000"/>
      <name val="Calibri"/>
    </font>
    <font>
      <u/>
      <sz val="11"/>
      <color theme="10"/>
      <name val="Calibri"/>
    </font>
    <font>
      <b/>
      <sz val="14"/>
      <color rgb="FFFFFFFF"/>
      <name val="Calibri"/>
    </font>
    <font>
      <b/>
      <sz val="14"/>
      <color rgb="FFFF0000"/>
      <name val="Calibri"/>
    </font>
    <font>
      <u/>
      <sz val="11"/>
      <color theme="10"/>
      <name val="Calibri"/>
    </font>
    <font>
      <b/>
      <sz val="11"/>
      <color theme="1"/>
      <name val="Arial"/>
    </font>
    <font>
      <sz val="11"/>
      <color theme="1"/>
      <name val="Arial"/>
    </font>
    <font>
      <sz val="8"/>
      <color rgb="FF000000"/>
      <name val="Arial"/>
    </font>
    <font>
      <sz val="11"/>
      <color rgb="FF000000"/>
      <name val="Arial"/>
    </font>
    <font>
      <b/>
      <sz val="11"/>
      <color rgb="FF000000"/>
      <name val="Arial"/>
    </font>
    <font>
      <sz val="11"/>
      <color rgb="FF000000"/>
      <name val="Courier"/>
    </font>
    <font>
      <b/>
      <sz val="11"/>
      <name val="Graphik"/>
    </font>
    <font>
      <sz val="11"/>
      <color theme="1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B4C6E7"/>
        <bgColor rgb="FFB4C6E7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rgb="FFFFE598"/>
        <bgColor rgb="FFFFE598"/>
      </patternFill>
    </fill>
    <fill>
      <patternFill patternType="solid">
        <fgColor rgb="FFD9E2F3"/>
        <bgColor rgb="FFD9E2F3"/>
      </patternFill>
    </fill>
    <fill>
      <patternFill patternType="solid">
        <fgColor rgb="FFFFD965"/>
        <bgColor rgb="FFFFD965"/>
      </patternFill>
    </fill>
    <fill>
      <patternFill patternType="solid">
        <fgColor rgb="FFFEF2CB"/>
        <bgColor rgb="FFFEF2CB"/>
      </patternFill>
    </fill>
    <fill>
      <patternFill patternType="solid">
        <fgColor rgb="FF8EAADB"/>
        <bgColor rgb="FF8EAADB"/>
      </patternFill>
    </fill>
    <fill>
      <patternFill patternType="solid">
        <fgColor rgb="FFF8F9FA"/>
        <bgColor rgb="FFF8F9FA"/>
      </patternFill>
    </fill>
    <fill>
      <patternFill patternType="solid">
        <fgColor rgb="FFE6B8AF"/>
        <bgColor rgb="FFE6B8AF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EAD1DC"/>
        <bgColor rgb="FFEAD1DC"/>
      </patternFill>
    </fill>
    <fill>
      <patternFill patternType="solid">
        <fgColor rgb="FFF4CCCC"/>
        <bgColor rgb="FFF4CCCC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/>
      <top/>
      <bottom/>
      <diagonal/>
    </border>
    <border>
      <left style="double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hair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double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0" fontId="40" fillId="0" borderId="10"/>
    <xf numFmtId="0" fontId="1" fillId="0" borderId="10"/>
  </cellStyleXfs>
  <cellXfs count="184">
    <xf numFmtId="0" fontId="0" fillId="0" borderId="0" xfId="0" applyFont="1" applyAlignme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1" fontId="2" fillId="0" borderId="1" xfId="0" applyNumberFormat="1" applyFont="1" applyBorder="1" applyAlignment="1">
      <alignment horizontal="center" vertical="center"/>
    </xf>
    <xf numFmtId="0" fontId="3" fillId="2" borderId="2" xfId="0" applyFont="1" applyFill="1" applyBorder="1"/>
    <xf numFmtId="0" fontId="3" fillId="3" borderId="2" xfId="0" applyFont="1" applyFill="1" applyBorder="1" applyAlignment="1">
      <alignment horizontal="center"/>
    </xf>
    <xf numFmtId="1" fontId="2" fillId="0" borderId="0" xfId="0" applyNumberFormat="1" applyFont="1" applyAlignment="1">
      <alignment horizontal="center" vertical="center"/>
    </xf>
    <xf numFmtId="1" fontId="4" fillId="3" borderId="2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1" fontId="4" fillId="4" borderId="2" xfId="0" applyNumberFormat="1" applyFont="1" applyFill="1" applyBorder="1" applyAlignment="1">
      <alignment horizontal="center"/>
    </xf>
    <xf numFmtId="0" fontId="3" fillId="2" borderId="5" xfId="0" applyFont="1" applyFill="1" applyBorder="1"/>
    <xf numFmtId="164" fontId="3" fillId="4" borderId="2" xfId="0" applyNumberFormat="1" applyFont="1" applyFill="1" applyBorder="1" applyAlignment="1">
      <alignment horizontal="center"/>
    </xf>
    <xf numFmtId="3" fontId="3" fillId="3" borderId="2" xfId="0" applyNumberFormat="1" applyFont="1" applyFill="1" applyBorder="1" applyAlignment="1">
      <alignment horizontal="center"/>
    </xf>
    <xf numFmtId="2" fontId="3" fillId="4" borderId="2" xfId="0" applyNumberFormat="1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8" fillId="2" borderId="2" xfId="0" applyFont="1" applyFill="1" applyBorder="1"/>
    <xf numFmtId="3" fontId="7" fillId="3" borderId="2" xfId="0" applyNumberFormat="1" applyFont="1" applyFill="1" applyBorder="1" applyAlignment="1">
      <alignment horizontal="center"/>
    </xf>
    <xf numFmtId="0" fontId="11" fillId="2" borderId="2" xfId="0" applyFont="1" applyFill="1" applyBorder="1"/>
    <xf numFmtId="0" fontId="8" fillId="2" borderId="11" xfId="0" applyFont="1" applyFill="1" applyBorder="1"/>
    <xf numFmtId="0" fontId="12" fillId="2" borderId="2" xfId="0" applyFont="1" applyFill="1" applyBorder="1"/>
    <xf numFmtId="0" fontId="13" fillId="2" borderId="2" xfId="0" applyFont="1" applyFill="1" applyBorder="1"/>
    <xf numFmtId="0" fontId="14" fillId="2" borderId="2" xfId="0" applyFont="1" applyFill="1" applyBorder="1"/>
    <xf numFmtId="0" fontId="16" fillId="2" borderId="2" xfId="0" applyFont="1" applyFill="1" applyBorder="1"/>
    <xf numFmtId="165" fontId="2" fillId="0" borderId="1" xfId="0" applyNumberFormat="1" applyFont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1" fontId="4" fillId="4" borderId="2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8" fillId="2" borderId="16" xfId="0" applyFont="1" applyFill="1" applyBorder="1"/>
    <xf numFmtId="0" fontId="8" fillId="2" borderId="17" xfId="0" applyFont="1" applyFill="1" applyBorder="1"/>
    <xf numFmtId="0" fontId="8" fillId="2" borderId="18" xfId="0" applyFont="1" applyFill="1" applyBorder="1"/>
    <xf numFmtId="0" fontId="17" fillId="2" borderId="2" xfId="0" applyFont="1" applyFill="1" applyBorder="1"/>
    <xf numFmtId="0" fontId="8" fillId="2" borderId="19" xfId="0" applyFont="1" applyFill="1" applyBorder="1"/>
    <xf numFmtId="0" fontId="8" fillId="2" borderId="20" xfId="0" applyFont="1" applyFill="1" applyBorder="1"/>
    <xf numFmtId="0" fontId="8" fillId="2" borderId="2" xfId="0" applyFont="1" applyFill="1" applyBorder="1" applyAlignment="1">
      <alignment wrapText="1"/>
    </xf>
    <xf numFmtId="0" fontId="8" fillId="2" borderId="21" xfId="0" applyFont="1" applyFill="1" applyBorder="1"/>
    <xf numFmtId="0" fontId="2" fillId="0" borderId="0" xfId="0" applyFont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2" xfId="0" applyFont="1" applyFill="1" applyBorder="1" applyAlignment="1">
      <alignment horizontal="center"/>
    </xf>
    <xf numFmtId="164" fontId="3" fillId="3" borderId="2" xfId="0" applyNumberFormat="1" applyFont="1" applyFill="1" applyBorder="1" applyAlignment="1">
      <alignment horizontal="center"/>
    </xf>
    <xf numFmtId="164" fontId="3" fillId="3" borderId="2" xfId="0" applyNumberFormat="1" applyFont="1" applyFill="1" applyBorder="1" applyAlignment="1">
      <alignment horizontal="center"/>
    </xf>
    <xf numFmtId="164" fontId="3" fillId="3" borderId="0" xfId="0" applyNumberFormat="1" applyFont="1" applyFill="1" applyAlignment="1">
      <alignment horizontal="center"/>
    </xf>
    <xf numFmtId="0" fontId="8" fillId="2" borderId="2" xfId="0" applyFont="1" applyFill="1" applyBorder="1" applyAlignment="1">
      <alignment vertical="top" wrapText="1"/>
    </xf>
    <xf numFmtId="0" fontId="8" fillId="2" borderId="22" xfId="0" applyFont="1" applyFill="1" applyBorder="1"/>
    <xf numFmtId="0" fontId="8" fillId="2" borderId="23" xfId="0" applyFont="1" applyFill="1" applyBorder="1"/>
    <xf numFmtId="0" fontId="8" fillId="2" borderId="24" xfId="0" applyFont="1" applyFill="1" applyBorder="1"/>
    <xf numFmtId="0" fontId="2" fillId="0" borderId="25" xfId="0" applyFont="1" applyBorder="1" applyAlignment="1">
      <alignment horizontal="center"/>
    </xf>
    <xf numFmtId="1" fontId="3" fillId="3" borderId="2" xfId="0" applyNumberFormat="1" applyFont="1" applyFill="1" applyBorder="1" applyAlignment="1">
      <alignment horizontal="center"/>
    </xf>
    <xf numFmtId="0" fontId="19" fillId="5" borderId="2" xfId="0" applyFont="1" applyFill="1" applyBorder="1" applyAlignment="1">
      <alignment horizontal="center"/>
    </xf>
    <xf numFmtId="166" fontId="3" fillId="5" borderId="2" xfId="0" applyNumberFormat="1" applyFont="1" applyFill="1" applyBorder="1" applyAlignment="1">
      <alignment horizontal="center"/>
    </xf>
    <xf numFmtId="166" fontId="3" fillId="4" borderId="2" xfId="0" applyNumberFormat="1" applyFont="1" applyFill="1" applyBorder="1"/>
    <xf numFmtId="0" fontId="0" fillId="0" borderId="0" xfId="0" applyFont="1"/>
    <xf numFmtId="2" fontId="7" fillId="3" borderId="2" xfId="0" applyNumberFormat="1" applyFont="1" applyFill="1" applyBorder="1" applyAlignment="1">
      <alignment horizontal="center"/>
    </xf>
    <xf numFmtId="0" fontId="15" fillId="0" borderId="0" xfId="0" applyFont="1" applyAlignment="1"/>
    <xf numFmtId="0" fontId="15" fillId="0" borderId="0" xfId="0" applyFont="1"/>
    <xf numFmtId="1" fontId="2" fillId="0" borderId="1" xfId="0" applyNumberFormat="1" applyFont="1" applyBorder="1" applyAlignment="1">
      <alignment horizontal="center"/>
    </xf>
    <xf numFmtId="0" fontId="20" fillId="0" borderId="0" xfId="0" applyFont="1"/>
    <xf numFmtId="0" fontId="15" fillId="0" borderId="0" xfId="0" applyFont="1"/>
    <xf numFmtId="0" fontId="3" fillId="3" borderId="2" xfId="0" applyFont="1" applyFill="1" applyBorder="1" applyAlignment="1">
      <alignment horizontal="center"/>
    </xf>
    <xf numFmtId="0" fontId="3" fillId="10" borderId="2" xfId="0" applyFont="1" applyFill="1" applyBorder="1"/>
    <xf numFmtId="0" fontId="21" fillId="11" borderId="0" xfId="0" applyFont="1" applyFill="1" applyAlignment="1">
      <alignment horizontal="center"/>
    </xf>
    <xf numFmtId="0" fontId="22" fillId="0" borderId="0" xfId="0" applyFont="1" applyAlignment="1">
      <alignment horizontal="center"/>
    </xf>
    <xf numFmtId="49" fontId="7" fillId="10" borderId="2" xfId="0" applyNumberFormat="1" applyFont="1" applyFill="1" applyBorder="1"/>
    <xf numFmtId="0" fontId="2" fillId="0" borderId="26" xfId="0" applyFont="1" applyBorder="1" applyAlignment="1">
      <alignment horizontal="center" vertical="top"/>
    </xf>
    <xf numFmtId="0" fontId="23" fillId="0" borderId="1" xfId="0" applyFont="1" applyBorder="1" applyAlignment="1">
      <alignment horizontal="center" vertical="top"/>
    </xf>
    <xf numFmtId="0" fontId="24" fillId="9" borderId="2" xfId="0" applyFont="1" applyFill="1" applyBorder="1" applyAlignment="1">
      <alignment horizontal="center" vertical="top"/>
    </xf>
    <xf numFmtId="0" fontId="3" fillId="9" borderId="2" xfId="0" applyFont="1" applyFill="1" applyBorder="1" applyAlignment="1">
      <alignment horizontal="center" vertical="top" wrapText="1"/>
    </xf>
    <xf numFmtId="0" fontId="24" fillId="9" borderId="2" xfId="0" applyFont="1" applyFill="1" applyBorder="1" applyAlignment="1">
      <alignment horizontal="center" vertical="top" wrapText="1"/>
    </xf>
    <xf numFmtId="0" fontId="24" fillId="6" borderId="2" xfId="0" applyFont="1" applyFill="1" applyBorder="1" applyAlignment="1">
      <alignment horizontal="center" vertical="top"/>
    </xf>
    <xf numFmtId="0" fontId="3" fillId="6" borderId="2" xfId="0" applyFont="1" applyFill="1" applyBorder="1" applyAlignment="1">
      <alignment horizontal="center" wrapText="1"/>
    </xf>
    <xf numFmtId="0" fontId="24" fillId="6" borderId="2" xfId="0" applyFont="1" applyFill="1" applyBorder="1" applyAlignment="1">
      <alignment horizontal="center"/>
    </xf>
    <xf numFmtId="0" fontId="24" fillId="6" borderId="2" xfId="0" applyFont="1" applyFill="1" applyBorder="1" applyAlignment="1">
      <alignment horizontal="center" vertical="top" wrapText="1"/>
    </xf>
    <xf numFmtId="0" fontId="3" fillId="6" borderId="2" xfId="0" applyFont="1" applyFill="1" applyBorder="1" applyAlignment="1">
      <alignment horizontal="center" vertical="top" wrapText="1"/>
    </xf>
    <xf numFmtId="0" fontId="25" fillId="6" borderId="2" xfId="0" applyFont="1" applyFill="1" applyBorder="1" applyAlignment="1">
      <alignment horizontal="center" vertical="top" wrapText="1"/>
    </xf>
    <xf numFmtId="0" fontId="3" fillId="9" borderId="2" xfId="0" applyFont="1" applyFill="1" applyBorder="1" applyAlignment="1">
      <alignment horizontal="center" vertical="center" wrapText="1"/>
    </xf>
    <xf numFmtId="0" fontId="26" fillId="9" borderId="2" xfId="0" applyFont="1" applyFill="1" applyBorder="1" applyAlignment="1">
      <alignment horizontal="center" vertical="top" wrapText="1"/>
    </xf>
    <xf numFmtId="0" fontId="27" fillId="6" borderId="2" xfId="0" applyFont="1" applyFill="1" applyBorder="1" applyAlignment="1">
      <alignment horizontal="center" vertical="top" wrapText="1"/>
    </xf>
    <xf numFmtId="0" fontId="28" fillId="6" borderId="2" xfId="0" applyFont="1" applyFill="1" applyBorder="1" applyAlignment="1">
      <alignment horizontal="center"/>
    </xf>
    <xf numFmtId="0" fontId="7" fillId="6" borderId="2" xfId="0" applyFont="1" applyFill="1" applyBorder="1" applyAlignment="1">
      <alignment horizontal="center" wrapText="1"/>
    </xf>
    <xf numFmtId="0" fontId="7" fillId="6" borderId="2" xfId="0" applyFont="1" applyFill="1" applyBorder="1" applyAlignment="1">
      <alignment horizontal="center"/>
    </xf>
    <xf numFmtId="0" fontId="29" fillId="6" borderId="2" xfId="0" applyFont="1" applyFill="1" applyBorder="1" applyAlignment="1">
      <alignment horizontal="center" vertical="top" wrapText="1"/>
    </xf>
    <xf numFmtId="0" fontId="28" fillId="9" borderId="2" xfId="0" applyFont="1" applyFill="1" applyBorder="1" applyAlignment="1">
      <alignment horizontal="center"/>
    </xf>
    <xf numFmtId="0" fontId="7" fillId="9" borderId="2" xfId="0" applyFont="1" applyFill="1" applyBorder="1" applyAlignment="1">
      <alignment horizontal="center" wrapText="1"/>
    </xf>
    <xf numFmtId="0" fontId="7" fillId="9" borderId="2" xfId="0" applyFont="1" applyFill="1" applyBorder="1" applyAlignment="1">
      <alignment horizontal="center"/>
    </xf>
    <xf numFmtId="0" fontId="7" fillId="0" borderId="0" xfId="0" applyFont="1"/>
    <xf numFmtId="0" fontId="30" fillId="0" borderId="0" xfId="0" applyFont="1"/>
    <xf numFmtId="0" fontId="31" fillId="0" borderId="0" xfId="0" applyFont="1"/>
    <xf numFmtId="0" fontId="19" fillId="0" borderId="0" xfId="0" applyFont="1"/>
    <xf numFmtId="0" fontId="32" fillId="0" borderId="0" xfId="0" applyFont="1"/>
    <xf numFmtId="0" fontId="3" fillId="0" borderId="0" xfId="0" applyFont="1"/>
    <xf numFmtId="167" fontId="3" fillId="6" borderId="2" xfId="0" applyNumberFormat="1" applyFont="1" applyFill="1" applyBorder="1" applyAlignment="1">
      <alignment horizontal="center"/>
    </xf>
    <xf numFmtId="168" fontId="3" fillId="4" borderId="2" xfId="0" applyNumberFormat="1" applyFont="1" applyFill="1" applyBorder="1" applyAlignment="1">
      <alignment horizontal="center"/>
    </xf>
    <xf numFmtId="3" fontId="3" fillId="6" borderId="2" xfId="0" applyNumberFormat="1" applyFont="1" applyFill="1" applyBorder="1"/>
    <xf numFmtId="3" fontId="3" fillId="0" borderId="0" xfId="0" applyNumberFormat="1" applyFont="1"/>
    <xf numFmtId="0" fontId="3" fillId="4" borderId="2" xfId="0" applyFont="1" applyFill="1" applyBorder="1"/>
    <xf numFmtId="167" fontId="7" fillId="6" borderId="2" xfId="0" applyNumberFormat="1" applyFont="1" applyFill="1" applyBorder="1" applyAlignment="1">
      <alignment horizontal="center"/>
    </xf>
    <xf numFmtId="167" fontId="3" fillId="4" borderId="2" xfId="0" applyNumberFormat="1" applyFont="1" applyFill="1" applyBorder="1" applyAlignment="1">
      <alignment horizontal="center"/>
    </xf>
    <xf numFmtId="1" fontId="7" fillId="4" borderId="2" xfId="0" applyNumberFormat="1" applyFont="1" applyFill="1" applyBorder="1" applyAlignment="1">
      <alignment horizontal="center"/>
    </xf>
    <xf numFmtId="2" fontId="3" fillId="6" borderId="2" xfId="0" applyNumberFormat="1" applyFont="1" applyFill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8" fillId="0" borderId="0" xfId="0" applyFont="1" applyAlignment="1"/>
    <xf numFmtId="0" fontId="28" fillId="5" borderId="0" xfId="0" applyFont="1" applyFill="1" applyAlignment="1"/>
    <xf numFmtId="0" fontId="28" fillId="5" borderId="0" xfId="0" applyFont="1" applyFill="1" applyAlignment="1">
      <alignment horizontal="right"/>
    </xf>
    <xf numFmtId="0" fontId="33" fillId="0" borderId="0" xfId="0" applyFont="1" applyAlignment="1">
      <alignment horizontal="left"/>
    </xf>
    <xf numFmtId="0" fontId="34" fillId="0" borderId="0" xfId="0" applyFont="1" applyAlignment="1">
      <alignment horizontal="left"/>
    </xf>
    <xf numFmtId="0" fontId="34" fillId="0" borderId="0" xfId="0" applyFont="1" applyAlignment="1">
      <alignment horizontal="right"/>
    </xf>
    <xf numFmtId="0" fontId="35" fillId="0" borderId="0" xfId="0" applyFont="1" applyAlignment="1">
      <alignment vertical="top"/>
    </xf>
    <xf numFmtId="0" fontId="36" fillId="0" borderId="0" xfId="0" applyFont="1" applyAlignment="1"/>
    <xf numFmtId="0" fontId="34" fillId="0" borderId="0" xfId="0" applyFont="1" applyAlignment="1"/>
    <xf numFmtId="0" fontId="34" fillId="5" borderId="0" xfId="0" applyFont="1" applyFill="1" applyAlignment="1"/>
    <xf numFmtId="0" fontId="34" fillId="0" borderId="0" xfId="0" applyFont="1" applyAlignment="1">
      <alignment horizontal="right"/>
    </xf>
    <xf numFmtId="0" fontId="34" fillId="5" borderId="0" xfId="0" applyFont="1" applyFill="1" applyAlignment="1">
      <alignment horizontal="right"/>
    </xf>
    <xf numFmtId="0" fontId="34" fillId="0" borderId="0" xfId="0" applyFont="1" applyAlignment="1">
      <alignment horizontal="left"/>
    </xf>
    <xf numFmtId="0" fontId="34" fillId="0" borderId="27" xfId="0" applyFont="1" applyBorder="1" applyAlignment="1"/>
    <xf numFmtId="0" fontId="34" fillId="0" borderId="27" xfId="0" applyFont="1" applyBorder="1" applyAlignment="1">
      <alignment horizontal="right"/>
    </xf>
    <xf numFmtId="0" fontId="37" fillId="0" borderId="0" xfId="0" applyFont="1" applyAlignment="1"/>
    <xf numFmtId="49" fontId="37" fillId="0" borderId="0" xfId="0" applyNumberFormat="1" applyFont="1" applyAlignment="1">
      <alignment horizontal="right"/>
    </xf>
    <xf numFmtId="0" fontId="37" fillId="0" borderId="0" xfId="0" applyFont="1" applyAlignment="1">
      <alignment horizontal="right"/>
    </xf>
    <xf numFmtId="4" fontId="34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4" fontId="15" fillId="0" borderId="0" xfId="0" applyNumberFormat="1" applyFont="1"/>
    <xf numFmtId="0" fontId="28" fillId="0" borderId="0" xfId="0" applyFont="1" applyAlignment="1"/>
    <xf numFmtId="0" fontId="7" fillId="12" borderId="0" xfId="0" applyFont="1" applyFill="1" applyAlignment="1">
      <alignment horizontal="center" wrapText="1"/>
    </xf>
    <xf numFmtId="0" fontId="7" fillId="0" borderId="0" xfId="0" applyFont="1" applyAlignment="1">
      <alignment horizontal="right"/>
    </xf>
    <xf numFmtId="0" fontId="7" fillId="12" borderId="0" xfId="0" applyFont="1" applyFill="1" applyAlignment="1"/>
    <xf numFmtId="0" fontId="7" fillId="0" borderId="0" xfId="0" applyFont="1" applyAlignment="1">
      <alignment horizontal="right"/>
    </xf>
    <xf numFmtId="0" fontId="36" fillId="0" borderId="0" xfId="0" applyFont="1" applyAlignment="1">
      <alignment horizontal="right"/>
    </xf>
    <xf numFmtId="10" fontId="34" fillId="0" borderId="0" xfId="0" applyNumberFormat="1" applyFont="1" applyAlignment="1"/>
    <xf numFmtId="10" fontId="34" fillId="13" borderId="0" xfId="0" applyNumberFormat="1" applyFont="1" applyFill="1" applyAlignment="1"/>
    <xf numFmtId="10" fontId="34" fillId="14" borderId="0" xfId="0" applyNumberFormat="1" applyFont="1" applyFill="1" applyAlignment="1"/>
    <xf numFmtId="10" fontId="34" fillId="15" borderId="0" xfId="0" applyNumberFormat="1" applyFont="1" applyFill="1" applyAlignment="1"/>
    <xf numFmtId="4" fontId="7" fillId="3" borderId="0" xfId="0" applyNumberFormat="1" applyFont="1" applyFill="1" applyAlignment="1">
      <alignment horizontal="center"/>
    </xf>
    <xf numFmtId="4" fontId="34" fillId="3" borderId="0" xfId="0" applyNumberFormat="1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34" fillId="3" borderId="0" xfId="0" applyFont="1" applyFill="1" applyAlignment="1">
      <alignment horizontal="center"/>
    </xf>
    <xf numFmtId="0" fontId="28" fillId="0" borderId="0" xfId="0" applyFont="1" applyAlignment="1"/>
    <xf numFmtId="0" fontId="28" fillId="12" borderId="0" xfId="0" applyFont="1" applyFill="1" applyAlignment="1"/>
    <xf numFmtId="0" fontId="7" fillId="16" borderId="0" xfId="0" applyFont="1" applyFill="1" applyAlignment="1"/>
    <xf numFmtId="0" fontId="28" fillId="17" borderId="0" xfId="0" applyFont="1" applyFill="1" applyAlignment="1">
      <alignment horizontal="right"/>
    </xf>
    <xf numFmtId="0" fontId="28" fillId="0" borderId="0" xfId="0" applyFont="1" applyAlignment="1">
      <alignment horizontal="right"/>
    </xf>
    <xf numFmtId="0" fontId="28" fillId="12" borderId="0" xfId="0" applyFont="1" applyFill="1" applyAlignment="1">
      <alignment wrapText="1"/>
    </xf>
    <xf numFmtId="0" fontId="28" fillId="12" borderId="0" xfId="0" applyFont="1" applyFill="1" applyAlignment="1">
      <alignment wrapText="1"/>
    </xf>
    <xf numFmtId="0" fontId="15" fillId="18" borderId="27" xfId="0" applyFont="1" applyFill="1" applyBorder="1" applyAlignment="1">
      <alignment wrapText="1"/>
    </xf>
    <xf numFmtId="0" fontId="38" fillId="0" borderId="0" xfId="0" applyFont="1" applyAlignment="1">
      <alignment horizontal="right"/>
    </xf>
    <xf numFmtId="9" fontId="28" fillId="18" borderId="0" xfId="0" applyNumberFormat="1" applyFont="1" applyFill="1" applyAlignment="1">
      <alignment horizontal="right"/>
    </xf>
    <xf numFmtId="0" fontId="15" fillId="18" borderId="27" xfId="0" applyFont="1" applyFill="1" applyBorder="1" applyAlignment="1"/>
    <xf numFmtId="0" fontId="15" fillId="17" borderId="0" xfId="0" applyFont="1" applyFill="1" applyAlignment="1"/>
    <xf numFmtId="0" fontId="15" fillId="17" borderId="0" xfId="0" applyFont="1" applyFill="1"/>
    <xf numFmtId="0" fontId="15" fillId="19" borderId="0" xfId="0" applyFont="1" applyFill="1"/>
    <xf numFmtId="0" fontId="15" fillId="20" borderId="0" xfId="0" applyFont="1" applyFill="1"/>
    <xf numFmtId="0" fontId="6" fillId="8" borderId="0" xfId="0" applyFont="1" applyFill="1" applyAlignment="1"/>
    <xf numFmtId="0" fontId="15" fillId="8" borderId="0" xfId="0" applyFont="1" applyFill="1"/>
    <xf numFmtId="0" fontId="7" fillId="16" borderId="0" xfId="0" applyFont="1" applyFill="1" applyAlignment="1">
      <alignment horizontal="center"/>
    </xf>
    <xf numFmtId="0" fontId="0" fillId="21" borderId="0" xfId="0" applyFill="1"/>
    <xf numFmtId="49" fontId="0" fillId="21" borderId="0" xfId="0" applyNumberFormat="1" applyFill="1"/>
    <xf numFmtId="0" fontId="41" fillId="0" borderId="28" xfId="1" applyFont="1" applyBorder="1" applyAlignment="1">
      <alignment horizontal="center"/>
    </xf>
    <xf numFmtId="0" fontId="1" fillId="0" borderId="10" xfId="2"/>
    <xf numFmtId="0" fontId="42" fillId="22" borderId="10" xfId="2" applyFont="1" applyFill="1" applyAlignment="1">
      <alignment horizontal="center"/>
    </xf>
    <xf numFmtId="167" fontId="1" fillId="23" borderId="10" xfId="1" applyNumberFormat="1" applyFont="1" applyFill="1" applyAlignment="1">
      <alignment horizontal="center"/>
    </xf>
    <xf numFmtId="167" fontId="1" fillId="0" borderId="10" xfId="2" applyNumberFormat="1"/>
    <xf numFmtId="0" fontId="8" fillId="2" borderId="6" xfId="0" applyFont="1" applyFill="1" applyBorder="1" applyAlignment="1">
      <alignment horizontal="left" vertical="top" wrapText="1"/>
    </xf>
    <xf numFmtId="0" fontId="6" fillId="0" borderId="7" xfId="0" applyFont="1" applyBorder="1"/>
    <xf numFmtId="0" fontId="6" fillId="0" borderId="8" xfId="0" applyFont="1" applyBorder="1"/>
    <xf numFmtId="0" fontId="0" fillId="0" borderId="0" xfId="0" applyFont="1" applyAlignment="1"/>
    <xf numFmtId="0" fontId="8" fillId="2" borderId="6" xfId="0" applyFont="1" applyFill="1" applyBorder="1" applyAlignment="1">
      <alignment horizontal="left" wrapText="1"/>
    </xf>
    <xf numFmtId="0" fontId="8" fillId="2" borderId="6" xfId="0" applyFont="1" applyFill="1" applyBorder="1" applyAlignment="1">
      <alignment horizontal="left" vertical="center" wrapText="1"/>
    </xf>
    <xf numFmtId="0" fontId="17" fillId="7" borderId="14" xfId="0" applyFont="1" applyFill="1" applyBorder="1" applyAlignment="1">
      <alignment horizontal="center"/>
    </xf>
    <xf numFmtId="0" fontId="6" fillId="0" borderId="15" xfId="0" applyFont="1" applyBorder="1"/>
    <xf numFmtId="0" fontId="17" fillId="9" borderId="14" xfId="0" applyFont="1" applyFill="1" applyBorder="1" applyAlignment="1">
      <alignment horizontal="center"/>
    </xf>
    <xf numFmtId="0" fontId="8" fillId="8" borderId="9" xfId="0" applyFont="1" applyFill="1" applyBorder="1" applyAlignment="1">
      <alignment horizontal="center"/>
    </xf>
    <xf numFmtId="0" fontId="6" fillId="0" borderId="10" xfId="0" applyFont="1" applyBorder="1"/>
    <xf numFmtId="0" fontId="8" fillId="2" borderId="9" xfId="0" applyFont="1" applyFill="1" applyBorder="1" applyAlignment="1">
      <alignment horizontal="left" vertical="top" wrapText="1"/>
    </xf>
    <xf numFmtId="0" fontId="8" fillId="4" borderId="9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left"/>
    </xf>
    <xf numFmtId="0" fontId="8" fillId="3" borderId="9" xfId="0" applyFont="1" applyFill="1" applyBorder="1" applyAlignment="1">
      <alignment horizontal="center"/>
    </xf>
    <xf numFmtId="0" fontId="8" fillId="2" borderId="12" xfId="0" applyFont="1" applyFill="1" applyBorder="1" applyAlignment="1">
      <alignment horizontal="center" vertical="center" wrapText="1"/>
    </xf>
    <xf numFmtId="0" fontId="6" fillId="0" borderId="13" xfId="0" applyFont="1" applyBorder="1"/>
    <xf numFmtId="0" fontId="18" fillId="2" borderId="9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 vertical="center"/>
    </xf>
    <xf numFmtId="0" fontId="6" fillId="0" borderId="4" xfId="0" applyFont="1" applyBorder="1"/>
    <xf numFmtId="0" fontId="9" fillId="2" borderId="9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left" wrapText="1"/>
    </xf>
  </cellXfs>
  <cellStyles count="3">
    <cellStyle name="Normal" xfId="0" builtinId="0"/>
    <cellStyle name="Normal 2" xfId="1" xr:uid="{F4D69C02-085F-4B0E-BB93-69F31E0D909B}"/>
    <cellStyle name="Normal 3" xfId="2" xr:uid="{16AC3296-E71A-4F7A-9590-516CC0CB9E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21</xdr:col>
      <xdr:colOff>228600</xdr:colOff>
      <xdr:row>12</xdr:row>
      <xdr:rowOff>57150</xdr:rowOff>
    </xdr:from>
    <xdr:ext cx="2105025" cy="3810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312538" y="3608550"/>
          <a:ext cx="2066925" cy="342900"/>
        </a:xfrm>
        <a:prstGeom prst="rect">
          <a:avLst/>
        </a:prstGeom>
        <a:noFill/>
        <a:ln w="38100" cap="flat" cmpd="sng">
          <a:solidFill>
            <a:srgbClr val="FF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21</xdr:col>
      <xdr:colOff>400050</xdr:colOff>
      <xdr:row>8</xdr:row>
      <xdr:rowOff>200025</xdr:rowOff>
    </xdr:from>
    <xdr:ext cx="1819275" cy="21812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orldometers.info/coronavirus/coronavirus-death-rate/" TargetMode="External"/><Relationship Id="rId2" Type="http://schemas.openxmlformats.org/officeDocument/2006/relationships/hyperlink" Target="https://www.worldometers.info/coronavirus/coronavirus-death-rate/" TargetMode="External"/><Relationship Id="rId1" Type="http://schemas.openxmlformats.org/officeDocument/2006/relationships/hyperlink" Target="https://www.who.int/news-room/detail/23-01-2020-statement-on-the-meeting-of-the-international-health-regulations-(2005)-emergency-committee-regarding-the-outbreak-of-novel-coronavirus-(2019-ncov)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s://read.oecd-ilibrary.org/transport/passenger-transport-by-passenger-car_ae01cdcf-en" TargetMode="External"/><Relationship Id="rId2" Type="http://schemas.openxmlformats.org/officeDocument/2006/relationships/hyperlink" Target="https://www.statista.com/statistics/557293/hospital-beds-in-italy/" TargetMode="External"/><Relationship Id="rId1" Type="http://schemas.openxmlformats.org/officeDocument/2006/relationships/hyperlink" Target="https://data.oecd.org/transport/passenger-transport.ht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github.com/pcm-dpc/COVID-19" TargetMode="External"/><Relationship Id="rId4" Type="http://schemas.openxmlformats.org/officeDocument/2006/relationships/hyperlink" Target="https://www.statista.com/statistics/589164/top-10-municipalities-for-commuting-people-entering-the-municipality-italy/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List_of_countries_by_hospital_beds" TargetMode="External"/><Relationship Id="rId2" Type="http://schemas.openxmlformats.org/officeDocument/2006/relationships/hyperlink" Target="https://en.wikipedia.org/wiki/List_of_countries_by_hospital_beds" TargetMode="External"/><Relationship Id="rId1" Type="http://schemas.openxmlformats.org/officeDocument/2006/relationships/hyperlink" Target="https://drive.google.com/open?id=12uAMocOD2MC4OK6XHnPj8rhGxRV8HRK8" TargetMode="External"/><Relationship Id="rId4" Type="http://schemas.openxmlformats.org/officeDocument/2006/relationships/printerSettings" Target="../printerSettings/printerSettings4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000"/>
  <sheetViews>
    <sheetView workbookViewId="0"/>
  </sheetViews>
  <sheetFormatPr defaultColWidth="12.625" defaultRowHeight="15" customHeight="1"/>
  <cols>
    <col min="1" max="15" width="8" customWidth="1"/>
    <col min="16" max="16" width="2.625" customWidth="1"/>
    <col min="17" max="42" width="8" customWidth="1"/>
  </cols>
  <sheetData>
    <row r="1" spans="1:39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9" ht="33.75" customHeight="1">
      <c r="A2" s="4"/>
      <c r="B2" s="180" t="s">
        <v>13</v>
      </c>
      <c r="C2" s="181"/>
      <c r="D2" s="181"/>
      <c r="E2" s="181"/>
      <c r="F2" s="181"/>
      <c r="G2" s="181"/>
      <c r="H2" s="181"/>
      <c r="I2" s="181"/>
      <c r="J2" s="181"/>
      <c r="K2" s="181"/>
      <c r="L2" s="181"/>
      <c r="M2" s="181"/>
      <c r="N2" s="181"/>
      <c r="O2" s="181"/>
      <c r="P2" s="4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4"/>
      <c r="AF2" s="4"/>
      <c r="AG2" s="4"/>
      <c r="AH2" s="4"/>
      <c r="AI2" s="4"/>
      <c r="AJ2" s="4"/>
      <c r="AK2" s="4"/>
    </row>
    <row r="3" spans="1:39">
      <c r="A3" s="4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</row>
    <row r="4" spans="1:39" ht="15" customHeight="1">
      <c r="A4" s="4"/>
      <c r="B4" s="166" t="s">
        <v>20</v>
      </c>
      <c r="C4" s="163"/>
      <c r="D4" s="163"/>
      <c r="E4" s="163"/>
      <c r="F4" s="163"/>
      <c r="G4" s="163"/>
      <c r="H4" s="163"/>
      <c r="I4" s="163"/>
      <c r="J4" s="163"/>
      <c r="K4" s="163"/>
      <c r="L4" s="163"/>
      <c r="M4" s="163"/>
      <c r="N4" s="163"/>
      <c r="O4" s="163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</row>
    <row r="5" spans="1:39" ht="22.5" customHeight="1">
      <c r="A5" s="4"/>
      <c r="B5" s="164"/>
      <c r="C5" s="165"/>
      <c r="D5" s="165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7"/>
      <c r="Q5" s="182" t="s">
        <v>23</v>
      </c>
      <c r="R5" s="172"/>
      <c r="S5" s="172"/>
      <c r="T5" s="172"/>
      <c r="U5" s="172"/>
      <c r="V5" s="172"/>
      <c r="W5" s="172"/>
      <c r="X5" s="172"/>
      <c r="Y5" s="172"/>
      <c r="Z5" s="172"/>
      <c r="AA5" s="172"/>
      <c r="AB5" s="172"/>
      <c r="AC5" s="172"/>
      <c r="AD5" s="172"/>
      <c r="AE5" s="17"/>
      <c r="AF5" s="17"/>
      <c r="AG5" s="17"/>
      <c r="AH5" s="17"/>
      <c r="AI5" s="17"/>
      <c r="AJ5" s="17"/>
      <c r="AK5" s="17"/>
    </row>
    <row r="6" spans="1:39">
      <c r="A6" s="4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83" t="s">
        <v>29</v>
      </c>
      <c r="R6" s="163"/>
      <c r="S6" s="163"/>
      <c r="T6" s="163"/>
      <c r="U6" s="163"/>
      <c r="V6" s="163"/>
      <c r="W6" s="163"/>
      <c r="X6" s="163"/>
      <c r="Y6" s="163"/>
      <c r="Z6" s="163"/>
      <c r="AA6" s="163"/>
      <c r="AB6" s="163"/>
      <c r="AC6" s="163"/>
      <c r="AD6" s="163"/>
      <c r="AE6" s="17"/>
      <c r="AF6" s="17"/>
      <c r="AG6" s="17"/>
      <c r="AH6" s="17"/>
      <c r="AI6" s="17"/>
      <c r="AJ6" s="17"/>
      <c r="AK6" s="17"/>
      <c r="AL6" s="17"/>
      <c r="AM6" s="17"/>
    </row>
    <row r="7" spans="1:39">
      <c r="A7" s="4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64"/>
      <c r="R7" s="165"/>
      <c r="S7" s="165"/>
      <c r="T7" s="165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7"/>
      <c r="AF7" s="17"/>
      <c r="AG7" s="17"/>
      <c r="AH7" s="17"/>
      <c r="AI7" s="17"/>
      <c r="AJ7" s="17"/>
      <c r="AK7" s="17"/>
      <c r="AL7" s="17"/>
      <c r="AM7" s="17"/>
    </row>
    <row r="8" spans="1:39" ht="15" customHeight="1">
      <c r="A8" s="4"/>
      <c r="B8" s="166" t="s">
        <v>33</v>
      </c>
      <c r="C8" s="163"/>
      <c r="D8" s="163"/>
      <c r="E8" s="163"/>
      <c r="F8" s="163"/>
      <c r="G8" s="163"/>
      <c r="H8" s="163"/>
      <c r="I8" s="163"/>
      <c r="J8" s="163"/>
      <c r="K8" s="163"/>
      <c r="L8" s="163"/>
      <c r="M8" s="163"/>
      <c r="N8" s="163"/>
      <c r="O8" s="163"/>
      <c r="P8" s="17"/>
      <c r="Q8" s="164"/>
      <c r="R8" s="165"/>
      <c r="S8" s="165"/>
      <c r="T8" s="165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7"/>
      <c r="AF8" s="17"/>
      <c r="AG8" s="17"/>
      <c r="AH8" s="17"/>
      <c r="AI8" s="17"/>
      <c r="AJ8" s="17"/>
      <c r="AK8" s="17"/>
      <c r="AL8" s="17"/>
      <c r="AM8" s="17"/>
    </row>
    <row r="9" spans="1:39" ht="17.25" customHeight="1">
      <c r="A9" s="4"/>
      <c r="B9" s="164"/>
      <c r="C9" s="165"/>
      <c r="D9" s="165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</row>
    <row r="10" spans="1:39">
      <c r="A10" s="4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</row>
    <row r="11" spans="1:39">
      <c r="A11" s="4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</row>
    <row r="12" spans="1:39" ht="17.25" customHeight="1">
      <c r="A12" s="4"/>
      <c r="B12" s="17"/>
      <c r="C12" s="17"/>
      <c r="D12" s="19" t="s">
        <v>40</v>
      </c>
      <c r="E12" s="17"/>
      <c r="F12" s="17"/>
      <c r="G12" s="17"/>
      <c r="H12" s="20"/>
      <c r="I12" s="177" t="s">
        <v>43</v>
      </c>
      <c r="J12" s="163"/>
      <c r="K12" s="163"/>
      <c r="L12" s="163"/>
      <c r="M12" s="163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</row>
    <row r="13" spans="1:39" ht="17.25">
      <c r="A13" s="4"/>
      <c r="B13" s="17"/>
      <c r="C13" s="17"/>
      <c r="D13" s="21" t="s">
        <v>45</v>
      </c>
      <c r="E13" s="17"/>
      <c r="F13" s="17"/>
      <c r="G13" s="17"/>
      <c r="H13" s="20"/>
      <c r="I13" s="178"/>
      <c r="J13" s="165"/>
      <c r="K13" s="165"/>
      <c r="L13" s="165"/>
      <c r="M13" s="165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</row>
    <row r="14" spans="1:39" ht="17.25">
      <c r="A14" s="4"/>
      <c r="B14" s="17"/>
      <c r="C14" s="17"/>
      <c r="D14" s="22" t="s">
        <v>46</v>
      </c>
      <c r="E14" s="17"/>
      <c r="F14" s="17"/>
      <c r="G14" s="17"/>
      <c r="H14" s="20"/>
      <c r="I14" s="178"/>
      <c r="J14" s="165"/>
      <c r="K14" s="165"/>
      <c r="L14" s="165"/>
      <c r="M14" s="165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</row>
    <row r="15" spans="1:39" ht="17.25" customHeight="1">
      <c r="A15" s="4"/>
      <c r="B15" s="17"/>
      <c r="C15" s="17"/>
      <c r="D15" s="23" t="s">
        <v>47</v>
      </c>
      <c r="E15" s="17"/>
      <c r="F15" s="17"/>
      <c r="G15" s="17"/>
      <c r="H15" s="17"/>
      <c r="I15" s="178"/>
      <c r="J15" s="165"/>
      <c r="K15" s="165"/>
      <c r="L15" s="165"/>
      <c r="M15" s="165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</row>
    <row r="16" spans="1:39">
      <c r="A16" s="4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</row>
    <row r="17" spans="1:42" ht="17.25" customHeight="1">
      <c r="A17" s="4"/>
      <c r="B17" s="17"/>
      <c r="C17" s="17"/>
      <c r="D17" s="17"/>
      <c r="E17" s="17"/>
      <c r="F17" s="17"/>
      <c r="G17" s="17"/>
      <c r="H17" s="17"/>
      <c r="I17" s="177" t="s">
        <v>48</v>
      </c>
      <c r="J17" s="163"/>
      <c r="K17" s="163"/>
      <c r="L17" s="163"/>
      <c r="M17" s="163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</row>
    <row r="18" spans="1:42" ht="17.25">
      <c r="A18" s="4"/>
      <c r="B18" s="17"/>
      <c r="C18" s="17"/>
      <c r="D18" s="24" t="s">
        <v>49</v>
      </c>
      <c r="E18" s="17"/>
      <c r="F18" s="17"/>
      <c r="G18" s="17"/>
      <c r="H18" s="17"/>
      <c r="I18" s="178"/>
      <c r="J18" s="165"/>
      <c r="K18" s="165"/>
      <c r="L18" s="165"/>
      <c r="M18" s="165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</row>
    <row r="19" spans="1:42" ht="15" customHeight="1">
      <c r="A19" s="4"/>
      <c r="B19" s="17"/>
      <c r="C19" s="17"/>
      <c r="D19" s="17"/>
      <c r="E19" s="17"/>
      <c r="F19" s="17"/>
      <c r="G19" s="17"/>
      <c r="H19" s="17"/>
      <c r="I19" s="178"/>
      <c r="J19" s="165"/>
      <c r="K19" s="165"/>
      <c r="L19" s="165"/>
      <c r="M19" s="165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</row>
    <row r="20" spans="1:42">
      <c r="A20" s="4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</row>
    <row r="21" spans="1:42" ht="15.75" customHeight="1">
      <c r="A21" s="4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</row>
    <row r="22" spans="1:42" ht="15.75" customHeight="1">
      <c r="A22" s="4"/>
      <c r="B22" s="175" t="s">
        <v>54</v>
      </c>
      <c r="C22" s="172"/>
      <c r="D22" s="172"/>
      <c r="E22" s="172"/>
      <c r="F22" s="172"/>
      <c r="G22" s="172"/>
      <c r="H22" s="172"/>
      <c r="I22" s="172"/>
      <c r="J22" s="172"/>
      <c r="K22" s="172"/>
      <c r="L22" s="172"/>
      <c r="M22" s="172"/>
      <c r="N22" s="172"/>
      <c r="O22" s="172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</row>
    <row r="23" spans="1:42" ht="15" customHeight="1">
      <c r="A23" s="4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</row>
    <row r="24" spans="1:42" ht="15.75" customHeight="1">
      <c r="A24" s="4"/>
      <c r="B24" s="168" t="s">
        <v>40</v>
      </c>
      <c r="C24" s="169"/>
      <c r="D24" s="169"/>
      <c r="E24" s="169"/>
      <c r="F24" s="169"/>
      <c r="G24" s="169"/>
      <c r="H24" s="169"/>
      <c r="I24" s="169"/>
      <c r="J24" s="169"/>
      <c r="K24" s="169"/>
      <c r="L24" s="169"/>
      <c r="M24" s="169"/>
      <c r="N24" s="169"/>
      <c r="O24" s="169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</row>
    <row r="25" spans="1:42" ht="15.75" customHeight="1">
      <c r="A25" s="4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29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1"/>
      <c r="AD25" s="17"/>
      <c r="AE25" s="17"/>
      <c r="AF25" s="17"/>
      <c r="AG25" s="17"/>
      <c r="AH25" s="17"/>
      <c r="AI25" s="17"/>
      <c r="AJ25" s="17"/>
      <c r="AK25" s="17"/>
      <c r="AL25" s="17"/>
      <c r="AM25" s="17"/>
    </row>
    <row r="26" spans="1:42" ht="15.75" customHeight="1">
      <c r="A26" s="4"/>
      <c r="B26" s="32" t="s">
        <v>40</v>
      </c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33"/>
      <c r="S26" s="179" t="s">
        <v>55</v>
      </c>
      <c r="T26" s="172"/>
      <c r="U26" s="172"/>
      <c r="V26" s="172"/>
      <c r="W26" s="172"/>
      <c r="X26" s="172"/>
      <c r="Y26" s="172"/>
      <c r="Z26" s="172"/>
      <c r="AA26" s="172"/>
      <c r="AB26" s="172"/>
      <c r="AC26" s="34"/>
      <c r="AD26" s="17"/>
      <c r="AE26" s="17"/>
      <c r="AF26" s="17"/>
      <c r="AG26" s="17"/>
      <c r="AH26" s="17"/>
      <c r="AI26" s="17"/>
      <c r="AJ26" s="17"/>
      <c r="AK26" s="17"/>
      <c r="AL26" s="17"/>
      <c r="AM26" s="17"/>
    </row>
    <row r="27" spans="1:42" ht="15" customHeight="1">
      <c r="A27" s="4"/>
      <c r="B27" s="166" t="s">
        <v>56</v>
      </c>
      <c r="C27" s="163"/>
      <c r="D27" s="163"/>
      <c r="E27" s="163"/>
      <c r="F27" s="163"/>
      <c r="G27" s="163"/>
      <c r="H27" s="163"/>
      <c r="I27" s="163"/>
      <c r="J27" s="163"/>
      <c r="K27" s="163"/>
      <c r="L27" s="163"/>
      <c r="M27" s="163"/>
      <c r="N27" s="163"/>
      <c r="O27" s="163"/>
      <c r="P27" s="17"/>
      <c r="Q27" s="17"/>
      <c r="R27" s="33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4"/>
      <c r="AD27" s="17"/>
      <c r="AE27" s="17"/>
      <c r="AF27" s="17"/>
      <c r="AG27" s="17"/>
      <c r="AH27" s="17"/>
      <c r="AI27" s="17"/>
      <c r="AJ27" s="17"/>
      <c r="AK27" s="17"/>
      <c r="AL27" s="17"/>
      <c r="AM27" s="17"/>
    </row>
    <row r="28" spans="1:42" ht="15" customHeight="1">
      <c r="A28" s="4"/>
      <c r="B28" s="164"/>
      <c r="C28" s="165"/>
      <c r="D28" s="165"/>
      <c r="E28" s="165"/>
      <c r="F28" s="165"/>
      <c r="G28" s="165"/>
      <c r="H28" s="165"/>
      <c r="I28" s="165"/>
      <c r="J28" s="165"/>
      <c r="K28" s="165"/>
      <c r="L28" s="165"/>
      <c r="M28" s="165"/>
      <c r="N28" s="165"/>
      <c r="O28" s="165"/>
      <c r="P28" s="17"/>
      <c r="Q28" s="17"/>
      <c r="R28" s="33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34"/>
      <c r="AD28" s="17"/>
      <c r="AE28" s="17"/>
      <c r="AF28" s="17"/>
      <c r="AG28" s="17"/>
      <c r="AH28" s="17"/>
      <c r="AI28" s="17"/>
      <c r="AJ28" s="17"/>
      <c r="AK28" s="17"/>
      <c r="AL28" s="17"/>
      <c r="AM28" s="17"/>
    </row>
    <row r="29" spans="1:42" ht="15.75" customHeight="1">
      <c r="A29" s="4"/>
      <c r="B29" s="164"/>
      <c r="C29" s="165"/>
      <c r="D29" s="165"/>
      <c r="E29" s="165"/>
      <c r="F29" s="165"/>
      <c r="G29" s="165"/>
      <c r="H29" s="165"/>
      <c r="I29" s="165"/>
      <c r="J29" s="165"/>
      <c r="K29" s="165"/>
      <c r="L29" s="165"/>
      <c r="M29" s="165"/>
      <c r="N29" s="165"/>
      <c r="O29" s="165"/>
      <c r="P29" s="17"/>
      <c r="Q29" s="17"/>
      <c r="R29" s="33"/>
      <c r="S29" s="175" t="s">
        <v>57</v>
      </c>
      <c r="T29" s="172"/>
      <c r="U29" s="172"/>
      <c r="V29" s="172"/>
      <c r="W29" s="172"/>
      <c r="X29" s="172"/>
      <c r="Y29" s="172"/>
      <c r="Z29" s="172"/>
      <c r="AA29" s="172"/>
      <c r="AB29" s="172"/>
      <c r="AC29" s="34"/>
      <c r="AD29" s="17"/>
      <c r="AE29" s="17"/>
      <c r="AF29" s="17"/>
      <c r="AG29" s="17"/>
      <c r="AH29" s="17"/>
      <c r="AI29" s="17"/>
      <c r="AJ29" s="17"/>
      <c r="AK29" s="17"/>
      <c r="AL29" s="17"/>
      <c r="AM29" s="17"/>
    </row>
    <row r="30" spans="1:42" ht="15.75" customHeight="1">
      <c r="A30" s="4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33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34"/>
      <c r="AD30" s="17"/>
      <c r="AE30" s="17"/>
      <c r="AF30" s="17"/>
      <c r="AG30" s="17"/>
      <c r="AH30" s="17"/>
      <c r="AI30" s="17"/>
      <c r="AJ30" s="17"/>
      <c r="AK30" s="17"/>
      <c r="AL30" s="17"/>
      <c r="AM30" s="17"/>
    </row>
    <row r="31" spans="1:42" ht="15.75" customHeight="1">
      <c r="A31" s="4"/>
      <c r="B31" s="166" t="s">
        <v>58</v>
      </c>
      <c r="C31" s="163"/>
      <c r="D31" s="163"/>
      <c r="E31" s="163"/>
      <c r="F31" s="163"/>
      <c r="G31" s="163"/>
      <c r="H31" s="163"/>
      <c r="I31" s="163"/>
      <c r="J31" s="163"/>
      <c r="K31" s="163"/>
      <c r="L31" s="163"/>
      <c r="M31" s="163"/>
      <c r="N31" s="163"/>
      <c r="O31" s="163"/>
      <c r="P31" s="17"/>
      <c r="Q31" s="17"/>
      <c r="R31" s="33"/>
      <c r="S31" s="17"/>
      <c r="T31" s="17"/>
      <c r="U31" s="17"/>
      <c r="V31" s="176" t="s">
        <v>59</v>
      </c>
      <c r="W31" s="172"/>
      <c r="X31" s="172"/>
      <c r="Y31" s="172"/>
      <c r="Z31" s="172"/>
      <c r="AA31" s="17"/>
      <c r="AB31" s="17"/>
      <c r="AC31" s="34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</row>
    <row r="32" spans="1:42" ht="15" customHeight="1">
      <c r="A32" s="4"/>
      <c r="B32" s="164"/>
      <c r="C32" s="165"/>
      <c r="D32" s="165"/>
      <c r="E32" s="165"/>
      <c r="F32" s="165"/>
      <c r="G32" s="165"/>
      <c r="H32" s="165"/>
      <c r="I32" s="165"/>
      <c r="J32" s="165"/>
      <c r="K32" s="165"/>
      <c r="L32" s="165"/>
      <c r="M32" s="165"/>
      <c r="N32" s="165"/>
      <c r="O32" s="165"/>
      <c r="P32" s="17"/>
      <c r="Q32" s="17"/>
      <c r="R32" s="33"/>
      <c r="S32" s="17"/>
      <c r="T32" s="17"/>
      <c r="U32" s="35"/>
      <c r="V32" s="35"/>
      <c r="W32" s="35"/>
      <c r="X32" s="35"/>
      <c r="Y32" s="35"/>
      <c r="Z32" s="35"/>
      <c r="AA32" s="35"/>
      <c r="AB32" s="35"/>
      <c r="AC32" s="34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</row>
    <row r="33" spans="1:42" ht="17.25" customHeight="1">
      <c r="A33" s="4"/>
      <c r="B33" s="166" t="s">
        <v>60</v>
      </c>
      <c r="C33" s="163"/>
      <c r="D33" s="163"/>
      <c r="E33" s="163"/>
      <c r="F33" s="163"/>
      <c r="G33" s="163"/>
      <c r="H33" s="163"/>
      <c r="I33" s="163"/>
      <c r="J33" s="163"/>
      <c r="K33" s="163"/>
      <c r="L33" s="163"/>
      <c r="M33" s="163"/>
      <c r="N33" s="163"/>
      <c r="O33" s="17"/>
      <c r="P33" s="17"/>
      <c r="Q33" s="17"/>
      <c r="R33" s="33"/>
      <c r="S33" s="166" t="s">
        <v>61</v>
      </c>
      <c r="T33" s="163"/>
      <c r="U33" s="163"/>
      <c r="V33" s="163"/>
      <c r="W33" s="163"/>
      <c r="X33" s="163"/>
      <c r="Y33" s="163"/>
      <c r="Z33" s="163"/>
      <c r="AA33" s="163"/>
      <c r="AB33" s="163"/>
      <c r="AC33" s="34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</row>
    <row r="34" spans="1:42" ht="17.25" customHeight="1">
      <c r="A34" s="4"/>
      <c r="B34" s="164"/>
      <c r="C34" s="165"/>
      <c r="D34" s="165"/>
      <c r="E34" s="165"/>
      <c r="F34" s="165"/>
      <c r="G34" s="165"/>
      <c r="H34" s="165"/>
      <c r="I34" s="165"/>
      <c r="J34" s="165"/>
      <c r="K34" s="165"/>
      <c r="L34" s="165"/>
      <c r="M34" s="165"/>
      <c r="N34" s="165"/>
      <c r="O34" s="17"/>
      <c r="P34" s="17"/>
      <c r="Q34" s="17"/>
      <c r="R34" s="33"/>
      <c r="S34" s="164"/>
      <c r="T34" s="165"/>
      <c r="U34" s="165"/>
      <c r="V34" s="165"/>
      <c r="W34" s="165"/>
      <c r="X34" s="165"/>
      <c r="Y34" s="165"/>
      <c r="Z34" s="165"/>
      <c r="AA34" s="165"/>
      <c r="AB34" s="165"/>
      <c r="AC34" s="34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</row>
    <row r="35" spans="1:42" ht="15.75" customHeight="1">
      <c r="A35" s="4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33"/>
      <c r="S35" s="17"/>
      <c r="T35" s="17"/>
      <c r="U35" s="17"/>
      <c r="V35" s="36"/>
      <c r="W35" s="36"/>
      <c r="X35" s="36"/>
      <c r="Y35" s="36"/>
      <c r="Z35" s="36"/>
      <c r="AA35" s="17"/>
      <c r="AB35" s="17"/>
      <c r="AC35" s="34"/>
      <c r="AD35" s="17"/>
      <c r="AE35" s="17"/>
      <c r="AF35" s="4"/>
      <c r="AG35" s="17"/>
      <c r="AH35" s="17"/>
      <c r="AI35" s="17"/>
      <c r="AJ35" s="17"/>
      <c r="AK35" s="17"/>
      <c r="AL35" s="17"/>
      <c r="AM35" s="17"/>
      <c r="AN35" s="17"/>
      <c r="AO35" s="17"/>
      <c r="AP35" s="17"/>
    </row>
    <row r="36" spans="1:42" ht="17.25" customHeight="1">
      <c r="A36" s="4"/>
      <c r="B36" s="32" t="s">
        <v>63</v>
      </c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33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34"/>
      <c r="AD36" s="17"/>
      <c r="AE36" s="17"/>
      <c r="AF36" s="4"/>
      <c r="AG36" s="17"/>
      <c r="AH36" s="17"/>
      <c r="AI36" s="17"/>
      <c r="AJ36" s="17"/>
      <c r="AK36" s="17"/>
      <c r="AL36" s="17"/>
      <c r="AM36" s="17"/>
      <c r="AN36" s="17"/>
      <c r="AO36" s="17"/>
      <c r="AP36" s="17"/>
    </row>
    <row r="37" spans="1:42" ht="15.75" customHeight="1">
      <c r="A37" s="4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33"/>
      <c r="S37" s="167" t="s">
        <v>64</v>
      </c>
      <c r="T37" s="163"/>
      <c r="U37" s="163"/>
      <c r="V37" s="163"/>
      <c r="W37" s="163"/>
      <c r="X37" s="163"/>
      <c r="Y37" s="163"/>
      <c r="Z37" s="163"/>
      <c r="AA37" s="163"/>
      <c r="AB37" s="163"/>
      <c r="AC37" s="34"/>
      <c r="AD37" s="17"/>
      <c r="AE37" s="17"/>
      <c r="AF37" s="4"/>
      <c r="AG37" s="17"/>
      <c r="AH37" s="17"/>
      <c r="AI37" s="17"/>
      <c r="AJ37" s="17"/>
      <c r="AK37" s="17"/>
      <c r="AL37" s="17"/>
      <c r="AM37" s="17"/>
      <c r="AN37" s="17"/>
      <c r="AO37" s="17"/>
      <c r="AP37" s="17"/>
    </row>
    <row r="38" spans="1:42" ht="15.75" customHeight="1">
      <c r="A38" s="4"/>
      <c r="B38" s="166" t="s">
        <v>65</v>
      </c>
      <c r="C38" s="163"/>
      <c r="D38" s="163"/>
      <c r="E38" s="163"/>
      <c r="F38" s="163"/>
      <c r="G38" s="163"/>
      <c r="H38" s="163"/>
      <c r="I38" s="163"/>
      <c r="J38" s="163"/>
      <c r="K38" s="163"/>
      <c r="L38" s="163"/>
      <c r="M38" s="163"/>
      <c r="N38" s="163"/>
      <c r="O38" s="163"/>
      <c r="P38" s="17"/>
      <c r="Q38" s="17"/>
      <c r="R38" s="33"/>
      <c r="S38" s="164"/>
      <c r="T38" s="165"/>
      <c r="U38" s="165"/>
      <c r="V38" s="165"/>
      <c r="W38" s="165"/>
      <c r="X38" s="165"/>
      <c r="Y38" s="165"/>
      <c r="Z38" s="165"/>
      <c r="AA38" s="165"/>
      <c r="AB38" s="165"/>
      <c r="AC38" s="34"/>
      <c r="AD38" s="17"/>
      <c r="AE38" s="17"/>
      <c r="AF38" s="4"/>
      <c r="AG38" s="17"/>
      <c r="AH38" s="17"/>
      <c r="AI38" s="17"/>
      <c r="AJ38" s="17"/>
      <c r="AK38" s="17"/>
      <c r="AL38" s="17"/>
      <c r="AM38" s="17"/>
      <c r="AN38" s="17"/>
      <c r="AO38" s="17"/>
      <c r="AP38" s="17"/>
    </row>
    <row r="39" spans="1:42" ht="15.75" customHeight="1">
      <c r="A39" s="4"/>
      <c r="B39" s="164"/>
      <c r="C39" s="165"/>
      <c r="D39" s="165"/>
      <c r="E39" s="165"/>
      <c r="F39" s="165"/>
      <c r="G39" s="165"/>
      <c r="H39" s="165"/>
      <c r="I39" s="165"/>
      <c r="J39" s="165"/>
      <c r="K39" s="165"/>
      <c r="L39" s="165"/>
      <c r="M39" s="165"/>
      <c r="N39" s="165"/>
      <c r="O39" s="165"/>
      <c r="P39" s="17"/>
      <c r="Q39" s="17"/>
      <c r="R39" s="33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34"/>
      <c r="AD39" s="17"/>
      <c r="AE39" s="17"/>
      <c r="AF39" s="4"/>
      <c r="AG39" s="17"/>
      <c r="AH39" s="17"/>
      <c r="AI39" s="17"/>
      <c r="AJ39" s="17"/>
      <c r="AK39" s="17"/>
      <c r="AL39" s="17"/>
      <c r="AM39" s="17"/>
      <c r="AN39" s="17"/>
      <c r="AO39" s="17"/>
      <c r="AP39" s="17"/>
    </row>
    <row r="40" spans="1:42" ht="15.75" customHeight="1">
      <c r="A40" s="4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33"/>
      <c r="S40" s="17"/>
      <c r="T40" s="17"/>
      <c r="U40" s="17"/>
      <c r="V40" s="174" t="s">
        <v>66</v>
      </c>
      <c r="W40" s="172"/>
      <c r="X40" s="172"/>
      <c r="Y40" s="172"/>
      <c r="Z40" s="172"/>
      <c r="AA40" s="17"/>
      <c r="AB40" s="17"/>
      <c r="AC40" s="34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</row>
    <row r="41" spans="1:42" ht="15.75" customHeight="1">
      <c r="A41" s="4"/>
      <c r="B41" s="168" t="s">
        <v>45</v>
      </c>
      <c r="C41" s="169"/>
      <c r="D41" s="169"/>
      <c r="E41" s="169"/>
      <c r="F41" s="169"/>
      <c r="G41" s="169"/>
      <c r="H41" s="169"/>
      <c r="I41" s="169"/>
      <c r="J41" s="169"/>
      <c r="K41" s="169"/>
      <c r="L41" s="169"/>
      <c r="M41" s="169"/>
      <c r="N41" s="169"/>
      <c r="O41" s="169"/>
      <c r="P41" s="17"/>
      <c r="Q41" s="17"/>
      <c r="R41" s="33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34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</row>
    <row r="42" spans="1:42" ht="15.75" customHeight="1">
      <c r="A42" s="4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33"/>
      <c r="S42" s="175" t="s">
        <v>67</v>
      </c>
      <c r="T42" s="172"/>
      <c r="U42" s="172"/>
      <c r="V42" s="172"/>
      <c r="W42" s="172"/>
      <c r="X42" s="172"/>
      <c r="Y42" s="172"/>
      <c r="Z42" s="172"/>
      <c r="AA42" s="172"/>
      <c r="AB42" s="172"/>
      <c r="AC42" s="34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</row>
    <row r="43" spans="1:42" ht="15.75" customHeight="1">
      <c r="A43" s="4"/>
      <c r="B43" s="32" t="s">
        <v>68</v>
      </c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33"/>
      <c r="S43" s="17"/>
      <c r="T43" s="17"/>
      <c r="U43" s="17"/>
      <c r="V43" s="36"/>
      <c r="W43" s="36"/>
      <c r="X43" s="36"/>
      <c r="Y43" s="36"/>
      <c r="Z43" s="36"/>
      <c r="AA43" s="17"/>
      <c r="AB43" s="17"/>
      <c r="AC43" s="34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</row>
    <row r="44" spans="1:42" ht="15" customHeight="1">
      <c r="A44" s="4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33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34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</row>
    <row r="45" spans="1:42" ht="15.75" customHeight="1">
      <c r="A45" s="4"/>
      <c r="B45" s="166" t="s">
        <v>69</v>
      </c>
      <c r="C45" s="163"/>
      <c r="D45" s="163"/>
      <c r="E45" s="163"/>
      <c r="F45" s="163"/>
      <c r="G45" s="163"/>
      <c r="H45" s="163"/>
      <c r="I45" s="163"/>
      <c r="J45" s="163"/>
      <c r="K45" s="163"/>
      <c r="L45" s="163"/>
      <c r="M45" s="163"/>
      <c r="N45" s="163"/>
      <c r="O45" s="163"/>
      <c r="P45" s="17"/>
      <c r="Q45" s="17"/>
      <c r="R45" s="33"/>
      <c r="S45" s="166" t="s">
        <v>70</v>
      </c>
      <c r="T45" s="163"/>
      <c r="U45" s="163"/>
      <c r="V45" s="163"/>
      <c r="W45" s="163"/>
      <c r="X45" s="163"/>
      <c r="Y45" s="163"/>
      <c r="Z45" s="163"/>
      <c r="AA45" s="163"/>
      <c r="AB45" s="163"/>
      <c r="AC45" s="34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</row>
    <row r="46" spans="1:42" ht="15" customHeight="1">
      <c r="A46" s="4"/>
      <c r="B46" s="164"/>
      <c r="C46" s="165"/>
      <c r="D46" s="165"/>
      <c r="E46" s="165"/>
      <c r="F46" s="165"/>
      <c r="G46" s="165"/>
      <c r="H46" s="165"/>
      <c r="I46" s="165"/>
      <c r="J46" s="165"/>
      <c r="K46" s="165"/>
      <c r="L46" s="165"/>
      <c r="M46" s="165"/>
      <c r="N46" s="165"/>
      <c r="O46" s="165"/>
      <c r="P46" s="17"/>
      <c r="Q46" s="17"/>
      <c r="R46" s="33"/>
      <c r="S46" s="164"/>
      <c r="T46" s="165"/>
      <c r="U46" s="165"/>
      <c r="V46" s="165"/>
      <c r="W46" s="165"/>
      <c r="X46" s="165"/>
      <c r="Y46" s="165"/>
      <c r="Z46" s="165"/>
      <c r="AA46" s="165"/>
      <c r="AB46" s="165"/>
      <c r="AC46" s="34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</row>
    <row r="47" spans="1:42" ht="15" customHeight="1">
      <c r="A47" s="4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33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34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</row>
    <row r="48" spans="1:42" ht="15.75" customHeight="1">
      <c r="A48" s="4"/>
      <c r="B48" s="32" t="s">
        <v>71</v>
      </c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33"/>
      <c r="S48" s="17"/>
      <c r="T48" s="17"/>
      <c r="U48" s="17"/>
      <c r="V48" s="171" t="s">
        <v>72</v>
      </c>
      <c r="W48" s="172"/>
      <c r="X48" s="172"/>
      <c r="Y48" s="172"/>
      <c r="Z48" s="172"/>
      <c r="AA48" s="17"/>
      <c r="AB48" s="17"/>
      <c r="AC48" s="34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</row>
    <row r="49" spans="1:42" ht="15" customHeight="1">
      <c r="A49" s="4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33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34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</row>
    <row r="50" spans="1:42" ht="15.75" customHeight="1">
      <c r="A50" s="4"/>
      <c r="B50" s="166" t="s">
        <v>73</v>
      </c>
      <c r="C50" s="163"/>
      <c r="D50" s="163"/>
      <c r="E50" s="163"/>
      <c r="F50" s="163"/>
      <c r="G50" s="163"/>
      <c r="H50" s="163"/>
      <c r="I50" s="163"/>
      <c r="J50" s="163"/>
      <c r="K50" s="163"/>
      <c r="L50" s="163"/>
      <c r="M50" s="163"/>
      <c r="N50" s="163"/>
      <c r="O50" s="163"/>
      <c r="P50" s="17"/>
      <c r="Q50" s="17"/>
      <c r="R50" s="33"/>
      <c r="S50" s="173" t="s">
        <v>74</v>
      </c>
      <c r="T50" s="172"/>
      <c r="U50" s="172"/>
      <c r="V50" s="172"/>
      <c r="W50" s="172"/>
      <c r="X50" s="172"/>
      <c r="Y50" s="172"/>
      <c r="Z50" s="172"/>
      <c r="AA50" s="172"/>
      <c r="AB50" s="172"/>
      <c r="AC50" s="34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</row>
    <row r="51" spans="1:42" ht="15" customHeight="1">
      <c r="A51" s="4"/>
      <c r="B51" s="164"/>
      <c r="C51" s="165"/>
      <c r="D51" s="165"/>
      <c r="E51" s="165"/>
      <c r="F51" s="165"/>
      <c r="G51" s="165"/>
      <c r="H51" s="165"/>
      <c r="I51" s="165"/>
      <c r="J51" s="165"/>
      <c r="K51" s="165"/>
      <c r="L51" s="165"/>
      <c r="M51" s="165"/>
      <c r="N51" s="165"/>
      <c r="O51" s="165"/>
      <c r="P51" s="17"/>
      <c r="Q51" s="17"/>
      <c r="R51" s="33"/>
      <c r="S51" s="17"/>
      <c r="T51" s="17"/>
      <c r="U51" s="44"/>
      <c r="V51" s="44"/>
      <c r="W51" s="44"/>
      <c r="X51" s="44"/>
      <c r="Y51" s="44"/>
      <c r="Z51" s="44"/>
      <c r="AA51" s="44"/>
      <c r="AB51" s="44"/>
      <c r="AC51" s="34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</row>
    <row r="52" spans="1:42" ht="15.75" customHeight="1">
      <c r="A52" s="4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33"/>
      <c r="S52" s="162" t="s">
        <v>75</v>
      </c>
      <c r="T52" s="163"/>
      <c r="U52" s="163"/>
      <c r="V52" s="163"/>
      <c r="W52" s="163"/>
      <c r="X52" s="163"/>
      <c r="Y52" s="163"/>
      <c r="Z52" s="163"/>
      <c r="AA52" s="163"/>
      <c r="AB52" s="163"/>
      <c r="AC52" s="34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</row>
    <row r="53" spans="1:42" ht="15.75" customHeight="1">
      <c r="A53" s="4"/>
      <c r="B53" s="32" t="s">
        <v>76</v>
      </c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33"/>
      <c r="S53" s="164"/>
      <c r="T53" s="165"/>
      <c r="U53" s="165"/>
      <c r="V53" s="165"/>
      <c r="W53" s="165"/>
      <c r="X53" s="165"/>
      <c r="Y53" s="165"/>
      <c r="Z53" s="165"/>
      <c r="AA53" s="165"/>
      <c r="AB53" s="165"/>
      <c r="AC53" s="34"/>
      <c r="AD53" s="17"/>
      <c r="AE53" s="17"/>
      <c r="AF53" s="17"/>
      <c r="AG53" s="17"/>
      <c r="AH53" s="44"/>
      <c r="AI53" s="44"/>
      <c r="AJ53" s="44"/>
      <c r="AK53" s="44"/>
      <c r="AL53" s="44"/>
      <c r="AM53" s="44"/>
      <c r="AN53" s="44"/>
      <c r="AO53" s="44"/>
      <c r="AP53" s="44"/>
    </row>
    <row r="54" spans="1:42" ht="15.75" customHeight="1">
      <c r="A54" s="4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33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34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</row>
    <row r="55" spans="1:42" ht="15.75" customHeight="1">
      <c r="A55" s="4"/>
      <c r="B55" s="166" t="s">
        <v>77</v>
      </c>
      <c r="C55" s="163"/>
      <c r="D55" s="163"/>
      <c r="E55" s="163"/>
      <c r="F55" s="163"/>
      <c r="G55" s="163"/>
      <c r="H55" s="163"/>
      <c r="I55" s="163"/>
      <c r="J55" s="163"/>
      <c r="K55" s="163"/>
      <c r="L55" s="163"/>
      <c r="M55" s="163"/>
      <c r="N55" s="163"/>
      <c r="O55" s="163"/>
      <c r="P55" s="17"/>
      <c r="Q55" s="17"/>
      <c r="R55" s="45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</row>
    <row r="56" spans="1:42" ht="15.75" customHeight="1">
      <c r="A56" s="4"/>
      <c r="B56" s="164"/>
      <c r="C56" s="165"/>
      <c r="D56" s="165"/>
      <c r="E56" s="165"/>
      <c r="F56" s="165"/>
      <c r="G56" s="165"/>
      <c r="H56" s="165"/>
      <c r="I56" s="165"/>
      <c r="J56" s="165"/>
      <c r="K56" s="165"/>
      <c r="L56" s="165"/>
      <c r="M56" s="165"/>
      <c r="N56" s="165"/>
      <c r="O56" s="165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</row>
    <row r="57" spans="1:42" ht="15.75" customHeight="1">
      <c r="A57" s="4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</row>
    <row r="58" spans="1:42" ht="15.75" customHeight="1">
      <c r="A58" s="4"/>
      <c r="B58" s="168" t="s">
        <v>46</v>
      </c>
      <c r="C58" s="169"/>
      <c r="D58" s="169"/>
      <c r="E58" s="169"/>
      <c r="F58" s="169"/>
      <c r="G58" s="169"/>
      <c r="H58" s="169"/>
      <c r="I58" s="169"/>
      <c r="J58" s="169"/>
      <c r="K58" s="169"/>
      <c r="L58" s="169"/>
      <c r="M58" s="169"/>
      <c r="N58" s="169"/>
      <c r="O58" s="169"/>
      <c r="P58" s="17"/>
      <c r="Q58" s="170" t="s">
        <v>78</v>
      </c>
      <c r="R58" s="169"/>
      <c r="S58" s="169"/>
      <c r="T58" s="169"/>
      <c r="U58" s="169"/>
      <c r="V58" s="169"/>
      <c r="W58" s="169"/>
      <c r="X58" s="169"/>
      <c r="Y58" s="169"/>
      <c r="Z58" s="169"/>
      <c r="AA58" s="169"/>
      <c r="AB58" s="169"/>
      <c r="AC58" s="169"/>
      <c r="AD58" s="169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</row>
    <row r="59" spans="1:42" ht="15.75" customHeight="1">
      <c r="A59" s="4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</row>
    <row r="60" spans="1:42" ht="15.75" customHeight="1">
      <c r="A60" s="4"/>
      <c r="B60" s="167" t="s">
        <v>79</v>
      </c>
      <c r="C60" s="163"/>
      <c r="D60" s="163"/>
      <c r="E60" s="163"/>
      <c r="F60" s="163"/>
      <c r="G60" s="163"/>
      <c r="H60" s="163"/>
      <c r="I60" s="163"/>
      <c r="J60" s="163"/>
      <c r="K60" s="163"/>
      <c r="L60" s="163"/>
      <c r="M60" s="163"/>
      <c r="N60" s="163"/>
      <c r="O60" s="163"/>
      <c r="P60" s="17"/>
      <c r="Q60" s="32" t="s">
        <v>80</v>
      </c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</row>
    <row r="61" spans="1:42" ht="15.75" customHeight="1">
      <c r="A61" s="4"/>
      <c r="B61" s="164"/>
      <c r="C61" s="165"/>
      <c r="D61" s="165"/>
      <c r="E61" s="165"/>
      <c r="F61" s="165"/>
      <c r="G61" s="165"/>
      <c r="H61" s="165"/>
      <c r="I61" s="165"/>
      <c r="J61" s="165"/>
      <c r="K61" s="165"/>
      <c r="L61" s="165"/>
      <c r="M61" s="165"/>
      <c r="N61" s="165"/>
      <c r="O61" s="165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</row>
    <row r="62" spans="1:42" ht="15.75" customHeight="1">
      <c r="A62" s="4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66" t="s">
        <v>81</v>
      </c>
      <c r="R62" s="163"/>
      <c r="S62" s="163"/>
      <c r="T62" s="163"/>
      <c r="U62" s="163"/>
      <c r="V62" s="163"/>
      <c r="W62" s="163"/>
      <c r="X62" s="163"/>
      <c r="Y62" s="163"/>
      <c r="Z62" s="163"/>
      <c r="AA62" s="163"/>
      <c r="AB62" s="163"/>
      <c r="AC62" s="163"/>
      <c r="AD62" s="163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</row>
    <row r="63" spans="1:42" ht="15" customHeight="1">
      <c r="A63" s="4"/>
      <c r="B63" s="167" t="s">
        <v>82</v>
      </c>
      <c r="C63" s="163"/>
      <c r="D63" s="163"/>
      <c r="E63" s="163"/>
      <c r="F63" s="163"/>
      <c r="G63" s="163"/>
      <c r="H63" s="163"/>
      <c r="I63" s="163"/>
      <c r="J63" s="163"/>
      <c r="K63" s="163"/>
      <c r="L63" s="163"/>
      <c r="M63" s="163"/>
      <c r="N63" s="163"/>
      <c r="O63" s="163"/>
      <c r="P63" s="17"/>
      <c r="Q63" s="164"/>
      <c r="R63" s="165"/>
      <c r="S63" s="165"/>
      <c r="T63" s="165"/>
      <c r="U63" s="165"/>
      <c r="V63" s="165"/>
      <c r="W63" s="165"/>
      <c r="X63" s="165"/>
      <c r="Y63" s="165"/>
      <c r="Z63" s="165"/>
      <c r="AA63" s="165"/>
      <c r="AB63" s="165"/>
      <c r="AC63" s="165"/>
      <c r="AD63" s="165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</row>
    <row r="64" spans="1:42" ht="15.75" customHeight="1">
      <c r="A64" s="4"/>
      <c r="B64" s="164"/>
      <c r="C64" s="165"/>
      <c r="D64" s="165"/>
      <c r="E64" s="165"/>
      <c r="F64" s="165"/>
      <c r="G64" s="165"/>
      <c r="H64" s="165"/>
      <c r="I64" s="165"/>
      <c r="J64" s="165"/>
      <c r="K64" s="165"/>
      <c r="L64" s="165"/>
      <c r="M64" s="165"/>
      <c r="N64" s="165"/>
      <c r="O64" s="165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</row>
    <row r="65" spans="1:42" ht="15.75" customHeight="1">
      <c r="A65" s="4"/>
      <c r="B65" s="164"/>
      <c r="C65" s="165"/>
      <c r="D65" s="165"/>
      <c r="E65" s="165"/>
      <c r="F65" s="165"/>
      <c r="G65" s="165"/>
      <c r="H65" s="165"/>
      <c r="I65" s="165"/>
      <c r="J65" s="165"/>
      <c r="K65" s="165"/>
      <c r="L65" s="165"/>
      <c r="M65" s="165"/>
      <c r="N65" s="165"/>
      <c r="O65" s="165"/>
      <c r="P65" s="17"/>
      <c r="Q65" s="32" t="s">
        <v>83</v>
      </c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</row>
    <row r="66" spans="1:42" ht="15.75" customHeight="1">
      <c r="A66" s="4"/>
      <c r="B66" s="164"/>
      <c r="C66" s="165"/>
      <c r="D66" s="165"/>
      <c r="E66" s="165"/>
      <c r="F66" s="165"/>
      <c r="G66" s="165"/>
      <c r="H66" s="165"/>
      <c r="I66" s="165"/>
      <c r="J66" s="165"/>
      <c r="K66" s="165"/>
      <c r="L66" s="165"/>
      <c r="M66" s="165"/>
      <c r="N66" s="165"/>
      <c r="O66" s="165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</row>
    <row r="67" spans="1:42" ht="15" customHeight="1">
      <c r="A67" s="4"/>
      <c r="B67" s="166" t="s">
        <v>84</v>
      </c>
      <c r="C67" s="163"/>
      <c r="D67" s="163"/>
      <c r="E67" s="163"/>
      <c r="F67" s="163"/>
      <c r="G67" s="163"/>
      <c r="H67" s="163"/>
      <c r="I67" s="163"/>
      <c r="J67" s="163"/>
      <c r="K67" s="163"/>
      <c r="L67" s="163"/>
      <c r="M67" s="163"/>
      <c r="N67" s="163"/>
      <c r="O67" s="163"/>
      <c r="P67" s="17"/>
      <c r="Q67" s="166" t="s">
        <v>85</v>
      </c>
      <c r="R67" s="163"/>
      <c r="S67" s="163"/>
      <c r="T67" s="163"/>
      <c r="U67" s="163"/>
      <c r="V67" s="163"/>
      <c r="W67" s="163"/>
      <c r="X67" s="163"/>
      <c r="Y67" s="163"/>
      <c r="Z67" s="163"/>
      <c r="AA67" s="163"/>
      <c r="AB67" s="163"/>
      <c r="AC67" s="163"/>
      <c r="AD67" s="163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</row>
    <row r="68" spans="1:42" ht="15.75" customHeight="1">
      <c r="A68" s="4"/>
      <c r="B68" s="164"/>
      <c r="C68" s="165"/>
      <c r="D68" s="165"/>
      <c r="E68" s="165"/>
      <c r="F68" s="165"/>
      <c r="G68" s="165"/>
      <c r="H68" s="165"/>
      <c r="I68" s="165"/>
      <c r="J68" s="165"/>
      <c r="K68" s="165"/>
      <c r="L68" s="165"/>
      <c r="M68" s="165"/>
      <c r="N68" s="165"/>
      <c r="O68" s="165"/>
      <c r="P68" s="17"/>
      <c r="Q68" s="164"/>
      <c r="R68" s="165"/>
      <c r="S68" s="165"/>
      <c r="T68" s="165"/>
      <c r="U68" s="165"/>
      <c r="V68" s="165"/>
      <c r="W68" s="165"/>
      <c r="X68" s="165"/>
      <c r="Y68" s="165"/>
      <c r="Z68" s="165"/>
      <c r="AA68" s="165"/>
      <c r="AB68" s="165"/>
      <c r="AC68" s="165"/>
      <c r="AD68" s="165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</row>
    <row r="69" spans="1:42" ht="15.75" customHeight="1">
      <c r="A69" s="4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64"/>
      <c r="R69" s="165"/>
      <c r="S69" s="165"/>
      <c r="T69" s="165"/>
      <c r="U69" s="165"/>
      <c r="V69" s="165"/>
      <c r="W69" s="165"/>
      <c r="X69" s="165"/>
      <c r="Y69" s="165"/>
      <c r="Z69" s="165"/>
      <c r="AA69" s="165"/>
      <c r="AB69" s="165"/>
      <c r="AC69" s="165"/>
      <c r="AD69" s="165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</row>
    <row r="70" spans="1:42" ht="15.75" customHeight="1">
      <c r="A70" s="4"/>
      <c r="B70" s="17" t="s">
        <v>86</v>
      </c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</row>
    <row r="71" spans="1:42" ht="15.75" customHeight="1">
      <c r="A71" s="4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32" t="s">
        <v>87</v>
      </c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</row>
    <row r="72" spans="1:42" ht="15.75" customHeight="1">
      <c r="A72" s="4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</row>
    <row r="73" spans="1:42" ht="15.75" customHeight="1">
      <c r="A73" s="4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67" t="s">
        <v>88</v>
      </c>
      <c r="R73" s="163"/>
      <c r="S73" s="163"/>
      <c r="T73" s="163"/>
      <c r="U73" s="163"/>
      <c r="V73" s="163"/>
      <c r="W73" s="163"/>
      <c r="X73" s="163"/>
      <c r="Y73" s="163"/>
      <c r="Z73" s="163"/>
      <c r="AA73" s="163"/>
      <c r="AB73" s="163"/>
      <c r="AC73" s="163"/>
      <c r="AD73" s="163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</row>
    <row r="74" spans="1:42" ht="15.75" customHeight="1">
      <c r="A74" s="4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64"/>
      <c r="R74" s="165"/>
      <c r="S74" s="165"/>
      <c r="T74" s="165"/>
      <c r="U74" s="165"/>
      <c r="V74" s="165"/>
      <c r="W74" s="165"/>
      <c r="X74" s="165"/>
      <c r="Y74" s="165"/>
      <c r="Z74" s="165"/>
      <c r="AA74" s="165"/>
      <c r="AB74" s="165"/>
      <c r="AC74" s="165"/>
      <c r="AD74" s="165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</row>
    <row r="75" spans="1:42" ht="15" customHeight="1">
      <c r="A75" s="4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64"/>
      <c r="R75" s="165"/>
      <c r="S75" s="165"/>
      <c r="T75" s="165"/>
      <c r="U75" s="165"/>
      <c r="V75" s="165"/>
      <c r="W75" s="165"/>
      <c r="X75" s="165"/>
      <c r="Y75" s="165"/>
      <c r="Z75" s="165"/>
      <c r="AA75" s="165"/>
      <c r="AB75" s="165"/>
      <c r="AC75" s="165"/>
      <c r="AD75" s="165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</row>
    <row r="76" spans="1:42" ht="15.75" customHeight="1">
      <c r="A76" s="4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64"/>
      <c r="R76" s="165"/>
      <c r="S76" s="165"/>
      <c r="T76" s="165"/>
      <c r="U76" s="165"/>
      <c r="V76" s="165"/>
      <c r="W76" s="165"/>
      <c r="X76" s="165"/>
      <c r="Y76" s="165"/>
      <c r="Z76" s="165"/>
      <c r="AA76" s="165"/>
      <c r="AB76" s="165"/>
      <c r="AC76" s="165"/>
      <c r="AD76" s="165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</row>
    <row r="77" spans="1:42" ht="15.75" customHeight="1">
      <c r="A77" s="4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64"/>
      <c r="R77" s="165"/>
      <c r="S77" s="165"/>
      <c r="T77" s="165"/>
      <c r="U77" s="165"/>
      <c r="V77" s="165"/>
      <c r="W77" s="165"/>
      <c r="X77" s="165"/>
      <c r="Y77" s="165"/>
      <c r="Z77" s="165"/>
      <c r="AA77" s="165"/>
      <c r="AB77" s="165"/>
      <c r="AC77" s="165"/>
      <c r="AD77" s="165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</row>
    <row r="78" spans="1:42" ht="15.75" customHeight="1">
      <c r="A78" s="4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</row>
    <row r="79" spans="1:42" ht="15.75" customHeight="1">
      <c r="A79" s="4"/>
      <c r="B79" s="168" t="s">
        <v>47</v>
      </c>
      <c r="C79" s="169"/>
      <c r="D79" s="169"/>
      <c r="E79" s="169"/>
      <c r="F79" s="169"/>
      <c r="G79" s="169"/>
      <c r="H79" s="169"/>
      <c r="I79" s="169"/>
      <c r="J79" s="169"/>
      <c r="K79" s="169"/>
      <c r="L79" s="169"/>
      <c r="M79" s="169"/>
      <c r="N79" s="169"/>
      <c r="O79" s="169"/>
      <c r="P79" s="17"/>
      <c r="Q79" s="32" t="s">
        <v>89</v>
      </c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</row>
    <row r="80" spans="1:42" ht="15.75" customHeight="1">
      <c r="A80" s="4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</row>
    <row r="81" spans="1:42" ht="15" customHeight="1">
      <c r="A81" s="4"/>
      <c r="B81" s="166" t="s">
        <v>90</v>
      </c>
      <c r="C81" s="163"/>
      <c r="D81" s="163"/>
      <c r="E81" s="163"/>
      <c r="F81" s="163"/>
      <c r="G81" s="163"/>
      <c r="H81" s="163"/>
      <c r="I81" s="163"/>
      <c r="J81" s="163"/>
      <c r="K81" s="163"/>
      <c r="L81" s="163"/>
      <c r="M81" s="163"/>
      <c r="N81" s="163"/>
      <c r="O81" s="163"/>
      <c r="P81" s="17"/>
      <c r="Q81" s="167" t="s">
        <v>91</v>
      </c>
      <c r="R81" s="163"/>
      <c r="S81" s="163"/>
      <c r="T81" s="163"/>
      <c r="U81" s="163"/>
      <c r="V81" s="163"/>
      <c r="W81" s="163"/>
      <c r="X81" s="163"/>
      <c r="Y81" s="163"/>
      <c r="Z81" s="163"/>
      <c r="AA81" s="163"/>
      <c r="AB81" s="163"/>
      <c r="AC81" s="163"/>
      <c r="AD81" s="163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</row>
    <row r="82" spans="1:42" ht="15.75" customHeight="1">
      <c r="A82" s="4"/>
      <c r="B82" s="164"/>
      <c r="C82" s="165"/>
      <c r="D82" s="165"/>
      <c r="E82" s="165"/>
      <c r="F82" s="165"/>
      <c r="G82" s="165"/>
      <c r="H82" s="165"/>
      <c r="I82" s="165"/>
      <c r="J82" s="165"/>
      <c r="K82" s="165"/>
      <c r="L82" s="165"/>
      <c r="M82" s="165"/>
      <c r="N82" s="165"/>
      <c r="O82" s="165"/>
      <c r="P82" s="17"/>
      <c r="Q82" s="164"/>
      <c r="R82" s="165"/>
      <c r="S82" s="165"/>
      <c r="T82" s="165"/>
      <c r="U82" s="165"/>
      <c r="V82" s="165"/>
      <c r="W82" s="165"/>
      <c r="X82" s="165"/>
      <c r="Y82" s="165"/>
      <c r="Z82" s="165"/>
      <c r="AA82" s="165"/>
      <c r="AB82" s="165"/>
      <c r="AC82" s="165"/>
      <c r="AD82" s="165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</row>
    <row r="83" spans="1:42" ht="15.75" customHeight="1">
      <c r="A83" s="4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64"/>
      <c r="R83" s="165"/>
      <c r="S83" s="165"/>
      <c r="T83" s="165"/>
      <c r="U83" s="165"/>
      <c r="V83" s="165"/>
      <c r="W83" s="165"/>
      <c r="X83" s="165"/>
      <c r="Y83" s="165"/>
      <c r="Z83" s="165"/>
      <c r="AA83" s="165"/>
      <c r="AB83" s="165"/>
      <c r="AC83" s="165"/>
      <c r="AD83" s="165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</row>
    <row r="84" spans="1:42" ht="15.75" customHeight="1">
      <c r="A84" s="4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</row>
    <row r="85" spans="1:42" ht="15.75" customHeight="1">
      <c r="A85" s="4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</row>
    <row r="86" spans="1:42" ht="15.75" customHeight="1">
      <c r="A86" s="4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</row>
    <row r="87" spans="1:42" ht="15.75" customHeight="1">
      <c r="A87" s="4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</row>
    <row r="88" spans="1:42" ht="15.75" customHeight="1">
      <c r="A88" s="4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</row>
    <row r="89" spans="1:42" ht="15.75" customHeight="1">
      <c r="A89" s="4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</row>
    <row r="90" spans="1:42" ht="15.75" customHeight="1">
      <c r="A90" s="4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</row>
    <row r="91" spans="1:42" ht="15.75" customHeight="1">
      <c r="A91" s="4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</row>
    <row r="92" spans="1:42" ht="15.75" customHeight="1">
      <c r="A92" s="4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</row>
    <row r="93" spans="1:42" ht="15.75" customHeight="1">
      <c r="A93" s="4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</row>
    <row r="94" spans="1:42" ht="15.75" customHeight="1">
      <c r="A94" s="4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</row>
    <row r="95" spans="1:42" ht="15.75" customHeight="1">
      <c r="A95" s="4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</row>
    <row r="96" spans="1:42" ht="15.75" customHeight="1">
      <c r="A96" s="4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</row>
    <row r="97" spans="1:42" ht="15.75" customHeight="1">
      <c r="A97" s="4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</row>
    <row r="98" spans="1:42" ht="15.75" customHeight="1">
      <c r="A98" s="4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</row>
    <row r="99" spans="1:42" ht="15.75" customHeight="1">
      <c r="A99" s="4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</row>
    <row r="100" spans="1:42" ht="15.75" customHeight="1">
      <c r="A100" s="4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</row>
    <row r="101" spans="1:42" ht="15.75" customHeight="1">
      <c r="A101" s="4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</row>
    <row r="102" spans="1:42" ht="15.75" customHeight="1">
      <c r="A102" s="4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</row>
    <row r="103" spans="1:42" ht="15.75" customHeight="1">
      <c r="A103" s="4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</row>
    <row r="104" spans="1:42" ht="15.75" customHeight="1">
      <c r="A104" s="4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</row>
    <row r="105" spans="1:42" ht="15.75" customHeight="1">
      <c r="A105" s="4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</row>
    <row r="106" spans="1:42" ht="15.75" customHeight="1">
      <c r="A106" s="4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</row>
    <row r="107" spans="1:42" ht="15.75" customHeight="1">
      <c r="A107" s="4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</row>
    <row r="108" spans="1:42" ht="15.75" customHeight="1">
      <c r="A108" s="4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</row>
    <row r="109" spans="1:42" ht="15.75" customHeight="1">
      <c r="A109" s="4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</row>
    <row r="110" spans="1:42" ht="15.75" customHeight="1">
      <c r="A110" s="4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</row>
    <row r="111" spans="1:42" ht="15.75" customHeight="1">
      <c r="A111" s="4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</row>
    <row r="112" spans="1:42" ht="15.75" customHeight="1">
      <c r="A112" s="4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</row>
    <row r="113" spans="1:42" ht="15.75" customHeight="1">
      <c r="A113" s="4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</row>
    <row r="114" spans="1:42" ht="15.75" customHeight="1">
      <c r="A114" s="4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</row>
    <row r="115" spans="1:42" ht="15.75" customHeight="1">
      <c r="A115" s="4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</row>
    <row r="116" spans="1:42" ht="15.75" customHeight="1">
      <c r="A116" s="4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</row>
    <row r="117" spans="1:42" ht="15.75" customHeight="1">
      <c r="A117" s="4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</row>
    <row r="118" spans="1:42" ht="15.75" customHeight="1">
      <c r="A118" s="4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</row>
    <row r="119" spans="1:42" ht="15.75" customHeight="1">
      <c r="A119" s="4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</row>
    <row r="120" spans="1:42" ht="15.75" customHeight="1">
      <c r="A120" s="4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</row>
    <row r="121" spans="1:42" ht="15.75" customHeight="1">
      <c r="A121" s="4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</row>
    <row r="122" spans="1:42" ht="15.75" customHeight="1">
      <c r="A122" s="4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</row>
    <row r="123" spans="1:42" ht="15.75" customHeight="1">
      <c r="A123" s="4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</row>
    <row r="124" spans="1:42" ht="15.75" customHeight="1">
      <c r="A124" s="4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</row>
    <row r="125" spans="1:42" ht="15.75" customHeight="1">
      <c r="A125" s="4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</row>
    <row r="126" spans="1:42" ht="15.75" customHeight="1">
      <c r="A126" s="4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</row>
    <row r="127" spans="1:42" ht="15.75" customHeight="1">
      <c r="A127" s="4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</row>
    <row r="128" spans="1:42" ht="15.75" customHeight="1">
      <c r="A128" s="4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</row>
    <row r="129" spans="1:42" ht="15.75" customHeight="1">
      <c r="A129" s="4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</row>
    <row r="130" spans="1:42" ht="15.75" customHeight="1">
      <c r="A130" s="4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</row>
    <row r="131" spans="1:42" ht="15.75" customHeight="1">
      <c r="A131" s="4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</row>
    <row r="132" spans="1:42" ht="15.75" customHeight="1">
      <c r="A132" s="4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</row>
    <row r="133" spans="1:42" ht="15.75" customHeight="1">
      <c r="A133" s="4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</row>
    <row r="134" spans="1:42" ht="15.75" customHeight="1">
      <c r="A134" s="4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</row>
    <row r="135" spans="1:42" ht="15.75" customHeight="1">
      <c r="A135" s="4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</row>
    <row r="136" spans="1:42" ht="15.75" customHeight="1">
      <c r="A136" s="4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</row>
    <row r="137" spans="1:42" ht="15.75" customHeight="1">
      <c r="A137" s="4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</row>
    <row r="138" spans="1:42" ht="15.75" customHeight="1">
      <c r="A138" s="4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</row>
    <row r="139" spans="1:42" ht="15.75" customHeight="1">
      <c r="A139" s="4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</row>
    <row r="140" spans="1:42" ht="15.75" customHeight="1">
      <c r="A140" s="4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</row>
    <row r="141" spans="1:42" ht="15.75" customHeight="1">
      <c r="A141" s="4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</row>
    <row r="142" spans="1:42" ht="15.75" customHeight="1">
      <c r="A142" s="4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</row>
    <row r="143" spans="1:42" ht="15.75" customHeight="1">
      <c r="A143" s="4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</row>
    <row r="144" spans="1:42" ht="15.75" customHeight="1">
      <c r="A144" s="4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</row>
    <row r="145" spans="1:42" ht="15.75" customHeight="1">
      <c r="A145" s="4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</row>
    <row r="146" spans="1:42" ht="15.75" customHeight="1">
      <c r="A146" s="4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</row>
    <row r="147" spans="1:42" ht="15.75" customHeight="1">
      <c r="A147" s="4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</row>
    <row r="148" spans="1:42" ht="15.75" customHeight="1">
      <c r="A148" s="4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</row>
    <row r="149" spans="1:42" ht="15.75" customHeight="1">
      <c r="A149" s="4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</row>
    <row r="150" spans="1:42" ht="15.75" customHeight="1">
      <c r="A150" s="4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</row>
    <row r="151" spans="1:42" ht="15.75" customHeight="1">
      <c r="A151" s="4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</row>
    <row r="152" spans="1:42" ht="15.75" customHeight="1">
      <c r="A152" s="4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</row>
    <row r="153" spans="1:42" ht="15.75" customHeight="1">
      <c r="A153" s="4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</row>
    <row r="154" spans="1:42" ht="15.75" customHeight="1">
      <c r="A154" s="4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</row>
    <row r="155" spans="1:42" ht="15.75" customHeight="1">
      <c r="A155" s="4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</row>
    <row r="156" spans="1:42" ht="15.75" customHeight="1">
      <c r="A156" s="4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</row>
    <row r="157" spans="1:42" ht="15.75" customHeight="1">
      <c r="A157" s="4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</row>
    <row r="158" spans="1:42" ht="15.75" customHeight="1">
      <c r="A158" s="4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</row>
    <row r="159" spans="1:42" ht="15.75" customHeight="1">
      <c r="A159" s="4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</row>
    <row r="160" spans="1:42" ht="15.75" customHeight="1">
      <c r="A160" s="4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</row>
    <row r="161" spans="1:42" ht="15.75" customHeight="1">
      <c r="A161" s="4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</row>
    <row r="162" spans="1:42" ht="15.75" customHeight="1">
      <c r="A162" s="4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</row>
    <row r="163" spans="1:42" ht="15.75" customHeight="1">
      <c r="A163" s="4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</row>
    <row r="164" spans="1:42" ht="15.75" customHeight="1">
      <c r="A164" s="4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</row>
    <row r="165" spans="1:42" ht="15.75" customHeight="1">
      <c r="A165" s="4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</row>
    <row r="166" spans="1:42" ht="15.75" customHeight="1">
      <c r="A166" s="4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</row>
    <row r="167" spans="1:42" ht="15.75" customHeight="1">
      <c r="A167" s="4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</row>
    <row r="168" spans="1:42" ht="15.75" customHeight="1">
      <c r="A168" s="4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</row>
    <row r="169" spans="1:42" ht="15.75" customHeight="1">
      <c r="A169" s="4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</row>
    <row r="170" spans="1:42" ht="15.75" customHeight="1">
      <c r="A170" s="4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</row>
    <row r="171" spans="1:42" ht="15.75" customHeight="1">
      <c r="A171" s="4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</row>
    <row r="172" spans="1:42" ht="15.75" customHeight="1">
      <c r="A172" s="4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</row>
    <row r="173" spans="1:42" ht="15.75" customHeight="1">
      <c r="A173" s="4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</row>
    <row r="174" spans="1:42" ht="15.75" customHeight="1">
      <c r="A174" s="4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</row>
    <row r="175" spans="1:42" ht="15.75" customHeight="1">
      <c r="A175" s="4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</row>
    <row r="176" spans="1:42" ht="15.75" customHeight="1">
      <c r="A176" s="4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</row>
    <row r="177" spans="1:42" ht="15.75" customHeight="1">
      <c r="A177" s="4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</row>
    <row r="178" spans="1:42" ht="15.75" customHeight="1">
      <c r="A178" s="4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</row>
    <row r="179" spans="1:42" ht="15.75" customHeight="1">
      <c r="A179" s="4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</row>
    <row r="180" spans="1:42" ht="15.75" customHeight="1">
      <c r="A180" s="4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</row>
    <row r="181" spans="1:42" ht="15.75" customHeight="1">
      <c r="A181" s="4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</row>
    <row r="182" spans="1:42" ht="15.75" customHeight="1">
      <c r="A182" s="4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</row>
    <row r="183" spans="1:42" ht="15.75" customHeight="1">
      <c r="A183" s="4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</row>
    <row r="184" spans="1:42" ht="15.75" customHeight="1">
      <c r="A184" s="4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</row>
    <row r="185" spans="1:42" ht="15.75" customHeight="1">
      <c r="A185" s="4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</row>
    <row r="186" spans="1:42" ht="15.75" customHeight="1">
      <c r="A186" s="4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</row>
    <row r="187" spans="1:42" ht="15.75" customHeight="1">
      <c r="A187" s="4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</row>
    <row r="188" spans="1:42" ht="15.75" customHeight="1">
      <c r="A188" s="4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</row>
    <row r="189" spans="1:42" ht="15.75" customHeight="1">
      <c r="A189" s="4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</row>
    <row r="190" spans="1:42" ht="15.75" customHeight="1">
      <c r="A190" s="4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</row>
    <row r="191" spans="1:42" ht="15.75" customHeight="1">
      <c r="A191" s="4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</row>
    <row r="192" spans="1:42" ht="15.75" customHeight="1">
      <c r="A192" s="4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</row>
    <row r="193" spans="1:42" ht="15.75" customHeight="1">
      <c r="A193" s="4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</row>
    <row r="194" spans="1:42" ht="15.75" customHeight="1">
      <c r="A194" s="4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</row>
    <row r="195" spans="1:42" ht="15.75" customHeight="1">
      <c r="A195" s="4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</row>
    <row r="196" spans="1:42" ht="15.75" customHeight="1">
      <c r="A196" s="4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</row>
    <row r="197" spans="1:42" ht="15.75" customHeight="1">
      <c r="A197" s="4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</row>
    <row r="198" spans="1:42" ht="15.75" customHeight="1">
      <c r="A198" s="4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</row>
    <row r="199" spans="1:42" ht="15.75" customHeight="1">
      <c r="A199" s="4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</row>
    <row r="200" spans="1:42" ht="15.75" customHeight="1">
      <c r="A200" s="4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</row>
    <row r="201" spans="1:42" ht="15.75" customHeight="1">
      <c r="A201" s="4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</row>
    <row r="202" spans="1:42" ht="15.75" customHeight="1">
      <c r="A202" s="4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</row>
    <row r="203" spans="1:42" ht="15.75" customHeight="1">
      <c r="A203" s="4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</row>
    <row r="204" spans="1:42" ht="15.75" customHeight="1">
      <c r="A204" s="4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</row>
    <row r="205" spans="1:42" ht="15.75" customHeight="1">
      <c r="A205" s="4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</row>
    <row r="206" spans="1:42" ht="15.75" customHeight="1">
      <c r="A206" s="4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</row>
    <row r="207" spans="1:42" ht="15.75" customHeight="1">
      <c r="A207" s="4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</row>
    <row r="208" spans="1:42" ht="15.75" customHeight="1">
      <c r="A208" s="4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</row>
    <row r="209" spans="1:42" ht="15.75" customHeight="1">
      <c r="A209" s="4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</row>
    <row r="210" spans="1:42" ht="15.75" customHeight="1">
      <c r="A210" s="4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</row>
    <row r="211" spans="1:42" ht="15.75" customHeight="1">
      <c r="A211" s="4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</row>
    <row r="212" spans="1:42" ht="15.75" customHeight="1">
      <c r="A212" s="4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</row>
    <row r="213" spans="1:42" ht="15.75" customHeight="1">
      <c r="A213" s="4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</row>
    <row r="214" spans="1:42" ht="15.75" customHeight="1">
      <c r="A214" s="4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</row>
    <row r="215" spans="1:42" ht="15.75" customHeight="1">
      <c r="A215" s="4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</row>
    <row r="216" spans="1:42" ht="15.75" customHeight="1">
      <c r="A216" s="4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</row>
    <row r="217" spans="1:42" ht="15.75" customHeight="1">
      <c r="A217" s="4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</row>
    <row r="218" spans="1:42" ht="15.75" customHeight="1">
      <c r="A218" s="4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</row>
    <row r="219" spans="1:42" ht="15.75" customHeight="1">
      <c r="A219" s="4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</row>
    <row r="220" spans="1:42" ht="15.75" customHeight="1">
      <c r="A220" s="4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</row>
    <row r="221" spans="1:42" ht="15.75" customHeight="1">
      <c r="A221" s="4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</row>
    <row r="222" spans="1:42" ht="15.75" customHeight="1">
      <c r="A222" s="4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</row>
    <row r="223" spans="1:42" ht="15.75" customHeight="1">
      <c r="A223" s="4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</row>
    <row r="224" spans="1:42" ht="15.75" customHeight="1">
      <c r="A224" s="4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</row>
    <row r="225" spans="1:42" ht="15.75" customHeight="1">
      <c r="A225" s="4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</row>
    <row r="226" spans="1:42" ht="15.75" customHeight="1">
      <c r="A226" s="4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</row>
    <row r="227" spans="1:42" ht="15.75" customHeight="1">
      <c r="A227" s="4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</row>
    <row r="228" spans="1:42" ht="15.75" customHeight="1">
      <c r="A228" s="4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</row>
    <row r="229" spans="1:42" ht="15.75" customHeight="1">
      <c r="A229" s="4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</row>
    <row r="230" spans="1:42" ht="15.75" customHeight="1">
      <c r="A230" s="4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</row>
    <row r="231" spans="1:42" ht="15.75" customHeight="1">
      <c r="A231" s="4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</row>
    <row r="232" spans="1:42" ht="15.75" customHeight="1">
      <c r="A232" s="4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</row>
    <row r="233" spans="1:42" ht="15.75" customHeight="1">
      <c r="A233" s="4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</row>
    <row r="234" spans="1:42" ht="15.75" customHeight="1">
      <c r="A234" s="4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</row>
    <row r="235" spans="1:42" ht="15.75" customHeight="1">
      <c r="A235" s="4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</row>
    <row r="236" spans="1:42" ht="15.75" customHeight="1">
      <c r="A236" s="4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</row>
    <row r="237" spans="1:42" ht="15.75" customHeight="1">
      <c r="A237" s="4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</row>
    <row r="238" spans="1:42" ht="15.75" customHeight="1">
      <c r="A238" s="4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</row>
    <row r="239" spans="1:42" ht="15.75" customHeight="1">
      <c r="A239" s="4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</row>
    <row r="240" spans="1:42" ht="15.75" customHeight="1">
      <c r="A240" s="4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</row>
    <row r="241" spans="1:42" ht="15.75" customHeight="1">
      <c r="A241" s="4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</row>
    <row r="242" spans="1:42" ht="15.75" customHeight="1">
      <c r="A242" s="4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</row>
    <row r="243" spans="1:42" ht="15.75" customHeight="1">
      <c r="A243" s="4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</row>
    <row r="244" spans="1:42" ht="15.75" customHeight="1">
      <c r="A244" s="4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</row>
    <row r="245" spans="1:42" ht="15.75" customHeight="1">
      <c r="A245" s="4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</row>
    <row r="246" spans="1:42" ht="15.75" customHeight="1">
      <c r="A246" s="4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</row>
    <row r="247" spans="1:42" ht="15.75" customHeight="1">
      <c r="A247" s="4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</row>
    <row r="248" spans="1:42" ht="15.75" customHeight="1">
      <c r="A248" s="4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</row>
    <row r="249" spans="1:42" ht="15.75" customHeight="1">
      <c r="A249" s="4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</row>
    <row r="250" spans="1:42" ht="15.75" customHeight="1">
      <c r="A250" s="4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</row>
    <row r="251" spans="1:42" ht="15.75" customHeight="1">
      <c r="A251" s="4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</row>
    <row r="252" spans="1:42" ht="15.75" customHeight="1">
      <c r="A252" s="4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</row>
    <row r="253" spans="1:42" ht="15.75" customHeight="1">
      <c r="A253" s="4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</row>
    <row r="254" spans="1:42" ht="15.75" customHeight="1">
      <c r="A254" s="4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</row>
    <row r="255" spans="1:42" ht="15.75" customHeight="1">
      <c r="A255" s="4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</row>
    <row r="256" spans="1:42" ht="15.75" customHeight="1">
      <c r="A256" s="4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</row>
    <row r="257" spans="1:42" ht="15.75" customHeight="1">
      <c r="A257" s="4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</row>
    <row r="258" spans="1:42" ht="15.75" customHeight="1">
      <c r="A258" s="4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</row>
    <row r="259" spans="1:42" ht="15.75" customHeight="1">
      <c r="A259" s="4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</row>
    <row r="260" spans="1:42" ht="15.75" customHeight="1">
      <c r="A260" s="4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</row>
    <row r="261" spans="1:42" ht="15.75" customHeight="1">
      <c r="A261" s="4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</row>
    <row r="262" spans="1:42" ht="15.75" customHeight="1">
      <c r="A262" s="4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</row>
    <row r="263" spans="1:42" ht="15.75" customHeight="1">
      <c r="A263" s="4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</row>
    <row r="264" spans="1:42" ht="15.75" customHeight="1">
      <c r="A264" s="4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</row>
    <row r="265" spans="1:42" ht="15.75" customHeight="1">
      <c r="A265" s="4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</row>
    <row r="266" spans="1:42" ht="15.75" customHeight="1">
      <c r="A266" s="4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</row>
    <row r="267" spans="1:42" ht="15.75" customHeight="1">
      <c r="A267" s="4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</row>
    <row r="268" spans="1:42" ht="15.75" customHeight="1">
      <c r="A268" s="4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</row>
    <row r="269" spans="1:42" ht="15.75" customHeight="1">
      <c r="A269" s="4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</row>
    <row r="270" spans="1:42" ht="15.75" customHeight="1">
      <c r="A270" s="4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</row>
    <row r="271" spans="1:42" ht="15.75" customHeight="1">
      <c r="A271" s="4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</row>
    <row r="272" spans="1:42" ht="15.75" customHeight="1">
      <c r="A272" s="4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</row>
    <row r="273" spans="1:42" ht="15.75" customHeight="1">
      <c r="A273" s="4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</row>
    <row r="274" spans="1:42" ht="15.75" customHeight="1">
      <c r="A274" s="4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</row>
    <row r="275" spans="1:42" ht="15.75" customHeight="1">
      <c r="A275" s="4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</row>
    <row r="276" spans="1:42" ht="15.75" customHeight="1">
      <c r="A276" s="4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</row>
    <row r="277" spans="1:42" ht="15.75" customHeight="1">
      <c r="A277" s="4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</row>
    <row r="278" spans="1:42" ht="15.75" customHeight="1">
      <c r="A278" s="4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</row>
    <row r="279" spans="1:42" ht="15.75" customHeight="1">
      <c r="A279" s="4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</row>
    <row r="280" spans="1:42" ht="15.75" customHeight="1">
      <c r="A280" s="4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</row>
    <row r="281" spans="1:42" ht="15.75" customHeight="1">
      <c r="A281" s="4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</row>
    <row r="282" spans="1:42" ht="15.75" customHeight="1"/>
    <row r="283" spans="1:42" ht="15.75" customHeight="1"/>
    <row r="284" spans="1:42" ht="15.75" customHeight="1"/>
    <row r="285" spans="1:42" ht="15.75" customHeight="1"/>
    <row r="286" spans="1:42" ht="15.75" customHeight="1"/>
    <row r="287" spans="1:42" ht="15.75" customHeight="1"/>
    <row r="288" spans="1:42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9">
    <mergeCell ref="B2:O2"/>
    <mergeCell ref="B4:O5"/>
    <mergeCell ref="Q5:AD5"/>
    <mergeCell ref="Q6:AD8"/>
    <mergeCell ref="B8:O9"/>
    <mergeCell ref="I12:M15"/>
    <mergeCell ref="I17:M19"/>
    <mergeCell ref="B22:O22"/>
    <mergeCell ref="B24:O24"/>
    <mergeCell ref="S26:AB26"/>
    <mergeCell ref="B27:O29"/>
    <mergeCell ref="S29:AB29"/>
    <mergeCell ref="B31:O32"/>
    <mergeCell ref="V31:Z31"/>
    <mergeCell ref="B33:N34"/>
    <mergeCell ref="S33:AB34"/>
    <mergeCell ref="S37:AB38"/>
    <mergeCell ref="B38:O39"/>
    <mergeCell ref="V40:Z40"/>
    <mergeCell ref="B41:O41"/>
    <mergeCell ref="S42:AB42"/>
    <mergeCell ref="B45:O46"/>
    <mergeCell ref="S45:AB46"/>
    <mergeCell ref="V48:Z48"/>
    <mergeCell ref="B50:O51"/>
    <mergeCell ref="S50:AB50"/>
    <mergeCell ref="S52:AB53"/>
    <mergeCell ref="B55:O56"/>
    <mergeCell ref="Q73:AD77"/>
    <mergeCell ref="B79:O79"/>
    <mergeCell ref="B81:O82"/>
    <mergeCell ref="Q81:AD83"/>
    <mergeCell ref="B58:O58"/>
    <mergeCell ref="Q58:AD58"/>
    <mergeCell ref="B60:O61"/>
    <mergeCell ref="Q62:AD63"/>
    <mergeCell ref="B63:O66"/>
    <mergeCell ref="B67:O68"/>
    <mergeCell ref="Q67:AD69"/>
  </mergeCells>
  <pageMargins left="0.7" right="0.7" top="0.75" bottom="0.75" header="0" footer="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2F5496"/>
  </sheetPr>
  <dimension ref="A1:Z1000"/>
  <sheetViews>
    <sheetView tabSelected="1" topLeftCell="A4" workbookViewId="0">
      <selection activeCell="D21" sqref="D21"/>
    </sheetView>
  </sheetViews>
  <sheetFormatPr defaultColWidth="12.625" defaultRowHeight="15" customHeight="1"/>
  <cols>
    <col min="1" max="1" width="5.5" customWidth="1"/>
    <col min="2" max="2" width="29.75" customWidth="1"/>
    <col min="3" max="3" width="27.125" customWidth="1"/>
    <col min="4" max="4" width="20.5" customWidth="1"/>
    <col min="5" max="5" width="38.125" customWidth="1"/>
    <col min="6" max="6" width="30.5" customWidth="1"/>
    <col min="7" max="7" width="17.75" customWidth="1"/>
    <col min="8" max="8" width="38.375" customWidth="1"/>
    <col min="9" max="9" width="15.875" customWidth="1"/>
    <col min="10" max="10" width="18.875" customWidth="1"/>
    <col min="11" max="26" width="7.625" customWidth="1"/>
  </cols>
  <sheetData>
    <row r="1" spans="1:26">
      <c r="A1" s="1" t="s">
        <v>0</v>
      </c>
      <c r="B1" s="1" t="s">
        <v>1</v>
      </c>
      <c r="C1" s="3" t="s">
        <v>2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6"/>
      <c r="J1" s="6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>
      <c r="A2" s="5">
        <v>1</v>
      </c>
      <c r="B2" s="5" t="s">
        <v>14</v>
      </c>
      <c r="C2" s="7">
        <v>1311580</v>
      </c>
      <c r="D2" s="12">
        <v>10832</v>
      </c>
      <c r="E2" s="13">
        <f t="shared" ref="E2:E21" si="0">C2/D2</f>
        <v>121.08382570162482</v>
      </c>
      <c r="F2" s="14" t="s">
        <v>369</v>
      </c>
      <c r="G2" s="15" t="s">
        <v>15</v>
      </c>
      <c r="H2" s="16">
        <v>2.5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>
      <c r="A3" s="5">
        <v>2</v>
      </c>
      <c r="B3" s="5" t="s">
        <v>16</v>
      </c>
      <c r="C3" s="7">
        <v>125666</v>
      </c>
      <c r="D3" s="12">
        <v>3261</v>
      </c>
      <c r="E3" s="13">
        <f t="shared" si="0"/>
        <v>38.53603189205765</v>
      </c>
      <c r="F3" s="14" t="s">
        <v>369</v>
      </c>
      <c r="G3" s="15" t="s">
        <v>17</v>
      </c>
      <c r="H3" s="16">
        <v>2.5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>
      <c r="A4" s="5">
        <v>3</v>
      </c>
      <c r="B4" s="5" t="s">
        <v>18</v>
      </c>
      <c r="C4" s="12">
        <v>4029053</v>
      </c>
      <c r="D4" s="12">
        <v>19541</v>
      </c>
      <c r="E4" s="13">
        <f t="shared" si="0"/>
        <v>206.18458625454173</v>
      </c>
      <c r="F4" s="14" t="s">
        <v>369</v>
      </c>
      <c r="G4" s="15" t="s">
        <v>15</v>
      </c>
      <c r="H4" s="16">
        <v>2.5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>
      <c r="A5" s="5">
        <v>4</v>
      </c>
      <c r="B5" s="5" t="s">
        <v>19</v>
      </c>
      <c r="C5" s="12">
        <v>562869</v>
      </c>
      <c r="D5" s="18">
        <v>10073</v>
      </c>
      <c r="E5" s="13">
        <f t="shared" si="0"/>
        <v>55.878983421026504</v>
      </c>
      <c r="F5" s="14" t="s">
        <v>369</v>
      </c>
      <c r="G5" s="15" t="s">
        <v>15</v>
      </c>
      <c r="H5" s="16">
        <v>2.5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>
      <c r="A6" s="5">
        <v>5</v>
      </c>
      <c r="B6" s="5" t="s">
        <v>21</v>
      </c>
      <c r="C6" s="12">
        <v>1947131</v>
      </c>
      <c r="D6" s="12">
        <v>15222</v>
      </c>
      <c r="E6" s="13">
        <f t="shared" si="0"/>
        <v>127.91558270923663</v>
      </c>
      <c r="F6" s="14" t="s">
        <v>369</v>
      </c>
      <c r="G6" s="15" t="s">
        <v>15</v>
      </c>
      <c r="H6" s="16">
        <v>2.5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>
      <c r="A7" s="5">
        <v>6</v>
      </c>
      <c r="B7" s="5" t="s">
        <v>22</v>
      </c>
      <c r="C7" s="12">
        <v>5801692</v>
      </c>
      <c r="D7" s="12">
        <v>13671</v>
      </c>
      <c r="E7" s="13">
        <f t="shared" si="0"/>
        <v>424.37948943018068</v>
      </c>
      <c r="F7" s="14" t="s">
        <v>369</v>
      </c>
      <c r="G7" s="15" t="s">
        <v>15</v>
      </c>
      <c r="H7" s="16">
        <v>2.5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>
      <c r="A8" s="5">
        <v>7</v>
      </c>
      <c r="B8" s="5" t="s">
        <v>24</v>
      </c>
      <c r="C8" s="12">
        <v>4459477</v>
      </c>
      <c r="D8" s="12">
        <v>22453</v>
      </c>
      <c r="E8" s="13">
        <f t="shared" si="0"/>
        <v>198.61386006324321</v>
      </c>
      <c r="F8" s="14" t="s">
        <v>369</v>
      </c>
      <c r="G8" s="15" t="s">
        <v>25</v>
      </c>
      <c r="H8" s="16">
        <v>2.5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>
      <c r="A9" s="5">
        <v>8</v>
      </c>
      <c r="B9" s="15" t="s">
        <v>26</v>
      </c>
      <c r="C9" s="12">
        <v>1215220</v>
      </c>
      <c r="D9" s="12">
        <v>7924</v>
      </c>
      <c r="E9" s="13">
        <f t="shared" si="0"/>
        <v>153.35941443715296</v>
      </c>
      <c r="F9" s="14" t="s">
        <v>369</v>
      </c>
      <c r="G9" s="15" t="s">
        <v>25</v>
      </c>
      <c r="H9" s="16">
        <v>2.5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>
      <c r="A10" s="5">
        <v>9</v>
      </c>
      <c r="B10" s="5" t="s">
        <v>27</v>
      </c>
      <c r="C10" s="12">
        <v>5879082</v>
      </c>
      <c r="D10" s="12">
        <v>17232</v>
      </c>
      <c r="E10" s="13">
        <f t="shared" si="0"/>
        <v>341.17235376044567</v>
      </c>
      <c r="F10" s="14" t="s">
        <v>369</v>
      </c>
      <c r="G10" s="5" t="s">
        <v>28</v>
      </c>
      <c r="H10" s="16">
        <v>2.5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>
      <c r="A11" s="5">
        <v>10</v>
      </c>
      <c r="B11" s="5" t="s">
        <v>30</v>
      </c>
      <c r="C11" s="12">
        <v>1550640</v>
      </c>
      <c r="D11" s="12">
        <v>5416</v>
      </c>
      <c r="E11" s="13">
        <f t="shared" si="0"/>
        <v>286.3072378138848</v>
      </c>
      <c r="F11" s="14" t="s">
        <v>369</v>
      </c>
      <c r="G11" s="15" t="s">
        <v>17</v>
      </c>
      <c r="H11" s="16">
        <v>2.5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>
      <c r="A12" s="5">
        <v>11</v>
      </c>
      <c r="B12" s="5" t="s">
        <v>31</v>
      </c>
      <c r="C12" s="12">
        <v>10060574</v>
      </c>
      <c r="D12" s="12">
        <v>23864</v>
      </c>
      <c r="E12" s="13">
        <f t="shared" si="0"/>
        <v>421.57953402614817</v>
      </c>
      <c r="F12" s="14" t="s">
        <v>369</v>
      </c>
      <c r="G12" s="15" t="s">
        <v>17</v>
      </c>
      <c r="H12" s="16">
        <v>2.5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>
      <c r="A13" s="5">
        <v>12</v>
      </c>
      <c r="B13" s="5" t="s">
        <v>32</v>
      </c>
      <c r="C13" s="12">
        <v>1525271</v>
      </c>
      <c r="D13" s="12">
        <v>9401</v>
      </c>
      <c r="E13" s="13">
        <f t="shared" si="0"/>
        <v>162.2456121689182</v>
      </c>
      <c r="F13" s="14" t="s">
        <v>369</v>
      </c>
      <c r="G13" s="15" t="s">
        <v>28</v>
      </c>
      <c r="H13" s="16">
        <v>2.5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>
      <c r="A14" s="5">
        <v>13</v>
      </c>
      <c r="B14" s="5" t="s">
        <v>34</v>
      </c>
      <c r="C14" s="12">
        <v>305617</v>
      </c>
      <c r="D14" s="12">
        <v>4461</v>
      </c>
      <c r="E14" s="13">
        <f t="shared" si="0"/>
        <v>68.508630351939033</v>
      </c>
      <c r="F14" s="14" t="s">
        <v>369</v>
      </c>
      <c r="G14" s="15" t="s">
        <v>15</v>
      </c>
      <c r="H14" s="16">
        <v>2.5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>
      <c r="A15" s="5">
        <v>14</v>
      </c>
      <c r="B15" s="5" t="s">
        <v>35</v>
      </c>
      <c r="C15" s="18">
        <v>4356406</v>
      </c>
      <c r="D15" s="12">
        <v>25387</v>
      </c>
      <c r="E15" s="13">
        <f t="shared" si="0"/>
        <v>171.59987395123488</v>
      </c>
      <c r="F15" s="14" t="s">
        <v>369</v>
      </c>
      <c r="G15" s="15" t="s">
        <v>17</v>
      </c>
      <c r="H15" s="16">
        <v>2.5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>
      <c r="A16" s="5">
        <v>15</v>
      </c>
      <c r="B16" s="5" t="s">
        <v>36</v>
      </c>
      <c r="C16" s="12">
        <v>1639591</v>
      </c>
      <c r="D16" s="12">
        <v>24100</v>
      </c>
      <c r="E16" s="13">
        <f t="shared" si="0"/>
        <v>68.032821576763482</v>
      </c>
      <c r="F16" s="14" t="s">
        <v>369</v>
      </c>
      <c r="G16" s="15" t="s">
        <v>37</v>
      </c>
      <c r="H16" s="16">
        <v>2.5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>
      <c r="A17" s="5">
        <v>16</v>
      </c>
      <c r="B17" s="5" t="s">
        <v>38</v>
      </c>
      <c r="C17" s="12">
        <v>4999891</v>
      </c>
      <c r="D17" s="12">
        <v>25832</v>
      </c>
      <c r="E17" s="13">
        <f t="shared" si="0"/>
        <v>193.5541576339424</v>
      </c>
      <c r="F17" s="14" t="s">
        <v>369</v>
      </c>
      <c r="G17" s="15" t="s">
        <v>37</v>
      </c>
      <c r="H17" s="16">
        <v>2.5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>
      <c r="A18" s="5">
        <v>17</v>
      </c>
      <c r="B18" s="5" t="s">
        <v>39</v>
      </c>
      <c r="C18" s="12">
        <v>1072276</v>
      </c>
      <c r="D18" s="12">
        <v>13606</v>
      </c>
      <c r="E18" s="13">
        <f t="shared" si="0"/>
        <v>78.809054828752025</v>
      </c>
      <c r="F18" s="14" t="s">
        <v>369</v>
      </c>
      <c r="G18" s="15" t="s">
        <v>25</v>
      </c>
      <c r="H18" s="16">
        <v>2.5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>
      <c r="A19" s="5">
        <v>18</v>
      </c>
      <c r="B19" s="5" t="s">
        <v>41</v>
      </c>
      <c r="C19" s="12">
        <v>3729641</v>
      </c>
      <c r="D19" s="12">
        <v>22987</v>
      </c>
      <c r="E19" s="13">
        <f t="shared" si="0"/>
        <v>162.25001087571235</v>
      </c>
      <c r="F19" s="14" t="s">
        <v>369</v>
      </c>
      <c r="G19" s="15" t="s">
        <v>28</v>
      </c>
      <c r="H19" s="16">
        <v>2.5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>
      <c r="A20" s="5">
        <v>19</v>
      </c>
      <c r="B20" s="5" t="s">
        <v>42</v>
      </c>
      <c r="C20" s="12">
        <v>882015</v>
      </c>
      <c r="D20" s="12">
        <v>8464</v>
      </c>
      <c r="E20" s="13">
        <f t="shared" si="0"/>
        <v>104.20782136105861</v>
      </c>
      <c r="F20" s="14" t="s">
        <v>369</v>
      </c>
      <c r="G20" s="15" t="s">
        <v>28</v>
      </c>
      <c r="H20" s="16">
        <v>2.5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75" customHeight="1">
      <c r="A21" s="5">
        <v>20</v>
      </c>
      <c r="B21" s="5" t="s">
        <v>44</v>
      </c>
      <c r="C21" s="12">
        <v>4905854</v>
      </c>
      <c r="D21" s="12">
        <v>18020</v>
      </c>
      <c r="E21" s="13">
        <f t="shared" si="0"/>
        <v>272.24495005549392</v>
      </c>
      <c r="F21" s="14" t="s">
        <v>369</v>
      </c>
      <c r="G21" s="15" t="s">
        <v>25</v>
      </c>
      <c r="H21" s="16">
        <v>2.5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.75" customHeight="1"/>
    <row r="23" spans="1:26" ht="15.75" customHeight="1"/>
    <row r="24" spans="1:26" ht="15.75" customHeight="1"/>
    <row r="25" spans="1:26" ht="15.75" customHeight="1"/>
    <row r="26" spans="1:26" ht="15.75" customHeight="1"/>
    <row r="27" spans="1:26" ht="15.75" customHeight="1"/>
    <row r="28" spans="1:26" ht="15.75" customHeight="1"/>
    <row r="29" spans="1:26" ht="15.75" customHeight="1"/>
    <row r="30" spans="1:26" ht="15.75" customHeight="1"/>
    <row r="31" spans="1:26" ht="15.75" customHeight="1"/>
    <row r="32" spans="1:2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2F5496"/>
  </sheetPr>
  <dimension ref="A1:F2725"/>
  <sheetViews>
    <sheetView topLeftCell="A31" zoomScaleNormal="100" workbookViewId="0">
      <selection activeCell="D2209" sqref="D2209"/>
    </sheetView>
  </sheetViews>
  <sheetFormatPr defaultColWidth="12.625" defaultRowHeight="15" customHeight="1"/>
  <cols>
    <col min="1" max="1" width="8.125" customWidth="1"/>
    <col min="2" max="2" width="15.75" customWidth="1"/>
    <col min="3" max="3" width="23.75" customWidth="1"/>
    <col min="4" max="4" width="24.5" customWidth="1"/>
    <col min="5" max="5" width="16.625" customWidth="1"/>
    <col min="6" max="6" width="25.75" bestFit="1" customWidth="1"/>
  </cols>
  <sheetData>
    <row r="1" spans="1:6">
      <c r="A1" s="2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</row>
    <row r="2" spans="1:6">
      <c r="A2" s="5">
        <v>1</v>
      </c>
      <c r="B2" s="7">
        <v>0</v>
      </c>
      <c r="C2" s="7">
        <v>92706</v>
      </c>
      <c r="D2" s="9">
        <f>+VLOOKUP(A2,Regiones!$A$2:$C$26,3,FALSE)</f>
        <v>1311580</v>
      </c>
      <c r="E2" s="11">
        <f t="shared" ref="E2:E2195" si="0">C2/D2</f>
        <v>7.0682688055627566E-2</v>
      </c>
      <c r="F2" s="11">
        <f>+E2</f>
        <v>7.0682688055627566E-2</v>
      </c>
    </row>
    <row r="3" spans="1:6">
      <c r="A3" s="5">
        <v>1</v>
      </c>
      <c r="B3" s="7">
        <v>1</v>
      </c>
      <c r="C3" s="7">
        <v>90832</v>
      </c>
      <c r="D3" s="9">
        <f>+VLOOKUP(A3,Regiones!$A$2:$C$26,3,FALSE)</f>
        <v>1311580</v>
      </c>
      <c r="E3" s="11">
        <f t="shared" si="0"/>
        <v>6.9253877003308983E-2</v>
      </c>
      <c r="F3" s="11">
        <f t="shared" ref="F3:F2195" si="1">IF(A3=A2,E3+F2,E3)</f>
        <v>0.13993656505893654</v>
      </c>
    </row>
    <row r="4" spans="1:6">
      <c r="A4" s="5">
        <v>1</v>
      </c>
      <c r="B4" s="7">
        <v>2</v>
      </c>
      <c r="C4" s="7">
        <v>90710</v>
      </c>
      <c r="D4" s="9">
        <f>+VLOOKUP(A4,Regiones!$A$2:$C$26,3,FALSE)</f>
        <v>1311580</v>
      </c>
      <c r="E4" s="11">
        <f t="shared" si="0"/>
        <v>6.9160859421461135E-2</v>
      </c>
      <c r="F4" s="11">
        <f t="shared" si="1"/>
        <v>0.20909742448039767</v>
      </c>
    </row>
    <row r="5" spans="1:6">
      <c r="A5" s="5">
        <v>1</v>
      </c>
      <c r="B5" s="7">
        <v>3</v>
      </c>
      <c r="C5" s="7">
        <v>89179</v>
      </c>
      <c r="D5" s="9">
        <f>+VLOOKUP(A5,Regiones!$A$2:$C$26,3,FALSE)</f>
        <v>1311580</v>
      </c>
      <c r="E5" s="11">
        <f t="shared" si="0"/>
        <v>6.7993565013190205E-2</v>
      </c>
      <c r="F5" s="11">
        <f t="shared" si="1"/>
        <v>0.2770909894935879</v>
      </c>
    </row>
    <row r="6" spans="1:6">
      <c r="A6" s="5">
        <v>1</v>
      </c>
      <c r="B6" s="7">
        <v>4</v>
      </c>
      <c r="C6" s="7">
        <v>91605</v>
      </c>
      <c r="D6" s="9">
        <f>+VLOOKUP(A6,Regiones!$A$2:$C$26,3,FALSE)</f>
        <v>1311580</v>
      </c>
      <c r="E6" s="11">
        <f t="shared" si="0"/>
        <v>6.984324250141051E-2</v>
      </c>
      <c r="F6" s="11">
        <f t="shared" si="1"/>
        <v>0.3469342319949984</v>
      </c>
    </row>
    <row r="7" spans="1:6">
      <c r="A7" s="5">
        <v>1</v>
      </c>
      <c r="B7" s="7">
        <v>5</v>
      </c>
      <c r="C7" s="7">
        <v>93652</v>
      </c>
      <c r="D7" s="9">
        <f>+VLOOKUP(A7,Regiones!$A$2:$C$26,3,FALSE)</f>
        <v>1311580</v>
      </c>
      <c r="E7" s="11">
        <f t="shared" si="0"/>
        <v>7.1403955534546121E-2</v>
      </c>
      <c r="F7" s="11">
        <f t="shared" si="1"/>
        <v>0.41833818752954455</v>
      </c>
    </row>
    <row r="8" spans="1:6">
      <c r="A8" s="5">
        <v>1</v>
      </c>
      <c r="B8" s="7">
        <v>6</v>
      </c>
      <c r="C8" s="7">
        <v>95379</v>
      </c>
      <c r="D8" s="9">
        <f>+VLOOKUP(A8,Regiones!$A$2:$C$26,3,FALSE)</f>
        <v>1311580</v>
      </c>
      <c r="E8" s="11">
        <f t="shared" si="0"/>
        <v>7.2720688025130001E-2</v>
      </c>
      <c r="F8" s="11">
        <f t="shared" si="1"/>
        <v>0.49105887555467453</v>
      </c>
    </row>
    <row r="9" spans="1:6">
      <c r="A9" s="5">
        <v>1</v>
      </c>
      <c r="B9" s="7">
        <v>7</v>
      </c>
      <c r="C9" s="7">
        <v>93973</v>
      </c>
      <c r="D9" s="9">
        <f>+VLOOKUP(A9,Regiones!$A$2:$C$26,3,FALSE)</f>
        <v>1311580</v>
      </c>
      <c r="E9" s="11">
        <f t="shared" si="0"/>
        <v>7.1648698516293324E-2</v>
      </c>
      <c r="F9" s="11">
        <f t="shared" si="1"/>
        <v>0.56270757407096783</v>
      </c>
    </row>
    <row r="10" spans="1:6">
      <c r="A10" s="5">
        <v>1</v>
      </c>
      <c r="B10" s="7">
        <v>8</v>
      </c>
      <c r="C10" s="7">
        <v>91591</v>
      </c>
      <c r="D10" s="9">
        <f>+VLOOKUP(A10,Regiones!$A$2:$C$26,3,FALSE)</f>
        <v>1311580</v>
      </c>
      <c r="E10" s="11">
        <f t="shared" si="0"/>
        <v>6.9832568352673874E-2</v>
      </c>
      <c r="F10" s="11">
        <f t="shared" si="1"/>
        <v>0.63254014242364165</v>
      </c>
    </row>
    <row r="11" spans="1:6">
      <c r="A11" s="5">
        <v>1</v>
      </c>
      <c r="B11" s="7">
        <v>9</v>
      </c>
      <c r="C11" s="7">
        <v>93180</v>
      </c>
      <c r="D11" s="9">
        <f>+VLOOKUP(A11,Regiones!$A$2:$C$26,3,FALSE)</f>
        <v>1311580</v>
      </c>
      <c r="E11" s="11">
        <f t="shared" si="0"/>
        <v>7.1044084234282309E-2</v>
      </c>
      <c r="F11" s="11">
        <f t="shared" si="1"/>
        <v>0.70358422665792397</v>
      </c>
    </row>
    <row r="12" spans="1:6">
      <c r="A12" s="5">
        <v>1</v>
      </c>
      <c r="B12" s="7">
        <v>10</v>
      </c>
      <c r="C12" s="7">
        <v>95497</v>
      </c>
      <c r="D12" s="9">
        <f>+VLOOKUP(A12,Regiones!$A$2:$C$26,3,FALSE)</f>
        <v>1311580</v>
      </c>
      <c r="E12" s="11">
        <f t="shared" si="0"/>
        <v>7.2810655850195943E-2</v>
      </c>
      <c r="F12" s="11">
        <f t="shared" si="1"/>
        <v>0.77639488250811994</v>
      </c>
    </row>
    <row r="13" spans="1:6">
      <c r="A13" s="5">
        <v>1</v>
      </c>
      <c r="B13" s="7">
        <v>11</v>
      </c>
      <c r="C13" s="7">
        <v>91778</v>
      </c>
      <c r="D13" s="9">
        <f>+VLOOKUP(A13,Regiones!$A$2:$C$26,3,FALSE)</f>
        <v>1311580</v>
      </c>
      <c r="E13" s="11">
        <f t="shared" si="0"/>
        <v>6.9975144482227539E-2</v>
      </c>
      <c r="F13" s="11">
        <f t="shared" si="1"/>
        <v>0.84637002699034747</v>
      </c>
    </row>
    <row r="14" spans="1:6">
      <c r="A14" s="5">
        <v>1</v>
      </c>
      <c r="B14" s="7">
        <v>12</v>
      </c>
      <c r="C14" s="7">
        <v>92122</v>
      </c>
      <c r="D14" s="9">
        <f>+VLOOKUP(A14,Regiones!$A$2:$C$26,3,FALSE)</f>
        <v>1311580</v>
      </c>
      <c r="E14" s="11">
        <f t="shared" si="0"/>
        <v>7.023742356547065E-2</v>
      </c>
      <c r="F14" s="11">
        <f t="shared" si="1"/>
        <v>0.91660745055581816</v>
      </c>
    </row>
    <row r="15" spans="1:6">
      <c r="A15" s="5">
        <v>1</v>
      </c>
      <c r="B15" s="7">
        <v>13</v>
      </c>
      <c r="C15" s="7">
        <v>89677</v>
      </c>
      <c r="D15" s="9">
        <f>+VLOOKUP(A15,Regiones!$A$2:$C$26,3,FALSE)</f>
        <v>1311580</v>
      </c>
      <c r="E15" s="11">
        <f t="shared" si="0"/>
        <v>6.8373259732536329E-2</v>
      </c>
      <c r="F15" s="11">
        <f t="shared" si="1"/>
        <v>0.98498071028835454</v>
      </c>
    </row>
    <row r="16" spans="1:6">
      <c r="A16" s="5">
        <v>1</v>
      </c>
      <c r="B16" s="7">
        <v>14</v>
      </c>
      <c r="C16" s="7">
        <v>96894</v>
      </c>
      <c r="D16" s="9">
        <f>+VLOOKUP(A16,Regiones!$A$2:$C$26,3,FALSE)</f>
        <v>1311580</v>
      </c>
      <c r="E16" s="11">
        <f t="shared" si="0"/>
        <v>7.3875783406273349E-2</v>
      </c>
      <c r="F16" s="11">
        <f t="shared" si="1"/>
        <v>1.0588564936946279</v>
      </c>
    </row>
    <row r="17" spans="1:6">
      <c r="A17" s="5">
        <v>1</v>
      </c>
      <c r="B17" s="7">
        <v>15</v>
      </c>
      <c r="C17" s="7">
        <v>95393</v>
      </c>
      <c r="D17" s="9">
        <f>+VLOOKUP(A17,Regiones!$A$2:$C$26,3,FALSE)</f>
        <v>1311580</v>
      </c>
      <c r="E17" s="11">
        <f t="shared" si="0"/>
        <v>7.2731362173866637E-2</v>
      </c>
      <c r="F17" s="11">
        <f t="shared" si="1"/>
        <v>1.1315878558684944</v>
      </c>
    </row>
    <row r="18" spans="1:6">
      <c r="A18" s="5">
        <v>1</v>
      </c>
      <c r="B18" s="7">
        <v>16</v>
      </c>
      <c r="C18" s="7">
        <v>92038</v>
      </c>
      <c r="D18" s="9">
        <f>+VLOOKUP(A18,Regiones!$A$2:$C$26,3,FALSE)</f>
        <v>1311580</v>
      </c>
      <c r="E18" s="11">
        <f t="shared" si="0"/>
        <v>7.0173378673050818E-2</v>
      </c>
      <c r="F18" s="11">
        <f t="shared" si="1"/>
        <v>1.2017612345415452</v>
      </c>
    </row>
    <row r="19" spans="1:6">
      <c r="A19" s="5">
        <v>1</v>
      </c>
      <c r="B19" s="7">
        <v>17</v>
      </c>
      <c r="C19" s="7">
        <v>91708</v>
      </c>
      <c r="D19" s="9">
        <f>+VLOOKUP(A19,Regiones!$A$2:$C$26,3,FALSE)</f>
        <v>1311580</v>
      </c>
      <c r="E19" s="11">
        <f t="shared" si="0"/>
        <v>6.9921773738544357E-2</v>
      </c>
      <c r="F19" s="11">
        <f t="shared" si="1"/>
        <v>1.2716830082800894</v>
      </c>
    </row>
    <row r="20" spans="1:6">
      <c r="A20" s="5">
        <v>1</v>
      </c>
      <c r="B20" s="7">
        <v>18</v>
      </c>
      <c r="C20" s="7">
        <v>95011</v>
      </c>
      <c r="D20" s="9">
        <f>+VLOOKUP(A20,Regiones!$A$2:$C$26,3,FALSE)</f>
        <v>1311580</v>
      </c>
      <c r="E20" s="11">
        <f t="shared" si="0"/>
        <v>7.2440110401195509E-2</v>
      </c>
      <c r="F20" s="11">
        <f t="shared" si="1"/>
        <v>1.344123118681285</v>
      </c>
    </row>
    <row r="21" spans="1:6" ht="15.75" customHeight="1">
      <c r="A21" s="5">
        <v>1</v>
      </c>
      <c r="B21" s="7">
        <v>19</v>
      </c>
      <c r="C21" s="7">
        <v>96622</v>
      </c>
      <c r="D21" s="9">
        <f>+VLOOKUP(A21,Regiones!$A$2:$C$26,3,FALSE)</f>
        <v>1311580</v>
      </c>
      <c r="E21" s="11">
        <f t="shared" si="0"/>
        <v>7.3668399945104379E-2</v>
      </c>
      <c r="F21" s="11">
        <f t="shared" si="1"/>
        <v>1.4177915186263894</v>
      </c>
    </row>
    <row r="22" spans="1:6" ht="15.75" customHeight="1">
      <c r="A22" s="5">
        <v>1</v>
      </c>
      <c r="B22" s="7">
        <v>20</v>
      </c>
      <c r="C22" s="7">
        <v>94601</v>
      </c>
      <c r="D22" s="9">
        <f>+VLOOKUP(A22,Regiones!$A$2:$C$26,3,FALSE)</f>
        <v>1311580</v>
      </c>
      <c r="E22" s="11">
        <f t="shared" si="0"/>
        <v>7.2127510331051095E-2</v>
      </c>
      <c r="F22" s="11">
        <f t="shared" si="1"/>
        <v>1.4899190289574404</v>
      </c>
    </row>
    <row r="23" spans="1:6" ht="15.75" customHeight="1">
      <c r="A23" s="5">
        <v>1</v>
      </c>
      <c r="B23" s="7">
        <v>21</v>
      </c>
      <c r="C23" s="7">
        <v>88306</v>
      </c>
      <c r="D23" s="9">
        <f>+VLOOKUP(A23,Regiones!$A$2:$C$26,3,FALSE)</f>
        <v>1311580</v>
      </c>
      <c r="E23" s="11">
        <f t="shared" si="0"/>
        <v>6.732795559554125E-2</v>
      </c>
      <c r="F23" s="11">
        <f t="shared" si="1"/>
        <v>1.5572469845529817</v>
      </c>
    </row>
    <row r="24" spans="1:6" ht="15.75" customHeight="1">
      <c r="A24" s="5">
        <v>1</v>
      </c>
      <c r="B24" s="7">
        <v>22</v>
      </c>
      <c r="C24" s="7">
        <v>86798</v>
      </c>
      <c r="D24" s="9">
        <f>+VLOOKUP(A24,Regiones!$A$2:$C$26,3,FALSE)</f>
        <v>1311580</v>
      </c>
      <c r="E24" s="11">
        <f t="shared" si="0"/>
        <v>6.6178197288766227E-2</v>
      </c>
      <c r="F24" s="11">
        <f t="shared" si="1"/>
        <v>1.623425181841748</v>
      </c>
    </row>
    <row r="25" spans="1:6" ht="15.75" customHeight="1">
      <c r="A25" s="5">
        <v>1</v>
      </c>
      <c r="B25" s="7">
        <v>23</v>
      </c>
      <c r="C25" s="7">
        <v>87143</v>
      </c>
      <c r="D25" s="9">
        <f>+VLOOKUP(A25,Regiones!$A$2:$C$26,3,FALSE)</f>
        <v>1311580</v>
      </c>
      <c r="E25" s="11">
        <f t="shared" si="0"/>
        <v>6.6441238811204811E-2</v>
      </c>
      <c r="F25" s="11">
        <f t="shared" si="1"/>
        <v>1.6898664206529528</v>
      </c>
    </row>
    <row r="26" spans="1:6" ht="15.75" customHeight="1">
      <c r="A26" s="5">
        <v>1</v>
      </c>
      <c r="B26" s="7">
        <v>24</v>
      </c>
      <c r="C26" s="7">
        <v>87922</v>
      </c>
      <c r="D26" s="9">
        <f>+VLOOKUP(A26,Regiones!$A$2:$C$26,3,FALSE)</f>
        <v>1311580</v>
      </c>
      <c r="E26" s="11">
        <f t="shared" si="0"/>
        <v>6.7035178944479176E-2</v>
      </c>
      <c r="F26" s="11">
        <f t="shared" si="1"/>
        <v>1.756901599597432</v>
      </c>
    </row>
    <row r="27" spans="1:6" ht="15.75" customHeight="1">
      <c r="A27" s="5">
        <v>1</v>
      </c>
      <c r="B27" s="7">
        <v>25</v>
      </c>
      <c r="C27" s="7">
        <v>84425</v>
      </c>
      <c r="D27" s="9">
        <f>+VLOOKUP(A27,Regiones!$A$2:$C$26,3,FALSE)</f>
        <v>1311580</v>
      </c>
      <c r="E27" s="11">
        <f t="shared" si="0"/>
        <v>6.4368929077906034E-2</v>
      </c>
      <c r="F27" s="11">
        <f t="shared" si="1"/>
        <v>1.8212705286753379</v>
      </c>
    </row>
    <row r="28" spans="1:6" ht="15.75" customHeight="1">
      <c r="A28" s="5">
        <v>1</v>
      </c>
      <c r="B28" s="7">
        <v>26</v>
      </c>
      <c r="C28" s="7">
        <v>81676</v>
      </c>
      <c r="D28" s="9">
        <f>+VLOOKUP(A28,Regiones!$A$2:$C$26,3,FALSE)</f>
        <v>1311580</v>
      </c>
      <c r="E28" s="11">
        <f t="shared" si="0"/>
        <v>6.2272983729547565E-2</v>
      </c>
      <c r="F28" s="11">
        <f t="shared" si="1"/>
        <v>1.8835435124048854</v>
      </c>
    </row>
    <row r="29" spans="1:6" ht="15.75" customHeight="1">
      <c r="A29" s="5">
        <v>1</v>
      </c>
      <c r="B29" s="7">
        <v>27</v>
      </c>
      <c r="C29" s="7">
        <v>82549</v>
      </c>
      <c r="D29" s="9">
        <f>+VLOOKUP(A29,Regiones!$A$2:$C$26,3,FALSE)</f>
        <v>1311580</v>
      </c>
      <c r="E29" s="11">
        <f t="shared" si="0"/>
        <v>6.2938593147196506E-2</v>
      </c>
      <c r="F29" s="11">
        <f t="shared" si="1"/>
        <v>1.9464821055520818</v>
      </c>
    </row>
    <row r="30" spans="1:6" ht="15.75" customHeight="1">
      <c r="A30" s="5">
        <v>1</v>
      </c>
      <c r="B30" s="7">
        <v>28</v>
      </c>
      <c r="C30" s="7">
        <v>87309</v>
      </c>
      <c r="D30" s="9">
        <f>+VLOOKUP(A30,Regiones!$A$2:$C$26,3,FALSE)</f>
        <v>1311580</v>
      </c>
      <c r="E30" s="11">
        <f t="shared" si="0"/>
        <v>6.6567803717653515E-2</v>
      </c>
      <c r="F30" s="11">
        <f t="shared" si="1"/>
        <v>2.0130499092697351</v>
      </c>
    </row>
    <row r="31" spans="1:6" ht="15.75" customHeight="1">
      <c r="A31" s="5">
        <v>1</v>
      </c>
      <c r="B31" s="7">
        <v>29</v>
      </c>
      <c r="C31" s="7">
        <v>85766</v>
      </c>
      <c r="D31" s="9">
        <f>+VLOOKUP(A31,Regiones!$A$2:$C$26,3,FALSE)</f>
        <v>1311580</v>
      </c>
      <c r="E31" s="11">
        <f t="shared" si="0"/>
        <v>6.539136003903688E-2</v>
      </c>
      <c r="F31" s="11">
        <f t="shared" si="1"/>
        <v>2.0784412693087719</v>
      </c>
    </row>
    <row r="32" spans="1:6" ht="15.75" customHeight="1">
      <c r="A32" s="5">
        <v>1</v>
      </c>
      <c r="B32" s="7">
        <v>30</v>
      </c>
      <c r="C32" s="7">
        <v>90138</v>
      </c>
      <c r="D32" s="9">
        <f>+VLOOKUP(A32,Regiones!$A$2:$C$26,3,FALSE)</f>
        <v>1311580</v>
      </c>
      <c r="E32" s="11">
        <f t="shared" si="0"/>
        <v>6.8724744201649923E-2</v>
      </c>
      <c r="F32" s="11">
        <f t="shared" si="1"/>
        <v>2.147166013510422</v>
      </c>
    </row>
    <row r="33" spans="1:6" ht="15.75" customHeight="1">
      <c r="A33" s="5">
        <v>1</v>
      </c>
      <c r="B33" s="7">
        <v>31</v>
      </c>
      <c r="C33" s="7">
        <v>86762</v>
      </c>
      <c r="D33" s="9">
        <f>+VLOOKUP(A33,Regiones!$A$2:$C$26,3,FALSE)</f>
        <v>1311580</v>
      </c>
      <c r="E33" s="11">
        <f t="shared" si="0"/>
        <v>6.6150749477729157E-2</v>
      </c>
      <c r="F33" s="11">
        <f t="shared" si="1"/>
        <v>2.2133167629881512</v>
      </c>
    </row>
    <row r="34" spans="1:6" ht="15.75" customHeight="1">
      <c r="A34" s="5">
        <v>1</v>
      </c>
      <c r="B34" s="7">
        <v>32</v>
      </c>
      <c r="C34" s="7">
        <v>83964</v>
      </c>
      <c r="D34" s="9">
        <f>+VLOOKUP(A34,Regiones!$A$2:$C$26,3,FALSE)</f>
        <v>1311580</v>
      </c>
      <c r="E34" s="11">
        <f t="shared" si="0"/>
        <v>6.4017444608792454E-2</v>
      </c>
      <c r="F34" s="11">
        <f t="shared" si="1"/>
        <v>2.2773342075969438</v>
      </c>
    </row>
    <row r="35" spans="1:6" ht="15.75" customHeight="1">
      <c r="A35" s="5">
        <v>1</v>
      </c>
      <c r="B35" s="7">
        <v>33</v>
      </c>
      <c r="C35" s="7">
        <v>83588</v>
      </c>
      <c r="D35" s="9">
        <f>+VLOOKUP(A35,Regiones!$A$2:$C$26,3,FALSE)</f>
        <v>1311580</v>
      </c>
      <c r="E35" s="11">
        <f t="shared" si="0"/>
        <v>6.3730767471294164E-2</v>
      </c>
      <c r="F35" s="11">
        <f t="shared" si="1"/>
        <v>2.341064975068238</v>
      </c>
    </row>
    <row r="36" spans="1:6" ht="15.75" customHeight="1">
      <c r="A36" s="5">
        <v>1</v>
      </c>
      <c r="B36" s="7">
        <v>34</v>
      </c>
      <c r="C36" s="7">
        <v>79403</v>
      </c>
      <c r="D36" s="9">
        <f>+VLOOKUP(A36,Regiones!$A$2:$C$26,3,FALSE)</f>
        <v>1311580</v>
      </c>
      <c r="E36" s="11">
        <f t="shared" si="0"/>
        <v>6.05399594382348E-2</v>
      </c>
      <c r="F36" s="11">
        <f t="shared" si="1"/>
        <v>2.4016049345064729</v>
      </c>
    </row>
    <row r="37" spans="1:6" ht="15.75" customHeight="1">
      <c r="A37" s="5">
        <v>1</v>
      </c>
      <c r="B37" s="7">
        <v>35</v>
      </c>
      <c r="C37" s="7">
        <v>80230</v>
      </c>
      <c r="D37" s="9">
        <f>+VLOOKUP(A37,Regiones!$A$2:$C$26,3,FALSE)</f>
        <v>1311580</v>
      </c>
      <c r="E37" s="11">
        <f t="shared" si="0"/>
        <v>6.1170496652891933E-2</v>
      </c>
      <c r="F37" s="11">
        <f t="shared" si="1"/>
        <v>2.4627754311593648</v>
      </c>
    </row>
    <row r="38" spans="1:6" ht="15.75" customHeight="1">
      <c r="A38" s="5">
        <v>1</v>
      </c>
      <c r="B38" s="7">
        <v>36</v>
      </c>
      <c r="C38" s="7">
        <v>75946</v>
      </c>
      <c r="D38" s="9">
        <f>+VLOOKUP(A38,Regiones!$A$2:$C$26,3,FALSE)</f>
        <v>1311580</v>
      </c>
      <c r="E38" s="11">
        <f t="shared" si="0"/>
        <v>5.7904207139480628E-2</v>
      </c>
      <c r="F38" s="11">
        <f t="shared" si="1"/>
        <v>2.5206796382988452</v>
      </c>
    </row>
    <row r="39" spans="1:6" ht="15.75" customHeight="1">
      <c r="A39" s="5">
        <v>1</v>
      </c>
      <c r="B39" s="7">
        <v>37</v>
      </c>
      <c r="C39" s="7">
        <v>76025</v>
      </c>
      <c r="D39" s="9">
        <f>+VLOOKUP(A39,Regiones!$A$2:$C$26,3,FALSE)</f>
        <v>1311580</v>
      </c>
      <c r="E39" s="11">
        <f t="shared" si="0"/>
        <v>5.7964439835923087E-2</v>
      </c>
      <c r="F39" s="11">
        <f t="shared" si="1"/>
        <v>2.5786440781347681</v>
      </c>
    </row>
    <row r="40" spans="1:6" ht="15.75" customHeight="1">
      <c r="A40" s="5">
        <v>1</v>
      </c>
      <c r="B40" s="7">
        <v>38</v>
      </c>
      <c r="C40" s="7">
        <v>75901</v>
      </c>
      <c r="D40" s="9">
        <f>+VLOOKUP(A40,Regiones!$A$2:$C$26,3,FALSE)</f>
        <v>1311580</v>
      </c>
      <c r="E40" s="11">
        <f t="shared" si="0"/>
        <v>5.7869897375684286E-2</v>
      </c>
      <c r="F40" s="11">
        <f t="shared" si="1"/>
        <v>2.6365139755104523</v>
      </c>
    </row>
    <row r="41" spans="1:6" ht="15.75" customHeight="1">
      <c r="A41" s="5">
        <v>1</v>
      </c>
      <c r="B41" s="7">
        <v>39</v>
      </c>
      <c r="C41" s="7">
        <v>74194</v>
      </c>
      <c r="D41" s="9">
        <f>+VLOOKUP(A41,Regiones!$A$2:$C$26,3,FALSE)</f>
        <v>1311580</v>
      </c>
      <c r="E41" s="11">
        <f t="shared" si="0"/>
        <v>5.6568413669009894E-2</v>
      </c>
      <c r="F41" s="11">
        <f t="shared" si="1"/>
        <v>2.6930823891794624</v>
      </c>
    </row>
    <row r="42" spans="1:6" ht="15.75" customHeight="1">
      <c r="A42" s="5">
        <v>1</v>
      </c>
      <c r="B42" s="7">
        <v>40</v>
      </c>
      <c r="C42" s="7">
        <v>73543</v>
      </c>
      <c r="D42" s="9">
        <f>+VLOOKUP(A42,Regiones!$A$2:$C$26,3,FALSE)</f>
        <v>1311580</v>
      </c>
      <c r="E42" s="11">
        <f t="shared" si="0"/>
        <v>5.6072065752756216E-2</v>
      </c>
      <c r="F42" s="11">
        <f t="shared" si="1"/>
        <v>2.7491544549322184</v>
      </c>
    </row>
    <row r="43" spans="1:6" ht="15.75" customHeight="1">
      <c r="A43" s="5">
        <v>1</v>
      </c>
      <c r="B43" s="7">
        <v>41</v>
      </c>
      <c r="C43" s="7">
        <v>68663</v>
      </c>
      <c r="D43" s="9">
        <f>+VLOOKUP(A43,Regiones!$A$2:$C$26,3,FALSE)</f>
        <v>1311580</v>
      </c>
      <c r="E43" s="11">
        <f t="shared" si="0"/>
        <v>5.2351362478842312E-2</v>
      </c>
      <c r="F43" s="11">
        <f t="shared" si="1"/>
        <v>2.8015058174110608</v>
      </c>
    </row>
    <row r="44" spans="1:6" ht="15.75" customHeight="1">
      <c r="A44" s="5">
        <v>1</v>
      </c>
      <c r="B44" s="7">
        <v>42</v>
      </c>
      <c r="C44" s="7">
        <v>67117</v>
      </c>
      <c r="D44" s="9">
        <f>+VLOOKUP(A44,Regiones!$A$2:$C$26,3,FALSE)</f>
        <v>1311580</v>
      </c>
      <c r="E44" s="11">
        <f t="shared" si="0"/>
        <v>5.1172631482639258E-2</v>
      </c>
      <c r="F44" s="11">
        <f t="shared" si="1"/>
        <v>2.8526784488937</v>
      </c>
    </row>
    <row r="45" spans="1:6" ht="15.75" customHeight="1">
      <c r="A45" s="5">
        <v>1</v>
      </c>
      <c r="B45" s="7">
        <v>43</v>
      </c>
      <c r="C45" s="7">
        <v>63817</v>
      </c>
      <c r="D45" s="9">
        <f>+VLOOKUP(A45,Regiones!$A$2:$C$26,3,FALSE)</f>
        <v>1311580</v>
      </c>
      <c r="E45" s="11">
        <f t="shared" si="0"/>
        <v>4.8656582137574525E-2</v>
      </c>
      <c r="F45" s="11">
        <f t="shared" si="1"/>
        <v>2.9013350310312744</v>
      </c>
    </row>
    <row r="46" spans="1:6" ht="15.75" customHeight="1">
      <c r="A46" s="5">
        <v>1</v>
      </c>
      <c r="B46" s="7">
        <v>44</v>
      </c>
      <c r="C46" s="7">
        <v>64663</v>
      </c>
      <c r="D46" s="9">
        <f>+VLOOKUP(A46,Regiones!$A$2:$C$26,3,FALSE)</f>
        <v>1311580</v>
      </c>
      <c r="E46" s="11">
        <f t="shared" si="0"/>
        <v>4.9301605696945666E-2</v>
      </c>
      <c r="F46" s="11">
        <f t="shared" si="1"/>
        <v>2.9506366367282202</v>
      </c>
    </row>
    <row r="47" spans="1:6" ht="15.75" customHeight="1">
      <c r="A47" s="5">
        <v>1</v>
      </c>
      <c r="B47" s="7">
        <v>45</v>
      </c>
      <c r="C47" s="7">
        <v>66879</v>
      </c>
      <c r="D47" s="9">
        <f>+VLOOKUP(A47,Regiones!$A$2:$C$26,3,FALSE)</f>
        <v>1311580</v>
      </c>
      <c r="E47" s="11">
        <f t="shared" si="0"/>
        <v>5.0991170954116406E-2</v>
      </c>
      <c r="F47" s="11">
        <f t="shared" si="1"/>
        <v>3.0016278076823366</v>
      </c>
    </row>
    <row r="48" spans="1:6" ht="15.75" customHeight="1">
      <c r="A48" s="5">
        <v>1</v>
      </c>
      <c r="B48" s="7">
        <v>46</v>
      </c>
      <c r="C48" s="7">
        <v>65399</v>
      </c>
      <c r="D48" s="9">
        <f>+VLOOKUP(A48,Regiones!$A$2:$C$26,3,FALSE)</f>
        <v>1311580</v>
      </c>
      <c r="E48" s="11">
        <f t="shared" si="0"/>
        <v>4.9862760944814649E-2</v>
      </c>
      <c r="F48" s="11">
        <f t="shared" si="1"/>
        <v>3.0514905686271514</v>
      </c>
    </row>
    <row r="49" spans="1:6" ht="15.75" customHeight="1">
      <c r="A49" s="5">
        <v>1</v>
      </c>
      <c r="B49" s="7">
        <v>47</v>
      </c>
      <c r="C49" s="7">
        <v>66064</v>
      </c>
      <c r="D49" s="9">
        <f>+VLOOKUP(A49,Regiones!$A$2:$C$26,3,FALSE)</f>
        <v>1311580</v>
      </c>
      <c r="E49" s="11">
        <f t="shared" si="0"/>
        <v>5.0369783009804971E-2</v>
      </c>
      <c r="F49" s="11">
        <f t="shared" si="1"/>
        <v>3.1018603516369563</v>
      </c>
    </row>
    <row r="50" spans="1:6" ht="15.75" customHeight="1">
      <c r="A50" s="5">
        <v>1</v>
      </c>
      <c r="B50" s="7">
        <v>48</v>
      </c>
      <c r="C50" s="7">
        <v>64036</v>
      </c>
      <c r="D50" s="9">
        <f>+VLOOKUP(A50,Regiones!$A$2:$C$26,3,FALSE)</f>
        <v>1311580</v>
      </c>
      <c r="E50" s="11">
        <f t="shared" si="0"/>
        <v>4.8823556321383368E-2</v>
      </c>
      <c r="F50" s="11">
        <f t="shared" si="1"/>
        <v>3.1506839079583395</v>
      </c>
    </row>
    <row r="51" spans="1:6" ht="15.75" customHeight="1">
      <c r="A51" s="5">
        <v>1</v>
      </c>
      <c r="B51" s="7">
        <v>49</v>
      </c>
      <c r="C51" s="7">
        <v>62844</v>
      </c>
      <c r="D51" s="9">
        <f>+VLOOKUP(A51,Regiones!$A$2:$C$26,3,FALSE)</f>
        <v>1311580</v>
      </c>
      <c r="E51" s="11">
        <f t="shared" si="0"/>
        <v>4.791472880037817E-2</v>
      </c>
      <c r="F51" s="11">
        <f t="shared" si="1"/>
        <v>3.1985986367587178</v>
      </c>
    </row>
    <row r="52" spans="1:6" ht="15.75" customHeight="1">
      <c r="A52" s="5">
        <v>1</v>
      </c>
      <c r="B52" s="7">
        <v>50</v>
      </c>
      <c r="C52" s="7">
        <v>64400</v>
      </c>
      <c r="D52" s="9">
        <f>+VLOOKUP(A52,Regiones!$A$2:$C$26,3,FALSE)</f>
        <v>1311580</v>
      </c>
      <c r="E52" s="11">
        <f t="shared" si="0"/>
        <v>4.9101084188535961E-2</v>
      </c>
      <c r="F52" s="11">
        <f t="shared" si="1"/>
        <v>3.2476997209472538</v>
      </c>
    </row>
    <row r="53" spans="1:6" ht="15.75" customHeight="1">
      <c r="A53" s="5">
        <v>1</v>
      </c>
      <c r="B53" s="7">
        <v>51</v>
      </c>
      <c r="C53" s="7">
        <v>59540</v>
      </c>
      <c r="D53" s="9">
        <f>+VLOOKUP(A53,Regiones!$A$2:$C$26,3,FALSE)</f>
        <v>1311580</v>
      </c>
      <c r="E53" s="11">
        <f t="shared" si="0"/>
        <v>4.5395629698531545E-2</v>
      </c>
      <c r="F53" s="11">
        <f t="shared" si="1"/>
        <v>3.2930953506457854</v>
      </c>
    </row>
    <row r="54" spans="1:6" ht="15.75" customHeight="1">
      <c r="A54" s="5">
        <v>1</v>
      </c>
      <c r="B54" s="7">
        <v>52</v>
      </c>
      <c r="C54" s="7">
        <v>58963</v>
      </c>
      <c r="D54" s="9">
        <f>+VLOOKUP(A54,Regiones!$A$2:$C$26,3,FALSE)</f>
        <v>1311580</v>
      </c>
      <c r="E54" s="11">
        <f t="shared" si="0"/>
        <v>4.4955702282742954E-2</v>
      </c>
      <c r="F54" s="11">
        <f t="shared" si="1"/>
        <v>3.3380510529285283</v>
      </c>
    </row>
    <row r="55" spans="1:6" ht="15.75" customHeight="1">
      <c r="A55" s="5">
        <v>1</v>
      </c>
      <c r="B55" s="7">
        <v>53</v>
      </c>
      <c r="C55" s="7">
        <v>58969</v>
      </c>
      <c r="D55" s="9">
        <f>+VLOOKUP(A55,Regiones!$A$2:$C$26,3,FALSE)</f>
        <v>1311580</v>
      </c>
      <c r="E55" s="11">
        <f t="shared" si="0"/>
        <v>4.4960276917915799E-2</v>
      </c>
      <c r="F55" s="11">
        <f t="shared" si="1"/>
        <v>3.3830113298464441</v>
      </c>
    </row>
    <row r="56" spans="1:6" ht="15.75" customHeight="1">
      <c r="A56" s="5">
        <v>1</v>
      </c>
      <c r="B56" s="7">
        <v>54</v>
      </c>
      <c r="C56" s="7">
        <v>58495</v>
      </c>
      <c r="D56" s="9">
        <f>+VLOOKUP(A56,Regiones!$A$2:$C$26,3,FALSE)</f>
        <v>1311580</v>
      </c>
      <c r="E56" s="11">
        <f t="shared" si="0"/>
        <v>4.4598880739261042E-2</v>
      </c>
      <c r="F56" s="11">
        <f t="shared" si="1"/>
        <v>3.4276102105857054</v>
      </c>
    </row>
    <row r="57" spans="1:6" ht="15.75" customHeight="1">
      <c r="A57" s="5">
        <v>1</v>
      </c>
      <c r="B57" s="7">
        <v>55</v>
      </c>
      <c r="C57" s="7">
        <v>57892</v>
      </c>
      <c r="D57" s="9">
        <f>+VLOOKUP(A57,Regiones!$A$2:$C$26,3,FALSE)</f>
        <v>1311580</v>
      </c>
      <c r="E57" s="11">
        <f t="shared" si="0"/>
        <v>4.4139129904390124E-2</v>
      </c>
      <c r="F57" s="11">
        <f t="shared" si="1"/>
        <v>3.4717493404900956</v>
      </c>
    </row>
    <row r="58" spans="1:6" ht="15.75" customHeight="1">
      <c r="A58" s="5">
        <v>1</v>
      </c>
      <c r="B58" s="7">
        <v>56</v>
      </c>
      <c r="C58" s="7">
        <v>56082</v>
      </c>
      <c r="D58" s="9">
        <f>+VLOOKUP(A58,Regiones!$A$2:$C$26,3,FALSE)</f>
        <v>1311580</v>
      </c>
      <c r="E58" s="11">
        <f t="shared" si="0"/>
        <v>4.2759114960581893E-2</v>
      </c>
      <c r="F58" s="11">
        <f t="shared" si="1"/>
        <v>3.5145084554506774</v>
      </c>
    </row>
    <row r="59" spans="1:6" ht="15.75" customHeight="1">
      <c r="A59" s="5">
        <v>1</v>
      </c>
      <c r="B59" s="7">
        <v>57</v>
      </c>
      <c r="C59" s="7">
        <v>54765</v>
      </c>
      <c r="D59" s="9">
        <f>+VLOOKUP(A59,Regiones!$A$2:$C$26,3,FALSE)</f>
        <v>1311580</v>
      </c>
      <c r="E59" s="11">
        <f t="shared" si="0"/>
        <v>4.1754982540142427E-2</v>
      </c>
      <c r="F59" s="11">
        <f t="shared" si="1"/>
        <v>3.55626343799082</v>
      </c>
    </row>
    <row r="60" spans="1:6" ht="15.75" customHeight="1">
      <c r="A60" s="5">
        <v>1</v>
      </c>
      <c r="B60" s="7">
        <v>58</v>
      </c>
      <c r="C60" s="7">
        <v>54727</v>
      </c>
      <c r="D60" s="9">
        <f>+VLOOKUP(A60,Regiones!$A$2:$C$26,3,FALSE)</f>
        <v>1311580</v>
      </c>
      <c r="E60" s="11">
        <f t="shared" si="0"/>
        <v>4.1726009850714403E-2</v>
      </c>
      <c r="F60" s="11">
        <f t="shared" si="1"/>
        <v>3.5979894478415346</v>
      </c>
    </row>
    <row r="61" spans="1:6" ht="15.75" customHeight="1">
      <c r="A61" s="5">
        <v>1</v>
      </c>
      <c r="B61" s="7">
        <v>59</v>
      </c>
      <c r="C61" s="7">
        <v>54331</v>
      </c>
      <c r="D61" s="9">
        <f>+VLOOKUP(A61,Regiones!$A$2:$C$26,3,FALSE)</f>
        <v>1311580</v>
      </c>
      <c r="E61" s="11">
        <f t="shared" si="0"/>
        <v>4.1424083929306639E-2</v>
      </c>
      <c r="F61" s="11">
        <f t="shared" si="1"/>
        <v>3.6394135317708414</v>
      </c>
    </row>
    <row r="62" spans="1:6" ht="15.75" customHeight="1">
      <c r="A62" s="5">
        <v>1</v>
      </c>
      <c r="B62" s="7">
        <v>60</v>
      </c>
      <c r="C62" s="7">
        <v>55473</v>
      </c>
      <c r="D62" s="9">
        <f>+VLOOKUP(A62,Regiones!$A$2:$C$26,3,FALSE)</f>
        <v>1311580</v>
      </c>
      <c r="E62" s="11">
        <f t="shared" si="0"/>
        <v>4.229478949053813E-2</v>
      </c>
      <c r="F62" s="11">
        <f t="shared" si="1"/>
        <v>3.6817083212613797</v>
      </c>
    </row>
    <row r="63" spans="1:6" ht="15.75" customHeight="1">
      <c r="A63" s="5">
        <v>1</v>
      </c>
      <c r="B63" s="7">
        <v>61</v>
      </c>
      <c r="C63" s="7">
        <v>51114</v>
      </c>
      <c r="D63" s="9">
        <f>+VLOOKUP(A63,Regiones!$A$2:$C$26,3,FALSE)</f>
        <v>1311580</v>
      </c>
      <c r="E63" s="11">
        <f t="shared" si="0"/>
        <v>3.8971317037466265E-2</v>
      </c>
      <c r="F63" s="11">
        <f t="shared" si="1"/>
        <v>3.7206796382988458</v>
      </c>
    </row>
    <row r="64" spans="1:6" ht="15.75" customHeight="1">
      <c r="A64" s="5">
        <v>1</v>
      </c>
      <c r="B64" s="7">
        <v>62</v>
      </c>
      <c r="C64" s="7">
        <v>50327</v>
      </c>
      <c r="D64" s="9">
        <f>+VLOOKUP(A64,Regiones!$A$2:$C$26,3,FALSE)</f>
        <v>1311580</v>
      </c>
      <c r="E64" s="11">
        <f t="shared" si="0"/>
        <v>3.8371277390628095E-2</v>
      </c>
      <c r="F64" s="11">
        <f t="shared" si="1"/>
        <v>3.7590509156894738</v>
      </c>
    </row>
    <row r="65" spans="1:6" ht="15.75" customHeight="1">
      <c r="A65" s="5">
        <v>1</v>
      </c>
      <c r="B65" s="7">
        <v>63</v>
      </c>
      <c r="C65" s="7">
        <v>48194</v>
      </c>
      <c r="D65" s="9">
        <f>+VLOOKUP(A65,Regiones!$A$2:$C$26,3,FALSE)</f>
        <v>1311580</v>
      </c>
      <c r="E65" s="11">
        <f t="shared" si="0"/>
        <v>3.6744994586681713E-2</v>
      </c>
      <c r="F65" s="11">
        <f t="shared" si="1"/>
        <v>3.7957959102761554</v>
      </c>
    </row>
    <row r="66" spans="1:6" ht="15.75" customHeight="1">
      <c r="A66" s="5">
        <v>1</v>
      </c>
      <c r="B66" s="7">
        <v>64</v>
      </c>
      <c r="C66" s="7">
        <v>47331</v>
      </c>
      <c r="D66" s="9">
        <f>+VLOOKUP(A66,Regiones!$A$2:$C$26,3,FALSE)</f>
        <v>1311580</v>
      </c>
      <c r="E66" s="11">
        <f t="shared" si="0"/>
        <v>3.608700956098751E-2</v>
      </c>
      <c r="F66" s="11">
        <f t="shared" si="1"/>
        <v>3.8318829198371427</v>
      </c>
    </row>
    <row r="67" spans="1:6" ht="15.75" customHeight="1">
      <c r="A67" s="5">
        <v>1</v>
      </c>
      <c r="B67" s="7">
        <v>65</v>
      </c>
      <c r="C67" s="7">
        <v>47825</v>
      </c>
      <c r="D67" s="9">
        <f>+VLOOKUP(A67,Regiones!$A$2:$C$26,3,FALSE)</f>
        <v>1311580</v>
      </c>
      <c r="E67" s="11">
        <f t="shared" si="0"/>
        <v>3.6463654523551749E-2</v>
      </c>
      <c r="F67" s="11">
        <f t="shared" si="1"/>
        <v>3.8683465743606944</v>
      </c>
    </row>
    <row r="68" spans="1:6" ht="15.75" customHeight="1">
      <c r="A68" s="5">
        <v>1</v>
      </c>
      <c r="B68" s="7">
        <v>66</v>
      </c>
      <c r="C68" s="7">
        <v>42743</v>
      </c>
      <c r="D68" s="9">
        <f>+VLOOKUP(A68,Regiones!$A$2:$C$26,3,FALSE)</f>
        <v>1311580</v>
      </c>
      <c r="E68" s="11">
        <f t="shared" si="0"/>
        <v>3.2588938532152063E-2</v>
      </c>
      <c r="F68" s="11">
        <f t="shared" si="1"/>
        <v>3.9009355128928465</v>
      </c>
    </row>
    <row r="69" spans="1:6" ht="15.75" customHeight="1">
      <c r="A69" s="5">
        <v>1</v>
      </c>
      <c r="B69" s="7">
        <v>67</v>
      </c>
      <c r="C69" s="7">
        <v>41158</v>
      </c>
      <c r="D69" s="9">
        <f>+VLOOKUP(A69,Regiones!$A$2:$C$26,3,FALSE)</f>
        <v>1311580</v>
      </c>
      <c r="E69" s="11">
        <f t="shared" si="0"/>
        <v>3.1380472407325513E-2</v>
      </c>
      <c r="F69" s="11">
        <f t="shared" si="1"/>
        <v>3.9323159853001721</v>
      </c>
    </row>
    <row r="70" spans="1:6" ht="15.75" customHeight="1">
      <c r="A70" s="5">
        <v>1</v>
      </c>
      <c r="B70" s="7">
        <v>68</v>
      </c>
      <c r="C70" s="7">
        <v>38652</v>
      </c>
      <c r="D70" s="9">
        <f>+VLOOKUP(A70,Regiones!$A$2:$C$26,3,FALSE)</f>
        <v>1311580</v>
      </c>
      <c r="E70" s="11">
        <f t="shared" si="0"/>
        <v>2.9469799783467268E-2</v>
      </c>
      <c r="F70" s="11">
        <f t="shared" si="1"/>
        <v>3.9617857850836393</v>
      </c>
    </row>
    <row r="71" spans="1:6" ht="15.75" customHeight="1">
      <c r="A71" s="5">
        <v>1</v>
      </c>
      <c r="B71" s="7">
        <v>69</v>
      </c>
      <c r="C71" s="7">
        <v>36958</v>
      </c>
      <c r="D71" s="9">
        <f>+VLOOKUP(A71,Regiones!$A$2:$C$26,3,FALSE)</f>
        <v>1311580</v>
      </c>
      <c r="E71" s="11">
        <f t="shared" si="0"/>
        <v>2.817822778633404E-2</v>
      </c>
      <c r="F71" s="11">
        <f t="shared" si="1"/>
        <v>3.9899640128699732</v>
      </c>
    </row>
    <row r="72" spans="1:6" ht="15.75" customHeight="1">
      <c r="A72" s="5">
        <v>1</v>
      </c>
      <c r="B72" s="7">
        <v>70</v>
      </c>
      <c r="C72" s="7">
        <v>38545</v>
      </c>
      <c r="D72" s="9">
        <f>+VLOOKUP(A72,Regiones!$A$2:$C$26,3,FALSE)</f>
        <v>1311580</v>
      </c>
      <c r="E72" s="11">
        <f t="shared" si="0"/>
        <v>2.9388218789551532E-2</v>
      </c>
      <c r="F72" s="11">
        <f t="shared" si="1"/>
        <v>4.0193522316595249</v>
      </c>
    </row>
    <row r="73" spans="1:6" ht="15.75" customHeight="1">
      <c r="A73" s="5">
        <v>1</v>
      </c>
      <c r="B73" s="7">
        <v>71</v>
      </c>
      <c r="C73" s="7">
        <v>34589</v>
      </c>
      <c r="D73" s="9">
        <f>+VLOOKUP(A73,Regiones!$A$2:$C$26,3,FALSE)</f>
        <v>1311580</v>
      </c>
      <c r="E73" s="11">
        <f t="shared" si="0"/>
        <v>2.6372009332255753E-2</v>
      </c>
      <c r="F73" s="11">
        <f t="shared" si="1"/>
        <v>4.0457242409917811</v>
      </c>
    </row>
    <row r="74" spans="1:6" ht="15.75" customHeight="1">
      <c r="A74" s="5">
        <v>1</v>
      </c>
      <c r="B74" s="7">
        <v>72</v>
      </c>
      <c r="C74" s="7">
        <v>32229</v>
      </c>
      <c r="D74" s="9">
        <f>+VLOOKUP(A74,Regiones!$A$2:$C$26,3,FALSE)</f>
        <v>1311580</v>
      </c>
      <c r="E74" s="11">
        <f t="shared" si="0"/>
        <v>2.4572652830936733E-2</v>
      </c>
      <c r="F74" s="11">
        <f t="shared" si="1"/>
        <v>4.070296893822718</v>
      </c>
    </row>
    <row r="75" spans="1:6" ht="15.75" customHeight="1">
      <c r="A75" s="5">
        <v>1</v>
      </c>
      <c r="B75" s="7">
        <v>73</v>
      </c>
      <c r="C75" s="7">
        <v>31289</v>
      </c>
      <c r="D75" s="9">
        <f>+VLOOKUP(A75,Regiones!$A$2:$C$26,3,FALSE)</f>
        <v>1311580</v>
      </c>
      <c r="E75" s="11">
        <f t="shared" si="0"/>
        <v>2.3855959987191023E-2</v>
      </c>
      <c r="F75" s="11">
        <f t="shared" si="1"/>
        <v>4.0941528538099092</v>
      </c>
    </row>
    <row r="76" spans="1:6" ht="15.75" customHeight="1">
      <c r="A76" s="5">
        <v>1</v>
      </c>
      <c r="B76" s="7">
        <v>74</v>
      </c>
      <c r="C76" s="7">
        <v>30400</v>
      </c>
      <c r="D76" s="9">
        <f>+VLOOKUP(A76,Regiones!$A$2:$C$26,3,FALSE)</f>
        <v>1311580</v>
      </c>
      <c r="E76" s="11">
        <f t="shared" si="0"/>
        <v>2.3178151542414493E-2</v>
      </c>
      <c r="F76" s="11">
        <f t="shared" si="1"/>
        <v>4.117331005352324</v>
      </c>
    </row>
    <row r="77" spans="1:6" ht="15.75" customHeight="1">
      <c r="A77" s="5">
        <v>1</v>
      </c>
      <c r="B77" s="7">
        <v>75</v>
      </c>
      <c r="C77" s="7">
        <v>29952</v>
      </c>
      <c r="D77" s="9">
        <f>+VLOOKUP(A77,Regiones!$A$2:$C$26,3,FALSE)</f>
        <v>1311580</v>
      </c>
      <c r="E77" s="11">
        <f t="shared" si="0"/>
        <v>2.2836578782842069E-2</v>
      </c>
      <c r="F77" s="11">
        <f t="shared" si="1"/>
        <v>4.1401675841351659</v>
      </c>
    </row>
    <row r="78" spans="1:6" ht="15.75" customHeight="1">
      <c r="A78" s="5">
        <v>1</v>
      </c>
      <c r="B78" s="7">
        <v>76</v>
      </c>
      <c r="C78" s="7">
        <v>27125</v>
      </c>
      <c r="D78" s="9">
        <f>+VLOOKUP(A78,Regiones!$A$2:$C$26,3,FALSE)</f>
        <v>1311580</v>
      </c>
      <c r="E78" s="11">
        <f t="shared" si="0"/>
        <v>2.0681163177236617E-2</v>
      </c>
      <c r="F78" s="11">
        <f t="shared" si="1"/>
        <v>4.1608487473124027</v>
      </c>
    </row>
    <row r="79" spans="1:6" ht="15.75" customHeight="1">
      <c r="A79" s="5">
        <v>1</v>
      </c>
      <c r="B79" s="7">
        <v>77</v>
      </c>
      <c r="C79" s="7">
        <v>26222</v>
      </c>
      <c r="D79" s="9">
        <f>+VLOOKUP(A79,Regiones!$A$2:$C$26,3,FALSE)</f>
        <v>1311580</v>
      </c>
      <c r="E79" s="11">
        <f t="shared" si="0"/>
        <v>1.9992680583723447E-2</v>
      </c>
      <c r="F79" s="11">
        <f t="shared" si="1"/>
        <v>4.1808414278961266</v>
      </c>
    </row>
    <row r="80" spans="1:6" ht="15.75" customHeight="1">
      <c r="A80" s="5">
        <v>1</v>
      </c>
      <c r="B80" s="7">
        <v>78</v>
      </c>
      <c r="C80" s="7">
        <v>26351</v>
      </c>
      <c r="D80" s="9">
        <f>+VLOOKUP(A80,Regiones!$A$2:$C$26,3,FALSE)</f>
        <v>1311580</v>
      </c>
      <c r="E80" s="11">
        <f t="shared" si="0"/>
        <v>2.0091035239939613E-2</v>
      </c>
      <c r="F80" s="11">
        <f t="shared" si="1"/>
        <v>4.2009324631360663</v>
      </c>
    </row>
    <row r="81" spans="1:6" ht="15.75" customHeight="1">
      <c r="A81" s="5">
        <v>1</v>
      </c>
      <c r="B81" s="7">
        <v>79</v>
      </c>
      <c r="C81" s="7">
        <v>25170</v>
      </c>
      <c r="D81" s="9">
        <f>+VLOOKUP(A81,Regiones!$A$2:$C$26,3,FALSE)</f>
        <v>1311580</v>
      </c>
      <c r="E81" s="11">
        <f t="shared" si="0"/>
        <v>1.9190594550084632E-2</v>
      </c>
      <c r="F81" s="11">
        <f t="shared" si="1"/>
        <v>4.220123057686151</v>
      </c>
    </row>
    <row r="82" spans="1:6" ht="15.75" customHeight="1">
      <c r="A82" s="5">
        <v>1</v>
      </c>
      <c r="B82" s="7">
        <v>80</v>
      </c>
      <c r="C82" s="7">
        <v>23809</v>
      </c>
      <c r="D82" s="9">
        <f>+VLOOKUP(A82,Regiones!$A$2:$C$26,3,FALSE)</f>
        <v>1311580</v>
      </c>
      <c r="E82" s="11">
        <f t="shared" si="0"/>
        <v>1.8152914805044298E-2</v>
      </c>
      <c r="F82" s="11">
        <f t="shared" si="1"/>
        <v>4.2382759724911949</v>
      </c>
    </row>
    <row r="83" spans="1:6" ht="15.75" customHeight="1">
      <c r="A83" s="5">
        <v>1</v>
      </c>
      <c r="B83" s="7">
        <v>81</v>
      </c>
      <c r="C83" s="7">
        <v>21075</v>
      </c>
      <c r="D83" s="9">
        <f>+VLOOKUP(A83,Regiones!$A$2:$C$26,3,FALSE)</f>
        <v>1311580</v>
      </c>
      <c r="E83" s="11">
        <f t="shared" si="0"/>
        <v>1.6068406044617942E-2</v>
      </c>
      <c r="F83" s="11">
        <f t="shared" si="1"/>
        <v>4.254344378535813</v>
      </c>
    </row>
    <row r="84" spans="1:6" ht="15.75" customHeight="1">
      <c r="A84" s="5">
        <v>1</v>
      </c>
      <c r="B84" s="7">
        <v>82</v>
      </c>
      <c r="C84" s="7">
        <v>19272</v>
      </c>
      <c r="D84" s="9">
        <f>+VLOOKUP(A84,Regiones!$A$2:$C$26,3,FALSE)</f>
        <v>1311580</v>
      </c>
      <c r="E84" s="11">
        <f t="shared" si="0"/>
        <v>1.469372817517803E-2</v>
      </c>
      <c r="F84" s="11">
        <f t="shared" si="1"/>
        <v>4.2690381067109913</v>
      </c>
    </row>
    <row r="85" spans="1:6" ht="15.75" customHeight="1">
      <c r="A85" s="5">
        <v>1</v>
      </c>
      <c r="B85" s="7">
        <v>83</v>
      </c>
      <c r="C85" s="7">
        <v>17160</v>
      </c>
      <c r="D85" s="9">
        <f>+VLOOKUP(A85,Regiones!$A$2:$C$26,3,FALSE)</f>
        <v>1311580</v>
      </c>
      <c r="E85" s="11">
        <f t="shared" si="0"/>
        <v>1.3083456594336601E-2</v>
      </c>
      <c r="F85" s="11">
        <f t="shared" si="1"/>
        <v>4.2821215633053278</v>
      </c>
    </row>
    <row r="86" spans="1:6" ht="15.75" customHeight="1">
      <c r="A86" s="5">
        <v>1</v>
      </c>
      <c r="B86" s="7">
        <v>84</v>
      </c>
      <c r="C86" s="7">
        <v>15806</v>
      </c>
      <c r="D86" s="9">
        <f>+VLOOKUP(A86,Regiones!$A$2:$C$26,3,FALSE)</f>
        <v>1311580</v>
      </c>
      <c r="E86" s="11">
        <f t="shared" si="0"/>
        <v>1.2051113923664588E-2</v>
      </c>
      <c r="F86" s="11">
        <f t="shared" si="1"/>
        <v>4.2941726772289925</v>
      </c>
    </row>
    <row r="87" spans="1:6" ht="15.75" customHeight="1">
      <c r="A87" s="5">
        <v>1</v>
      </c>
      <c r="B87" s="7">
        <v>85</v>
      </c>
      <c r="C87" s="7">
        <v>14069</v>
      </c>
      <c r="D87" s="9">
        <f>+VLOOKUP(A87,Regiones!$A$2:$C$26,3,FALSE)</f>
        <v>1311580</v>
      </c>
      <c r="E87" s="11">
        <f t="shared" si="0"/>
        <v>1.0726757041125971E-2</v>
      </c>
      <c r="F87" s="11">
        <f t="shared" si="1"/>
        <v>4.3048994342701183</v>
      </c>
    </row>
    <row r="88" spans="1:6" ht="15.75" customHeight="1">
      <c r="A88" s="5">
        <v>1</v>
      </c>
      <c r="B88" s="7">
        <v>86</v>
      </c>
      <c r="C88" s="7">
        <v>12341</v>
      </c>
      <c r="D88" s="9">
        <f>+VLOOKUP(A88,Regiones!$A$2:$C$26,3,FALSE)</f>
        <v>1311580</v>
      </c>
      <c r="E88" s="11">
        <f t="shared" si="0"/>
        <v>9.4092621113466193E-3</v>
      </c>
      <c r="F88" s="11">
        <f t="shared" si="1"/>
        <v>4.314308696381465</v>
      </c>
    </row>
    <row r="89" spans="1:6" ht="15.75" customHeight="1">
      <c r="A89" s="5">
        <v>1</v>
      </c>
      <c r="B89" s="7">
        <v>87</v>
      </c>
      <c r="C89" s="7">
        <v>10439</v>
      </c>
      <c r="D89" s="9">
        <f>+VLOOKUP(A89,Regiones!$A$2:$C$26,3,FALSE)</f>
        <v>1311580</v>
      </c>
      <c r="E89" s="11">
        <f t="shared" si="0"/>
        <v>7.9591027615547663E-3</v>
      </c>
      <c r="F89" s="11">
        <f t="shared" si="1"/>
        <v>4.3222677991430194</v>
      </c>
    </row>
    <row r="90" spans="1:6" ht="15.75" customHeight="1">
      <c r="A90" s="5">
        <v>1</v>
      </c>
      <c r="B90" s="7">
        <v>88</v>
      </c>
      <c r="C90" s="7">
        <v>8725</v>
      </c>
      <c r="D90" s="9">
        <f>+VLOOKUP(A90,Regiones!$A$2:$C$26,3,FALSE)</f>
        <v>1311580</v>
      </c>
      <c r="E90" s="11">
        <f t="shared" si="0"/>
        <v>6.6522819805120538E-3</v>
      </c>
      <c r="F90" s="11">
        <f t="shared" si="1"/>
        <v>4.3289200811235311</v>
      </c>
    </row>
    <row r="91" spans="1:6" ht="15.75" customHeight="1">
      <c r="A91" s="5">
        <v>1</v>
      </c>
      <c r="B91" s="7">
        <v>89</v>
      </c>
      <c r="C91" s="7">
        <v>7148</v>
      </c>
      <c r="D91" s="9">
        <f>+VLOOKUP(A91,Regiones!$A$2:$C$26,3,FALSE)</f>
        <v>1311580</v>
      </c>
      <c r="E91" s="11">
        <f t="shared" si="0"/>
        <v>5.4499153692493026E-3</v>
      </c>
      <c r="F91" s="11">
        <f t="shared" si="1"/>
        <v>4.3343699964927804</v>
      </c>
    </row>
    <row r="92" spans="1:6" ht="15.75" customHeight="1">
      <c r="A92" s="5">
        <v>1</v>
      </c>
      <c r="B92" s="7">
        <v>90</v>
      </c>
      <c r="C92" s="7">
        <v>5933</v>
      </c>
      <c r="D92" s="9">
        <f>+VLOOKUP(A92,Regiones!$A$2:$C$26,3,FALSE)</f>
        <v>1311580</v>
      </c>
      <c r="E92" s="11">
        <f t="shared" si="0"/>
        <v>4.5235517467481969E-3</v>
      </c>
      <c r="F92" s="11">
        <f t="shared" si="1"/>
        <v>4.338893548239529</v>
      </c>
    </row>
    <row r="93" spans="1:6" ht="15.75" customHeight="1">
      <c r="A93" s="5">
        <v>1</v>
      </c>
      <c r="B93" s="7">
        <v>91</v>
      </c>
      <c r="C93" s="7">
        <v>4454</v>
      </c>
      <c r="D93" s="9">
        <f>+VLOOKUP(A93,Regiones!$A$2:$C$26,3,FALSE)</f>
        <v>1311580</v>
      </c>
      <c r="E93" s="11">
        <f t="shared" si="0"/>
        <v>3.3959041766419128E-3</v>
      </c>
      <c r="F93" s="11">
        <f t="shared" si="1"/>
        <v>4.3422894524161713</v>
      </c>
    </row>
    <row r="94" spans="1:6" ht="15.75" customHeight="1">
      <c r="A94" s="5">
        <v>1</v>
      </c>
      <c r="B94" s="7">
        <v>92</v>
      </c>
      <c r="C94" s="7">
        <v>3574</v>
      </c>
      <c r="D94" s="9">
        <f>+VLOOKUP(A94,Regiones!$A$2:$C$26,3,FALSE)</f>
        <v>1311580</v>
      </c>
      <c r="E94" s="11">
        <f t="shared" si="0"/>
        <v>2.7249576846246513E-3</v>
      </c>
      <c r="F94" s="11">
        <f t="shared" si="1"/>
        <v>4.3450144101007959</v>
      </c>
    </row>
    <row r="95" spans="1:6" ht="15.75" customHeight="1">
      <c r="A95" s="5">
        <v>1</v>
      </c>
      <c r="B95" s="7">
        <v>93</v>
      </c>
      <c r="C95" s="7">
        <v>2616</v>
      </c>
      <c r="D95" s="9">
        <f>+VLOOKUP(A95,Regiones!$A$2:$C$26,3,FALSE)</f>
        <v>1311580</v>
      </c>
      <c r="E95" s="11">
        <f t="shared" si="0"/>
        <v>1.994540935360405E-3</v>
      </c>
      <c r="F95" s="11">
        <f t="shared" si="1"/>
        <v>4.3470089510361563</v>
      </c>
    </row>
    <row r="96" spans="1:6" ht="15.75" customHeight="1">
      <c r="A96" s="5">
        <v>1</v>
      </c>
      <c r="B96" s="7">
        <v>94</v>
      </c>
      <c r="C96" s="7">
        <v>2087</v>
      </c>
      <c r="D96" s="9">
        <f>+VLOOKUP(A96,Regiones!$A$2:$C$26,3,FALSE)</f>
        <v>1311580</v>
      </c>
      <c r="E96" s="11">
        <f t="shared" si="0"/>
        <v>1.5912106009545739E-3</v>
      </c>
      <c r="F96" s="11">
        <f t="shared" si="1"/>
        <v>4.3486001616371111</v>
      </c>
    </row>
    <row r="97" spans="1:6" ht="15.75" customHeight="1">
      <c r="A97" s="5">
        <v>1</v>
      </c>
      <c r="B97" s="7">
        <v>95</v>
      </c>
      <c r="C97" s="7">
        <v>1488</v>
      </c>
      <c r="D97" s="9">
        <f>+VLOOKUP(A97,Regiones!$A$2:$C$26,3,FALSE)</f>
        <v>1311580</v>
      </c>
      <c r="E97" s="11">
        <f t="shared" si="0"/>
        <v>1.1345095228655515E-3</v>
      </c>
      <c r="F97" s="11">
        <f t="shared" si="1"/>
        <v>4.3497346711599763</v>
      </c>
    </row>
    <row r="98" spans="1:6" ht="15.75" customHeight="1">
      <c r="A98" s="5">
        <v>1</v>
      </c>
      <c r="B98" s="7">
        <v>96</v>
      </c>
      <c r="C98" s="7">
        <v>1131</v>
      </c>
      <c r="D98" s="9">
        <f>+VLOOKUP(A98,Regiones!$A$2:$C$26,3,FALSE)</f>
        <v>1311580</v>
      </c>
      <c r="E98" s="11">
        <f t="shared" si="0"/>
        <v>8.6231873008127597E-4</v>
      </c>
      <c r="F98" s="11">
        <f t="shared" si="1"/>
        <v>4.3505969898900574</v>
      </c>
    </row>
    <row r="99" spans="1:6" ht="15.75" customHeight="1">
      <c r="A99" s="5">
        <v>1</v>
      </c>
      <c r="B99" s="7">
        <v>97</v>
      </c>
      <c r="C99" s="7">
        <v>847</v>
      </c>
      <c r="D99" s="9">
        <f>+VLOOKUP(A99,Regiones!$A$2:$C$26,3,FALSE)</f>
        <v>1311580</v>
      </c>
      <c r="E99" s="11">
        <f t="shared" si="0"/>
        <v>6.4578599856661434E-4</v>
      </c>
      <c r="F99" s="11">
        <f t="shared" si="1"/>
        <v>4.3512427758886236</v>
      </c>
    </row>
    <row r="100" spans="1:6" ht="15.75" customHeight="1">
      <c r="A100" s="5">
        <v>1</v>
      </c>
      <c r="B100" s="7">
        <v>98</v>
      </c>
      <c r="C100" s="7">
        <v>515</v>
      </c>
      <c r="D100" s="9">
        <f>+VLOOKUP(A100,Regiones!$A$2:$C$26,3,FALSE)</f>
        <v>1311580</v>
      </c>
      <c r="E100" s="11">
        <f t="shared" si="0"/>
        <v>3.9265618566919287E-4</v>
      </c>
      <c r="F100" s="11">
        <f t="shared" si="1"/>
        <v>4.3516354320742927</v>
      </c>
    </row>
    <row r="101" spans="1:6" ht="15.75" customHeight="1">
      <c r="A101" s="5">
        <v>1</v>
      </c>
      <c r="B101" s="7">
        <v>99</v>
      </c>
      <c r="C101" s="7">
        <v>308</v>
      </c>
      <c r="D101" s="9">
        <f>+VLOOKUP(A101,Regiones!$A$2:$C$26,3,FALSE)</f>
        <v>1311580</v>
      </c>
      <c r="E101" s="11">
        <f t="shared" si="0"/>
        <v>2.3483127220604158E-4</v>
      </c>
      <c r="F101" s="11">
        <f t="shared" si="1"/>
        <v>4.3518702633464992</v>
      </c>
    </row>
    <row r="102" spans="1:6" ht="15.75" customHeight="1">
      <c r="A102" s="5">
        <v>1</v>
      </c>
      <c r="B102" s="7">
        <v>100</v>
      </c>
      <c r="C102" s="7">
        <v>222</v>
      </c>
      <c r="D102" s="9">
        <f>+VLOOKUP(A102,Regiones!$A$2:$C$26,3,FALSE)</f>
        <v>1311580</v>
      </c>
      <c r="E102" s="11">
        <f t="shared" si="0"/>
        <v>1.6926150139526372E-4</v>
      </c>
      <c r="F102" s="11">
        <f t="shared" si="1"/>
        <v>4.3520395248478945</v>
      </c>
    </row>
    <row r="103" spans="1:6" ht="15.75" customHeight="1">
      <c r="A103" s="5">
        <v>1</v>
      </c>
      <c r="B103" s="7">
        <v>101</v>
      </c>
      <c r="C103" s="7">
        <v>126</v>
      </c>
      <c r="D103" s="9">
        <f>+VLOOKUP(A103,Regiones!$A$2:$C$26,3,FALSE)</f>
        <v>1311580</v>
      </c>
      <c r="E103" s="11">
        <f t="shared" si="0"/>
        <v>9.6067338629744281E-5</v>
      </c>
      <c r="F103" s="11">
        <f t="shared" si="1"/>
        <v>4.3521355921865243</v>
      </c>
    </row>
    <row r="104" spans="1:6" ht="15.75" customHeight="1">
      <c r="A104" s="5">
        <v>1</v>
      </c>
      <c r="B104" s="7">
        <v>102</v>
      </c>
      <c r="C104" s="7">
        <v>67</v>
      </c>
      <c r="D104" s="9">
        <f>+VLOOKUP(A104,Regiones!$A$2:$C$26,3,FALSE)</f>
        <v>1311580</v>
      </c>
      <c r="E104" s="11">
        <f t="shared" si="0"/>
        <v>5.1083426096768782E-5</v>
      </c>
      <c r="F104" s="11">
        <f t="shared" si="1"/>
        <v>4.3521866756126215</v>
      </c>
    </row>
    <row r="105" spans="1:6" ht="15.75" customHeight="1">
      <c r="A105" s="5">
        <v>1</v>
      </c>
      <c r="B105" s="7">
        <v>103</v>
      </c>
      <c r="C105" s="7">
        <v>31</v>
      </c>
      <c r="D105" s="9">
        <f>+VLOOKUP(A105,Regiones!$A$2:$C$26,3,FALSE)</f>
        <v>1311580</v>
      </c>
      <c r="E105" s="11">
        <f t="shared" si="0"/>
        <v>2.3635615059698989E-5</v>
      </c>
      <c r="F105" s="11">
        <f t="shared" si="1"/>
        <v>4.3522103112276813</v>
      </c>
    </row>
    <row r="106" spans="1:6" ht="15.75" customHeight="1">
      <c r="A106" s="5">
        <v>1</v>
      </c>
      <c r="B106" s="7">
        <v>104</v>
      </c>
      <c r="C106" s="7">
        <v>19</v>
      </c>
      <c r="D106" s="9">
        <f>+VLOOKUP(A106,Regiones!$A$2:$C$26,3,FALSE)</f>
        <v>1311580</v>
      </c>
      <c r="E106" s="11">
        <f t="shared" si="0"/>
        <v>1.4486344714009058E-5</v>
      </c>
      <c r="F106" s="11">
        <f t="shared" si="1"/>
        <v>4.3522247975723953</v>
      </c>
    </row>
    <row r="107" spans="1:6" ht="15.75" customHeight="1">
      <c r="A107" s="5">
        <v>1</v>
      </c>
      <c r="B107" s="7">
        <v>105</v>
      </c>
      <c r="C107" s="7">
        <v>18</v>
      </c>
      <c r="D107" s="9">
        <f>+VLOOKUP(A107,Regiones!$A$2:$C$26,3,FALSE)</f>
        <v>1311580</v>
      </c>
      <c r="E107" s="11">
        <f t="shared" si="0"/>
        <v>1.3723905518534896E-5</v>
      </c>
      <c r="F107" s="11">
        <f t="shared" si="1"/>
        <v>4.352238521477914</v>
      </c>
    </row>
    <row r="108" spans="1:6" ht="15.75" customHeight="1">
      <c r="A108" s="5">
        <v>1</v>
      </c>
      <c r="B108" s="7">
        <v>106</v>
      </c>
      <c r="C108" s="7">
        <v>11</v>
      </c>
      <c r="D108" s="9">
        <f>+VLOOKUP(A108,Regiones!$A$2:$C$26,3,FALSE)</f>
        <v>1311580</v>
      </c>
      <c r="E108" s="11">
        <f t="shared" si="0"/>
        <v>8.3868311502157711E-6</v>
      </c>
      <c r="F108" s="11">
        <f t="shared" si="1"/>
        <v>4.3522469083090645</v>
      </c>
    </row>
    <row r="109" spans="1:6" ht="15.75" customHeight="1">
      <c r="A109" s="5">
        <v>1</v>
      </c>
      <c r="B109" s="7">
        <v>107</v>
      </c>
      <c r="C109" s="7">
        <v>14</v>
      </c>
      <c r="D109" s="9">
        <f>+VLOOKUP(A109,Regiones!$A$2:$C$26,3,FALSE)</f>
        <v>1311580</v>
      </c>
      <c r="E109" s="11">
        <f t="shared" si="0"/>
        <v>1.0674148736638253E-5</v>
      </c>
      <c r="F109" s="11">
        <f t="shared" si="1"/>
        <v>4.3522575824578009</v>
      </c>
    </row>
    <row r="110" spans="1:6" ht="15.75" customHeight="1">
      <c r="A110" s="5">
        <v>1</v>
      </c>
      <c r="B110" s="7">
        <v>108</v>
      </c>
      <c r="C110" s="7">
        <v>3</v>
      </c>
      <c r="D110" s="9">
        <f>+VLOOKUP(A110,Regiones!$A$2:$C$26,3,FALSE)</f>
        <v>1311580</v>
      </c>
      <c r="E110" s="11">
        <f t="shared" si="0"/>
        <v>2.2873175864224828E-6</v>
      </c>
      <c r="F110" s="11">
        <f t="shared" si="1"/>
        <v>4.3522598697753869</v>
      </c>
    </row>
    <row r="111" spans="1:6" ht="15.75" customHeight="1">
      <c r="A111" s="5">
        <v>1</v>
      </c>
      <c r="B111" s="7">
        <v>109</v>
      </c>
      <c r="C111" s="7">
        <v>9</v>
      </c>
      <c r="D111" s="9">
        <f>+VLOOKUP(A111,Regiones!$A$2:$C$26,3,FALSE)</f>
        <v>1311580</v>
      </c>
      <c r="E111" s="11">
        <f t="shared" si="0"/>
        <v>6.8619527592674481E-6</v>
      </c>
      <c r="F111" s="11">
        <f t="shared" si="1"/>
        <v>4.3522667317281458</v>
      </c>
    </row>
    <row r="112" spans="1:6" ht="15.75" customHeight="1">
      <c r="A112" s="5">
        <v>1</v>
      </c>
      <c r="B112" s="7">
        <v>110</v>
      </c>
      <c r="C112" s="7">
        <v>23</v>
      </c>
      <c r="D112" s="9">
        <f>+VLOOKUP(A112,Regiones!$A$2:$C$26,3,FALSE)</f>
        <v>1311580</v>
      </c>
      <c r="E112" s="11">
        <f t="shared" si="0"/>
        <v>1.7536101495905701E-5</v>
      </c>
      <c r="F112" s="11">
        <f t="shared" si="1"/>
        <v>4.3522842678296421</v>
      </c>
    </row>
    <row r="113" spans="1:6" ht="15.75" customHeight="1">
      <c r="A113" s="5">
        <v>2</v>
      </c>
      <c r="B113" s="7">
        <v>0</v>
      </c>
      <c r="C113" s="7">
        <v>173159</v>
      </c>
      <c r="D113" s="9">
        <f>+VLOOKUP(A113,Regiones!$A$2:$C$26,3,FALSE)</f>
        <v>125666</v>
      </c>
      <c r="E113" s="11">
        <f t="shared" si="0"/>
        <v>1.3779303868986041</v>
      </c>
      <c r="F113" s="11">
        <f t="shared" si="1"/>
        <v>1.3779303868986041</v>
      </c>
    </row>
    <row r="114" spans="1:6" ht="15.75" customHeight="1">
      <c r="A114" s="5">
        <v>2</v>
      </c>
      <c r="B114" s="7">
        <v>1</v>
      </c>
      <c r="C114" s="7">
        <v>167750</v>
      </c>
      <c r="D114" s="9">
        <f>+VLOOKUP(A114,Regiones!$A$2:$C$26,3,FALSE)</f>
        <v>125666</v>
      </c>
      <c r="E114" s="11">
        <f t="shared" si="0"/>
        <v>1.3348877182372321</v>
      </c>
      <c r="F114" s="11">
        <f t="shared" si="1"/>
        <v>2.7128181051358364</v>
      </c>
    </row>
    <row r="115" spans="1:6" ht="15.75" customHeight="1">
      <c r="A115" s="5">
        <v>2</v>
      </c>
      <c r="B115" s="7">
        <v>2</v>
      </c>
      <c r="C115" s="7">
        <v>170290</v>
      </c>
      <c r="D115" s="9">
        <f>+VLOOKUP(A115,Regiones!$A$2:$C$26,3,FALSE)</f>
        <v>125666</v>
      </c>
      <c r="E115" s="11">
        <f t="shared" si="0"/>
        <v>1.3551000270558464</v>
      </c>
      <c r="F115" s="11">
        <f t="shared" si="1"/>
        <v>4.0679181321916831</v>
      </c>
    </row>
    <row r="116" spans="1:6" ht="15.75" customHeight="1">
      <c r="A116" s="5">
        <v>2</v>
      </c>
      <c r="B116" s="7">
        <v>3</v>
      </c>
      <c r="C116" s="7">
        <v>162399</v>
      </c>
      <c r="D116" s="9">
        <f>+VLOOKUP(A116,Regiones!$A$2:$C$26,3,FALSE)</f>
        <v>125666</v>
      </c>
      <c r="E116" s="11">
        <f t="shared" si="0"/>
        <v>1.2923065904858912</v>
      </c>
      <c r="F116" s="11">
        <f t="shared" si="1"/>
        <v>5.3602247226775743</v>
      </c>
    </row>
    <row r="117" spans="1:6" ht="15.75" customHeight="1">
      <c r="A117" s="5">
        <v>2</v>
      </c>
      <c r="B117" s="7">
        <v>4</v>
      </c>
      <c r="C117" s="7">
        <v>165205</v>
      </c>
      <c r="D117" s="9">
        <f>+VLOOKUP(A117,Regiones!$A$2:$C$26,3,FALSE)</f>
        <v>125666</v>
      </c>
      <c r="E117" s="11">
        <f t="shared" si="0"/>
        <v>1.3146356214091321</v>
      </c>
      <c r="F117" s="11">
        <f t="shared" si="1"/>
        <v>6.6748603440867065</v>
      </c>
    </row>
    <row r="118" spans="1:6" ht="15.75" customHeight="1">
      <c r="A118" s="5">
        <v>2</v>
      </c>
      <c r="B118" s="7">
        <v>5</v>
      </c>
      <c r="C118" s="7">
        <v>167734</v>
      </c>
      <c r="D118" s="9">
        <f>+VLOOKUP(A118,Regiones!$A$2:$C$26,3,FALSE)</f>
        <v>125666</v>
      </c>
      <c r="E118" s="11">
        <f t="shared" si="0"/>
        <v>1.3347603966068786</v>
      </c>
      <c r="F118" s="11">
        <f t="shared" si="1"/>
        <v>8.0096207406935847</v>
      </c>
    </row>
    <row r="119" spans="1:6" ht="15.75" customHeight="1">
      <c r="A119" s="5">
        <v>2</v>
      </c>
      <c r="B119" s="7">
        <v>6</v>
      </c>
      <c r="C119" s="7">
        <v>166909</v>
      </c>
      <c r="D119" s="9">
        <f>+VLOOKUP(A119,Regiones!$A$2:$C$26,3,FALSE)</f>
        <v>125666</v>
      </c>
      <c r="E119" s="11">
        <f t="shared" si="0"/>
        <v>1.3281953750417774</v>
      </c>
      <c r="F119" s="11">
        <f t="shared" si="1"/>
        <v>9.3378161157353627</v>
      </c>
    </row>
    <row r="120" spans="1:6" ht="15.75" customHeight="1">
      <c r="A120" s="5">
        <v>2</v>
      </c>
      <c r="B120" s="7">
        <v>7</v>
      </c>
      <c r="C120" s="7">
        <v>161735</v>
      </c>
      <c r="D120" s="9">
        <f>+VLOOKUP(A120,Regiones!$A$2:$C$26,3,FALSE)</f>
        <v>125666</v>
      </c>
      <c r="E120" s="11">
        <f t="shared" si="0"/>
        <v>1.287022742826222</v>
      </c>
      <c r="F120" s="11">
        <f t="shared" si="1"/>
        <v>10.624838858561585</v>
      </c>
    </row>
    <row r="121" spans="1:6" ht="15.75" customHeight="1">
      <c r="A121" s="5">
        <v>2</v>
      </c>
      <c r="B121" s="7">
        <v>8</v>
      </c>
      <c r="C121" s="7">
        <v>160563</v>
      </c>
      <c r="D121" s="9">
        <f>+VLOOKUP(A121,Regiones!$A$2:$C$26,3,FALSE)</f>
        <v>125666</v>
      </c>
      <c r="E121" s="11">
        <f t="shared" si="0"/>
        <v>1.2776964334028298</v>
      </c>
      <c r="F121" s="11">
        <f t="shared" si="1"/>
        <v>11.902535291964416</v>
      </c>
    </row>
    <row r="122" spans="1:6" ht="15.75" customHeight="1">
      <c r="A122" s="5">
        <v>2</v>
      </c>
      <c r="B122" s="7">
        <v>9</v>
      </c>
      <c r="C122" s="7">
        <v>161839</v>
      </c>
      <c r="D122" s="9">
        <f>+VLOOKUP(A122,Regiones!$A$2:$C$26,3,FALSE)</f>
        <v>125666</v>
      </c>
      <c r="E122" s="11">
        <f t="shared" si="0"/>
        <v>1.2878503334235194</v>
      </c>
      <c r="F122" s="11">
        <f t="shared" si="1"/>
        <v>13.190385625387934</v>
      </c>
    </row>
    <row r="123" spans="1:6" ht="15.75" customHeight="1">
      <c r="A123" s="5">
        <v>2</v>
      </c>
      <c r="B123" s="7">
        <v>10</v>
      </c>
      <c r="C123" s="7">
        <v>169468</v>
      </c>
      <c r="D123" s="9">
        <f>+VLOOKUP(A123,Regiones!$A$2:$C$26,3,FALSE)</f>
        <v>125666</v>
      </c>
      <c r="E123" s="11">
        <f t="shared" si="0"/>
        <v>1.3485588782964366</v>
      </c>
      <c r="F123" s="11">
        <f t="shared" si="1"/>
        <v>14.538944503684371</v>
      </c>
    </row>
    <row r="124" spans="1:6" ht="15.75" customHeight="1">
      <c r="A124" s="5">
        <v>2</v>
      </c>
      <c r="B124" s="7">
        <v>11</v>
      </c>
      <c r="C124" s="7">
        <v>161388</v>
      </c>
      <c r="D124" s="9">
        <f>+VLOOKUP(A124,Regiones!$A$2:$C$26,3,FALSE)</f>
        <v>125666</v>
      </c>
      <c r="E124" s="11">
        <f t="shared" si="0"/>
        <v>1.2842614549679308</v>
      </c>
      <c r="F124" s="11">
        <f t="shared" si="1"/>
        <v>15.823205958652302</v>
      </c>
    </row>
    <row r="125" spans="1:6" ht="15.75" customHeight="1">
      <c r="A125" s="5">
        <v>2</v>
      </c>
      <c r="B125" s="7">
        <v>12</v>
      </c>
      <c r="C125" s="7">
        <v>162796</v>
      </c>
      <c r="D125" s="9">
        <f>+VLOOKUP(A125,Regiones!$A$2:$C$26,3,FALSE)</f>
        <v>125666</v>
      </c>
      <c r="E125" s="11">
        <f t="shared" si="0"/>
        <v>1.2954657584390368</v>
      </c>
      <c r="F125" s="11">
        <f t="shared" si="1"/>
        <v>17.118671717091338</v>
      </c>
    </row>
    <row r="126" spans="1:6" ht="15.75" customHeight="1">
      <c r="A126" s="5">
        <v>2</v>
      </c>
      <c r="B126" s="7">
        <v>13</v>
      </c>
      <c r="C126" s="7">
        <v>160631</v>
      </c>
      <c r="D126" s="9">
        <f>+VLOOKUP(A126,Regiones!$A$2:$C$26,3,FALSE)</f>
        <v>125666</v>
      </c>
      <c r="E126" s="11">
        <f t="shared" si="0"/>
        <v>1.278237550331832</v>
      </c>
      <c r="F126" s="11">
        <f t="shared" si="1"/>
        <v>18.396909267423169</v>
      </c>
    </row>
    <row r="127" spans="1:6" ht="15.75" customHeight="1">
      <c r="A127" s="5">
        <v>2</v>
      </c>
      <c r="B127" s="7">
        <v>14</v>
      </c>
      <c r="C127" s="7">
        <v>175912</v>
      </c>
      <c r="D127" s="9">
        <f>+VLOOKUP(A127,Regiones!$A$2:$C$26,3,FALSE)</f>
        <v>125666</v>
      </c>
      <c r="E127" s="11">
        <f t="shared" si="0"/>
        <v>1.3998376649212994</v>
      </c>
      <c r="F127" s="11">
        <f t="shared" si="1"/>
        <v>19.796746932344469</v>
      </c>
    </row>
    <row r="128" spans="1:6" ht="15.75" customHeight="1">
      <c r="A128" s="5">
        <v>2</v>
      </c>
      <c r="B128" s="7">
        <v>15</v>
      </c>
      <c r="C128" s="7">
        <v>170881</v>
      </c>
      <c r="D128" s="9">
        <f>+VLOOKUP(A128,Regiones!$A$2:$C$26,3,FALSE)</f>
        <v>125666</v>
      </c>
      <c r="E128" s="11">
        <f t="shared" si="0"/>
        <v>1.359802969777028</v>
      </c>
      <c r="F128" s="11">
        <f t="shared" si="1"/>
        <v>21.156549902121498</v>
      </c>
    </row>
    <row r="129" spans="1:6" ht="15.75" customHeight="1">
      <c r="A129" s="5">
        <v>2</v>
      </c>
      <c r="B129" s="7">
        <v>16</v>
      </c>
      <c r="C129" s="7">
        <v>165728</v>
      </c>
      <c r="D129" s="9">
        <f>+VLOOKUP(A129,Regiones!$A$2:$C$26,3,FALSE)</f>
        <v>125666</v>
      </c>
      <c r="E129" s="11">
        <f t="shared" si="0"/>
        <v>1.3187974472013113</v>
      </c>
      <c r="F129" s="11">
        <f t="shared" si="1"/>
        <v>22.47534734932281</v>
      </c>
    </row>
    <row r="130" spans="1:6" ht="15.75" customHeight="1">
      <c r="A130" s="5">
        <v>2</v>
      </c>
      <c r="B130" s="7">
        <v>17</v>
      </c>
      <c r="C130" s="7">
        <v>165166</v>
      </c>
      <c r="D130" s="9">
        <f>+VLOOKUP(A130,Regiones!$A$2:$C$26,3,FALSE)</f>
        <v>125666</v>
      </c>
      <c r="E130" s="11">
        <f t="shared" si="0"/>
        <v>1.3143252749351455</v>
      </c>
      <c r="F130" s="11">
        <f t="shared" si="1"/>
        <v>23.789672624257957</v>
      </c>
    </row>
    <row r="131" spans="1:6" ht="15.75" customHeight="1">
      <c r="A131" s="5">
        <v>2</v>
      </c>
      <c r="B131" s="7">
        <v>18</v>
      </c>
      <c r="C131" s="7">
        <v>171801</v>
      </c>
      <c r="D131" s="9">
        <f>+VLOOKUP(A131,Regiones!$A$2:$C$26,3,FALSE)</f>
        <v>125666</v>
      </c>
      <c r="E131" s="11">
        <f t="shared" si="0"/>
        <v>1.3671239635223529</v>
      </c>
      <c r="F131" s="11">
        <f t="shared" si="1"/>
        <v>25.15679658778031</v>
      </c>
    </row>
    <row r="132" spans="1:6" ht="15.75" customHeight="1">
      <c r="A132" s="5">
        <v>2</v>
      </c>
      <c r="B132" s="7">
        <v>19</v>
      </c>
      <c r="C132" s="7">
        <v>176205</v>
      </c>
      <c r="D132" s="9">
        <f>+VLOOKUP(A132,Regiones!$A$2:$C$26,3,FALSE)</f>
        <v>125666</v>
      </c>
      <c r="E132" s="11">
        <f t="shared" si="0"/>
        <v>1.4021692422771475</v>
      </c>
      <c r="F132" s="11">
        <f t="shared" si="1"/>
        <v>26.558965830057456</v>
      </c>
    </row>
    <row r="133" spans="1:6" ht="15.75" customHeight="1">
      <c r="A133" s="5">
        <v>2</v>
      </c>
      <c r="B133" s="7">
        <v>20</v>
      </c>
      <c r="C133" s="7">
        <v>176235</v>
      </c>
      <c r="D133" s="9">
        <f>+VLOOKUP(A133,Regiones!$A$2:$C$26,3,FALSE)</f>
        <v>125666</v>
      </c>
      <c r="E133" s="11">
        <f t="shared" si="0"/>
        <v>1.4024079703340602</v>
      </c>
      <c r="F133" s="11">
        <f t="shared" si="1"/>
        <v>27.961373800391517</v>
      </c>
    </row>
    <row r="134" spans="1:6" ht="15.75" customHeight="1">
      <c r="A134" s="5">
        <v>2</v>
      </c>
      <c r="B134" s="7">
        <v>21</v>
      </c>
      <c r="C134" s="7">
        <v>166149</v>
      </c>
      <c r="D134" s="9">
        <f>+VLOOKUP(A134,Regiones!$A$2:$C$26,3,FALSE)</f>
        <v>125666</v>
      </c>
      <c r="E134" s="11">
        <f t="shared" si="0"/>
        <v>1.3221475975999872</v>
      </c>
      <c r="F134" s="11">
        <f t="shared" si="1"/>
        <v>29.283521397991503</v>
      </c>
    </row>
    <row r="135" spans="1:6" ht="15.75" customHeight="1">
      <c r="A135" s="5">
        <v>2</v>
      </c>
      <c r="B135" s="7">
        <v>22</v>
      </c>
      <c r="C135" s="7">
        <v>164695</v>
      </c>
      <c r="D135" s="9">
        <f>+VLOOKUP(A135,Regiones!$A$2:$C$26,3,FALSE)</f>
        <v>125666</v>
      </c>
      <c r="E135" s="11">
        <f t="shared" si="0"/>
        <v>1.3105772444416151</v>
      </c>
      <c r="F135" s="11">
        <f t="shared" si="1"/>
        <v>30.594098642433117</v>
      </c>
    </row>
    <row r="136" spans="1:6" ht="15.75" customHeight="1">
      <c r="A136" s="5">
        <v>2</v>
      </c>
      <c r="B136" s="7">
        <v>23</v>
      </c>
      <c r="C136" s="7">
        <v>163647</v>
      </c>
      <c r="D136" s="9">
        <f>+VLOOKUP(A136,Regiones!$A$2:$C$26,3,FALSE)</f>
        <v>125666</v>
      </c>
      <c r="E136" s="11">
        <f t="shared" si="0"/>
        <v>1.3022376776534623</v>
      </c>
      <c r="F136" s="11">
        <f t="shared" si="1"/>
        <v>31.896336320086579</v>
      </c>
    </row>
    <row r="137" spans="1:6" ht="15.75" customHeight="1">
      <c r="A137" s="5">
        <v>2</v>
      </c>
      <c r="B137" s="7">
        <v>24</v>
      </c>
      <c r="C137" s="7">
        <v>162983</v>
      </c>
      <c r="D137" s="9">
        <f>+VLOOKUP(A137,Regiones!$A$2:$C$26,3,FALSE)</f>
        <v>125666</v>
      </c>
      <c r="E137" s="11">
        <f t="shared" si="0"/>
        <v>1.2969538299937931</v>
      </c>
      <c r="F137" s="11">
        <f t="shared" si="1"/>
        <v>33.193290150080372</v>
      </c>
    </row>
    <row r="138" spans="1:6" ht="15.75" customHeight="1">
      <c r="A138" s="5">
        <v>2</v>
      </c>
      <c r="B138" s="7">
        <v>25</v>
      </c>
      <c r="C138" s="7">
        <v>155314</v>
      </c>
      <c r="D138" s="9">
        <f>+VLOOKUP(A138,Regiones!$A$2:$C$26,3,FALSE)</f>
        <v>125666</v>
      </c>
      <c r="E138" s="11">
        <f t="shared" si="0"/>
        <v>1.2359269810449922</v>
      </c>
      <c r="F138" s="11">
        <f t="shared" si="1"/>
        <v>34.429217131125363</v>
      </c>
    </row>
    <row r="139" spans="1:6" ht="15.75" customHeight="1">
      <c r="A139" s="5">
        <v>2</v>
      </c>
      <c r="B139" s="7">
        <v>26</v>
      </c>
      <c r="C139" s="7">
        <v>151340</v>
      </c>
      <c r="D139" s="9">
        <f>+VLOOKUP(A139,Regiones!$A$2:$C$26,3,FALSE)</f>
        <v>125666</v>
      </c>
      <c r="E139" s="11">
        <f t="shared" si="0"/>
        <v>1.2043034711059475</v>
      </c>
      <c r="F139" s="11">
        <f t="shared" si="1"/>
        <v>35.633520602231307</v>
      </c>
    </row>
    <row r="140" spans="1:6" ht="15.75" customHeight="1">
      <c r="A140" s="5">
        <v>2</v>
      </c>
      <c r="B140" s="7">
        <v>27</v>
      </c>
      <c r="C140" s="7">
        <v>151433</v>
      </c>
      <c r="D140" s="9">
        <f>+VLOOKUP(A140,Regiones!$A$2:$C$26,3,FALSE)</f>
        <v>125666</v>
      </c>
      <c r="E140" s="11">
        <f t="shared" si="0"/>
        <v>1.205043528082377</v>
      </c>
      <c r="F140" s="11">
        <f t="shared" si="1"/>
        <v>36.838564130313685</v>
      </c>
    </row>
    <row r="141" spans="1:6" ht="15.75" customHeight="1">
      <c r="A141" s="5">
        <v>2</v>
      </c>
      <c r="B141" s="7">
        <v>28</v>
      </c>
      <c r="C141" s="7">
        <v>162681</v>
      </c>
      <c r="D141" s="9">
        <f>+VLOOKUP(A141,Regiones!$A$2:$C$26,3,FALSE)</f>
        <v>125666</v>
      </c>
      <c r="E141" s="11">
        <f t="shared" si="0"/>
        <v>1.2945506342208712</v>
      </c>
      <c r="F141" s="11">
        <f t="shared" si="1"/>
        <v>38.133114764534554</v>
      </c>
    </row>
    <row r="142" spans="1:6" ht="15.75" customHeight="1">
      <c r="A142" s="5">
        <v>2</v>
      </c>
      <c r="B142" s="7">
        <v>29</v>
      </c>
      <c r="C142" s="7">
        <v>156368</v>
      </c>
      <c r="D142" s="9">
        <f>+VLOOKUP(A142,Regiones!$A$2:$C$26,3,FALSE)</f>
        <v>125666</v>
      </c>
      <c r="E142" s="11">
        <f t="shared" si="0"/>
        <v>1.2443142934445275</v>
      </c>
      <c r="F142" s="11">
        <f t="shared" si="1"/>
        <v>39.377429057979079</v>
      </c>
    </row>
    <row r="143" spans="1:6" ht="15.75" customHeight="1">
      <c r="A143" s="5">
        <v>2</v>
      </c>
      <c r="B143" s="7">
        <v>30</v>
      </c>
      <c r="C143" s="7">
        <v>165060</v>
      </c>
      <c r="D143" s="9">
        <f>+VLOOKUP(A143,Regiones!$A$2:$C$26,3,FALSE)</f>
        <v>125666</v>
      </c>
      <c r="E143" s="11">
        <f t="shared" si="0"/>
        <v>1.3134817691340537</v>
      </c>
      <c r="F143" s="11">
        <f t="shared" si="1"/>
        <v>40.690910827113129</v>
      </c>
    </row>
    <row r="144" spans="1:6" ht="15.75" customHeight="1">
      <c r="A144" s="5">
        <v>2</v>
      </c>
      <c r="B144" s="7">
        <v>31</v>
      </c>
      <c r="C144" s="7">
        <v>156407</v>
      </c>
      <c r="D144" s="9">
        <f>+VLOOKUP(A144,Regiones!$A$2:$C$26,3,FALSE)</f>
        <v>125666</v>
      </c>
      <c r="E144" s="11">
        <f t="shared" si="0"/>
        <v>1.2446246399185141</v>
      </c>
      <c r="F144" s="11">
        <f t="shared" si="1"/>
        <v>41.935535467031642</v>
      </c>
    </row>
    <row r="145" spans="1:6" ht="15.75" customHeight="1">
      <c r="A145" s="5">
        <v>2</v>
      </c>
      <c r="B145" s="7">
        <v>32</v>
      </c>
      <c r="C145" s="7">
        <v>153523</v>
      </c>
      <c r="D145" s="9">
        <f>+VLOOKUP(A145,Regiones!$A$2:$C$26,3,FALSE)</f>
        <v>125666</v>
      </c>
      <c r="E145" s="11">
        <f t="shared" si="0"/>
        <v>1.2216749160472999</v>
      </c>
      <c r="F145" s="11">
        <f t="shared" si="1"/>
        <v>43.15721038307894</v>
      </c>
    </row>
    <row r="146" spans="1:6" ht="15.75" customHeight="1">
      <c r="A146" s="5">
        <v>2</v>
      </c>
      <c r="B146" s="7">
        <v>33</v>
      </c>
      <c r="C146" s="7">
        <v>154612</v>
      </c>
      <c r="D146" s="9">
        <f>+VLOOKUP(A146,Regiones!$A$2:$C$26,3,FALSE)</f>
        <v>125666</v>
      </c>
      <c r="E146" s="11">
        <f t="shared" si="0"/>
        <v>1.2303407445132335</v>
      </c>
      <c r="F146" s="11">
        <f t="shared" si="1"/>
        <v>44.387551127592175</v>
      </c>
    </row>
    <row r="147" spans="1:6" ht="15.75" customHeight="1">
      <c r="A147" s="5">
        <v>2</v>
      </c>
      <c r="B147" s="7">
        <v>34</v>
      </c>
      <c r="C147" s="7">
        <v>143541</v>
      </c>
      <c r="D147" s="9">
        <f>+VLOOKUP(A147,Regiones!$A$2:$C$26,3,FALSE)</f>
        <v>125666</v>
      </c>
      <c r="E147" s="11">
        <f t="shared" si="0"/>
        <v>1.1422421339105246</v>
      </c>
      <c r="F147" s="11">
        <f t="shared" si="1"/>
        <v>45.529793261502697</v>
      </c>
    </row>
    <row r="148" spans="1:6" ht="15.75" customHeight="1">
      <c r="A148" s="5">
        <v>2</v>
      </c>
      <c r="B148" s="7">
        <v>35</v>
      </c>
      <c r="C148" s="7">
        <v>145562</v>
      </c>
      <c r="D148" s="9">
        <f>+VLOOKUP(A148,Regiones!$A$2:$C$26,3,FALSE)</f>
        <v>125666</v>
      </c>
      <c r="E148" s="11">
        <f t="shared" si="0"/>
        <v>1.1583244473445482</v>
      </c>
      <c r="F148" s="11">
        <f t="shared" si="1"/>
        <v>46.688117708847244</v>
      </c>
    </row>
    <row r="149" spans="1:6" ht="15.75" customHeight="1">
      <c r="A149" s="5">
        <v>2</v>
      </c>
      <c r="B149" s="7">
        <v>36</v>
      </c>
      <c r="C149" s="7">
        <v>134451</v>
      </c>
      <c r="D149" s="9">
        <f>+VLOOKUP(A149,Regiones!$A$2:$C$26,3,FALSE)</f>
        <v>125666</v>
      </c>
      <c r="E149" s="11">
        <f t="shared" si="0"/>
        <v>1.0699075326659557</v>
      </c>
      <c r="F149" s="11">
        <f t="shared" si="1"/>
        <v>47.758025241513202</v>
      </c>
    </row>
    <row r="150" spans="1:6" ht="15.75" customHeight="1">
      <c r="A150" s="5">
        <v>2</v>
      </c>
      <c r="B150" s="7">
        <v>37</v>
      </c>
      <c r="C150" s="7">
        <v>134742</v>
      </c>
      <c r="D150" s="9">
        <f>+VLOOKUP(A150,Regiones!$A$2:$C$26,3,FALSE)</f>
        <v>125666</v>
      </c>
      <c r="E150" s="11">
        <f t="shared" si="0"/>
        <v>1.0722231948180097</v>
      </c>
      <c r="F150" s="11">
        <f t="shared" si="1"/>
        <v>48.83024843633121</v>
      </c>
    </row>
    <row r="151" spans="1:6" ht="15.75" customHeight="1">
      <c r="A151" s="5">
        <v>2</v>
      </c>
      <c r="B151" s="7">
        <v>38</v>
      </c>
      <c r="C151" s="7">
        <v>136117</v>
      </c>
      <c r="D151" s="9">
        <f>+VLOOKUP(A151,Regiones!$A$2:$C$26,3,FALSE)</f>
        <v>125666</v>
      </c>
      <c r="E151" s="11">
        <f t="shared" si="0"/>
        <v>1.0831648974265116</v>
      </c>
      <c r="F151" s="11">
        <f t="shared" si="1"/>
        <v>49.913413333757724</v>
      </c>
    </row>
    <row r="152" spans="1:6" ht="15.75" customHeight="1">
      <c r="A152" s="5">
        <v>2</v>
      </c>
      <c r="B152" s="7">
        <v>39</v>
      </c>
      <c r="C152" s="7">
        <v>134177</v>
      </c>
      <c r="D152" s="9">
        <f>+VLOOKUP(A152,Regiones!$A$2:$C$26,3,FALSE)</f>
        <v>125666</v>
      </c>
      <c r="E152" s="11">
        <f t="shared" si="0"/>
        <v>1.0677271497461525</v>
      </c>
      <c r="F152" s="11">
        <f t="shared" si="1"/>
        <v>50.981140483503879</v>
      </c>
    </row>
    <row r="153" spans="1:6" ht="15.75" customHeight="1">
      <c r="A153" s="5">
        <v>2</v>
      </c>
      <c r="B153" s="7">
        <v>40</v>
      </c>
      <c r="C153" s="7">
        <v>133839</v>
      </c>
      <c r="D153" s="9">
        <f>+VLOOKUP(A153,Regiones!$A$2:$C$26,3,FALSE)</f>
        <v>125666</v>
      </c>
      <c r="E153" s="11">
        <f t="shared" si="0"/>
        <v>1.0650374803049354</v>
      </c>
      <c r="F153" s="11">
        <f t="shared" si="1"/>
        <v>52.046177963808816</v>
      </c>
    </row>
    <row r="154" spans="1:6" ht="15.75" customHeight="1">
      <c r="A154" s="5">
        <v>2</v>
      </c>
      <c r="B154" s="7">
        <v>41</v>
      </c>
      <c r="C154" s="7">
        <v>120399</v>
      </c>
      <c r="D154" s="9">
        <f>+VLOOKUP(A154,Regiones!$A$2:$C$26,3,FALSE)</f>
        <v>125666</v>
      </c>
      <c r="E154" s="11">
        <f t="shared" si="0"/>
        <v>0.9580873108080149</v>
      </c>
      <c r="F154" s="11">
        <f t="shared" si="1"/>
        <v>53.004265274616834</v>
      </c>
    </row>
    <row r="155" spans="1:6" ht="15.75" customHeight="1">
      <c r="A155" s="5">
        <v>2</v>
      </c>
      <c r="B155" s="7">
        <v>42</v>
      </c>
      <c r="C155" s="7">
        <v>116695</v>
      </c>
      <c r="D155" s="9">
        <f>+VLOOKUP(A155,Regiones!$A$2:$C$26,3,FALSE)</f>
        <v>125666</v>
      </c>
      <c r="E155" s="11">
        <f t="shared" si="0"/>
        <v>0.92861235338118508</v>
      </c>
      <c r="F155" s="11">
        <f t="shared" si="1"/>
        <v>53.932877627998018</v>
      </c>
    </row>
    <row r="156" spans="1:6" ht="15.75" customHeight="1">
      <c r="A156" s="5">
        <v>2</v>
      </c>
      <c r="B156" s="7">
        <v>43</v>
      </c>
      <c r="C156" s="7">
        <v>111140</v>
      </c>
      <c r="D156" s="9">
        <f>+VLOOKUP(A156,Regiones!$A$2:$C$26,3,FALSE)</f>
        <v>125666</v>
      </c>
      <c r="E156" s="11">
        <f t="shared" si="0"/>
        <v>0.88440787484283734</v>
      </c>
      <c r="F156" s="11">
        <f t="shared" si="1"/>
        <v>54.817285502840853</v>
      </c>
    </row>
    <row r="157" spans="1:6" ht="15.75" customHeight="1">
      <c r="A157" s="5">
        <v>2</v>
      </c>
      <c r="B157" s="7">
        <v>44</v>
      </c>
      <c r="C157" s="7">
        <v>109897</v>
      </c>
      <c r="D157" s="9">
        <f>+VLOOKUP(A157,Regiones!$A$2:$C$26,3,FALSE)</f>
        <v>125666</v>
      </c>
      <c r="E157" s="11">
        <f t="shared" si="0"/>
        <v>0.87451657568475161</v>
      </c>
      <c r="F157" s="11">
        <f t="shared" si="1"/>
        <v>55.691802078525605</v>
      </c>
    </row>
    <row r="158" spans="1:6" ht="15.75" customHeight="1">
      <c r="A158" s="5">
        <v>2</v>
      </c>
      <c r="B158" s="7">
        <v>45</v>
      </c>
      <c r="C158" s="7">
        <v>113723</v>
      </c>
      <c r="D158" s="9">
        <f>+VLOOKUP(A158,Regiones!$A$2:$C$26,3,FALSE)</f>
        <v>125666</v>
      </c>
      <c r="E158" s="11">
        <f t="shared" si="0"/>
        <v>0.9049623605430267</v>
      </c>
      <c r="F158" s="11">
        <f t="shared" si="1"/>
        <v>56.596764439068629</v>
      </c>
    </row>
    <row r="159" spans="1:6" ht="15.75" customHeight="1">
      <c r="A159" s="5">
        <v>2</v>
      </c>
      <c r="B159" s="7">
        <v>46</v>
      </c>
      <c r="C159" s="7">
        <v>110079</v>
      </c>
      <c r="D159" s="9">
        <f>+VLOOKUP(A159,Regiones!$A$2:$C$26,3,FALSE)</f>
        <v>125666</v>
      </c>
      <c r="E159" s="11">
        <f t="shared" si="0"/>
        <v>0.87596485923002243</v>
      </c>
      <c r="F159" s="11">
        <f t="shared" si="1"/>
        <v>57.472729298298653</v>
      </c>
    </row>
    <row r="160" spans="1:6" ht="15.75" customHeight="1">
      <c r="A160" s="5">
        <v>2</v>
      </c>
      <c r="B160" s="7">
        <v>47</v>
      </c>
      <c r="C160" s="7">
        <v>111157</v>
      </c>
      <c r="D160" s="9">
        <f>+VLOOKUP(A160,Regiones!$A$2:$C$26,3,FALSE)</f>
        <v>125666</v>
      </c>
      <c r="E160" s="11">
        <f t="shared" si="0"/>
        <v>0.88454315407508788</v>
      </c>
      <c r="F160" s="11">
        <f t="shared" si="1"/>
        <v>58.357272452373742</v>
      </c>
    </row>
    <row r="161" spans="1:6" ht="15.75" customHeight="1">
      <c r="A161" s="5">
        <v>2</v>
      </c>
      <c r="B161" s="7">
        <v>48</v>
      </c>
      <c r="C161" s="7">
        <v>108039</v>
      </c>
      <c r="D161" s="9">
        <f>+VLOOKUP(A161,Regiones!$A$2:$C$26,3,FALSE)</f>
        <v>125666</v>
      </c>
      <c r="E161" s="11">
        <f t="shared" si="0"/>
        <v>0.85973135135995415</v>
      </c>
      <c r="F161" s="11">
        <f t="shared" si="1"/>
        <v>59.217003803733697</v>
      </c>
    </row>
    <row r="162" spans="1:6" ht="15.75" customHeight="1">
      <c r="A162" s="5">
        <v>2</v>
      </c>
      <c r="B162" s="7">
        <v>49</v>
      </c>
      <c r="C162" s="7">
        <v>104376</v>
      </c>
      <c r="D162" s="9">
        <f>+VLOOKUP(A162,Regiones!$A$2:$C$26,3,FALSE)</f>
        <v>125666</v>
      </c>
      <c r="E162" s="11">
        <f t="shared" si="0"/>
        <v>0.83058265561090505</v>
      </c>
      <c r="F162" s="11">
        <f t="shared" si="1"/>
        <v>60.0475864593446</v>
      </c>
    </row>
    <row r="163" spans="1:6" ht="15.75" customHeight="1">
      <c r="A163" s="5">
        <v>2</v>
      </c>
      <c r="B163" s="7">
        <v>50</v>
      </c>
      <c r="C163" s="7">
        <v>110819</v>
      </c>
      <c r="D163" s="9">
        <f>+VLOOKUP(A163,Regiones!$A$2:$C$26,3,FALSE)</f>
        <v>125666</v>
      </c>
      <c r="E163" s="11">
        <f t="shared" si="0"/>
        <v>0.8818534846338707</v>
      </c>
      <c r="F163" s="11">
        <f t="shared" si="1"/>
        <v>60.929439943978473</v>
      </c>
    </row>
    <row r="164" spans="1:6" ht="15.75" customHeight="1">
      <c r="A164" s="5">
        <v>2</v>
      </c>
      <c r="B164" s="7">
        <v>51</v>
      </c>
      <c r="C164" s="7">
        <v>101624</v>
      </c>
      <c r="D164" s="9">
        <f>+VLOOKUP(A164,Regiones!$A$2:$C$26,3,FALSE)</f>
        <v>125666</v>
      </c>
      <c r="E164" s="11">
        <f t="shared" si="0"/>
        <v>0.80868333519010716</v>
      </c>
      <c r="F164" s="11">
        <f t="shared" si="1"/>
        <v>61.738123279168583</v>
      </c>
    </row>
    <row r="165" spans="1:6" ht="15.75" customHeight="1">
      <c r="A165" s="5">
        <v>2</v>
      </c>
      <c r="B165" s="7">
        <v>52</v>
      </c>
      <c r="C165" s="7">
        <v>100629</v>
      </c>
      <c r="D165" s="9">
        <f>+VLOOKUP(A165,Regiones!$A$2:$C$26,3,FALSE)</f>
        <v>125666</v>
      </c>
      <c r="E165" s="11">
        <f t="shared" si="0"/>
        <v>0.80076552130250023</v>
      </c>
      <c r="F165" s="11">
        <f t="shared" si="1"/>
        <v>62.538888800471085</v>
      </c>
    </row>
    <row r="166" spans="1:6" ht="15.75" customHeight="1">
      <c r="A166" s="5">
        <v>2</v>
      </c>
      <c r="B166" s="7">
        <v>53</v>
      </c>
      <c r="C166" s="7">
        <v>100426</v>
      </c>
      <c r="D166" s="9">
        <f>+VLOOKUP(A166,Regiones!$A$2:$C$26,3,FALSE)</f>
        <v>125666</v>
      </c>
      <c r="E166" s="11">
        <f t="shared" si="0"/>
        <v>0.7991501281173905</v>
      </c>
      <c r="F166" s="11">
        <f t="shared" si="1"/>
        <v>63.338038928588475</v>
      </c>
    </row>
    <row r="167" spans="1:6" ht="15.75" customHeight="1">
      <c r="A167" s="5">
        <v>2</v>
      </c>
      <c r="B167" s="7">
        <v>54</v>
      </c>
      <c r="C167" s="7">
        <v>98654</v>
      </c>
      <c r="D167" s="9">
        <f>+VLOOKUP(A167,Regiones!$A$2:$C$26,3,FALSE)</f>
        <v>125666</v>
      </c>
      <c r="E167" s="11">
        <f t="shared" si="0"/>
        <v>0.78504925755574295</v>
      </c>
      <c r="F167" s="11">
        <f t="shared" si="1"/>
        <v>64.123088186144216</v>
      </c>
    </row>
    <row r="168" spans="1:6" ht="15.75" customHeight="1">
      <c r="A168" s="5">
        <v>2</v>
      </c>
      <c r="B168" s="7">
        <v>55</v>
      </c>
      <c r="C168" s="7">
        <v>97382</v>
      </c>
      <c r="D168" s="9">
        <f>+VLOOKUP(A168,Regiones!$A$2:$C$26,3,FALSE)</f>
        <v>125666</v>
      </c>
      <c r="E168" s="11">
        <f t="shared" si="0"/>
        <v>0.77492718794264159</v>
      </c>
      <c r="F168" s="11">
        <f t="shared" si="1"/>
        <v>64.898015374086853</v>
      </c>
    </row>
    <row r="169" spans="1:6" ht="15.75" customHeight="1">
      <c r="A169" s="5">
        <v>2</v>
      </c>
      <c r="B169" s="7">
        <v>56</v>
      </c>
      <c r="C169" s="7">
        <v>93411</v>
      </c>
      <c r="D169" s="9">
        <f>+VLOOKUP(A169,Regiones!$A$2:$C$26,3,FALSE)</f>
        <v>125666</v>
      </c>
      <c r="E169" s="11">
        <f t="shared" si="0"/>
        <v>0.74332755080928814</v>
      </c>
      <c r="F169" s="11">
        <f t="shared" si="1"/>
        <v>65.641342924896136</v>
      </c>
    </row>
    <row r="170" spans="1:6" ht="15.75" customHeight="1">
      <c r="A170" s="5">
        <v>2</v>
      </c>
      <c r="B170" s="7">
        <v>57</v>
      </c>
      <c r="C170" s="7">
        <v>92579</v>
      </c>
      <c r="D170" s="9">
        <f>+VLOOKUP(A170,Regiones!$A$2:$C$26,3,FALSE)</f>
        <v>125666</v>
      </c>
      <c r="E170" s="11">
        <f t="shared" si="0"/>
        <v>0.73670682603090731</v>
      </c>
      <c r="F170" s="11">
        <f t="shared" si="1"/>
        <v>66.378049750927048</v>
      </c>
    </row>
    <row r="171" spans="1:6" ht="15.75" customHeight="1">
      <c r="A171" s="5">
        <v>2</v>
      </c>
      <c r="B171" s="7">
        <v>58</v>
      </c>
      <c r="C171" s="7">
        <v>92316</v>
      </c>
      <c r="D171" s="9">
        <f>+VLOOKUP(A171,Regiones!$A$2:$C$26,3,FALSE)</f>
        <v>125666</v>
      </c>
      <c r="E171" s="11">
        <f t="shared" si="0"/>
        <v>0.73461397673197204</v>
      </c>
      <c r="F171" s="11">
        <f t="shared" si="1"/>
        <v>67.112663727659026</v>
      </c>
    </row>
    <row r="172" spans="1:6" ht="15.75" customHeight="1">
      <c r="A172" s="5">
        <v>2</v>
      </c>
      <c r="B172" s="7">
        <v>59</v>
      </c>
      <c r="C172" s="7">
        <v>89315</v>
      </c>
      <c r="D172" s="9">
        <f>+VLOOKUP(A172,Regiones!$A$2:$C$26,3,FALSE)</f>
        <v>125666</v>
      </c>
      <c r="E172" s="11">
        <f t="shared" si="0"/>
        <v>0.71073321343879814</v>
      </c>
      <c r="F172" s="11">
        <f t="shared" si="1"/>
        <v>67.823396941097826</v>
      </c>
    </row>
    <row r="173" spans="1:6" ht="15.75" customHeight="1">
      <c r="A173" s="5">
        <v>2</v>
      </c>
      <c r="B173" s="7">
        <v>60</v>
      </c>
      <c r="C173" s="7">
        <v>92746</v>
      </c>
      <c r="D173" s="9">
        <f>+VLOOKUP(A173,Regiones!$A$2:$C$26,3,FALSE)</f>
        <v>125666</v>
      </c>
      <c r="E173" s="11">
        <f t="shared" si="0"/>
        <v>0.73803574554772178</v>
      </c>
      <c r="F173" s="11">
        <f t="shared" si="1"/>
        <v>68.561432686645546</v>
      </c>
    </row>
    <row r="174" spans="1:6" ht="15.75" customHeight="1">
      <c r="A174" s="5">
        <v>2</v>
      </c>
      <c r="B174" s="7">
        <v>61</v>
      </c>
      <c r="C174" s="7">
        <v>80907</v>
      </c>
      <c r="D174" s="9">
        <f>+VLOOKUP(A174,Regiones!$A$2:$C$26,3,FALSE)</f>
        <v>125666</v>
      </c>
      <c r="E174" s="11">
        <f t="shared" si="0"/>
        <v>0.64382569668804612</v>
      </c>
      <c r="F174" s="11">
        <f t="shared" si="1"/>
        <v>69.205258383333586</v>
      </c>
    </row>
    <row r="175" spans="1:6" ht="15.75" customHeight="1">
      <c r="A175" s="5">
        <v>2</v>
      </c>
      <c r="B175" s="7">
        <v>62</v>
      </c>
      <c r="C175" s="7">
        <v>80657</v>
      </c>
      <c r="D175" s="9">
        <f>+VLOOKUP(A175,Regiones!$A$2:$C$26,3,FALSE)</f>
        <v>125666</v>
      </c>
      <c r="E175" s="11">
        <f t="shared" si="0"/>
        <v>0.64183629621377303</v>
      </c>
      <c r="F175" s="11">
        <f t="shared" si="1"/>
        <v>69.847094679547354</v>
      </c>
    </row>
    <row r="176" spans="1:6" ht="15.75" customHeight="1">
      <c r="A176" s="5">
        <v>2</v>
      </c>
      <c r="B176" s="7">
        <v>63</v>
      </c>
      <c r="C176" s="7">
        <v>77238</v>
      </c>
      <c r="D176" s="9">
        <f>+VLOOKUP(A176,Regiones!$A$2:$C$26,3,FALSE)</f>
        <v>125666</v>
      </c>
      <c r="E176" s="11">
        <f t="shared" si="0"/>
        <v>0.61462925532761448</v>
      </c>
      <c r="F176" s="11">
        <f t="shared" si="1"/>
        <v>70.461723934874968</v>
      </c>
    </row>
    <row r="177" spans="1:6" ht="15.75" customHeight="1">
      <c r="A177" s="5">
        <v>2</v>
      </c>
      <c r="B177" s="7">
        <v>64</v>
      </c>
      <c r="C177" s="7">
        <v>73364</v>
      </c>
      <c r="D177" s="9">
        <f>+VLOOKUP(A177,Regiones!$A$2:$C$26,3,FALSE)</f>
        <v>125666</v>
      </c>
      <c r="E177" s="11">
        <f t="shared" si="0"/>
        <v>0.58380150557827892</v>
      </c>
      <c r="F177" s="11">
        <f t="shared" si="1"/>
        <v>71.045525440453247</v>
      </c>
    </row>
    <row r="178" spans="1:6" ht="15.75" customHeight="1">
      <c r="A178" s="5">
        <v>2</v>
      </c>
      <c r="B178" s="7">
        <v>65</v>
      </c>
      <c r="C178" s="7">
        <v>75041</v>
      </c>
      <c r="D178" s="9">
        <f>+VLOOKUP(A178,Regiones!$A$2:$C$26,3,FALSE)</f>
        <v>125666</v>
      </c>
      <c r="E178" s="11">
        <f t="shared" si="0"/>
        <v>0.59714640395970275</v>
      </c>
      <c r="F178" s="11">
        <f t="shared" si="1"/>
        <v>71.642671844412945</v>
      </c>
    </row>
    <row r="179" spans="1:6" ht="15.75" customHeight="1">
      <c r="A179" s="5">
        <v>2</v>
      </c>
      <c r="B179" s="7">
        <v>66</v>
      </c>
      <c r="C179" s="7">
        <v>66032</v>
      </c>
      <c r="D179" s="9">
        <f>+VLOOKUP(A179,Regiones!$A$2:$C$26,3,FALSE)</f>
        <v>125666</v>
      </c>
      <c r="E179" s="11">
        <f t="shared" si="0"/>
        <v>0.52545636846879828</v>
      </c>
      <c r="F179" s="11">
        <f t="shared" si="1"/>
        <v>72.16812821288174</v>
      </c>
    </row>
    <row r="180" spans="1:6" ht="15.75" customHeight="1">
      <c r="A180" s="5">
        <v>2</v>
      </c>
      <c r="B180" s="7">
        <v>67</v>
      </c>
      <c r="C180" s="7">
        <v>62055</v>
      </c>
      <c r="D180" s="9">
        <f>+VLOOKUP(A180,Regiones!$A$2:$C$26,3,FALSE)</f>
        <v>125666</v>
      </c>
      <c r="E180" s="11">
        <f t="shared" si="0"/>
        <v>0.49380898572406218</v>
      </c>
      <c r="F180" s="11">
        <f t="shared" si="1"/>
        <v>72.661937198605798</v>
      </c>
    </row>
    <row r="181" spans="1:6" ht="15.75" customHeight="1">
      <c r="A181" s="5">
        <v>2</v>
      </c>
      <c r="B181" s="7">
        <v>68</v>
      </c>
      <c r="C181" s="7">
        <v>58321</v>
      </c>
      <c r="D181" s="9">
        <f>+VLOOKUP(A181,Regiones!$A$2:$C$26,3,FALSE)</f>
        <v>125666</v>
      </c>
      <c r="E181" s="11">
        <f t="shared" si="0"/>
        <v>0.46409530024031959</v>
      </c>
      <c r="F181" s="11">
        <f t="shared" si="1"/>
        <v>73.126032498846115</v>
      </c>
    </row>
    <row r="182" spans="1:6" ht="15.75" customHeight="1">
      <c r="A182" s="5">
        <v>2</v>
      </c>
      <c r="B182" s="7">
        <v>69</v>
      </c>
      <c r="C182" s="7">
        <v>55226</v>
      </c>
      <c r="D182" s="9">
        <f>+VLOOKUP(A182,Regiones!$A$2:$C$26,3,FALSE)</f>
        <v>125666</v>
      </c>
      <c r="E182" s="11">
        <f t="shared" si="0"/>
        <v>0.43946652236881895</v>
      </c>
      <c r="F182" s="11">
        <f t="shared" si="1"/>
        <v>73.565499021214933</v>
      </c>
    </row>
    <row r="183" spans="1:6" ht="15.75" customHeight="1">
      <c r="A183" s="5">
        <v>2</v>
      </c>
      <c r="B183" s="7">
        <v>70</v>
      </c>
      <c r="C183" s="7">
        <v>59130</v>
      </c>
      <c r="D183" s="9">
        <f>+VLOOKUP(A183,Regiones!$A$2:$C$26,3,FALSE)</f>
        <v>125666</v>
      </c>
      <c r="E183" s="11">
        <f t="shared" si="0"/>
        <v>0.47053300017506722</v>
      </c>
      <c r="F183" s="11">
        <f t="shared" si="1"/>
        <v>74.03603202139</v>
      </c>
    </row>
    <row r="184" spans="1:6" ht="15.75" customHeight="1">
      <c r="A184" s="5">
        <v>2</v>
      </c>
      <c r="B184" s="7">
        <v>71</v>
      </c>
      <c r="C184" s="7">
        <v>50901</v>
      </c>
      <c r="D184" s="9">
        <f>+VLOOKUP(A184,Regiones!$A$2:$C$26,3,FALSE)</f>
        <v>125666</v>
      </c>
      <c r="E184" s="11">
        <f t="shared" si="0"/>
        <v>0.40504989416389475</v>
      </c>
      <c r="F184" s="11">
        <f t="shared" si="1"/>
        <v>74.441081915553895</v>
      </c>
    </row>
    <row r="185" spans="1:6" ht="15.75" customHeight="1">
      <c r="A185" s="5">
        <v>2</v>
      </c>
      <c r="B185" s="7">
        <v>72</v>
      </c>
      <c r="C185" s="7">
        <v>47248</v>
      </c>
      <c r="D185" s="9">
        <f>+VLOOKUP(A185,Regiones!$A$2:$C$26,3,FALSE)</f>
        <v>125666</v>
      </c>
      <c r="E185" s="11">
        <f t="shared" si="0"/>
        <v>0.37598077443381661</v>
      </c>
      <c r="F185" s="11">
        <f t="shared" si="1"/>
        <v>74.817062689987708</v>
      </c>
    </row>
    <row r="186" spans="1:6" ht="15.75" customHeight="1">
      <c r="A186" s="5">
        <v>2</v>
      </c>
      <c r="B186" s="7">
        <v>73</v>
      </c>
      <c r="C186" s="7">
        <v>45388</v>
      </c>
      <c r="D186" s="9">
        <f>+VLOOKUP(A186,Regiones!$A$2:$C$26,3,FALSE)</f>
        <v>125666</v>
      </c>
      <c r="E186" s="11">
        <f t="shared" si="0"/>
        <v>0.36117963490522498</v>
      </c>
      <c r="F186" s="11">
        <f t="shared" si="1"/>
        <v>75.178242324892935</v>
      </c>
    </row>
    <row r="187" spans="1:6" ht="15.75" customHeight="1">
      <c r="A187" s="5">
        <v>2</v>
      </c>
      <c r="B187" s="7">
        <v>74</v>
      </c>
      <c r="C187" s="7">
        <v>43674</v>
      </c>
      <c r="D187" s="9">
        <f>+VLOOKUP(A187,Regiones!$A$2:$C$26,3,FALSE)</f>
        <v>125666</v>
      </c>
      <c r="E187" s="11">
        <f t="shared" si="0"/>
        <v>0.34754030525360879</v>
      </c>
      <c r="F187" s="11">
        <f t="shared" si="1"/>
        <v>75.525782630146537</v>
      </c>
    </row>
    <row r="188" spans="1:6" ht="15.75" customHeight="1">
      <c r="A188" s="5">
        <v>2</v>
      </c>
      <c r="B188" s="7">
        <v>75</v>
      </c>
      <c r="C188" s="7">
        <v>43882</v>
      </c>
      <c r="D188" s="9">
        <f>+VLOOKUP(A188,Regiones!$A$2:$C$26,3,FALSE)</f>
        <v>125666</v>
      </c>
      <c r="E188" s="11">
        <f t="shared" si="0"/>
        <v>0.34919548644820397</v>
      </c>
      <c r="F188" s="11">
        <f t="shared" si="1"/>
        <v>75.874978116594747</v>
      </c>
    </row>
    <row r="189" spans="1:6" ht="15.75" customHeight="1">
      <c r="A189" s="5">
        <v>2</v>
      </c>
      <c r="B189" s="7">
        <v>76</v>
      </c>
      <c r="C189" s="7">
        <v>39006</v>
      </c>
      <c r="D189" s="9">
        <f>+VLOOKUP(A189,Regiones!$A$2:$C$26,3,FALSE)</f>
        <v>125666</v>
      </c>
      <c r="E189" s="11">
        <f t="shared" si="0"/>
        <v>0.31039421959798197</v>
      </c>
      <c r="F189" s="11">
        <f t="shared" si="1"/>
        <v>76.185372336192728</v>
      </c>
    </row>
    <row r="190" spans="1:6" ht="15.75" customHeight="1">
      <c r="A190" s="5">
        <v>2</v>
      </c>
      <c r="B190" s="7">
        <v>77</v>
      </c>
      <c r="C190" s="7">
        <v>38438</v>
      </c>
      <c r="D190" s="9">
        <f>+VLOOKUP(A190,Regiones!$A$2:$C$26,3,FALSE)</f>
        <v>125666</v>
      </c>
      <c r="E190" s="11">
        <f t="shared" si="0"/>
        <v>0.30587430172043351</v>
      </c>
      <c r="F190" s="11">
        <f t="shared" si="1"/>
        <v>76.491246637913164</v>
      </c>
    </row>
    <row r="191" spans="1:6" ht="15.75" customHeight="1">
      <c r="A191" s="5">
        <v>2</v>
      </c>
      <c r="B191" s="7">
        <v>78</v>
      </c>
      <c r="C191" s="7">
        <v>37706</v>
      </c>
      <c r="D191" s="9">
        <f>+VLOOKUP(A191,Regiones!$A$2:$C$26,3,FALSE)</f>
        <v>125666</v>
      </c>
      <c r="E191" s="11">
        <f t="shared" si="0"/>
        <v>0.30004933713176196</v>
      </c>
      <c r="F191" s="11">
        <f t="shared" si="1"/>
        <v>76.791295975044932</v>
      </c>
    </row>
    <row r="192" spans="1:6" ht="15.75" customHeight="1">
      <c r="A192" s="5">
        <v>2</v>
      </c>
      <c r="B192" s="7">
        <v>79</v>
      </c>
      <c r="C192" s="7">
        <v>35544</v>
      </c>
      <c r="D192" s="9">
        <f>+VLOOKUP(A192,Regiones!$A$2:$C$26,3,FALSE)</f>
        <v>125666</v>
      </c>
      <c r="E192" s="11">
        <f t="shared" si="0"/>
        <v>0.28284500183024841</v>
      </c>
      <c r="F192" s="11">
        <f t="shared" si="1"/>
        <v>77.074140976875185</v>
      </c>
    </row>
    <row r="193" spans="1:6" ht="15.75" customHeight="1">
      <c r="A193" s="5">
        <v>2</v>
      </c>
      <c r="B193" s="7">
        <v>80</v>
      </c>
      <c r="C193" s="7">
        <v>34375</v>
      </c>
      <c r="D193" s="9">
        <f>+VLOOKUP(A193,Regiones!$A$2:$C$26,3,FALSE)</f>
        <v>125666</v>
      </c>
      <c r="E193" s="11">
        <f t="shared" si="0"/>
        <v>0.27354256521254755</v>
      </c>
      <c r="F193" s="11">
        <f t="shared" si="1"/>
        <v>77.347683542087736</v>
      </c>
    </row>
    <row r="194" spans="1:6" ht="15.75" customHeight="1">
      <c r="A194" s="5">
        <v>2</v>
      </c>
      <c r="B194" s="7">
        <v>81</v>
      </c>
      <c r="C194" s="7">
        <v>28837</v>
      </c>
      <c r="D194" s="9">
        <f>+VLOOKUP(A194,Regiones!$A$2:$C$26,3,FALSE)</f>
        <v>125666</v>
      </c>
      <c r="E194" s="11">
        <f t="shared" si="0"/>
        <v>0.22947336590645043</v>
      </c>
      <c r="F194" s="11">
        <f t="shared" si="1"/>
        <v>77.57715690799418</v>
      </c>
    </row>
    <row r="195" spans="1:6" ht="15.75" customHeight="1">
      <c r="A195" s="5">
        <v>2</v>
      </c>
      <c r="B195" s="7">
        <v>82</v>
      </c>
      <c r="C195" s="7">
        <v>26598</v>
      </c>
      <c r="D195" s="9">
        <f>+VLOOKUP(A195,Regiones!$A$2:$C$26,3,FALSE)</f>
        <v>125666</v>
      </c>
      <c r="E195" s="11">
        <f t="shared" si="0"/>
        <v>0.21165629525886079</v>
      </c>
      <c r="F195" s="11">
        <f t="shared" si="1"/>
        <v>77.788813203253042</v>
      </c>
    </row>
    <row r="196" spans="1:6" ht="15.75" customHeight="1">
      <c r="A196" s="5">
        <v>2</v>
      </c>
      <c r="B196" s="7">
        <v>83</v>
      </c>
      <c r="C196" s="7">
        <v>23461</v>
      </c>
      <c r="D196" s="9">
        <f>+VLOOKUP(A196,Regiones!$A$2:$C$26,3,FALSE)</f>
        <v>125666</v>
      </c>
      <c r="E196" s="11">
        <f t="shared" si="0"/>
        <v>0.18669329810768226</v>
      </c>
      <c r="F196" s="11">
        <f t="shared" si="1"/>
        <v>77.975506501360726</v>
      </c>
    </row>
    <row r="197" spans="1:6" ht="15.75" customHeight="1">
      <c r="A197" s="5">
        <v>2</v>
      </c>
      <c r="B197" s="7">
        <v>84</v>
      </c>
      <c r="C197" s="7">
        <v>21371</v>
      </c>
      <c r="D197" s="9">
        <f>+VLOOKUP(A197,Regiones!$A$2:$C$26,3,FALSE)</f>
        <v>125666</v>
      </c>
      <c r="E197" s="11">
        <f t="shared" si="0"/>
        <v>0.17006191014275937</v>
      </c>
      <c r="F197" s="11">
        <f t="shared" si="1"/>
        <v>78.14556841150349</v>
      </c>
    </row>
    <row r="198" spans="1:6" ht="15.75" customHeight="1">
      <c r="A198" s="5">
        <v>2</v>
      </c>
      <c r="B198" s="7">
        <v>85</v>
      </c>
      <c r="C198" s="7">
        <v>18744</v>
      </c>
      <c r="D198" s="9">
        <f>+VLOOKUP(A198,Regiones!$A$2:$C$26,3,FALSE)</f>
        <v>125666</v>
      </c>
      <c r="E198" s="11">
        <f t="shared" si="0"/>
        <v>0.14915728995909794</v>
      </c>
      <c r="F198" s="11">
        <f t="shared" si="1"/>
        <v>78.294725701462582</v>
      </c>
    </row>
    <row r="199" spans="1:6" ht="15.75" customHeight="1">
      <c r="A199" s="5">
        <v>2</v>
      </c>
      <c r="B199" s="7">
        <v>86</v>
      </c>
      <c r="C199" s="7">
        <v>16127</v>
      </c>
      <c r="D199" s="9">
        <f>+VLOOKUP(A199,Regiones!$A$2:$C$26,3,FALSE)</f>
        <v>125666</v>
      </c>
      <c r="E199" s="11">
        <f t="shared" si="0"/>
        <v>0.12833224579440738</v>
      </c>
      <c r="F199" s="11">
        <f t="shared" si="1"/>
        <v>78.423057947256993</v>
      </c>
    </row>
    <row r="200" spans="1:6" ht="15.75" customHeight="1">
      <c r="A200" s="5">
        <v>2</v>
      </c>
      <c r="B200" s="7">
        <v>87</v>
      </c>
      <c r="C200" s="7">
        <v>13696</v>
      </c>
      <c r="D200" s="9">
        <f>+VLOOKUP(A200,Regiones!$A$2:$C$26,3,FALSE)</f>
        <v>125666</v>
      </c>
      <c r="E200" s="11">
        <f t="shared" si="0"/>
        <v>0.10898731558257603</v>
      </c>
      <c r="F200" s="11">
        <f t="shared" si="1"/>
        <v>78.532045262839574</v>
      </c>
    </row>
    <row r="201" spans="1:6" ht="15.75" customHeight="1">
      <c r="A201" s="5">
        <v>2</v>
      </c>
      <c r="B201" s="7">
        <v>88</v>
      </c>
      <c r="C201" s="7">
        <v>11248</v>
      </c>
      <c r="D201" s="9">
        <f>+VLOOKUP(A201,Regiones!$A$2:$C$26,3,FALSE)</f>
        <v>125666</v>
      </c>
      <c r="E201" s="11">
        <f t="shared" si="0"/>
        <v>8.9507106138494108E-2</v>
      </c>
      <c r="F201" s="11">
        <f t="shared" si="1"/>
        <v>78.621552368978072</v>
      </c>
    </row>
    <row r="202" spans="1:6" ht="15.75" customHeight="1">
      <c r="A202" s="5">
        <v>2</v>
      </c>
      <c r="B202" s="7">
        <v>89</v>
      </c>
      <c r="C202" s="7">
        <v>9013</v>
      </c>
      <c r="D202" s="9">
        <f>+VLOOKUP(A202,Regiones!$A$2:$C$26,3,FALSE)</f>
        <v>125666</v>
      </c>
      <c r="E202" s="11">
        <f t="shared" si="0"/>
        <v>7.1721865898492831E-2</v>
      </c>
      <c r="F202" s="11">
        <f t="shared" si="1"/>
        <v>78.693274234876569</v>
      </c>
    </row>
    <row r="203" spans="1:6" ht="15.75" customHeight="1">
      <c r="A203" s="5">
        <v>2</v>
      </c>
      <c r="B203" s="7">
        <v>90</v>
      </c>
      <c r="C203" s="7">
        <v>7725</v>
      </c>
      <c r="D203" s="9">
        <f>+VLOOKUP(A203,Regiones!$A$2:$C$26,3,FALSE)</f>
        <v>125666</v>
      </c>
      <c r="E203" s="11">
        <f t="shared" si="0"/>
        <v>6.1472474655037961E-2</v>
      </c>
      <c r="F203" s="11">
        <f t="shared" si="1"/>
        <v>78.754746709531602</v>
      </c>
    </row>
    <row r="204" spans="1:6" ht="15.75" customHeight="1">
      <c r="A204" s="5">
        <v>2</v>
      </c>
      <c r="B204" s="7">
        <v>91</v>
      </c>
      <c r="C204" s="7">
        <v>4959</v>
      </c>
      <c r="D204" s="9">
        <f>+VLOOKUP(A204,Regiones!$A$2:$C$26,3,FALSE)</f>
        <v>125666</v>
      </c>
      <c r="E204" s="11">
        <f t="shared" si="0"/>
        <v>3.9461747807680678E-2</v>
      </c>
      <c r="F204" s="11">
        <f t="shared" si="1"/>
        <v>78.79420845733928</v>
      </c>
    </row>
    <row r="205" spans="1:6" ht="15.75" customHeight="1">
      <c r="A205" s="5">
        <v>2</v>
      </c>
      <c r="B205" s="7">
        <v>92</v>
      </c>
      <c r="C205" s="7">
        <v>3946</v>
      </c>
      <c r="D205" s="9">
        <f>+VLOOKUP(A205,Regiones!$A$2:$C$26,3,FALSE)</f>
        <v>125666</v>
      </c>
      <c r="E205" s="11">
        <f t="shared" si="0"/>
        <v>3.1400697085926188E-2</v>
      </c>
      <c r="F205" s="11">
        <f t="shared" si="1"/>
        <v>78.825609154425209</v>
      </c>
    </row>
    <row r="206" spans="1:6" ht="15.75" customHeight="1">
      <c r="A206" s="5">
        <v>2</v>
      </c>
      <c r="B206" s="7">
        <v>93</v>
      </c>
      <c r="C206" s="7">
        <v>3049</v>
      </c>
      <c r="D206" s="9">
        <f>+VLOOKUP(A206,Regiones!$A$2:$C$26,3,FALSE)</f>
        <v>125666</v>
      </c>
      <c r="E206" s="11">
        <f t="shared" si="0"/>
        <v>2.4262728184234399E-2</v>
      </c>
      <c r="F206" s="11">
        <f t="shared" si="1"/>
        <v>78.849871882609449</v>
      </c>
    </row>
    <row r="207" spans="1:6" ht="15.75" customHeight="1">
      <c r="A207" s="5">
        <v>2</v>
      </c>
      <c r="B207" s="7">
        <v>94</v>
      </c>
      <c r="C207" s="7">
        <v>2374</v>
      </c>
      <c r="D207" s="9">
        <f>+VLOOKUP(A207,Regiones!$A$2:$C$26,3,FALSE)</f>
        <v>125666</v>
      </c>
      <c r="E207" s="11">
        <f t="shared" si="0"/>
        <v>1.8891346903697103E-2</v>
      </c>
      <c r="F207" s="11">
        <f t="shared" si="1"/>
        <v>78.868763229513149</v>
      </c>
    </row>
    <row r="208" spans="1:6" ht="15.75" customHeight="1">
      <c r="A208" s="5">
        <v>2</v>
      </c>
      <c r="B208" s="7">
        <v>95</v>
      </c>
      <c r="C208" s="7">
        <v>1770</v>
      </c>
      <c r="D208" s="9">
        <f>+VLOOKUP(A208,Regiones!$A$2:$C$26,3,FALSE)</f>
        <v>125666</v>
      </c>
      <c r="E208" s="11">
        <f t="shared" si="0"/>
        <v>1.4084955357853358E-2</v>
      </c>
      <c r="F208" s="11">
        <f t="shared" si="1"/>
        <v>78.882848184871008</v>
      </c>
    </row>
    <row r="209" spans="1:6" ht="15.75" customHeight="1">
      <c r="A209" s="5">
        <v>2</v>
      </c>
      <c r="B209" s="7">
        <v>96</v>
      </c>
      <c r="C209" s="7">
        <v>1195</v>
      </c>
      <c r="D209" s="9">
        <f>+VLOOKUP(A209,Regiones!$A$2:$C$26,3,FALSE)</f>
        <v>125666</v>
      </c>
      <c r="E209" s="11">
        <f t="shared" si="0"/>
        <v>9.5093342670252885E-3</v>
      </c>
      <c r="F209" s="11">
        <f t="shared" si="1"/>
        <v>78.892357519138031</v>
      </c>
    </row>
    <row r="210" spans="1:6" ht="15.75" customHeight="1">
      <c r="A210" s="5">
        <v>2</v>
      </c>
      <c r="B210" s="7">
        <v>97</v>
      </c>
      <c r="C210" s="7">
        <v>908</v>
      </c>
      <c r="D210" s="9">
        <f>+VLOOKUP(A210,Regiones!$A$2:$C$26,3,FALSE)</f>
        <v>125666</v>
      </c>
      <c r="E210" s="11">
        <f t="shared" si="0"/>
        <v>7.225502522559801E-3</v>
      </c>
      <c r="F210" s="11">
        <f t="shared" si="1"/>
        <v>78.89958302166059</v>
      </c>
    </row>
    <row r="211" spans="1:6" ht="15.75" customHeight="1">
      <c r="A211" s="5">
        <v>2</v>
      </c>
      <c r="B211" s="7">
        <v>98</v>
      </c>
      <c r="C211" s="7">
        <v>636</v>
      </c>
      <c r="D211" s="9">
        <f>+VLOOKUP(A211,Regiones!$A$2:$C$26,3,FALSE)</f>
        <v>125666</v>
      </c>
      <c r="E211" s="11">
        <f t="shared" si="0"/>
        <v>5.0610348065506976E-3</v>
      </c>
      <c r="F211" s="11">
        <f t="shared" si="1"/>
        <v>78.904644056467134</v>
      </c>
    </row>
    <row r="212" spans="1:6" ht="15.75" customHeight="1">
      <c r="A212" s="5">
        <v>2</v>
      </c>
      <c r="B212" s="7">
        <v>99</v>
      </c>
      <c r="C212" s="7">
        <v>349</v>
      </c>
      <c r="D212" s="9">
        <f>+VLOOKUP(A212,Regiones!$A$2:$C$26,3,FALSE)</f>
        <v>125666</v>
      </c>
      <c r="E212" s="11">
        <f t="shared" si="0"/>
        <v>2.77720306208521E-3</v>
      </c>
      <c r="F212" s="11">
        <f t="shared" si="1"/>
        <v>78.907421259529215</v>
      </c>
    </row>
    <row r="213" spans="1:6" ht="15.75" customHeight="1">
      <c r="A213" s="5">
        <v>2</v>
      </c>
      <c r="B213" s="7">
        <v>100</v>
      </c>
      <c r="C213" s="7">
        <v>271</v>
      </c>
      <c r="D213" s="9">
        <f>+VLOOKUP(A213,Regiones!$A$2:$C$26,3,FALSE)</f>
        <v>125666</v>
      </c>
      <c r="E213" s="11">
        <f t="shared" si="0"/>
        <v>2.156510114112011E-3</v>
      </c>
      <c r="F213" s="11">
        <f t="shared" si="1"/>
        <v>78.90957776964332</v>
      </c>
    </row>
    <row r="214" spans="1:6" ht="15.75" customHeight="1">
      <c r="A214" s="5">
        <v>2</v>
      </c>
      <c r="B214" s="7">
        <v>101</v>
      </c>
      <c r="C214" s="7">
        <v>133</v>
      </c>
      <c r="D214" s="9">
        <f>+VLOOKUP(A214,Regiones!$A$2:$C$26,3,FALSE)</f>
        <v>125666</v>
      </c>
      <c r="E214" s="11">
        <f t="shared" si="0"/>
        <v>1.0583610523132749E-3</v>
      </c>
      <c r="F214" s="11">
        <f t="shared" si="1"/>
        <v>78.910636130695636</v>
      </c>
    </row>
    <row r="215" spans="1:6" ht="15.75" customHeight="1">
      <c r="A215" s="5">
        <v>2</v>
      </c>
      <c r="B215" s="7">
        <v>102</v>
      </c>
      <c r="C215" s="7">
        <v>97</v>
      </c>
      <c r="D215" s="9">
        <f>+VLOOKUP(A215,Regiones!$A$2:$C$26,3,FALSE)</f>
        <v>125666</v>
      </c>
      <c r="E215" s="11">
        <f t="shared" si="0"/>
        <v>7.7188738401795238E-4</v>
      </c>
      <c r="F215" s="11">
        <f t="shared" si="1"/>
        <v>78.911408018079655</v>
      </c>
    </row>
    <row r="216" spans="1:6" ht="15.75" customHeight="1">
      <c r="A216" s="5">
        <v>2</v>
      </c>
      <c r="B216" s="7">
        <v>103</v>
      </c>
      <c r="C216" s="7">
        <v>54</v>
      </c>
      <c r="D216" s="9">
        <f>+VLOOKUP(A216,Regiones!$A$2:$C$26,3,FALSE)</f>
        <v>125666</v>
      </c>
      <c r="E216" s="11">
        <f t="shared" si="0"/>
        <v>4.2971050244298379E-4</v>
      </c>
      <c r="F216" s="11">
        <f t="shared" si="1"/>
        <v>78.9118377285821</v>
      </c>
    </row>
    <row r="217" spans="1:6" ht="15.75" customHeight="1">
      <c r="A217" s="5">
        <v>2</v>
      </c>
      <c r="B217" s="7">
        <v>104</v>
      </c>
      <c r="C217" s="7">
        <v>25</v>
      </c>
      <c r="D217" s="9">
        <f>+VLOOKUP(A217,Regiones!$A$2:$C$26,3,FALSE)</f>
        <v>125666</v>
      </c>
      <c r="E217" s="11">
        <f t="shared" si="0"/>
        <v>1.989400474273073E-4</v>
      </c>
      <c r="F217" s="11">
        <f t="shared" si="1"/>
        <v>78.912036668629526</v>
      </c>
    </row>
    <row r="218" spans="1:6" ht="15.75" customHeight="1">
      <c r="A218" s="5">
        <v>2</v>
      </c>
      <c r="B218" s="7">
        <v>105</v>
      </c>
      <c r="C218" s="7">
        <v>33</v>
      </c>
      <c r="D218" s="9">
        <f>+VLOOKUP(A218,Regiones!$A$2:$C$26,3,FALSE)</f>
        <v>125666</v>
      </c>
      <c r="E218" s="11">
        <f t="shared" si="0"/>
        <v>2.6260086260404563E-4</v>
      </c>
      <c r="F218" s="11">
        <f t="shared" si="1"/>
        <v>78.912299269492124</v>
      </c>
    </row>
    <row r="219" spans="1:6" ht="15.75" customHeight="1">
      <c r="A219" s="5">
        <v>2</v>
      </c>
      <c r="B219" s="7">
        <v>106</v>
      </c>
      <c r="C219" s="7">
        <v>15</v>
      </c>
      <c r="D219" s="9">
        <f>+VLOOKUP(A219,Regiones!$A$2:$C$26,3,FALSE)</f>
        <v>125666</v>
      </c>
      <c r="E219" s="11">
        <f t="shared" si="0"/>
        <v>1.1936402845638439E-4</v>
      </c>
      <c r="F219" s="11">
        <f t="shared" si="1"/>
        <v>78.912418633520574</v>
      </c>
    </row>
    <row r="220" spans="1:6" ht="15.75" customHeight="1">
      <c r="A220" s="5">
        <v>2</v>
      </c>
      <c r="B220" s="7">
        <v>107</v>
      </c>
      <c r="C220" s="7">
        <v>14</v>
      </c>
      <c r="D220" s="9">
        <f>+VLOOKUP(A220,Regiones!$A$2:$C$26,3,FALSE)</f>
        <v>125666</v>
      </c>
      <c r="E220" s="11">
        <f t="shared" si="0"/>
        <v>1.1140642655929209E-4</v>
      </c>
      <c r="F220" s="11">
        <f t="shared" si="1"/>
        <v>78.912530039947129</v>
      </c>
    </row>
    <row r="221" spans="1:6" ht="15.75" customHeight="1">
      <c r="A221" s="5">
        <v>2</v>
      </c>
      <c r="B221" s="7">
        <v>108</v>
      </c>
      <c r="C221" s="7">
        <v>8</v>
      </c>
      <c r="D221" s="9">
        <f>+VLOOKUP(A221,Regiones!$A$2:$C$26,3,FALSE)</f>
        <v>125666</v>
      </c>
      <c r="E221" s="11">
        <f t="shared" si="0"/>
        <v>6.3660815176738337E-5</v>
      </c>
      <c r="F221" s="11">
        <f t="shared" si="1"/>
        <v>78.912593700762301</v>
      </c>
    </row>
    <row r="222" spans="1:6" ht="15.75" customHeight="1">
      <c r="A222" s="5">
        <v>2</v>
      </c>
      <c r="B222" s="7">
        <v>109</v>
      </c>
      <c r="C222" s="7">
        <v>13</v>
      </c>
      <c r="D222" s="9">
        <f>+VLOOKUP(A222,Regiones!$A$2:$C$26,3,FALSE)</f>
        <v>125666</v>
      </c>
      <c r="E222" s="11">
        <f t="shared" si="0"/>
        <v>1.034488246621998E-4</v>
      </c>
      <c r="F222" s="11">
        <f t="shared" si="1"/>
        <v>78.912697149586961</v>
      </c>
    </row>
    <row r="223" spans="1:6" ht="15.75" customHeight="1">
      <c r="A223" s="5">
        <v>2</v>
      </c>
      <c r="B223" s="7">
        <v>110</v>
      </c>
      <c r="C223" s="7">
        <v>72</v>
      </c>
      <c r="D223" s="9">
        <f>+VLOOKUP(A223,Regiones!$A$2:$C$26,3,FALSE)</f>
        <v>125666</v>
      </c>
      <c r="E223" s="11">
        <f t="shared" si="0"/>
        <v>5.7294733659064509E-4</v>
      </c>
      <c r="F223" s="11">
        <f t="shared" si="1"/>
        <v>78.913270096923554</v>
      </c>
    </row>
    <row r="224" spans="1:6" ht="15.75" customHeight="1">
      <c r="A224" s="5">
        <v>3</v>
      </c>
      <c r="B224" s="7">
        <v>0</v>
      </c>
      <c r="C224" s="7">
        <v>52789</v>
      </c>
      <c r="D224" s="9">
        <f>+VLOOKUP(A224,Regiones!$A$2:$C$26,3,FALSE)</f>
        <v>4029053</v>
      </c>
      <c r="E224" s="11">
        <f t="shared" si="0"/>
        <v>1.3102086271885726E-2</v>
      </c>
      <c r="F224" s="11">
        <f t="shared" si="1"/>
        <v>1.3102086271885726E-2</v>
      </c>
    </row>
    <row r="225" spans="1:6" ht="15.75" customHeight="1">
      <c r="A225" s="5">
        <v>3</v>
      </c>
      <c r="B225" s="7">
        <v>1</v>
      </c>
      <c r="C225" s="7">
        <v>52957</v>
      </c>
      <c r="D225" s="9">
        <f>+VLOOKUP(A225,Regiones!$A$2:$C$26,3,FALSE)</f>
        <v>4029053</v>
      </c>
      <c r="E225" s="11">
        <f t="shared" si="0"/>
        <v>1.3143783415110201E-2</v>
      </c>
      <c r="F225" s="11">
        <f t="shared" si="1"/>
        <v>2.6245869686995927E-2</v>
      </c>
    </row>
    <row r="226" spans="1:6" ht="15.75" customHeight="1">
      <c r="A226" s="5">
        <v>3</v>
      </c>
      <c r="B226" s="7">
        <v>2</v>
      </c>
      <c r="C226" s="7">
        <v>53279</v>
      </c>
      <c r="D226" s="9">
        <f>+VLOOKUP(A226,Regiones!$A$2:$C$26,3,FALSE)</f>
        <v>4029053</v>
      </c>
      <c r="E226" s="11">
        <f t="shared" si="0"/>
        <v>1.3223702939623778E-2</v>
      </c>
      <c r="F226" s="11">
        <f t="shared" si="1"/>
        <v>3.9469572626619709E-2</v>
      </c>
    </row>
    <row r="227" spans="1:6" ht="15.75" customHeight="1">
      <c r="A227" s="5">
        <v>3</v>
      </c>
      <c r="B227" s="7">
        <v>3</v>
      </c>
      <c r="C227" s="7">
        <v>50754</v>
      </c>
      <c r="D227" s="9">
        <f>+VLOOKUP(A227,Regiones!$A$2:$C$26,3,FALSE)</f>
        <v>4029053</v>
      </c>
      <c r="E227" s="11">
        <f t="shared" si="0"/>
        <v>1.2597004804851165E-2</v>
      </c>
      <c r="F227" s="11">
        <f t="shared" si="1"/>
        <v>5.2066577431470876E-2</v>
      </c>
    </row>
    <row r="228" spans="1:6" ht="15.75" customHeight="1">
      <c r="A228" s="5">
        <v>3</v>
      </c>
      <c r="B228" s="7">
        <v>4</v>
      </c>
      <c r="C228" s="7">
        <v>51889</v>
      </c>
      <c r="D228" s="9">
        <f>+VLOOKUP(A228,Regiones!$A$2:$C$26,3,FALSE)</f>
        <v>4029053</v>
      </c>
      <c r="E228" s="11">
        <f t="shared" si="0"/>
        <v>1.2878708718897468E-2</v>
      </c>
      <c r="F228" s="11">
        <f t="shared" si="1"/>
        <v>6.4945286150368348E-2</v>
      </c>
    </row>
    <row r="229" spans="1:6" ht="15.75" customHeight="1">
      <c r="A229" s="5">
        <v>3</v>
      </c>
      <c r="B229" s="7">
        <v>5</v>
      </c>
      <c r="C229" s="7">
        <v>53015</v>
      </c>
      <c r="D229" s="9">
        <f>+VLOOKUP(A229,Regiones!$A$2:$C$26,3,FALSE)</f>
        <v>4029053</v>
      </c>
      <c r="E229" s="11">
        <f t="shared" si="0"/>
        <v>1.3158178857413889E-2</v>
      </c>
      <c r="F229" s="11">
        <f t="shared" si="1"/>
        <v>7.810346500778223E-2</v>
      </c>
    </row>
    <row r="230" spans="1:6" ht="15.75" customHeight="1">
      <c r="A230" s="5">
        <v>3</v>
      </c>
      <c r="B230" s="7">
        <v>6</v>
      </c>
      <c r="C230" s="7">
        <v>53033</v>
      </c>
      <c r="D230" s="9">
        <f>+VLOOKUP(A230,Regiones!$A$2:$C$26,3,FALSE)</f>
        <v>4029053</v>
      </c>
      <c r="E230" s="11">
        <f t="shared" si="0"/>
        <v>1.3162646408473654E-2</v>
      </c>
      <c r="F230" s="11">
        <f t="shared" si="1"/>
        <v>9.1266111416255888E-2</v>
      </c>
    </row>
    <row r="231" spans="1:6" ht="15.75" customHeight="1">
      <c r="A231" s="5">
        <v>3</v>
      </c>
      <c r="B231" s="7">
        <v>7</v>
      </c>
      <c r="C231" s="7">
        <v>54372</v>
      </c>
      <c r="D231" s="9">
        <f>+VLOOKUP(A231,Regiones!$A$2:$C$26,3,FALSE)</f>
        <v>4029053</v>
      </c>
      <c r="E231" s="11">
        <f t="shared" si="0"/>
        <v>1.3494982567863962E-2</v>
      </c>
      <c r="F231" s="11">
        <f t="shared" si="1"/>
        <v>0.10476109398411985</v>
      </c>
    </row>
    <row r="232" spans="1:6" ht="15.75" customHeight="1">
      <c r="A232" s="5">
        <v>3</v>
      </c>
      <c r="B232" s="7">
        <v>8</v>
      </c>
      <c r="C232" s="7">
        <v>52684</v>
      </c>
      <c r="D232" s="9">
        <f>+VLOOKUP(A232,Regiones!$A$2:$C$26,3,FALSE)</f>
        <v>4029053</v>
      </c>
      <c r="E232" s="11">
        <f t="shared" si="0"/>
        <v>1.3076025557370429E-2</v>
      </c>
      <c r="F232" s="11">
        <f t="shared" si="1"/>
        <v>0.11783711954149029</v>
      </c>
    </row>
    <row r="233" spans="1:6" ht="15.75" customHeight="1">
      <c r="A233" s="5">
        <v>3</v>
      </c>
      <c r="B233" s="7">
        <v>9</v>
      </c>
      <c r="C233" s="7">
        <v>53373</v>
      </c>
      <c r="D233" s="9">
        <f>+VLOOKUP(A233,Regiones!$A$2:$C$26,3,FALSE)</f>
        <v>4029053</v>
      </c>
      <c r="E233" s="11">
        <f t="shared" si="0"/>
        <v>1.3247033484046995E-2</v>
      </c>
      <c r="F233" s="11">
        <f t="shared" si="1"/>
        <v>0.13108415302553728</v>
      </c>
    </row>
    <row r="234" spans="1:6" ht="15.75" customHeight="1">
      <c r="A234" s="5">
        <v>3</v>
      </c>
      <c r="B234" s="7">
        <v>10</v>
      </c>
      <c r="C234" s="7">
        <v>55526</v>
      </c>
      <c r="D234" s="9">
        <f>+VLOOKUP(A234,Regiones!$A$2:$C$26,3,FALSE)</f>
        <v>4029053</v>
      </c>
      <c r="E234" s="11">
        <f t="shared" si="0"/>
        <v>1.3781402230251129E-2</v>
      </c>
      <c r="F234" s="11">
        <f t="shared" si="1"/>
        <v>0.1448655552557884</v>
      </c>
    </row>
    <row r="235" spans="1:6" ht="15.75" customHeight="1">
      <c r="A235" s="5">
        <v>3</v>
      </c>
      <c r="B235" s="7">
        <v>11</v>
      </c>
      <c r="C235" s="7">
        <v>55069</v>
      </c>
      <c r="D235" s="9">
        <f>+VLOOKUP(A235,Regiones!$A$2:$C$26,3,FALSE)</f>
        <v>4029053</v>
      </c>
      <c r="E235" s="11">
        <f t="shared" si="0"/>
        <v>1.3667976072789313E-2</v>
      </c>
      <c r="F235" s="11">
        <f t="shared" si="1"/>
        <v>0.1585335313285777</v>
      </c>
    </row>
    <row r="236" spans="1:6" ht="15.75" customHeight="1">
      <c r="A236" s="5">
        <v>3</v>
      </c>
      <c r="B236" s="7">
        <v>12</v>
      </c>
      <c r="C236" s="7">
        <v>54858</v>
      </c>
      <c r="D236" s="9">
        <f>+VLOOKUP(A236,Regiones!$A$2:$C$26,3,FALSE)</f>
        <v>4029053</v>
      </c>
      <c r="E236" s="11">
        <f t="shared" si="0"/>
        <v>1.3615606446477621E-2</v>
      </c>
      <c r="F236" s="11">
        <f t="shared" si="1"/>
        <v>0.17214913777505531</v>
      </c>
    </row>
    <row r="237" spans="1:6" ht="15.75" customHeight="1">
      <c r="A237" s="5">
        <v>3</v>
      </c>
      <c r="B237" s="7">
        <v>13</v>
      </c>
      <c r="C237" s="7">
        <v>53998</v>
      </c>
      <c r="D237" s="9">
        <f>+VLOOKUP(A237,Regiones!$A$2:$C$26,3,FALSE)</f>
        <v>4029053</v>
      </c>
      <c r="E237" s="11">
        <f t="shared" si="0"/>
        <v>1.3402156784733285E-2</v>
      </c>
      <c r="F237" s="11">
        <f t="shared" si="1"/>
        <v>0.18555129455978858</v>
      </c>
    </row>
    <row r="238" spans="1:6" ht="15.75" customHeight="1">
      <c r="A238" s="5">
        <v>3</v>
      </c>
      <c r="B238" s="7">
        <v>14</v>
      </c>
      <c r="C238" s="7">
        <v>57916</v>
      </c>
      <c r="D238" s="9">
        <f>+VLOOKUP(A238,Regiones!$A$2:$C$26,3,FALSE)</f>
        <v>4029053</v>
      </c>
      <c r="E238" s="11">
        <f t="shared" si="0"/>
        <v>1.4374593732075502E-2</v>
      </c>
      <c r="F238" s="11">
        <f t="shared" si="1"/>
        <v>0.19992588829186408</v>
      </c>
    </row>
    <row r="239" spans="1:6" ht="15.75" customHeight="1">
      <c r="A239" s="5">
        <v>3</v>
      </c>
      <c r="B239" s="7">
        <v>15</v>
      </c>
      <c r="C239" s="7">
        <v>56009</v>
      </c>
      <c r="D239" s="9">
        <f>+VLOOKUP(A239,Regiones!$A$2:$C$26,3,FALSE)</f>
        <v>4029053</v>
      </c>
      <c r="E239" s="11">
        <f t="shared" si="0"/>
        <v>1.3901281517021493E-2</v>
      </c>
      <c r="F239" s="11">
        <f t="shared" si="1"/>
        <v>0.21382716980888558</v>
      </c>
    </row>
    <row r="240" spans="1:6" ht="15.75" customHeight="1">
      <c r="A240" s="5">
        <v>3</v>
      </c>
      <c r="B240" s="7">
        <v>16</v>
      </c>
      <c r="C240" s="7">
        <v>55114</v>
      </c>
      <c r="D240" s="9">
        <f>+VLOOKUP(A240,Regiones!$A$2:$C$26,3,FALSE)</f>
        <v>4029053</v>
      </c>
      <c r="E240" s="11">
        <f t="shared" si="0"/>
        <v>1.3679144950438727E-2</v>
      </c>
      <c r="F240" s="11">
        <f t="shared" si="1"/>
        <v>0.22750631475932431</v>
      </c>
    </row>
    <row r="241" spans="1:6" ht="15.75" customHeight="1">
      <c r="A241" s="5">
        <v>3</v>
      </c>
      <c r="B241" s="7">
        <v>17</v>
      </c>
      <c r="C241" s="7">
        <v>55306</v>
      </c>
      <c r="D241" s="9">
        <f>+VLOOKUP(A241,Regiones!$A$2:$C$26,3,FALSE)</f>
        <v>4029053</v>
      </c>
      <c r="E241" s="11">
        <f t="shared" si="0"/>
        <v>1.3726798828409555E-2</v>
      </c>
      <c r="F241" s="11">
        <f t="shared" si="1"/>
        <v>0.24123311358773386</v>
      </c>
    </row>
    <row r="242" spans="1:6" ht="15.75" customHeight="1">
      <c r="A242" s="5">
        <v>3</v>
      </c>
      <c r="B242" s="7">
        <v>18</v>
      </c>
      <c r="C242" s="7">
        <v>58442</v>
      </c>
      <c r="D242" s="9">
        <f>+VLOOKUP(A242,Regiones!$A$2:$C$26,3,FALSE)</f>
        <v>4029053</v>
      </c>
      <c r="E242" s="11">
        <f t="shared" si="0"/>
        <v>1.4505145501933084E-2</v>
      </c>
      <c r="F242" s="11">
        <f t="shared" si="1"/>
        <v>0.25573825908966696</v>
      </c>
    </row>
    <row r="243" spans="1:6" ht="15.75" customHeight="1">
      <c r="A243" s="5">
        <v>3</v>
      </c>
      <c r="B243" s="7">
        <v>19</v>
      </c>
      <c r="C243" s="7">
        <v>58624</v>
      </c>
      <c r="D243" s="9">
        <f>+VLOOKUP(A243,Regiones!$A$2:$C$26,3,FALSE)</f>
        <v>4029053</v>
      </c>
      <c r="E243" s="11">
        <f t="shared" si="0"/>
        <v>1.4550317407092932E-2</v>
      </c>
      <c r="F243" s="11">
        <f t="shared" si="1"/>
        <v>0.27028857649675991</v>
      </c>
    </row>
    <row r="244" spans="1:6" ht="15.75" customHeight="1">
      <c r="A244" s="5">
        <v>3</v>
      </c>
      <c r="B244" s="7">
        <v>20</v>
      </c>
      <c r="C244" s="7">
        <v>58337</v>
      </c>
      <c r="D244" s="9">
        <f>+VLOOKUP(A244,Regiones!$A$2:$C$26,3,FALSE)</f>
        <v>4029053</v>
      </c>
      <c r="E244" s="11">
        <f t="shared" si="0"/>
        <v>1.4479084787417787E-2</v>
      </c>
      <c r="F244" s="11">
        <f t="shared" si="1"/>
        <v>0.28476766128417769</v>
      </c>
    </row>
    <row r="245" spans="1:6" ht="15.75" customHeight="1">
      <c r="A245" s="5">
        <v>3</v>
      </c>
      <c r="B245" s="7">
        <v>21</v>
      </c>
      <c r="C245" s="7">
        <v>53872</v>
      </c>
      <c r="D245" s="9">
        <f>+VLOOKUP(A245,Regiones!$A$2:$C$26,3,FALSE)</f>
        <v>4029053</v>
      </c>
      <c r="E245" s="11">
        <f t="shared" si="0"/>
        <v>1.337088392731493E-2</v>
      </c>
      <c r="F245" s="11">
        <f t="shared" si="1"/>
        <v>0.29813854521149263</v>
      </c>
    </row>
    <row r="246" spans="1:6" ht="15.75" customHeight="1">
      <c r="A246" s="5">
        <v>3</v>
      </c>
      <c r="B246" s="7">
        <v>22</v>
      </c>
      <c r="C246" s="7">
        <v>53713</v>
      </c>
      <c r="D246" s="9">
        <f>+VLOOKUP(A246,Regiones!$A$2:$C$26,3,FALSE)</f>
        <v>4029053</v>
      </c>
      <c r="E246" s="11">
        <f t="shared" si="0"/>
        <v>1.3331420559620338E-2</v>
      </c>
      <c r="F246" s="11">
        <f t="shared" si="1"/>
        <v>0.31146996577111297</v>
      </c>
    </row>
    <row r="247" spans="1:6" ht="15.75" customHeight="1">
      <c r="A247" s="5">
        <v>3</v>
      </c>
      <c r="B247" s="7">
        <v>23</v>
      </c>
      <c r="C247" s="7">
        <v>54014</v>
      </c>
      <c r="D247" s="9">
        <f>+VLOOKUP(A247,Regiones!$A$2:$C$26,3,FALSE)</f>
        <v>4029053</v>
      </c>
      <c r="E247" s="11">
        <f t="shared" si="0"/>
        <v>1.3406127941230856E-2</v>
      </c>
      <c r="F247" s="11">
        <f t="shared" si="1"/>
        <v>0.32487609371234383</v>
      </c>
    </row>
    <row r="248" spans="1:6" ht="15.75" customHeight="1">
      <c r="A248" s="5">
        <v>3</v>
      </c>
      <c r="B248" s="7">
        <v>24</v>
      </c>
      <c r="C248" s="7">
        <v>54546</v>
      </c>
      <c r="D248" s="9">
        <f>+VLOOKUP(A248,Regiones!$A$2:$C$26,3,FALSE)</f>
        <v>4029053</v>
      </c>
      <c r="E248" s="11">
        <f t="shared" si="0"/>
        <v>1.3538168894775025E-2</v>
      </c>
      <c r="F248" s="11">
        <f t="shared" si="1"/>
        <v>0.33841426260711888</v>
      </c>
    </row>
    <row r="249" spans="1:6" ht="15.75" customHeight="1">
      <c r="A249" s="5">
        <v>3</v>
      </c>
      <c r="B249" s="7">
        <v>25</v>
      </c>
      <c r="C249" s="7">
        <v>52330</v>
      </c>
      <c r="D249" s="9">
        <f>+VLOOKUP(A249,Regiones!$A$2:$C$26,3,FALSE)</f>
        <v>4029053</v>
      </c>
      <c r="E249" s="11">
        <f t="shared" si="0"/>
        <v>1.2988163719861714E-2</v>
      </c>
      <c r="F249" s="11">
        <f t="shared" si="1"/>
        <v>0.3514024263269806</v>
      </c>
    </row>
    <row r="250" spans="1:6" ht="15.75" customHeight="1">
      <c r="A250" s="5">
        <v>3</v>
      </c>
      <c r="B250" s="7">
        <v>26</v>
      </c>
      <c r="C250" s="7">
        <v>50540</v>
      </c>
      <c r="D250" s="9">
        <f>+VLOOKUP(A250,Regiones!$A$2:$C$26,3,FALSE)</f>
        <v>4029053</v>
      </c>
      <c r="E250" s="11">
        <f t="shared" si="0"/>
        <v>1.254389058669618E-2</v>
      </c>
      <c r="F250" s="11">
        <f t="shared" si="1"/>
        <v>0.36394631691367679</v>
      </c>
    </row>
    <row r="251" spans="1:6" ht="15.75" customHeight="1">
      <c r="A251" s="5">
        <v>3</v>
      </c>
      <c r="B251" s="7">
        <v>27</v>
      </c>
      <c r="C251" s="7">
        <v>50805</v>
      </c>
      <c r="D251" s="9">
        <f>+VLOOKUP(A251,Regiones!$A$2:$C$26,3,FALSE)</f>
        <v>4029053</v>
      </c>
      <c r="E251" s="11">
        <f t="shared" si="0"/>
        <v>1.2609662866187166E-2</v>
      </c>
      <c r="F251" s="11">
        <f t="shared" si="1"/>
        <v>0.37655597977986394</v>
      </c>
    </row>
    <row r="252" spans="1:6" ht="15.75" customHeight="1">
      <c r="A252" s="5">
        <v>3</v>
      </c>
      <c r="B252" s="7">
        <v>28</v>
      </c>
      <c r="C252" s="7">
        <v>53950</v>
      </c>
      <c r="D252" s="9">
        <f>+VLOOKUP(A252,Regiones!$A$2:$C$26,3,FALSE)</f>
        <v>4029053</v>
      </c>
      <c r="E252" s="11">
        <f t="shared" si="0"/>
        <v>1.3390243315240578E-2</v>
      </c>
      <c r="F252" s="11">
        <f t="shared" si="1"/>
        <v>0.38994622309510452</v>
      </c>
    </row>
    <row r="253" spans="1:6" ht="15.75" customHeight="1">
      <c r="A253" s="5">
        <v>3</v>
      </c>
      <c r="B253" s="7">
        <v>29</v>
      </c>
      <c r="C253" s="7">
        <v>52943</v>
      </c>
      <c r="D253" s="9">
        <f>+VLOOKUP(A253,Regiones!$A$2:$C$26,3,FALSE)</f>
        <v>4029053</v>
      </c>
      <c r="E253" s="11">
        <f t="shared" si="0"/>
        <v>1.3140308653174828E-2</v>
      </c>
      <c r="F253" s="11">
        <f t="shared" si="1"/>
        <v>0.40308653174827935</v>
      </c>
    </row>
    <row r="254" spans="1:6" ht="15.75" customHeight="1">
      <c r="A254" s="5">
        <v>3</v>
      </c>
      <c r="B254" s="7">
        <v>30</v>
      </c>
      <c r="C254" s="7">
        <v>55345</v>
      </c>
      <c r="D254" s="9">
        <f>+VLOOKUP(A254,Regiones!$A$2:$C$26,3,FALSE)</f>
        <v>4029053</v>
      </c>
      <c r="E254" s="11">
        <f t="shared" si="0"/>
        <v>1.373647852237238E-2</v>
      </c>
      <c r="F254" s="11">
        <f t="shared" si="1"/>
        <v>0.41682301027065172</v>
      </c>
    </row>
    <row r="255" spans="1:6" ht="15.75" customHeight="1">
      <c r="A255" s="5">
        <v>3</v>
      </c>
      <c r="B255" s="7">
        <v>31</v>
      </c>
      <c r="C255" s="7">
        <v>52563</v>
      </c>
      <c r="D255" s="9">
        <f>+VLOOKUP(A255,Regiones!$A$2:$C$26,3,FALSE)</f>
        <v>4029053</v>
      </c>
      <c r="E255" s="11">
        <f t="shared" si="0"/>
        <v>1.3045993686357563E-2</v>
      </c>
      <c r="F255" s="11">
        <f t="shared" si="1"/>
        <v>0.42986900395700928</v>
      </c>
    </row>
    <row r="256" spans="1:6" ht="15.75" customHeight="1">
      <c r="A256" s="5">
        <v>3</v>
      </c>
      <c r="B256" s="7">
        <v>32</v>
      </c>
      <c r="C256" s="7">
        <v>51001</v>
      </c>
      <c r="D256" s="9">
        <f>+VLOOKUP(A256,Regiones!$A$2:$C$26,3,FALSE)</f>
        <v>4029053</v>
      </c>
      <c r="E256" s="11">
        <f t="shared" si="0"/>
        <v>1.2658309533282387E-2</v>
      </c>
      <c r="F256" s="11">
        <f t="shared" si="1"/>
        <v>0.44252731349029167</v>
      </c>
    </row>
    <row r="257" spans="1:6" ht="15.75" customHeight="1">
      <c r="A257" s="5">
        <v>3</v>
      </c>
      <c r="B257" s="7">
        <v>33</v>
      </c>
      <c r="C257" s="7">
        <v>49322</v>
      </c>
      <c r="D257" s="9">
        <f>+VLOOKUP(A257,Regiones!$A$2:$C$26,3,FALSE)</f>
        <v>4029053</v>
      </c>
      <c r="E257" s="11">
        <f t="shared" si="0"/>
        <v>1.2241586298318737E-2</v>
      </c>
      <c r="F257" s="11">
        <f t="shared" si="1"/>
        <v>0.4547688997886104</v>
      </c>
    </row>
    <row r="258" spans="1:6" ht="15.75" customHeight="1">
      <c r="A258" s="5">
        <v>3</v>
      </c>
      <c r="B258" s="7">
        <v>34</v>
      </c>
      <c r="C258" s="7">
        <v>46315</v>
      </c>
      <c r="D258" s="9">
        <f>+VLOOKUP(A258,Regiones!$A$2:$C$26,3,FALSE)</f>
        <v>4029053</v>
      </c>
      <c r="E258" s="11">
        <f t="shared" si="0"/>
        <v>1.1495257074056856E-2</v>
      </c>
      <c r="F258" s="11">
        <f t="shared" si="1"/>
        <v>0.46626415686266726</v>
      </c>
    </row>
    <row r="259" spans="1:6" ht="15.75" customHeight="1">
      <c r="A259" s="5">
        <v>3</v>
      </c>
      <c r="B259" s="7">
        <v>35</v>
      </c>
      <c r="C259" s="7">
        <v>46361</v>
      </c>
      <c r="D259" s="9">
        <f>+VLOOKUP(A259,Regiones!$A$2:$C$26,3,FALSE)</f>
        <v>4029053</v>
      </c>
      <c r="E259" s="11">
        <f t="shared" si="0"/>
        <v>1.1506674148987367E-2</v>
      </c>
      <c r="F259" s="11">
        <f t="shared" si="1"/>
        <v>0.47777083101165463</v>
      </c>
    </row>
    <row r="260" spans="1:6" ht="15.75" customHeight="1">
      <c r="A260" s="5">
        <v>3</v>
      </c>
      <c r="B260" s="7">
        <v>36</v>
      </c>
      <c r="C260" s="7">
        <v>43520</v>
      </c>
      <c r="D260" s="9">
        <f>+VLOOKUP(A260,Regiones!$A$2:$C$26,3,FALSE)</f>
        <v>4029053</v>
      </c>
      <c r="E260" s="11">
        <f t="shared" si="0"/>
        <v>1.0801545673387767E-2</v>
      </c>
      <c r="F260" s="11">
        <f t="shared" si="1"/>
        <v>0.48857237668504239</v>
      </c>
    </row>
    <row r="261" spans="1:6" ht="15.75" customHeight="1">
      <c r="A261" s="5">
        <v>3</v>
      </c>
      <c r="B261" s="7">
        <v>37</v>
      </c>
      <c r="C261" s="7">
        <v>43275</v>
      </c>
      <c r="D261" s="9">
        <f>+VLOOKUP(A261,Regiones!$A$2:$C$26,3,FALSE)</f>
        <v>4029053</v>
      </c>
      <c r="E261" s="11">
        <f t="shared" si="0"/>
        <v>1.074073733951874E-2</v>
      </c>
      <c r="F261" s="11">
        <f t="shared" si="1"/>
        <v>0.49931311402456113</v>
      </c>
    </row>
    <row r="262" spans="1:6" ht="15.75" customHeight="1">
      <c r="A262" s="5">
        <v>3</v>
      </c>
      <c r="B262" s="7">
        <v>38</v>
      </c>
      <c r="C262" s="7">
        <v>42354</v>
      </c>
      <c r="D262" s="9">
        <f>+VLOOKUP(A262,Regiones!$A$2:$C$26,3,FALSE)</f>
        <v>4029053</v>
      </c>
      <c r="E262" s="11">
        <f t="shared" si="0"/>
        <v>1.0512147643627423E-2</v>
      </c>
      <c r="F262" s="11">
        <f t="shared" si="1"/>
        <v>0.50982526166818853</v>
      </c>
    </row>
    <row r="263" spans="1:6" ht="15.75" customHeight="1">
      <c r="A263" s="5">
        <v>3</v>
      </c>
      <c r="B263" s="7">
        <v>39</v>
      </c>
      <c r="C263" s="7">
        <v>41325</v>
      </c>
      <c r="D263" s="9">
        <f>+VLOOKUP(A263,Regiones!$A$2:$C$26,3,FALSE)</f>
        <v>4029053</v>
      </c>
      <c r="E263" s="11">
        <f t="shared" si="0"/>
        <v>1.0256752641377515E-2</v>
      </c>
      <c r="F263" s="11">
        <f t="shared" si="1"/>
        <v>0.52008201430956602</v>
      </c>
    </row>
    <row r="264" spans="1:6" ht="15.75" customHeight="1">
      <c r="A264" s="5">
        <v>3</v>
      </c>
      <c r="B264" s="7">
        <v>40</v>
      </c>
      <c r="C264" s="7">
        <v>41025</v>
      </c>
      <c r="D264" s="9">
        <f>+VLOOKUP(A264,Regiones!$A$2:$C$26,3,FALSE)</f>
        <v>4029053</v>
      </c>
      <c r="E264" s="11">
        <f t="shared" si="0"/>
        <v>1.0182293457048096E-2</v>
      </c>
      <c r="F264" s="11">
        <f t="shared" si="1"/>
        <v>0.53026430776661415</v>
      </c>
    </row>
    <row r="265" spans="1:6" ht="15.75" customHeight="1">
      <c r="A265" s="5">
        <v>3</v>
      </c>
      <c r="B265" s="7">
        <v>41</v>
      </c>
      <c r="C265" s="7">
        <v>38536</v>
      </c>
      <c r="D265" s="9">
        <f>+VLOOKUP(A265,Regiones!$A$2:$C$26,3,FALSE)</f>
        <v>4029053</v>
      </c>
      <c r="E265" s="11">
        <f t="shared" si="0"/>
        <v>9.5645304243950121E-3</v>
      </c>
      <c r="F265" s="11">
        <f t="shared" si="1"/>
        <v>0.53982883819100913</v>
      </c>
    </row>
    <row r="266" spans="1:6" ht="15.75" customHeight="1">
      <c r="A266" s="5">
        <v>3</v>
      </c>
      <c r="B266" s="7">
        <v>42</v>
      </c>
      <c r="C266" s="7">
        <v>37336</v>
      </c>
      <c r="D266" s="9">
        <f>+VLOOKUP(A266,Regiones!$A$2:$C$26,3,FALSE)</f>
        <v>4029053</v>
      </c>
      <c r="E266" s="11">
        <f t="shared" si="0"/>
        <v>9.2666936870773355E-3</v>
      </c>
      <c r="F266" s="11">
        <f t="shared" si="1"/>
        <v>0.54909553187808646</v>
      </c>
    </row>
    <row r="267" spans="1:6" ht="15.75" customHeight="1">
      <c r="A267" s="5">
        <v>3</v>
      </c>
      <c r="B267" s="7">
        <v>43</v>
      </c>
      <c r="C267" s="7">
        <v>35803</v>
      </c>
      <c r="D267" s="9">
        <f>+VLOOKUP(A267,Regiones!$A$2:$C$26,3,FALSE)</f>
        <v>4029053</v>
      </c>
      <c r="E267" s="11">
        <f t="shared" si="0"/>
        <v>8.8862072551540022E-3</v>
      </c>
      <c r="F267" s="11">
        <f t="shared" si="1"/>
        <v>0.55798173913324045</v>
      </c>
    </row>
    <row r="268" spans="1:6" ht="15.75" customHeight="1">
      <c r="A268" s="5">
        <v>3</v>
      </c>
      <c r="B268" s="7">
        <v>44</v>
      </c>
      <c r="C268" s="7">
        <v>35692</v>
      </c>
      <c r="D268" s="9">
        <f>+VLOOKUP(A268,Regiones!$A$2:$C$26,3,FALSE)</f>
        <v>4029053</v>
      </c>
      <c r="E268" s="11">
        <f t="shared" si="0"/>
        <v>8.8586573569521179E-3</v>
      </c>
      <c r="F268" s="11">
        <f t="shared" si="1"/>
        <v>0.56684039649019258</v>
      </c>
    </row>
    <row r="269" spans="1:6" ht="15.75" customHeight="1">
      <c r="A269" s="5">
        <v>3</v>
      </c>
      <c r="B269" s="7">
        <v>45</v>
      </c>
      <c r="C269" s="7">
        <v>37345</v>
      </c>
      <c r="D269" s="9">
        <f>+VLOOKUP(A269,Regiones!$A$2:$C$26,3,FALSE)</f>
        <v>4029053</v>
      </c>
      <c r="E269" s="11">
        <f t="shared" si="0"/>
        <v>9.2689274626072179E-3</v>
      </c>
      <c r="F269" s="11">
        <f t="shared" si="1"/>
        <v>0.57610932395279979</v>
      </c>
    </row>
    <row r="270" spans="1:6" ht="15.75" customHeight="1">
      <c r="A270" s="5">
        <v>3</v>
      </c>
      <c r="B270" s="7">
        <v>46</v>
      </c>
      <c r="C270" s="7">
        <v>37068</v>
      </c>
      <c r="D270" s="9">
        <f>+VLOOKUP(A270,Regiones!$A$2:$C$26,3,FALSE)</f>
        <v>4029053</v>
      </c>
      <c r="E270" s="11">
        <f t="shared" si="0"/>
        <v>9.2001768157430538E-3</v>
      </c>
      <c r="F270" s="11">
        <f t="shared" si="1"/>
        <v>0.58530950076854282</v>
      </c>
    </row>
    <row r="271" spans="1:6" ht="15.75" customHeight="1">
      <c r="A271" s="5">
        <v>3</v>
      </c>
      <c r="B271" s="7">
        <v>47</v>
      </c>
      <c r="C271" s="7">
        <v>37441</v>
      </c>
      <c r="D271" s="9">
        <f>+VLOOKUP(A271,Regiones!$A$2:$C$26,3,FALSE)</f>
        <v>4029053</v>
      </c>
      <c r="E271" s="11">
        <f t="shared" si="0"/>
        <v>9.2927544015926327E-3</v>
      </c>
      <c r="F271" s="11">
        <f t="shared" si="1"/>
        <v>0.59460225517013543</v>
      </c>
    </row>
    <row r="272" spans="1:6" ht="15.75" customHeight="1">
      <c r="A272" s="5">
        <v>3</v>
      </c>
      <c r="B272" s="7">
        <v>48</v>
      </c>
      <c r="C272" s="7">
        <v>36499</v>
      </c>
      <c r="D272" s="9">
        <f>+VLOOKUP(A272,Regiones!$A$2:$C$26,3,FALSE)</f>
        <v>4029053</v>
      </c>
      <c r="E272" s="11">
        <f t="shared" si="0"/>
        <v>9.0589525627982562E-3</v>
      </c>
      <c r="F272" s="11">
        <f t="shared" si="1"/>
        <v>0.60366120773293364</v>
      </c>
    </row>
    <row r="273" spans="1:6" ht="15.75" customHeight="1">
      <c r="A273" s="5">
        <v>3</v>
      </c>
      <c r="B273" s="7">
        <v>49</v>
      </c>
      <c r="C273" s="7">
        <v>35848</v>
      </c>
      <c r="D273" s="9">
        <f>+VLOOKUP(A273,Regiones!$A$2:$C$26,3,FALSE)</f>
        <v>4029053</v>
      </c>
      <c r="E273" s="11">
        <f t="shared" si="0"/>
        <v>8.8973761328034161E-3</v>
      </c>
      <c r="F273" s="11">
        <f t="shared" si="1"/>
        <v>0.61255858386573703</v>
      </c>
    </row>
    <row r="274" spans="1:6" ht="15.75" customHeight="1">
      <c r="A274" s="5">
        <v>3</v>
      </c>
      <c r="B274" s="7">
        <v>50</v>
      </c>
      <c r="C274" s="7">
        <v>36736</v>
      </c>
      <c r="D274" s="9">
        <f>+VLOOKUP(A274,Regiones!$A$2:$C$26,3,FALSE)</f>
        <v>4029053</v>
      </c>
      <c r="E274" s="11">
        <f t="shared" si="0"/>
        <v>9.1177753184184963E-3</v>
      </c>
      <c r="F274" s="11">
        <f t="shared" si="1"/>
        <v>0.62167635918415554</v>
      </c>
    </row>
    <row r="275" spans="1:6" ht="15.75" customHeight="1">
      <c r="A275" s="5">
        <v>3</v>
      </c>
      <c r="B275" s="7">
        <v>51</v>
      </c>
      <c r="C275" s="7">
        <v>33263</v>
      </c>
      <c r="D275" s="9">
        <f>+VLOOKUP(A275,Regiones!$A$2:$C$26,3,FALSE)</f>
        <v>4029053</v>
      </c>
      <c r="E275" s="11">
        <f t="shared" si="0"/>
        <v>8.2557861611649193E-3</v>
      </c>
      <c r="F275" s="11">
        <f t="shared" si="1"/>
        <v>0.62993214534532049</v>
      </c>
    </row>
    <row r="276" spans="1:6" ht="15.75" customHeight="1">
      <c r="A276" s="5">
        <v>3</v>
      </c>
      <c r="B276" s="7">
        <v>52</v>
      </c>
      <c r="C276" s="7">
        <v>33107</v>
      </c>
      <c r="D276" s="9">
        <f>+VLOOKUP(A276,Regiones!$A$2:$C$26,3,FALSE)</f>
        <v>4029053</v>
      </c>
      <c r="E276" s="11">
        <f t="shared" si="0"/>
        <v>8.2170673853136211E-3</v>
      </c>
      <c r="F276" s="11">
        <f t="shared" si="1"/>
        <v>0.63814921273063407</v>
      </c>
    </row>
    <row r="277" spans="1:6" ht="15.75" customHeight="1">
      <c r="A277" s="5">
        <v>3</v>
      </c>
      <c r="B277" s="7">
        <v>53</v>
      </c>
      <c r="C277" s="7">
        <v>33006</v>
      </c>
      <c r="D277" s="9">
        <f>+VLOOKUP(A277,Regiones!$A$2:$C$26,3,FALSE)</f>
        <v>4029053</v>
      </c>
      <c r="E277" s="11">
        <f t="shared" si="0"/>
        <v>8.1919994599227164E-3</v>
      </c>
      <c r="F277" s="11">
        <f t="shared" si="1"/>
        <v>0.64634121219055674</v>
      </c>
    </row>
    <row r="278" spans="1:6" ht="15.75" customHeight="1">
      <c r="A278" s="5">
        <v>3</v>
      </c>
      <c r="B278" s="7">
        <v>54</v>
      </c>
      <c r="C278" s="7">
        <v>32941</v>
      </c>
      <c r="D278" s="9">
        <f>+VLOOKUP(A278,Regiones!$A$2:$C$26,3,FALSE)</f>
        <v>4029053</v>
      </c>
      <c r="E278" s="11">
        <f t="shared" si="0"/>
        <v>8.1758666366513414E-3</v>
      </c>
      <c r="F278" s="11">
        <f t="shared" si="1"/>
        <v>0.65451707882720811</v>
      </c>
    </row>
    <row r="279" spans="1:6" ht="15.75" customHeight="1">
      <c r="A279" s="5">
        <v>3</v>
      </c>
      <c r="B279" s="7">
        <v>55</v>
      </c>
      <c r="C279" s="7">
        <v>32603</v>
      </c>
      <c r="D279" s="9">
        <f>+VLOOKUP(A279,Regiones!$A$2:$C$26,3,FALSE)</f>
        <v>4029053</v>
      </c>
      <c r="E279" s="11">
        <f t="shared" si="0"/>
        <v>8.0919759556401967E-3</v>
      </c>
      <c r="F279" s="11">
        <f t="shared" si="1"/>
        <v>0.66260905478284826</v>
      </c>
    </row>
    <row r="280" spans="1:6" ht="15.75" customHeight="1">
      <c r="A280" s="5">
        <v>3</v>
      </c>
      <c r="B280" s="7">
        <v>56</v>
      </c>
      <c r="C280" s="7">
        <v>31922</v>
      </c>
      <c r="D280" s="9">
        <f>+VLOOKUP(A280,Regiones!$A$2:$C$26,3,FALSE)</f>
        <v>4029053</v>
      </c>
      <c r="E280" s="11">
        <f t="shared" si="0"/>
        <v>7.922953607212414E-3</v>
      </c>
      <c r="F280" s="11">
        <f t="shared" si="1"/>
        <v>0.67053200839006066</v>
      </c>
    </row>
    <row r="281" spans="1:6" ht="15.75" customHeight="1">
      <c r="A281" s="5">
        <v>3</v>
      </c>
      <c r="B281" s="7">
        <v>57</v>
      </c>
      <c r="C281" s="7">
        <v>31721</v>
      </c>
      <c r="D281" s="9">
        <f>+VLOOKUP(A281,Regiones!$A$2:$C$26,3,FALSE)</f>
        <v>4029053</v>
      </c>
      <c r="E281" s="11">
        <f t="shared" si="0"/>
        <v>7.8730659537117036E-3</v>
      </c>
      <c r="F281" s="11">
        <f t="shared" si="1"/>
        <v>0.6784050743437724</v>
      </c>
    </row>
    <row r="282" spans="1:6" ht="15.75" customHeight="1">
      <c r="A282" s="5">
        <v>3</v>
      </c>
      <c r="B282" s="7">
        <v>58</v>
      </c>
      <c r="C282" s="7">
        <v>31155</v>
      </c>
      <c r="D282" s="9">
        <f>+VLOOKUP(A282,Regiones!$A$2:$C$26,3,FALSE)</f>
        <v>4029053</v>
      </c>
      <c r="E282" s="11">
        <f t="shared" si="0"/>
        <v>7.7325862926101987E-3</v>
      </c>
      <c r="F282" s="11">
        <f t="shared" si="1"/>
        <v>0.6861376606363826</v>
      </c>
    </row>
    <row r="283" spans="1:6" ht="15.75" customHeight="1">
      <c r="A283" s="5">
        <v>3</v>
      </c>
      <c r="B283" s="7">
        <v>59</v>
      </c>
      <c r="C283" s="7">
        <v>30828</v>
      </c>
      <c r="D283" s="9">
        <f>+VLOOKUP(A283,Regiones!$A$2:$C$26,3,FALSE)</f>
        <v>4029053</v>
      </c>
      <c r="E283" s="11">
        <f t="shared" si="0"/>
        <v>7.6514257816911319E-3</v>
      </c>
      <c r="F283" s="11">
        <f t="shared" si="1"/>
        <v>0.69378908641807369</v>
      </c>
    </row>
    <row r="284" spans="1:6" ht="15.75" customHeight="1">
      <c r="A284" s="5">
        <v>3</v>
      </c>
      <c r="B284" s="7">
        <v>60</v>
      </c>
      <c r="C284" s="7">
        <v>32224</v>
      </c>
      <c r="D284" s="9">
        <f>+VLOOKUP(A284,Regiones!$A$2:$C$26,3,FALSE)</f>
        <v>4029053</v>
      </c>
      <c r="E284" s="11">
        <f t="shared" si="0"/>
        <v>7.9979091861040307E-3</v>
      </c>
      <c r="F284" s="11">
        <f t="shared" si="1"/>
        <v>0.70178699560417768</v>
      </c>
    </row>
    <row r="285" spans="1:6" ht="15.75" customHeight="1">
      <c r="A285" s="5">
        <v>3</v>
      </c>
      <c r="B285" s="7">
        <v>61</v>
      </c>
      <c r="C285" s="7">
        <v>29077</v>
      </c>
      <c r="D285" s="9">
        <f>+VLOOKUP(A285,Regiones!$A$2:$C$26,3,FALSE)</f>
        <v>4029053</v>
      </c>
      <c r="E285" s="11">
        <f t="shared" si="0"/>
        <v>7.2168323424884207E-3</v>
      </c>
      <c r="F285" s="11">
        <f t="shared" si="1"/>
        <v>0.70900382794666605</v>
      </c>
    </row>
    <row r="286" spans="1:6" ht="15.75" customHeight="1">
      <c r="A286" s="5">
        <v>3</v>
      </c>
      <c r="B286" s="7">
        <v>62</v>
      </c>
      <c r="C286" s="7">
        <v>28617</v>
      </c>
      <c r="D286" s="9">
        <f>+VLOOKUP(A286,Regiones!$A$2:$C$26,3,FALSE)</f>
        <v>4029053</v>
      </c>
      <c r="E286" s="11">
        <f t="shared" si="0"/>
        <v>7.1026615931833112E-3</v>
      </c>
      <c r="F286" s="11">
        <f t="shared" si="1"/>
        <v>0.71610648953984934</v>
      </c>
    </row>
    <row r="287" spans="1:6" ht="15.75" customHeight="1">
      <c r="A287" s="5">
        <v>3</v>
      </c>
      <c r="B287" s="7">
        <v>63</v>
      </c>
      <c r="C287" s="7">
        <v>27594</v>
      </c>
      <c r="D287" s="9">
        <f>+VLOOKUP(A287,Regiones!$A$2:$C$26,3,FALSE)</f>
        <v>4029053</v>
      </c>
      <c r="E287" s="11">
        <f t="shared" si="0"/>
        <v>6.8487557746199912E-3</v>
      </c>
      <c r="F287" s="11">
        <f t="shared" si="1"/>
        <v>0.72295524531446931</v>
      </c>
    </row>
    <row r="288" spans="1:6" ht="15.75" customHeight="1">
      <c r="A288" s="5">
        <v>3</v>
      </c>
      <c r="B288" s="7">
        <v>64</v>
      </c>
      <c r="C288" s="7">
        <v>26533</v>
      </c>
      <c r="D288" s="9">
        <f>+VLOOKUP(A288,Regiones!$A$2:$C$26,3,FALSE)</f>
        <v>4029053</v>
      </c>
      <c r="E288" s="11">
        <f t="shared" si="0"/>
        <v>6.5854184593749452E-3</v>
      </c>
      <c r="F288" s="11">
        <f t="shared" si="1"/>
        <v>0.7295406637738443</v>
      </c>
    </row>
    <row r="289" spans="1:6" ht="15.75" customHeight="1">
      <c r="A289" s="5">
        <v>3</v>
      </c>
      <c r="B289" s="7">
        <v>65</v>
      </c>
      <c r="C289" s="7">
        <v>26761</v>
      </c>
      <c r="D289" s="9">
        <f>+VLOOKUP(A289,Regiones!$A$2:$C$26,3,FALSE)</f>
        <v>4029053</v>
      </c>
      <c r="E289" s="11">
        <f t="shared" si="0"/>
        <v>6.6420074394653037E-3</v>
      </c>
      <c r="F289" s="11">
        <f t="shared" si="1"/>
        <v>0.7361826712133096</v>
      </c>
    </row>
    <row r="290" spans="1:6" ht="15.75" customHeight="1">
      <c r="A290" s="5">
        <v>3</v>
      </c>
      <c r="B290" s="7">
        <v>66</v>
      </c>
      <c r="C290" s="7">
        <v>24024</v>
      </c>
      <c r="D290" s="9">
        <f>+VLOOKUP(A290,Regiones!$A$2:$C$26,3,FALSE)</f>
        <v>4029053</v>
      </c>
      <c r="E290" s="11">
        <f t="shared" si="0"/>
        <v>5.9626914810999012E-3</v>
      </c>
      <c r="F290" s="11">
        <f t="shared" si="1"/>
        <v>0.74214536269440945</v>
      </c>
    </row>
    <row r="291" spans="1:6" ht="15.75" customHeight="1">
      <c r="A291" s="5">
        <v>3</v>
      </c>
      <c r="B291" s="7">
        <v>67</v>
      </c>
      <c r="C291" s="7">
        <v>22630</v>
      </c>
      <c r="D291" s="9">
        <f>+VLOOKUP(A291,Regiones!$A$2:$C$26,3,FALSE)</f>
        <v>4029053</v>
      </c>
      <c r="E291" s="11">
        <f t="shared" si="0"/>
        <v>5.6167044712491995E-3</v>
      </c>
      <c r="F291" s="11">
        <f t="shared" si="1"/>
        <v>0.74776206716565863</v>
      </c>
    </row>
    <row r="292" spans="1:6" ht="15.75" customHeight="1">
      <c r="A292" s="5">
        <v>3</v>
      </c>
      <c r="B292" s="7">
        <v>68</v>
      </c>
      <c r="C292" s="7">
        <v>22129</v>
      </c>
      <c r="D292" s="9">
        <f>+VLOOKUP(A292,Regiones!$A$2:$C$26,3,FALSE)</f>
        <v>4029053</v>
      </c>
      <c r="E292" s="11">
        <f t="shared" si="0"/>
        <v>5.4923576334190687E-3</v>
      </c>
      <c r="F292" s="11">
        <f t="shared" si="1"/>
        <v>0.75325442479907767</v>
      </c>
    </row>
    <row r="293" spans="1:6" ht="15.75" customHeight="1">
      <c r="A293" s="5">
        <v>3</v>
      </c>
      <c r="B293" s="7">
        <v>69</v>
      </c>
      <c r="C293" s="7">
        <v>21063</v>
      </c>
      <c r="D293" s="9">
        <f>+VLOOKUP(A293,Regiones!$A$2:$C$26,3,FALSE)</f>
        <v>4029053</v>
      </c>
      <c r="E293" s="11">
        <f t="shared" si="0"/>
        <v>5.227779331768532E-3</v>
      </c>
      <c r="F293" s="11">
        <f t="shared" si="1"/>
        <v>0.75848220413084622</v>
      </c>
    </row>
    <row r="294" spans="1:6" ht="15.75" customHeight="1">
      <c r="A294" s="5">
        <v>3</v>
      </c>
      <c r="B294" s="7">
        <v>70</v>
      </c>
      <c r="C294" s="7">
        <v>21864</v>
      </c>
      <c r="D294" s="9">
        <f>+VLOOKUP(A294,Regiones!$A$2:$C$26,3,FALSE)</f>
        <v>4029053</v>
      </c>
      <c r="E294" s="11">
        <f t="shared" si="0"/>
        <v>5.4265853539280815E-3</v>
      </c>
      <c r="F294" s="11">
        <f t="shared" si="1"/>
        <v>0.76390878948477425</v>
      </c>
    </row>
    <row r="295" spans="1:6" ht="15.75" customHeight="1">
      <c r="A295" s="5">
        <v>3</v>
      </c>
      <c r="B295" s="7">
        <v>71</v>
      </c>
      <c r="C295" s="7">
        <v>18683</v>
      </c>
      <c r="D295" s="9">
        <f>+VLOOKUP(A295,Regiones!$A$2:$C$26,3,FALSE)</f>
        <v>4029053</v>
      </c>
      <c r="E295" s="11">
        <f t="shared" si="0"/>
        <v>4.637069802755139E-3</v>
      </c>
      <c r="F295" s="11">
        <f t="shared" si="1"/>
        <v>0.76854585928752939</v>
      </c>
    </row>
    <row r="296" spans="1:6" ht="15.75" customHeight="1">
      <c r="A296" s="5">
        <v>3</v>
      </c>
      <c r="B296" s="7">
        <v>72</v>
      </c>
      <c r="C296" s="7">
        <v>17816</v>
      </c>
      <c r="D296" s="9">
        <f>+VLOOKUP(A296,Regiones!$A$2:$C$26,3,FALSE)</f>
        <v>4029053</v>
      </c>
      <c r="E296" s="11">
        <f t="shared" si="0"/>
        <v>4.4218827600431172E-3</v>
      </c>
      <c r="F296" s="11">
        <f t="shared" si="1"/>
        <v>0.77296774204757246</v>
      </c>
    </row>
    <row r="297" spans="1:6" ht="15.75" customHeight="1">
      <c r="A297" s="5">
        <v>3</v>
      </c>
      <c r="B297" s="7">
        <v>73</v>
      </c>
      <c r="C297" s="7">
        <v>17336</v>
      </c>
      <c r="D297" s="9">
        <f>+VLOOKUP(A297,Regiones!$A$2:$C$26,3,FALSE)</f>
        <v>4029053</v>
      </c>
      <c r="E297" s="11">
        <f t="shared" si="0"/>
        <v>4.3027480651160457E-3</v>
      </c>
      <c r="F297" s="11">
        <f t="shared" si="1"/>
        <v>0.77727049011268845</v>
      </c>
    </row>
    <row r="298" spans="1:6" ht="15.75" customHeight="1">
      <c r="A298" s="5">
        <v>3</v>
      </c>
      <c r="B298" s="7">
        <v>74</v>
      </c>
      <c r="C298" s="7">
        <v>16777</v>
      </c>
      <c r="D298" s="9">
        <f>+VLOOKUP(A298,Regiones!$A$2:$C$26,3,FALSE)</f>
        <v>4029053</v>
      </c>
      <c r="E298" s="11">
        <f t="shared" si="0"/>
        <v>4.1640057849822278E-3</v>
      </c>
      <c r="F298" s="11">
        <f t="shared" si="1"/>
        <v>0.78143449589767067</v>
      </c>
    </row>
    <row r="299" spans="1:6" ht="15.75" customHeight="1">
      <c r="A299" s="5">
        <v>3</v>
      </c>
      <c r="B299" s="7">
        <v>75</v>
      </c>
      <c r="C299" s="7">
        <v>16631</v>
      </c>
      <c r="D299" s="9">
        <f>+VLOOKUP(A299,Regiones!$A$2:$C$26,3,FALSE)</f>
        <v>4029053</v>
      </c>
      <c r="E299" s="11">
        <f t="shared" si="0"/>
        <v>4.1277689819419101E-3</v>
      </c>
      <c r="F299" s="11">
        <f t="shared" si="1"/>
        <v>0.78556226487961256</v>
      </c>
    </row>
    <row r="300" spans="1:6" ht="15.75" customHeight="1">
      <c r="A300" s="5">
        <v>3</v>
      </c>
      <c r="B300" s="7">
        <v>76</v>
      </c>
      <c r="C300" s="7">
        <v>14628</v>
      </c>
      <c r="D300" s="9">
        <f>+VLOOKUP(A300,Regiones!$A$2:$C$26,3,FALSE)</f>
        <v>4029053</v>
      </c>
      <c r="E300" s="11">
        <f t="shared" si="0"/>
        <v>3.6306298279024873E-3</v>
      </c>
      <c r="F300" s="11">
        <f t="shared" si="1"/>
        <v>0.78919289470751508</v>
      </c>
    </row>
    <row r="301" spans="1:6" ht="15.75" customHeight="1">
      <c r="A301" s="5">
        <v>3</v>
      </c>
      <c r="B301" s="7">
        <v>77</v>
      </c>
      <c r="C301" s="7">
        <v>14202</v>
      </c>
      <c r="D301" s="9">
        <f>+VLOOKUP(A301,Regiones!$A$2:$C$26,3,FALSE)</f>
        <v>4029053</v>
      </c>
      <c r="E301" s="11">
        <f t="shared" si="0"/>
        <v>3.524897786154712E-3</v>
      </c>
      <c r="F301" s="11">
        <f t="shared" si="1"/>
        <v>0.7927177924936698</v>
      </c>
    </row>
    <row r="302" spans="1:6" ht="15.75" customHeight="1">
      <c r="A302" s="5">
        <v>3</v>
      </c>
      <c r="B302" s="7">
        <v>78</v>
      </c>
      <c r="C302" s="7">
        <v>13909</v>
      </c>
      <c r="D302" s="9">
        <f>+VLOOKUP(A302,Regiones!$A$2:$C$26,3,FALSE)</f>
        <v>4029053</v>
      </c>
      <c r="E302" s="11">
        <f t="shared" si="0"/>
        <v>3.452175982792979E-3</v>
      </c>
      <c r="F302" s="11">
        <f t="shared" si="1"/>
        <v>0.79616996847646282</v>
      </c>
    </row>
    <row r="303" spans="1:6" ht="15.75" customHeight="1">
      <c r="A303" s="5">
        <v>3</v>
      </c>
      <c r="B303" s="7">
        <v>79</v>
      </c>
      <c r="C303" s="7">
        <v>13106</v>
      </c>
      <c r="D303" s="9">
        <f>+VLOOKUP(A303,Regiones!$A$2:$C$26,3,FALSE)</f>
        <v>4029053</v>
      </c>
      <c r="E303" s="11">
        <f t="shared" si="0"/>
        <v>3.2528735660712332E-3</v>
      </c>
      <c r="F303" s="11">
        <f t="shared" si="1"/>
        <v>0.799422842042534</v>
      </c>
    </row>
    <row r="304" spans="1:6" ht="15.75" customHeight="1">
      <c r="A304" s="5">
        <v>3</v>
      </c>
      <c r="B304" s="7">
        <v>80</v>
      </c>
      <c r="C304" s="7">
        <v>13129</v>
      </c>
      <c r="D304" s="9">
        <f>+VLOOKUP(A304,Regiones!$A$2:$C$26,3,FALSE)</f>
        <v>4029053</v>
      </c>
      <c r="E304" s="11">
        <f t="shared" si="0"/>
        <v>3.2585821035364887E-3</v>
      </c>
      <c r="F304" s="11">
        <f t="shared" si="1"/>
        <v>0.80268142414607047</v>
      </c>
    </row>
    <row r="305" spans="1:6" ht="15.75" customHeight="1">
      <c r="A305" s="5">
        <v>3</v>
      </c>
      <c r="B305" s="7">
        <v>81</v>
      </c>
      <c r="C305" s="7">
        <v>10936</v>
      </c>
      <c r="D305" s="9">
        <f>+VLOOKUP(A305,Regiones!$A$2:$C$26,3,FALSE)</f>
        <v>4029053</v>
      </c>
      <c r="E305" s="11">
        <f t="shared" si="0"/>
        <v>2.7142854660884333E-3</v>
      </c>
      <c r="F305" s="11">
        <f t="shared" si="1"/>
        <v>0.80539570961215889</v>
      </c>
    </row>
    <row r="306" spans="1:6" ht="15.75" customHeight="1">
      <c r="A306" s="5">
        <v>3</v>
      </c>
      <c r="B306" s="7">
        <v>82</v>
      </c>
      <c r="C306" s="7">
        <v>9848</v>
      </c>
      <c r="D306" s="9">
        <f>+VLOOKUP(A306,Regiones!$A$2:$C$26,3,FALSE)</f>
        <v>4029053</v>
      </c>
      <c r="E306" s="11">
        <f t="shared" si="0"/>
        <v>2.4442468242537392E-3</v>
      </c>
      <c r="F306" s="11">
        <f t="shared" si="1"/>
        <v>0.8078399564364126</v>
      </c>
    </row>
    <row r="307" spans="1:6" ht="15.75" customHeight="1">
      <c r="A307" s="5">
        <v>3</v>
      </c>
      <c r="B307" s="7">
        <v>83</v>
      </c>
      <c r="C307" s="7">
        <v>8850</v>
      </c>
      <c r="D307" s="9">
        <f>+VLOOKUP(A307,Regiones!$A$2:$C$26,3,FALSE)</f>
        <v>4029053</v>
      </c>
      <c r="E307" s="11">
        <f t="shared" si="0"/>
        <v>2.1965459377178706E-3</v>
      </c>
      <c r="F307" s="11">
        <f t="shared" si="1"/>
        <v>0.8100365023741305</v>
      </c>
    </row>
    <row r="308" spans="1:6" ht="15.75" customHeight="1">
      <c r="A308" s="5">
        <v>3</v>
      </c>
      <c r="B308" s="7">
        <v>84</v>
      </c>
      <c r="C308" s="7">
        <v>8041</v>
      </c>
      <c r="D308" s="9">
        <f>+VLOOKUP(A308,Regiones!$A$2:$C$26,3,FALSE)</f>
        <v>4029053</v>
      </c>
      <c r="E308" s="11">
        <f t="shared" si="0"/>
        <v>1.9957543373095364E-3</v>
      </c>
      <c r="F308" s="11">
        <f t="shared" si="1"/>
        <v>0.81203225671144008</v>
      </c>
    </row>
    <row r="309" spans="1:6" ht="15.75" customHeight="1">
      <c r="A309" s="5">
        <v>3</v>
      </c>
      <c r="B309" s="7">
        <v>85</v>
      </c>
      <c r="C309" s="7">
        <v>7192</v>
      </c>
      <c r="D309" s="9">
        <f>+VLOOKUP(A309,Regiones!$A$2:$C$26,3,FALSE)</f>
        <v>4029053</v>
      </c>
      <c r="E309" s="11">
        <f t="shared" si="0"/>
        <v>1.7850348456572797E-3</v>
      </c>
      <c r="F309" s="11">
        <f t="shared" si="1"/>
        <v>0.81381729155709737</v>
      </c>
    </row>
    <row r="310" spans="1:6" ht="15.75" customHeight="1">
      <c r="A310" s="5">
        <v>3</v>
      </c>
      <c r="B310" s="7">
        <v>86</v>
      </c>
      <c r="C310" s="7">
        <v>6152</v>
      </c>
      <c r="D310" s="9">
        <f>+VLOOKUP(A310,Regiones!$A$2:$C$26,3,FALSE)</f>
        <v>4029053</v>
      </c>
      <c r="E310" s="11">
        <f t="shared" si="0"/>
        <v>1.5269096733152927E-3</v>
      </c>
      <c r="F310" s="11">
        <f t="shared" si="1"/>
        <v>0.81534420123041262</v>
      </c>
    </row>
    <row r="311" spans="1:6" ht="15.75" customHeight="1">
      <c r="A311" s="5">
        <v>3</v>
      </c>
      <c r="B311" s="7">
        <v>87</v>
      </c>
      <c r="C311" s="7">
        <v>5199</v>
      </c>
      <c r="D311" s="9">
        <f>+VLOOKUP(A311,Regiones!$A$2:$C$26,3,FALSE)</f>
        <v>4029053</v>
      </c>
      <c r="E311" s="11">
        <f t="shared" si="0"/>
        <v>1.2903776644288371E-3</v>
      </c>
      <c r="F311" s="11">
        <f t="shared" si="1"/>
        <v>0.81663457889484148</v>
      </c>
    </row>
    <row r="312" spans="1:6" ht="15.75" customHeight="1">
      <c r="A312" s="5">
        <v>3</v>
      </c>
      <c r="B312" s="7">
        <v>88</v>
      </c>
      <c r="C312" s="7">
        <v>4224</v>
      </c>
      <c r="D312" s="9">
        <f>+VLOOKUP(A312,Regiones!$A$2:$C$26,3,FALSE)</f>
        <v>4029053</v>
      </c>
      <c r="E312" s="11">
        <f t="shared" si="0"/>
        <v>1.0483853153582243E-3</v>
      </c>
      <c r="F312" s="11">
        <f t="shared" si="1"/>
        <v>0.8176829642101997</v>
      </c>
    </row>
    <row r="313" spans="1:6" ht="15.75" customHeight="1">
      <c r="A313" s="5">
        <v>3</v>
      </c>
      <c r="B313" s="7">
        <v>89</v>
      </c>
      <c r="C313" s="7">
        <v>3523</v>
      </c>
      <c r="D313" s="9">
        <f>+VLOOKUP(A313,Regiones!$A$2:$C$26,3,FALSE)</f>
        <v>4029053</v>
      </c>
      <c r="E313" s="11">
        <f t="shared" si="0"/>
        <v>8.7439902130848123E-4</v>
      </c>
      <c r="F313" s="11">
        <f t="shared" si="1"/>
        <v>0.81855736323150818</v>
      </c>
    </row>
    <row r="314" spans="1:6" ht="15.75" customHeight="1">
      <c r="A314" s="5">
        <v>3</v>
      </c>
      <c r="B314" s="7">
        <v>90</v>
      </c>
      <c r="C314" s="7">
        <v>3010</v>
      </c>
      <c r="D314" s="9">
        <f>+VLOOKUP(A314,Regiones!$A$2:$C$26,3,FALSE)</f>
        <v>4029053</v>
      </c>
      <c r="E314" s="11">
        <f t="shared" si="0"/>
        <v>7.4707381610517412E-4</v>
      </c>
      <c r="F314" s="11">
        <f t="shared" si="1"/>
        <v>0.81930443704761335</v>
      </c>
    </row>
    <row r="315" spans="1:6" ht="15.75" customHeight="1">
      <c r="A315" s="5">
        <v>3</v>
      </c>
      <c r="B315" s="7">
        <v>91</v>
      </c>
      <c r="C315" s="7">
        <v>2084</v>
      </c>
      <c r="D315" s="9">
        <f>+VLOOKUP(A315,Regiones!$A$2:$C$26,3,FALSE)</f>
        <v>4029053</v>
      </c>
      <c r="E315" s="11">
        <f t="shared" si="0"/>
        <v>5.1724313380836643E-4</v>
      </c>
      <c r="F315" s="11">
        <f t="shared" si="1"/>
        <v>0.81982168018142176</v>
      </c>
    </row>
    <row r="316" spans="1:6" ht="15.75" customHeight="1">
      <c r="A316" s="5">
        <v>3</v>
      </c>
      <c r="B316" s="7">
        <v>92</v>
      </c>
      <c r="C316" s="7">
        <v>1505</v>
      </c>
      <c r="D316" s="9">
        <f>+VLOOKUP(A316,Regiones!$A$2:$C$26,3,FALSE)</f>
        <v>4029053</v>
      </c>
      <c r="E316" s="11">
        <f t="shared" si="0"/>
        <v>3.7353690805258706E-4</v>
      </c>
      <c r="F316" s="11">
        <f t="shared" si="1"/>
        <v>0.8201952170894744</v>
      </c>
    </row>
    <row r="317" spans="1:6" ht="15.75" customHeight="1">
      <c r="A317" s="5">
        <v>3</v>
      </c>
      <c r="B317" s="7">
        <v>93</v>
      </c>
      <c r="C317" s="7">
        <v>1253</v>
      </c>
      <c r="D317" s="9">
        <f>+VLOOKUP(A317,Regiones!$A$2:$C$26,3,FALSE)</f>
        <v>4029053</v>
      </c>
      <c r="E317" s="11">
        <f t="shared" si="0"/>
        <v>3.1099119321587482E-4</v>
      </c>
      <c r="F317" s="11">
        <f t="shared" si="1"/>
        <v>0.82050620828269027</v>
      </c>
    </row>
    <row r="318" spans="1:6" ht="15.75" customHeight="1">
      <c r="A318" s="5">
        <v>3</v>
      </c>
      <c r="B318" s="7">
        <v>94</v>
      </c>
      <c r="C318" s="7">
        <v>927</v>
      </c>
      <c r="D318" s="9">
        <f>+VLOOKUP(A318,Regiones!$A$2:$C$26,3,FALSE)</f>
        <v>4029053</v>
      </c>
      <c r="E318" s="11">
        <f t="shared" si="0"/>
        <v>2.3007887957790578E-4</v>
      </c>
      <c r="F318" s="11">
        <f t="shared" si="1"/>
        <v>0.82073628716226821</v>
      </c>
    </row>
    <row r="319" spans="1:6" ht="15.75" customHeight="1">
      <c r="A319" s="5">
        <v>3</v>
      </c>
      <c r="B319" s="7">
        <v>95</v>
      </c>
      <c r="C319" s="7">
        <v>644</v>
      </c>
      <c r="D319" s="9">
        <f>+VLOOKUP(A319,Regiones!$A$2:$C$26,3,FALSE)</f>
        <v>4029053</v>
      </c>
      <c r="E319" s="11">
        <f t="shared" si="0"/>
        <v>1.5983904902715354E-4</v>
      </c>
      <c r="F319" s="11">
        <f t="shared" si="1"/>
        <v>0.82089612621129537</v>
      </c>
    </row>
    <row r="320" spans="1:6" ht="15.75" customHeight="1">
      <c r="A320" s="5">
        <v>3</v>
      </c>
      <c r="B320" s="7">
        <v>96</v>
      </c>
      <c r="C320" s="7">
        <v>519</v>
      </c>
      <c r="D320" s="9">
        <f>+VLOOKUP(A320,Regiones!$A$2:$C$26,3,FALSE)</f>
        <v>4029053</v>
      </c>
      <c r="E320" s="11">
        <f t="shared" si="0"/>
        <v>1.2881438888989546E-4</v>
      </c>
      <c r="F320" s="11">
        <f t="shared" si="1"/>
        <v>0.82102494060018527</v>
      </c>
    </row>
    <row r="321" spans="1:6" ht="15.75" customHeight="1">
      <c r="A321" s="5">
        <v>3</v>
      </c>
      <c r="B321" s="7">
        <v>97</v>
      </c>
      <c r="C321" s="7">
        <v>312</v>
      </c>
      <c r="D321" s="9">
        <f>+VLOOKUP(A321,Regiones!$A$2:$C$26,3,FALSE)</f>
        <v>4029053</v>
      </c>
      <c r="E321" s="11">
        <f t="shared" si="0"/>
        <v>7.7437551702596121E-5</v>
      </c>
      <c r="F321" s="11">
        <f t="shared" si="1"/>
        <v>0.82110237815188791</v>
      </c>
    </row>
    <row r="322" spans="1:6" ht="15.75" customHeight="1">
      <c r="A322" s="5">
        <v>3</v>
      </c>
      <c r="B322" s="7">
        <v>98</v>
      </c>
      <c r="C322" s="7">
        <v>228</v>
      </c>
      <c r="D322" s="9">
        <f>+VLOOKUP(A322,Regiones!$A$2:$C$26,3,FALSE)</f>
        <v>4029053</v>
      </c>
      <c r="E322" s="11">
        <f t="shared" si="0"/>
        <v>5.6588980090358705E-5</v>
      </c>
      <c r="F322" s="11">
        <f t="shared" si="1"/>
        <v>0.82115896713197822</v>
      </c>
    </row>
    <row r="323" spans="1:6" ht="15.75" customHeight="1">
      <c r="A323" s="5">
        <v>3</v>
      </c>
      <c r="B323" s="7">
        <v>99</v>
      </c>
      <c r="C323" s="7">
        <v>154</v>
      </c>
      <c r="D323" s="9">
        <f>+VLOOKUP(A323,Regiones!$A$2:$C$26,3,FALSE)</f>
        <v>4029053</v>
      </c>
      <c r="E323" s="11">
        <f t="shared" si="0"/>
        <v>3.822238128910193E-5</v>
      </c>
      <c r="F323" s="11">
        <f t="shared" si="1"/>
        <v>0.82119718951326737</v>
      </c>
    </row>
    <row r="324" spans="1:6" ht="15.75" customHeight="1">
      <c r="A324" s="5">
        <v>3</v>
      </c>
      <c r="B324" s="7">
        <v>100</v>
      </c>
      <c r="C324" s="7">
        <v>86</v>
      </c>
      <c r="D324" s="9">
        <f>+VLOOKUP(A324,Regiones!$A$2:$C$26,3,FALSE)</f>
        <v>4029053</v>
      </c>
      <c r="E324" s="11">
        <f t="shared" si="0"/>
        <v>2.1344966174433547E-5</v>
      </c>
      <c r="F324" s="11">
        <f t="shared" si="1"/>
        <v>0.82121853447944182</v>
      </c>
    </row>
    <row r="325" spans="1:6" ht="15.75" customHeight="1">
      <c r="A325" s="5">
        <v>3</v>
      </c>
      <c r="B325" s="7">
        <v>101</v>
      </c>
      <c r="C325" s="7">
        <v>48</v>
      </c>
      <c r="D325" s="9">
        <f>+VLOOKUP(A325,Regiones!$A$2:$C$26,3,FALSE)</f>
        <v>4029053</v>
      </c>
      <c r="E325" s="11">
        <f t="shared" si="0"/>
        <v>1.1913469492707096E-5</v>
      </c>
      <c r="F325" s="11">
        <f t="shared" si="1"/>
        <v>0.82123044794893452</v>
      </c>
    </row>
    <row r="326" spans="1:6" ht="15.75" customHeight="1">
      <c r="A326" s="5">
        <v>3</v>
      </c>
      <c r="B326" s="7">
        <v>102</v>
      </c>
      <c r="C326" s="7">
        <v>31</v>
      </c>
      <c r="D326" s="9">
        <f>+VLOOKUP(A326,Regiones!$A$2:$C$26,3,FALSE)</f>
        <v>4029053</v>
      </c>
      <c r="E326" s="11">
        <f t="shared" si="0"/>
        <v>7.6941157140399984E-6</v>
      </c>
      <c r="F326" s="11">
        <f t="shared" si="1"/>
        <v>0.82123814206464851</v>
      </c>
    </row>
    <row r="327" spans="1:6" ht="15.75" customHeight="1">
      <c r="A327" s="5">
        <v>3</v>
      </c>
      <c r="B327" s="7">
        <v>103</v>
      </c>
      <c r="C327" s="7">
        <v>27</v>
      </c>
      <c r="D327" s="9">
        <f>+VLOOKUP(A327,Regiones!$A$2:$C$26,3,FALSE)</f>
        <v>4029053</v>
      </c>
      <c r="E327" s="11">
        <f t="shared" si="0"/>
        <v>6.7013265896477408E-6</v>
      </c>
      <c r="F327" s="11">
        <f t="shared" si="1"/>
        <v>0.82124484339123816</v>
      </c>
    </row>
    <row r="328" spans="1:6" ht="15.75" customHeight="1">
      <c r="A328" s="5">
        <v>3</v>
      </c>
      <c r="B328" s="7">
        <v>104</v>
      </c>
      <c r="C328" s="7">
        <v>14</v>
      </c>
      <c r="D328" s="9">
        <f>+VLOOKUP(A328,Regiones!$A$2:$C$26,3,FALSE)</f>
        <v>4029053</v>
      </c>
      <c r="E328" s="11">
        <f t="shared" si="0"/>
        <v>3.4747619353729027E-6</v>
      </c>
      <c r="F328" s="11">
        <f t="shared" si="1"/>
        <v>0.82124831815317356</v>
      </c>
    </row>
    <row r="329" spans="1:6" ht="15.75" customHeight="1">
      <c r="A329" s="5">
        <v>3</v>
      </c>
      <c r="B329" s="7">
        <v>105</v>
      </c>
      <c r="C329" s="7">
        <v>5</v>
      </c>
      <c r="D329" s="9">
        <f>+VLOOKUP(A329,Regiones!$A$2:$C$26,3,FALSE)</f>
        <v>4029053</v>
      </c>
      <c r="E329" s="11">
        <f t="shared" si="0"/>
        <v>1.2409864054903224E-6</v>
      </c>
      <c r="F329" s="11">
        <f t="shared" si="1"/>
        <v>0.82124955913957909</v>
      </c>
    </row>
    <row r="330" spans="1:6" ht="15.75" customHeight="1">
      <c r="A330" s="5">
        <v>3</v>
      </c>
      <c r="B330" s="7">
        <v>106</v>
      </c>
      <c r="C330" s="7">
        <v>2</v>
      </c>
      <c r="D330" s="9">
        <f>+VLOOKUP(A330,Regiones!$A$2:$C$26,3,FALSE)</f>
        <v>4029053</v>
      </c>
      <c r="E330" s="11">
        <f t="shared" si="0"/>
        <v>4.9639456219612899E-7</v>
      </c>
      <c r="F330" s="11">
        <f t="shared" si="1"/>
        <v>0.82125005553414132</v>
      </c>
    </row>
    <row r="331" spans="1:6" ht="15.75" customHeight="1">
      <c r="A331" s="5">
        <v>3</v>
      </c>
      <c r="B331" s="7">
        <v>107</v>
      </c>
      <c r="C331" s="7">
        <v>2</v>
      </c>
      <c r="D331" s="9">
        <f>+VLOOKUP(A331,Regiones!$A$2:$C$26,3,FALSE)</f>
        <v>4029053</v>
      </c>
      <c r="E331" s="11">
        <f t="shared" si="0"/>
        <v>4.9639456219612899E-7</v>
      </c>
      <c r="F331" s="11">
        <f t="shared" si="1"/>
        <v>0.82125055192870355</v>
      </c>
    </row>
    <row r="332" spans="1:6" ht="15.75" customHeight="1">
      <c r="A332" s="5">
        <v>3</v>
      </c>
      <c r="B332" s="7">
        <v>108</v>
      </c>
      <c r="C332" s="7">
        <v>3</v>
      </c>
      <c r="D332" s="9">
        <f>+VLOOKUP(A332,Regiones!$A$2:$C$26,3,FALSE)</f>
        <v>4029053</v>
      </c>
      <c r="E332" s="11">
        <f t="shared" si="0"/>
        <v>7.4459184329419348E-7</v>
      </c>
      <c r="F332" s="11">
        <f t="shared" si="1"/>
        <v>0.82125129652054685</v>
      </c>
    </row>
    <row r="333" spans="1:6" ht="15.75" customHeight="1">
      <c r="A333" s="5">
        <v>3</v>
      </c>
      <c r="B333" s="7">
        <v>109</v>
      </c>
      <c r="C333" s="7">
        <v>4</v>
      </c>
      <c r="D333" s="9">
        <f>+VLOOKUP(A333,Regiones!$A$2:$C$26,3,FALSE)</f>
        <v>4029053</v>
      </c>
      <c r="E333" s="11">
        <f t="shared" si="0"/>
        <v>9.9278912439225798E-7</v>
      </c>
      <c r="F333" s="11">
        <f t="shared" si="1"/>
        <v>0.8212522893096712</v>
      </c>
    </row>
    <row r="334" spans="1:6" ht="15.75" customHeight="1">
      <c r="A334" s="5">
        <v>3</v>
      </c>
      <c r="B334" s="7">
        <v>110</v>
      </c>
      <c r="C334" s="7">
        <v>7</v>
      </c>
      <c r="D334" s="9">
        <f>+VLOOKUP(A334,Regiones!$A$2:$C$26,3,FALSE)</f>
        <v>4029053</v>
      </c>
      <c r="E334" s="11">
        <f t="shared" si="0"/>
        <v>1.7373809676864514E-6</v>
      </c>
      <c r="F334" s="11">
        <f t="shared" si="1"/>
        <v>0.82125402669063885</v>
      </c>
    </row>
    <row r="335" spans="1:6" ht="15.75" customHeight="1">
      <c r="A335" s="5">
        <v>4</v>
      </c>
      <c r="B335" s="7">
        <v>0</v>
      </c>
      <c r="C335" s="7">
        <v>48857</v>
      </c>
      <c r="D335" s="9">
        <f>+VLOOKUP(A335,Regiones!$A$2:$C$26,3,FALSE)</f>
        <v>562869</v>
      </c>
      <c r="E335" s="11">
        <f t="shared" si="0"/>
        <v>8.6799948122920259E-2</v>
      </c>
      <c r="F335" s="11">
        <f t="shared" si="1"/>
        <v>8.6799948122920259E-2</v>
      </c>
    </row>
    <row r="336" spans="1:6" ht="15.75" customHeight="1">
      <c r="A336" s="5">
        <v>4</v>
      </c>
      <c r="B336" s="7">
        <v>1</v>
      </c>
      <c r="C336" s="7">
        <v>48619</v>
      </c>
      <c r="D336" s="9">
        <f>+VLOOKUP(A336,Regiones!$A$2:$C$26,3,FALSE)</f>
        <v>562869</v>
      </c>
      <c r="E336" s="11">
        <f t="shared" si="0"/>
        <v>8.6377114390737447E-2</v>
      </c>
      <c r="F336" s="11">
        <f t="shared" si="1"/>
        <v>0.17317706251365772</v>
      </c>
    </row>
    <row r="337" spans="1:6" ht="15.75" customHeight="1">
      <c r="A337" s="5">
        <v>4</v>
      </c>
      <c r="B337" s="7">
        <v>2</v>
      </c>
      <c r="C337" s="7">
        <v>48756</v>
      </c>
      <c r="D337" s="9">
        <f>+VLOOKUP(A337,Regiones!$A$2:$C$26,3,FALSE)</f>
        <v>562869</v>
      </c>
      <c r="E337" s="11">
        <f t="shared" si="0"/>
        <v>8.6620510278590579E-2</v>
      </c>
      <c r="F337" s="11">
        <f t="shared" si="1"/>
        <v>0.2597975727922483</v>
      </c>
    </row>
    <row r="338" spans="1:6" ht="15.75" customHeight="1">
      <c r="A338" s="5">
        <v>4</v>
      </c>
      <c r="B338" s="7">
        <v>3</v>
      </c>
      <c r="C338" s="7">
        <v>46940</v>
      </c>
      <c r="D338" s="9">
        <f>+VLOOKUP(A338,Regiones!$A$2:$C$26,3,FALSE)</f>
        <v>562869</v>
      </c>
      <c r="E338" s="11">
        <f t="shared" si="0"/>
        <v>8.3394182305296619E-2</v>
      </c>
      <c r="F338" s="11">
        <f t="shared" si="1"/>
        <v>0.3431917550975449</v>
      </c>
    </row>
    <row r="339" spans="1:6" ht="15.75" customHeight="1">
      <c r="A339" s="5">
        <v>4</v>
      </c>
      <c r="B339" s="7">
        <v>4</v>
      </c>
      <c r="C339" s="7">
        <v>47638</v>
      </c>
      <c r="D339" s="9">
        <f>+VLOOKUP(A339,Regiones!$A$2:$C$26,3,FALSE)</f>
        <v>562869</v>
      </c>
      <c r="E339" s="11">
        <f t="shared" si="0"/>
        <v>8.4634257704723478E-2</v>
      </c>
      <c r="F339" s="11">
        <f t="shared" si="1"/>
        <v>0.4278260128022684</v>
      </c>
    </row>
    <row r="340" spans="1:6" ht="15.75" customHeight="1">
      <c r="A340" s="5">
        <v>4</v>
      </c>
      <c r="B340" s="7">
        <v>5</v>
      </c>
      <c r="C340" s="7">
        <v>48647</v>
      </c>
      <c r="D340" s="9">
        <f>+VLOOKUP(A340,Regiones!$A$2:$C$26,3,FALSE)</f>
        <v>562869</v>
      </c>
      <c r="E340" s="11">
        <f t="shared" si="0"/>
        <v>8.6426859535700132E-2</v>
      </c>
      <c r="F340" s="11">
        <f t="shared" si="1"/>
        <v>0.51425287233796857</v>
      </c>
    </row>
    <row r="341" spans="1:6" ht="15.75" customHeight="1">
      <c r="A341" s="5">
        <v>4</v>
      </c>
      <c r="B341" s="7">
        <v>6</v>
      </c>
      <c r="C341" s="7">
        <v>50343</v>
      </c>
      <c r="D341" s="9">
        <f>+VLOOKUP(A341,Regiones!$A$2:$C$26,3,FALSE)</f>
        <v>562869</v>
      </c>
      <c r="E341" s="11">
        <f t="shared" si="0"/>
        <v>8.9439994030582601E-2</v>
      </c>
      <c r="F341" s="11">
        <f t="shared" si="1"/>
        <v>0.60369286636855113</v>
      </c>
    </row>
    <row r="342" spans="1:6" ht="15.75" customHeight="1">
      <c r="A342" s="5">
        <v>4</v>
      </c>
      <c r="B342" s="7">
        <v>7</v>
      </c>
      <c r="C342" s="7">
        <v>51354</v>
      </c>
      <c r="D342" s="9">
        <f>+VLOOKUP(A342,Regiones!$A$2:$C$26,3,FALSE)</f>
        <v>562869</v>
      </c>
      <c r="E342" s="11">
        <f t="shared" si="0"/>
        <v>9.1236149086199453E-2</v>
      </c>
      <c r="F342" s="11">
        <f t="shared" si="1"/>
        <v>0.69492901545475061</v>
      </c>
    </row>
    <row r="343" spans="1:6" ht="15.75" customHeight="1">
      <c r="A343" s="5">
        <v>4</v>
      </c>
      <c r="B343" s="7">
        <v>8</v>
      </c>
      <c r="C343" s="7">
        <v>48774</v>
      </c>
      <c r="D343" s="9">
        <f>+VLOOKUP(A343,Regiones!$A$2:$C$26,3,FALSE)</f>
        <v>562869</v>
      </c>
      <c r="E343" s="11">
        <f t="shared" si="0"/>
        <v>8.6652489300352298E-2</v>
      </c>
      <c r="F343" s="11">
        <f t="shared" si="1"/>
        <v>0.78158150475510291</v>
      </c>
    </row>
    <row r="344" spans="1:6" ht="15.75" customHeight="1">
      <c r="A344" s="5">
        <v>4</v>
      </c>
      <c r="B344" s="7">
        <v>9</v>
      </c>
      <c r="C344" s="7">
        <v>49628</v>
      </c>
      <c r="D344" s="9">
        <f>+VLOOKUP(A344,Regiones!$A$2:$C$26,3,FALSE)</f>
        <v>562869</v>
      </c>
      <c r="E344" s="11">
        <f t="shared" si="0"/>
        <v>8.8169716221714114E-2</v>
      </c>
      <c r="F344" s="11">
        <f t="shared" si="1"/>
        <v>0.86975122097681701</v>
      </c>
    </row>
    <row r="345" spans="1:6" ht="15.75" customHeight="1">
      <c r="A345" s="5">
        <v>4</v>
      </c>
      <c r="B345" s="7">
        <v>10</v>
      </c>
      <c r="C345" s="7">
        <v>51104</v>
      </c>
      <c r="D345" s="9">
        <f>+VLOOKUP(A345,Regiones!$A$2:$C$26,3,FALSE)</f>
        <v>562869</v>
      </c>
      <c r="E345" s="11">
        <f t="shared" si="0"/>
        <v>9.0791996006175504E-2</v>
      </c>
      <c r="F345" s="11">
        <f t="shared" si="1"/>
        <v>0.9605432169829925</v>
      </c>
    </row>
    <row r="346" spans="1:6" ht="15.75" customHeight="1">
      <c r="A346" s="5">
        <v>4</v>
      </c>
      <c r="B346" s="7">
        <v>11</v>
      </c>
      <c r="C346" s="7">
        <v>50802</v>
      </c>
      <c r="D346" s="9">
        <f>+VLOOKUP(A346,Regiones!$A$2:$C$26,3,FALSE)</f>
        <v>562869</v>
      </c>
      <c r="E346" s="11">
        <f t="shared" si="0"/>
        <v>9.025545908550657E-2</v>
      </c>
      <c r="F346" s="11">
        <f t="shared" si="1"/>
        <v>1.0507986760684991</v>
      </c>
    </row>
    <row r="347" spans="1:6" ht="15.75" customHeight="1">
      <c r="A347" s="5">
        <v>4</v>
      </c>
      <c r="B347" s="7">
        <v>12</v>
      </c>
      <c r="C347" s="7">
        <v>50499</v>
      </c>
      <c r="D347" s="9">
        <f>+VLOOKUP(A347,Regiones!$A$2:$C$26,3,FALSE)</f>
        <v>562869</v>
      </c>
      <c r="E347" s="11">
        <f t="shared" si="0"/>
        <v>8.9717145552517544E-2</v>
      </c>
      <c r="F347" s="11">
        <f t="shared" si="1"/>
        <v>1.1405158216210167</v>
      </c>
    </row>
    <row r="348" spans="1:6" ht="15.75" customHeight="1">
      <c r="A348" s="5">
        <v>4</v>
      </c>
      <c r="B348" s="7">
        <v>13</v>
      </c>
      <c r="C348" s="7">
        <v>49916</v>
      </c>
      <c r="D348" s="9">
        <f>+VLOOKUP(A348,Regiones!$A$2:$C$26,3,FALSE)</f>
        <v>562869</v>
      </c>
      <c r="E348" s="11">
        <f t="shared" si="0"/>
        <v>8.8681380569901699E-2</v>
      </c>
      <c r="F348" s="11">
        <f t="shared" si="1"/>
        <v>1.2291972021909183</v>
      </c>
    </row>
    <row r="349" spans="1:6" ht="15.75" customHeight="1">
      <c r="A349" s="5">
        <v>4</v>
      </c>
      <c r="B349" s="7">
        <v>14</v>
      </c>
      <c r="C349" s="7">
        <v>54174</v>
      </c>
      <c r="D349" s="9">
        <f>+VLOOKUP(A349,Regiones!$A$2:$C$26,3,FALSE)</f>
        <v>562869</v>
      </c>
      <c r="E349" s="11">
        <f t="shared" si="0"/>
        <v>9.6246195828869591E-2</v>
      </c>
      <c r="F349" s="11">
        <f t="shared" si="1"/>
        <v>1.3254433980197879</v>
      </c>
    </row>
    <row r="350" spans="1:6" ht="15.75" customHeight="1">
      <c r="A350" s="5">
        <v>4</v>
      </c>
      <c r="B350" s="7">
        <v>15</v>
      </c>
      <c r="C350" s="7">
        <v>53359</v>
      </c>
      <c r="D350" s="9">
        <f>+VLOOKUP(A350,Regiones!$A$2:$C$26,3,FALSE)</f>
        <v>562869</v>
      </c>
      <c r="E350" s="11">
        <f t="shared" si="0"/>
        <v>9.4798256787991517E-2</v>
      </c>
      <c r="F350" s="11">
        <f t="shared" si="1"/>
        <v>1.4202416548077794</v>
      </c>
    </row>
    <row r="351" spans="1:6" ht="15.75" customHeight="1">
      <c r="A351" s="5">
        <v>4</v>
      </c>
      <c r="B351" s="7">
        <v>16</v>
      </c>
      <c r="C351" s="7">
        <v>52831</v>
      </c>
      <c r="D351" s="9">
        <f>+VLOOKUP(A351,Regiones!$A$2:$C$26,3,FALSE)</f>
        <v>562869</v>
      </c>
      <c r="E351" s="11">
        <f t="shared" si="0"/>
        <v>9.3860205482980949E-2</v>
      </c>
      <c r="F351" s="11">
        <f t="shared" si="1"/>
        <v>1.5141018602907603</v>
      </c>
    </row>
    <row r="352" spans="1:6" ht="15.75" customHeight="1">
      <c r="A352" s="5">
        <v>4</v>
      </c>
      <c r="B352" s="7">
        <v>17</v>
      </c>
      <c r="C352" s="7">
        <v>52788</v>
      </c>
      <c r="D352" s="9">
        <f>+VLOOKUP(A352,Regiones!$A$2:$C$26,3,FALSE)</f>
        <v>562869</v>
      </c>
      <c r="E352" s="11">
        <f t="shared" si="0"/>
        <v>9.3783811153216823E-2</v>
      </c>
      <c r="F352" s="11">
        <f t="shared" si="1"/>
        <v>1.6078856714439771</v>
      </c>
    </row>
    <row r="353" spans="1:6" ht="15.75" customHeight="1">
      <c r="A353" s="5">
        <v>4</v>
      </c>
      <c r="B353" s="7">
        <v>18</v>
      </c>
      <c r="C353" s="7">
        <v>54922</v>
      </c>
      <c r="D353" s="9">
        <f>+VLOOKUP(A353,Regiones!$A$2:$C$26,3,FALSE)</f>
        <v>562869</v>
      </c>
      <c r="E353" s="11">
        <f t="shared" si="0"/>
        <v>9.7575101844301251E-2</v>
      </c>
      <c r="F353" s="11">
        <f t="shared" si="1"/>
        <v>1.7054607732882783</v>
      </c>
    </row>
    <row r="354" spans="1:6" ht="15.75" customHeight="1">
      <c r="A354" s="5">
        <v>4</v>
      </c>
      <c r="B354" s="7">
        <v>19</v>
      </c>
      <c r="C354" s="7">
        <v>57155</v>
      </c>
      <c r="D354" s="9">
        <f>+VLOOKUP(A354,Regiones!$A$2:$C$26,3,FALSE)</f>
        <v>562869</v>
      </c>
      <c r="E354" s="11">
        <f t="shared" si="0"/>
        <v>0.10154227715507516</v>
      </c>
      <c r="F354" s="11">
        <f t="shared" si="1"/>
        <v>1.8070030504433534</v>
      </c>
    </row>
    <row r="355" spans="1:6" ht="15.75" customHeight="1">
      <c r="A355" s="5">
        <v>4</v>
      </c>
      <c r="B355" s="7">
        <v>20</v>
      </c>
      <c r="C355" s="7">
        <v>56349</v>
      </c>
      <c r="D355" s="9">
        <f>+VLOOKUP(A355,Regiones!$A$2:$C$26,3,FALSE)</f>
        <v>562869</v>
      </c>
      <c r="E355" s="11">
        <f t="shared" si="0"/>
        <v>0.10011032762507795</v>
      </c>
      <c r="F355" s="11">
        <f t="shared" si="1"/>
        <v>1.9071133780684313</v>
      </c>
    </row>
    <row r="356" spans="1:6" ht="15.75" customHeight="1">
      <c r="A356" s="5">
        <v>4</v>
      </c>
      <c r="B356" s="7">
        <v>21</v>
      </c>
      <c r="C356" s="7">
        <v>52447</v>
      </c>
      <c r="D356" s="9">
        <f>+VLOOKUP(A356,Regiones!$A$2:$C$26,3,FALSE)</f>
        <v>562869</v>
      </c>
      <c r="E356" s="11">
        <f t="shared" si="0"/>
        <v>9.317798635206416E-2</v>
      </c>
      <c r="F356" s="11">
        <f t="shared" si="1"/>
        <v>2.0002913644204954</v>
      </c>
    </row>
    <row r="357" spans="1:6" ht="15.75" customHeight="1">
      <c r="A357" s="5">
        <v>4</v>
      </c>
      <c r="B357" s="7">
        <v>22</v>
      </c>
      <c r="C357" s="7">
        <v>52093</v>
      </c>
      <c r="D357" s="9">
        <f>+VLOOKUP(A357,Regiones!$A$2:$C$26,3,FALSE)</f>
        <v>562869</v>
      </c>
      <c r="E357" s="11">
        <f t="shared" si="0"/>
        <v>9.254906559075024E-2</v>
      </c>
      <c r="F357" s="11">
        <f t="shared" si="1"/>
        <v>2.0928404300112455</v>
      </c>
    </row>
    <row r="358" spans="1:6" ht="15.75" customHeight="1">
      <c r="A358" s="5">
        <v>4</v>
      </c>
      <c r="B358" s="7">
        <v>23</v>
      </c>
      <c r="C358" s="7">
        <v>52655</v>
      </c>
      <c r="D358" s="9">
        <f>+VLOOKUP(A358,Regiones!$A$2:$C$26,3,FALSE)</f>
        <v>562869</v>
      </c>
      <c r="E358" s="11">
        <f t="shared" si="0"/>
        <v>9.3547521714644088E-2</v>
      </c>
      <c r="F358" s="11">
        <f t="shared" si="1"/>
        <v>2.1863879517258895</v>
      </c>
    </row>
    <row r="359" spans="1:6" ht="15.75" customHeight="1">
      <c r="A359" s="5">
        <v>4</v>
      </c>
      <c r="B359" s="7">
        <v>24</v>
      </c>
      <c r="C359" s="7">
        <v>53497</v>
      </c>
      <c r="D359" s="9">
        <f>+VLOOKUP(A359,Regiones!$A$2:$C$26,3,FALSE)</f>
        <v>562869</v>
      </c>
      <c r="E359" s="11">
        <f t="shared" si="0"/>
        <v>9.5043429288164741E-2</v>
      </c>
      <c r="F359" s="11">
        <f t="shared" si="1"/>
        <v>2.2814313810140541</v>
      </c>
    </row>
    <row r="360" spans="1:6" ht="15.75" customHeight="1">
      <c r="A360" s="5">
        <v>4</v>
      </c>
      <c r="B360" s="7">
        <v>25</v>
      </c>
      <c r="C360" s="7">
        <v>52141</v>
      </c>
      <c r="D360" s="9">
        <f>+VLOOKUP(A360,Regiones!$A$2:$C$26,3,FALSE)</f>
        <v>562869</v>
      </c>
      <c r="E360" s="11">
        <f t="shared" si="0"/>
        <v>9.2634342982114842E-2</v>
      </c>
      <c r="F360" s="11">
        <f t="shared" si="1"/>
        <v>2.3740657239961691</v>
      </c>
    </row>
    <row r="361" spans="1:6" ht="15.75" customHeight="1">
      <c r="A361" s="5">
        <v>4</v>
      </c>
      <c r="B361" s="7">
        <v>26</v>
      </c>
      <c r="C361" s="7">
        <v>50793</v>
      </c>
      <c r="D361" s="9">
        <f>+VLOOKUP(A361,Regiones!$A$2:$C$26,3,FALSE)</f>
        <v>562869</v>
      </c>
      <c r="E361" s="11">
        <f t="shared" si="0"/>
        <v>9.0239469574625711E-2</v>
      </c>
      <c r="F361" s="11">
        <f t="shared" si="1"/>
        <v>2.4643051935707949</v>
      </c>
    </row>
    <row r="362" spans="1:6" ht="15.75" customHeight="1">
      <c r="A362" s="5">
        <v>4</v>
      </c>
      <c r="B362" s="7">
        <v>27</v>
      </c>
      <c r="C362" s="7">
        <v>50496</v>
      </c>
      <c r="D362" s="9">
        <f>+VLOOKUP(A362,Regiones!$A$2:$C$26,3,FALSE)</f>
        <v>562869</v>
      </c>
      <c r="E362" s="11">
        <f t="shared" si="0"/>
        <v>8.9711815715557267E-2</v>
      </c>
      <c r="F362" s="11">
        <f t="shared" si="1"/>
        <v>2.5540170092863521</v>
      </c>
    </row>
    <row r="363" spans="1:6" ht="15.75" customHeight="1">
      <c r="A363" s="5">
        <v>4</v>
      </c>
      <c r="B363" s="7">
        <v>28</v>
      </c>
      <c r="C363" s="7">
        <v>52387</v>
      </c>
      <c r="D363" s="9">
        <f>+VLOOKUP(A363,Regiones!$A$2:$C$26,3,FALSE)</f>
        <v>562869</v>
      </c>
      <c r="E363" s="11">
        <f t="shared" si="0"/>
        <v>9.3071389612858407E-2</v>
      </c>
      <c r="F363" s="11">
        <f t="shared" si="1"/>
        <v>2.6470883988992107</v>
      </c>
    </row>
    <row r="364" spans="1:6" ht="15.75" customHeight="1">
      <c r="A364" s="5">
        <v>4</v>
      </c>
      <c r="B364" s="7">
        <v>29</v>
      </c>
      <c r="C364" s="7">
        <v>51522</v>
      </c>
      <c r="D364" s="9">
        <f>+VLOOKUP(A364,Regiones!$A$2:$C$26,3,FALSE)</f>
        <v>562869</v>
      </c>
      <c r="E364" s="11">
        <f t="shared" si="0"/>
        <v>9.1534619955975546E-2</v>
      </c>
      <c r="F364" s="11">
        <f t="shared" si="1"/>
        <v>2.7386230188551863</v>
      </c>
    </row>
    <row r="365" spans="1:6" ht="15.75" customHeight="1">
      <c r="A365" s="5">
        <v>4</v>
      </c>
      <c r="B365" s="7">
        <v>30</v>
      </c>
      <c r="C365" s="7">
        <v>53833</v>
      </c>
      <c r="D365" s="9">
        <f>+VLOOKUP(A365,Regiones!$A$2:$C$26,3,FALSE)</f>
        <v>562869</v>
      </c>
      <c r="E365" s="11">
        <f t="shared" si="0"/>
        <v>9.5640371027716928E-2</v>
      </c>
      <c r="F365" s="11">
        <f t="shared" si="1"/>
        <v>2.8342633898829033</v>
      </c>
    </row>
    <row r="366" spans="1:6" ht="15.75" customHeight="1">
      <c r="A366" s="5">
        <v>4</v>
      </c>
      <c r="B366" s="7">
        <v>31</v>
      </c>
      <c r="C366" s="7">
        <v>52249</v>
      </c>
      <c r="D366" s="9">
        <f>+VLOOKUP(A366,Regiones!$A$2:$C$26,3,FALSE)</f>
        <v>562869</v>
      </c>
      <c r="E366" s="11">
        <f t="shared" si="0"/>
        <v>9.2826217112685183E-2</v>
      </c>
      <c r="F366" s="11">
        <f t="shared" si="1"/>
        <v>2.9270896069955885</v>
      </c>
    </row>
    <row r="367" spans="1:6" ht="15.75" customHeight="1">
      <c r="A367" s="5">
        <v>4</v>
      </c>
      <c r="B367" s="7">
        <v>32</v>
      </c>
      <c r="C367" s="7">
        <v>50317</v>
      </c>
      <c r="D367" s="9">
        <f>+VLOOKUP(A367,Regiones!$A$2:$C$26,3,FALSE)</f>
        <v>562869</v>
      </c>
      <c r="E367" s="11">
        <f t="shared" si="0"/>
        <v>8.9393802110260115E-2</v>
      </c>
      <c r="F367" s="11">
        <f t="shared" si="1"/>
        <v>3.0164834091058488</v>
      </c>
    </row>
    <row r="368" spans="1:6" ht="15.75" customHeight="1">
      <c r="A368" s="5">
        <v>4</v>
      </c>
      <c r="B368" s="7">
        <v>33</v>
      </c>
      <c r="C368" s="7">
        <v>49370</v>
      </c>
      <c r="D368" s="9">
        <f>+VLOOKUP(A368,Regiones!$A$2:$C$26,3,FALSE)</f>
        <v>562869</v>
      </c>
      <c r="E368" s="11">
        <f t="shared" si="0"/>
        <v>8.7711350243129399E-2</v>
      </c>
      <c r="F368" s="11">
        <f t="shared" si="1"/>
        <v>3.104194759348978</v>
      </c>
    </row>
    <row r="369" spans="1:6" ht="15.75" customHeight="1">
      <c r="A369" s="5">
        <v>4</v>
      </c>
      <c r="B369" s="7">
        <v>34</v>
      </c>
      <c r="C369" s="7">
        <v>45029</v>
      </c>
      <c r="D369" s="9">
        <f>+VLOOKUP(A369,Regiones!$A$2:$C$26,3,FALSE)</f>
        <v>562869</v>
      </c>
      <c r="E369" s="11">
        <f t="shared" si="0"/>
        <v>7.9999076161593546E-2</v>
      </c>
      <c r="F369" s="11">
        <f t="shared" si="1"/>
        <v>3.1841938355105714</v>
      </c>
    </row>
    <row r="370" spans="1:6" ht="15.75" customHeight="1">
      <c r="A370" s="5">
        <v>4</v>
      </c>
      <c r="B370" s="7">
        <v>35</v>
      </c>
      <c r="C370" s="7">
        <v>43687</v>
      </c>
      <c r="D370" s="9">
        <f>+VLOOKUP(A370,Regiones!$A$2:$C$26,3,FALSE)</f>
        <v>562869</v>
      </c>
      <c r="E370" s="11">
        <f t="shared" si="0"/>
        <v>7.7614862428024997E-2</v>
      </c>
      <c r="F370" s="11">
        <f t="shared" si="1"/>
        <v>3.2618086979385965</v>
      </c>
    </row>
    <row r="371" spans="1:6" ht="15.75" customHeight="1">
      <c r="A371" s="5">
        <v>4</v>
      </c>
      <c r="B371" s="7">
        <v>36</v>
      </c>
      <c r="C371" s="7">
        <v>41199</v>
      </c>
      <c r="D371" s="9">
        <f>+VLOOKUP(A371,Regiones!$A$2:$C$26,3,FALSE)</f>
        <v>562869</v>
      </c>
      <c r="E371" s="11">
        <f t="shared" si="0"/>
        <v>7.3194650975626649E-2</v>
      </c>
      <c r="F371" s="11">
        <f t="shared" si="1"/>
        <v>3.3350033489142232</v>
      </c>
    </row>
    <row r="372" spans="1:6" ht="15.75" customHeight="1">
      <c r="A372" s="5">
        <v>4</v>
      </c>
      <c r="B372" s="7">
        <v>37</v>
      </c>
      <c r="C372" s="7">
        <v>41115</v>
      </c>
      <c r="D372" s="9">
        <f>+VLOOKUP(A372,Regiones!$A$2:$C$26,3,FALSE)</f>
        <v>562869</v>
      </c>
      <c r="E372" s="11">
        <f t="shared" si="0"/>
        <v>7.3045415540738609E-2</v>
      </c>
      <c r="F372" s="11">
        <f t="shared" si="1"/>
        <v>3.408048764454962</v>
      </c>
    </row>
    <row r="373" spans="1:6" ht="15.75" customHeight="1">
      <c r="A373" s="5">
        <v>4</v>
      </c>
      <c r="B373" s="7">
        <v>38</v>
      </c>
      <c r="C373" s="7">
        <v>39834</v>
      </c>
      <c r="D373" s="9">
        <f>+VLOOKUP(A373,Regiones!$A$2:$C$26,3,FALSE)</f>
        <v>562869</v>
      </c>
      <c r="E373" s="11">
        <f t="shared" si="0"/>
        <v>7.0769575158695891E-2</v>
      </c>
      <c r="F373" s="11">
        <f t="shared" si="1"/>
        <v>3.4788183396136581</v>
      </c>
    </row>
    <row r="374" spans="1:6" ht="15.75" customHeight="1">
      <c r="A374" s="5">
        <v>4</v>
      </c>
      <c r="B374" s="7">
        <v>39</v>
      </c>
      <c r="C374" s="7">
        <v>39192</v>
      </c>
      <c r="D374" s="9">
        <f>+VLOOKUP(A374,Regiones!$A$2:$C$26,3,FALSE)</f>
        <v>562869</v>
      </c>
      <c r="E374" s="11">
        <f t="shared" si="0"/>
        <v>6.96289900491944E-2</v>
      </c>
      <c r="F374" s="11">
        <f t="shared" si="1"/>
        <v>3.5484473296628525</v>
      </c>
    </row>
    <row r="375" spans="1:6" ht="15.75" customHeight="1">
      <c r="A375" s="5">
        <v>4</v>
      </c>
      <c r="B375" s="7">
        <v>40</v>
      </c>
      <c r="C375" s="7">
        <v>39037</v>
      </c>
      <c r="D375" s="9">
        <f>+VLOOKUP(A375,Regiones!$A$2:$C$26,3,FALSE)</f>
        <v>562869</v>
      </c>
      <c r="E375" s="11">
        <f t="shared" si="0"/>
        <v>6.935361513957955E-2</v>
      </c>
      <c r="F375" s="11">
        <f t="shared" si="1"/>
        <v>3.6178009448024322</v>
      </c>
    </row>
    <row r="376" spans="1:6" ht="15.75" customHeight="1">
      <c r="A376" s="5">
        <v>4</v>
      </c>
      <c r="B376" s="7">
        <v>41</v>
      </c>
      <c r="C376" s="7">
        <v>36370</v>
      </c>
      <c r="D376" s="9">
        <f>+VLOOKUP(A376,Regiones!$A$2:$C$26,3,FALSE)</f>
        <v>562869</v>
      </c>
      <c r="E376" s="11">
        <f t="shared" si="0"/>
        <v>6.4615390081884064E-2</v>
      </c>
      <c r="F376" s="11">
        <f t="shared" si="1"/>
        <v>3.6824163348843162</v>
      </c>
    </row>
    <row r="377" spans="1:6" ht="15.75" customHeight="1">
      <c r="A377" s="5">
        <v>4</v>
      </c>
      <c r="B377" s="7">
        <v>42</v>
      </c>
      <c r="C377" s="7">
        <v>35278</v>
      </c>
      <c r="D377" s="9">
        <f>+VLOOKUP(A377,Regiones!$A$2:$C$26,3,FALSE)</f>
        <v>562869</v>
      </c>
      <c r="E377" s="11">
        <f t="shared" si="0"/>
        <v>6.2675329428339449E-2</v>
      </c>
      <c r="F377" s="11">
        <f t="shared" si="1"/>
        <v>3.7450916643126555</v>
      </c>
    </row>
    <row r="378" spans="1:6" ht="15.75" customHeight="1">
      <c r="A378" s="5">
        <v>4</v>
      </c>
      <c r="B378" s="7">
        <v>43</v>
      </c>
      <c r="C378" s="7">
        <v>34572</v>
      </c>
      <c r="D378" s="9">
        <f>+VLOOKUP(A378,Regiones!$A$2:$C$26,3,FALSE)</f>
        <v>562869</v>
      </c>
      <c r="E378" s="11">
        <f t="shared" si="0"/>
        <v>6.1421041130351822E-2</v>
      </c>
      <c r="F378" s="11">
        <f t="shared" si="1"/>
        <v>3.8065127054430072</v>
      </c>
    </row>
    <row r="379" spans="1:6" ht="15.75" customHeight="1">
      <c r="A379" s="5">
        <v>4</v>
      </c>
      <c r="B379" s="7">
        <v>44</v>
      </c>
      <c r="C379" s="7">
        <v>35410</v>
      </c>
      <c r="D379" s="9">
        <f>+VLOOKUP(A379,Regiones!$A$2:$C$26,3,FALSE)</f>
        <v>562869</v>
      </c>
      <c r="E379" s="11">
        <f t="shared" si="0"/>
        <v>6.2909842254592105E-2</v>
      </c>
      <c r="F379" s="11">
        <f t="shared" si="1"/>
        <v>3.8694225476975994</v>
      </c>
    </row>
    <row r="380" spans="1:6" ht="15.75" customHeight="1">
      <c r="A380" s="5">
        <v>4</v>
      </c>
      <c r="B380" s="7">
        <v>45</v>
      </c>
      <c r="C380" s="7">
        <v>36823</v>
      </c>
      <c r="D380" s="9">
        <f>+VLOOKUP(A380,Regiones!$A$2:$C$26,3,FALSE)</f>
        <v>562869</v>
      </c>
      <c r="E380" s="11">
        <f t="shared" si="0"/>
        <v>6.5420195462887451E-2</v>
      </c>
      <c r="F380" s="11">
        <f t="shared" si="1"/>
        <v>3.9348427431604867</v>
      </c>
    </row>
    <row r="381" spans="1:6" ht="15.75" customHeight="1">
      <c r="A381" s="5">
        <v>4</v>
      </c>
      <c r="B381" s="7">
        <v>46</v>
      </c>
      <c r="C381" s="7">
        <v>35871</v>
      </c>
      <c r="D381" s="9">
        <f>+VLOOKUP(A381,Regiones!$A$2:$C$26,3,FALSE)</f>
        <v>562869</v>
      </c>
      <c r="E381" s="11">
        <f t="shared" si="0"/>
        <v>6.3728860534156259E-2</v>
      </c>
      <c r="F381" s="11">
        <f t="shared" si="1"/>
        <v>3.9985716036946428</v>
      </c>
    </row>
    <row r="382" spans="1:6" ht="15.75" customHeight="1">
      <c r="A382" s="5">
        <v>4</v>
      </c>
      <c r="B382" s="7">
        <v>47</v>
      </c>
      <c r="C382" s="7">
        <v>36150</v>
      </c>
      <c r="D382" s="9">
        <f>+VLOOKUP(A382,Regiones!$A$2:$C$26,3,FALSE)</f>
        <v>562869</v>
      </c>
      <c r="E382" s="11">
        <f t="shared" si="0"/>
        <v>6.4224535371462985E-2</v>
      </c>
      <c r="F382" s="11">
        <f t="shared" si="1"/>
        <v>4.0627961390661058</v>
      </c>
    </row>
    <row r="383" spans="1:6" ht="15.75" customHeight="1">
      <c r="A383" s="5">
        <v>4</v>
      </c>
      <c r="B383" s="7">
        <v>48</v>
      </c>
      <c r="C383" s="7">
        <v>35259</v>
      </c>
      <c r="D383" s="9">
        <f>+VLOOKUP(A383,Regiones!$A$2:$C$26,3,FALSE)</f>
        <v>562869</v>
      </c>
      <c r="E383" s="11">
        <f t="shared" si="0"/>
        <v>6.2641573794257638E-2</v>
      </c>
      <c r="F383" s="11">
        <f t="shared" si="1"/>
        <v>4.1254377128603634</v>
      </c>
    </row>
    <row r="384" spans="1:6" ht="15.75" customHeight="1">
      <c r="A384" s="5">
        <v>4</v>
      </c>
      <c r="B384" s="7">
        <v>49</v>
      </c>
      <c r="C384" s="7">
        <v>34948</v>
      </c>
      <c r="D384" s="9">
        <f>+VLOOKUP(A384,Regiones!$A$2:$C$26,3,FALSE)</f>
        <v>562869</v>
      </c>
      <c r="E384" s="11">
        <f t="shared" si="0"/>
        <v>6.2089047362707844E-2</v>
      </c>
      <c r="F384" s="11">
        <f t="shared" si="1"/>
        <v>4.1875267602230712</v>
      </c>
    </row>
    <row r="385" spans="1:6" ht="15.75" customHeight="1">
      <c r="A385" s="5">
        <v>4</v>
      </c>
      <c r="B385" s="7">
        <v>50</v>
      </c>
      <c r="C385" s="7">
        <v>35537</v>
      </c>
      <c r="D385" s="9">
        <f>+VLOOKUP(A385,Regiones!$A$2:$C$26,3,FALSE)</f>
        <v>562869</v>
      </c>
      <c r="E385" s="11">
        <f t="shared" si="0"/>
        <v>6.3135472019244271E-2</v>
      </c>
      <c r="F385" s="11">
        <f t="shared" si="1"/>
        <v>4.2506622322423153</v>
      </c>
    </row>
    <row r="386" spans="1:6" ht="15.75" customHeight="1">
      <c r="A386" s="5">
        <v>4</v>
      </c>
      <c r="B386" s="7">
        <v>51</v>
      </c>
      <c r="C386" s="7">
        <v>33429</v>
      </c>
      <c r="D386" s="9">
        <f>+VLOOKUP(A386,Regiones!$A$2:$C$26,3,FALSE)</f>
        <v>562869</v>
      </c>
      <c r="E386" s="11">
        <f t="shared" si="0"/>
        <v>5.9390373248482328E-2</v>
      </c>
      <c r="F386" s="11">
        <f t="shared" si="1"/>
        <v>4.3100526054907977</v>
      </c>
    </row>
    <row r="387" spans="1:6" ht="15.75" customHeight="1">
      <c r="A387" s="5">
        <v>4</v>
      </c>
      <c r="B387" s="7">
        <v>52</v>
      </c>
      <c r="C387" s="7">
        <v>32805</v>
      </c>
      <c r="D387" s="9">
        <f>+VLOOKUP(A387,Regiones!$A$2:$C$26,3,FALSE)</f>
        <v>562869</v>
      </c>
      <c r="E387" s="11">
        <f t="shared" si="0"/>
        <v>5.8281767160742549E-2</v>
      </c>
      <c r="F387" s="11">
        <f t="shared" si="1"/>
        <v>4.3683343726515407</v>
      </c>
    </row>
    <row r="388" spans="1:6" ht="15.75" customHeight="1">
      <c r="A388" s="5">
        <v>4</v>
      </c>
      <c r="B388" s="7">
        <v>53</v>
      </c>
      <c r="C388" s="7">
        <v>33381</v>
      </c>
      <c r="D388" s="9">
        <f>+VLOOKUP(A388,Regiones!$A$2:$C$26,3,FALSE)</f>
        <v>562869</v>
      </c>
      <c r="E388" s="11">
        <f t="shared" si="0"/>
        <v>5.9305095857117733E-2</v>
      </c>
      <c r="F388" s="11">
        <f t="shared" si="1"/>
        <v>4.4276394685086586</v>
      </c>
    </row>
    <row r="389" spans="1:6" ht="15.75" customHeight="1">
      <c r="A389" s="5">
        <v>4</v>
      </c>
      <c r="B389" s="7">
        <v>54</v>
      </c>
      <c r="C389" s="7">
        <v>32403</v>
      </c>
      <c r="D389" s="9">
        <f>+VLOOKUP(A389,Regiones!$A$2:$C$26,3,FALSE)</f>
        <v>562869</v>
      </c>
      <c r="E389" s="11">
        <f t="shared" si="0"/>
        <v>5.7567569008064041E-2</v>
      </c>
      <c r="F389" s="11">
        <f t="shared" si="1"/>
        <v>4.485207037516723</v>
      </c>
    </row>
    <row r="390" spans="1:6" ht="15.75" customHeight="1">
      <c r="A390" s="5">
        <v>4</v>
      </c>
      <c r="B390" s="7">
        <v>55</v>
      </c>
      <c r="C390" s="7">
        <v>32358</v>
      </c>
      <c r="D390" s="9">
        <f>+VLOOKUP(A390,Regiones!$A$2:$C$26,3,FALSE)</f>
        <v>562869</v>
      </c>
      <c r="E390" s="11">
        <f t="shared" si="0"/>
        <v>5.748762145365973E-2</v>
      </c>
      <c r="F390" s="11">
        <f t="shared" si="1"/>
        <v>4.5426946589703832</v>
      </c>
    </row>
    <row r="391" spans="1:6" ht="15.75" customHeight="1">
      <c r="A391" s="5">
        <v>4</v>
      </c>
      <c r="B391" s="7">
        <v>56</v>
      </c>
      <c r="C391" s="7">
        <v>31521</v>
      </c>
      <c r="D391" s="9">
        <f>+VLOOKUP(A391,Regiones!$A$2:$C$26,3,FALSE)</f>
        <v>562869</v>
      </c>
      <c r="E391" s="11">
        <f t="shared" si="0"/>
        <v>5.6000596941739554E-2</v>
      </c>
      <c r="F391" s="11">
        <f t="shared" si="1"/>
        <v>4.5986952559121228</v>
      </c>
    </row>
    <row r="392" spans="1:6" ht="15.75" customHeight="1">
      <c r="A392" s="5">
        <v>4</v>
      </c>
      <c r="B392" s="7">
        <v>57</v>
      </c>
      <c r="C392" s="7">
        <v>31364</v>
      </c>
      <c r="D392" s="9">
        <f>+VLOOKUP(A392,Regiones!$A$2:$C$26,3,FALSE)</f>
        <v>562869</v>
      </c>
      <c r="E392" s="11">
        <f t="shared" si="0"/>
        <v>5.5721668807484512E-2</v>
      </c>
      <c r="F392" s="11">
        <f t="shared" si="1"/>
        <v>4.654416924719607</v>
      </c>
    </row>
    <row r="393" spans="1:6" ht="15.75" customHeight="1">
      <c r="A393" s="5">
        <v>4</v>
      </c>
      <c r="B393" s="7">
        <v>58</v>
      </c>
      <c r="C393" s="7">
        <v>30758</v>
      </c>
      <c r="D393" s="9">
        <f>+VLOOKUP(A393,Regiones!$A$2:$C$26,3,FALSE)</f>
        <v>562869</v>
      </c>
      <c r="E393" s="11">
        <f t="shared" si="0"/>
        <v>5.4645041741506459E-2</v>
      </c>
      <c r="F393" s="11">
        <f t="shared" si="1"/>
        <v>4.7090619664611131</v>
      </c>
    </row>
    <row r="394" spans="1:6" ht="15.75" customHeight="1">
      <c r="A394" s="5">
        <v>4</v>
      </c>
      <c r="B394" s="7">
        <v>59</v>
      </c>
      <c r="C394" s="7">
        <v>30367</v>
      </c>
      <c r="D394" s="9">
        <f>+VLOOKUP(A394,Regiones!$A$2:$C$26,3,FALSE)</f>
        <v>562869</v>
      </c>
      <c r="E394" s="11">
        <f t="shared" si="0"/>
        <v>5.3950386324349002E-2</v>
      </c>
      <c r="F394" s="11">
        <f t="shared" si="1"/>
        <v>4.763012352785462</v>
      </c>
    </row>
    <row r="395" spans="1:6" ht="15.75" customHeight="1">
      <c r="A395" s="5">
        <v>4</v>
      </c>
      <c r="B395" s="7">
        <v>60</v>
      </c>
      <c r="C395" s="7">
        <v>30351</v>
      </c>
      <c r="D395" s="9">
        <f>+VLOOKUP(A395,Regiones!$A$2:$C$26,3,FALSE)</f>
        <v>562869</v>
      </c>
      <c r="E395" s="11">
        <f t="shared" si="0"/>
        <v>5.3921960527227475E-2</v>
      </c>
      <c r="F395" s="11">
        <f t="shared" si="1"/>
        <v>4.8169343133126894</v>
      </c>
    </row>
    <row r="396" spans="1:6" ht="15.75" customHeight="1">
      <c r="A396" s="5">
        <v>4</v>
      </c>
      <c r="B396" s="7">
        <v>61</v>
      </c>
      <c r="C396" s="7">
        <v>27705</v>
      </c>
      <c r="D396" s="9">
        <f>+VLOOKUP(A396,Regiones!$A$2:$C$26,3,FALSE)</f>
        <v>562869</v>
      </c>
      <c r="E396" s="11">
        <f t="shared" si="0"/>
        <v>4.9221044328253999E-2</v>
      </c>
      <c r="F396" s="11">
        <f t="shared" si="1"/>
        <v>4.8661553576409435</v>
      </c>
    </row>
    <row r="397" spans="1:6" ht="15.75" customHeight="1">
      <c r="A397" s="5">
        <v>4</v>
      </c>
      <c r="B397" s="7">
        <v>62</v>
      </c>
      <c r="C397" s="7">
        <v>27554</v>
      </c>
      <c r="D397" s="9">
        <f>+VLOOKUP(A397,Regiones!$A$2:$C$26,3,FALSE)</f>
        <v>562869</v>
      </c>
      <c r="E397" s="11">
        <f t="shared" si="0"/>
        <v>4.8952775867919532E-2</v>
      </c>
      <c r="F397" s="11">
        <f t="shared" si="1"/>
        <v>4.9151081335088627</v>
      </c>
    </row>
    <row r="398" spans="1:6" ht="15.75" customHeight="1">
      <c r="A398" s="5">
        <v>4</v>
      </c>
      <c r="B398" s="7">
        <v>63</v>
      </c>
      <c r="C398" s="7">
        <v>26356</v>
      </c>
      <c r="D398" s="9">
        <f>+VLOOKUP(A398,Regiones!$A$2:$C$26,3,FALSE)</f>
        <v>562869</v>
      </c>
      <c r="E398" s="11">
        <f t="shared" si="0"/>
        <v>4.6824394308444768E-2</v>
      </c>
      <c r="F398" s="11">
        <f t="shared" si="1"/>
        <v>4.9619325278173072</v>
      </c>
    </row>
    <row r="399" spans="1:6" ht="15.75" customHeight="1">
      <c r="A399" s="5">
        <v>4</v>
      </c>
      <c r="B399" s="7">
        <v>64</v>
      </c>
      <c r="C399" s="7">
        <v>25298</v>
      </c>
      <c r="D399" s="9">
        <f>+VLOOKUP(A399,Regiones!$A$2:$C$26,3,FALSE)</f>
        <v>562869</v>
      </c>
      <c r="E399" s="11">
        <f t="shared" si="0"/>
        <v>4.494473847378342E-2</v>
      </c>
      <c r="F399" s="11">
        <f t="shared" si="1"/>
        <v>5.0068772662910908</v>
      </c>
    </row>
    <row r="400" spans="1:6" ht="15.75" customHeight="1">
      <c r="A400" s="5">
        <v>4</v>
      </c>
      <c r="B400" s="7">
        <v>65</v>
      </c>
      <c r="C400" s="7">
        <v>25487</v>
      </c>
      <c r="D400" s="9">
        <f>+VLOOKUP(A400,Regiones!$A$2:$C$26,3,FALSE)</f>
        <v>562869</v>
      </c>
      <c r="E400" s="11">
        <f t="shared" si="0"/>
        <v>4.5280518202281524E-2</v>
      </c>
      <c r="F400" s="11">
        <f t="shared" si="1"/>
        <v>5.0521577844933727</v>
      </c>
    </row>
    <row r="401" spans="1:6" ht="15.75" customHeight="1">
      <c r="A401" s="5">
        <v>4</v>
      </c>
      <c r="B401" s="7">
        <v>66</v>
      </c>
      <c r="C401" s="7">
        <v>23223</v>
      </c>
      <c r="D401" s="9">
        <f>+VLOOKUP(A401,Regiones!$A$2:$C$26,3,FALSE)</f>
        <v>562869</v>
      </c>
      <c r="E401" s="11">
        <f t="shared" si="0"/>
        <v>4.1258267909584645E-2</v>
      </c>
      <c r="F401" s="11">
        <f t="shared" si="1"/>
        <v>5.093416052402957</v>
      </c>
    </row>
    <row r="402" spans="1:6" ht="15.75" customHeight="1">
      <c r="A402" s="5">
        <v>4</v>
      </c>
      <c r="B402" s="7">
        <v>67</v>
      </c>
      <c r="C402" s="7">
        <v>22040</v>
      </c>
      <c r="D402" s="9">
        <f>+VLOOKUP(A402,Regiones!$A$2:$C$26,3,FALSE)</f>
        <v>562869</v>
      </c>
      <c r="E402" s="11">
        <f t="shared" si="0"/>
        <v>3.9156535534911323E-2</v>
      </c>
      <c r="F402" s="11">
        <f t="shared" si="1"/>
        <v>5.1325725879378687</v>
      </c>
    </row>
    <row r="403" spans="1:6" ht="15.75" customHeight="1">
      <c r="A403" s="5">
        <v>4</v>
      </c>
      <c r="B403" s="7">
        <v>68</v>
      </c>
      <c r="C403" s="7">
        <v>21108</v>
      </c>
      <c r="D403" s="9">
        <f>+VLOOKUP(A403,Regiones!$A$2:$C$26,3,FALSE)</f>
        <v>562869</v>
      </c>
      <c r="E403" s="11">
        <f t="shared" si="0"/>
        <v>3.7500732852582042E-2</v>
      </c>
      <c r="F403" s="11">
        <f t="shared" si="1"/>
        <v>5.1700733207904506</v>
      </c>
    </row>
    <row r="404" spans="1:6" ht="15.75" customHeight="1">
      <c r="A404" s="5">
        <v>4</v>
      </c>
      <c r="B404" s="7">
        <v>69</v>
      </c>
      <c r="C404" s="7">
        <v>20471</v>
      </c>
      <c r="D404" s="9">
        <f>+VLOOKUP(A404,Regiones!$A$2:$C$26,3,FALSE)</f>
        <v>562869</v>
      </c>
      <c r="E404" s="11">
        <f t="shared" si="0"/>
        <v>3.636903080468102E-2</v>
      </c>
      <c r="F404" s="11">
        <f t="shared" si="1"/>
        <v>5.2064423515951317</v>
      </c>
    </row>
    <row r="405" spans="1:6" ht="15.75" customHeight="1">
      <c r="A405" s="5">
        <v>4</v>
      </c>
      <c r="B405" s="7">
        <v>70</v>
      </c>
      <c r="C405" s="7">
        <v>21193</v>
      </c>
      <c r="D405" s="9">
        <f>+VLOOKUP(A405,Regiones!$A$2:$C$26,3,FALSE)</f>
        <v>562869</v>
      </c>
      <c r="E405" s="11">
        <f t="shared" si="0"/>
        <v>3.7651744899790181E-2</v>
      </c>
      <c r="F405" s="11">
        <f t="shared" si="1"/>
        <v>5.2440940964949219</v>
      </c>
    </row>
    <row r="406" spans="1:6" ht="15.75" customHeight="1">
      <c r="A406" s="5">
        <v>4</v>
      </c>
      <c r="B406" s="7">
        <v>71</v>
      </c>
      <c r="C406" s="7">
        <v>18819</v>
      </c>
      <c r="D406" s="9">
        <f>+VLOOKUP(A406,Regiones!$A$2:$C$26,3,FALSE)</f>
        <v>562869</v>
      </c>
      <c r="E406" s="11">
        <f t="shared" si="0"/>
        <v>3.3434067251882763E-2</v>
      </c>
      <c r="F406" s="11">
        <f t="shared" si="1"/>
        <v>5.2775281637468048</v>
      </c>
    </row>
    <row r="407" spans="1:6" ht="15.75" customHeight="1">
      <c r="A407" s="5">
        <v>4</v>
      </c>
      <c r="B407" s="7">
        <v>72</v>
      </c>
      <c r="C407" s="7">
        <v>18367</v>
      </c>
      <c r="D407" s="9">
        <f>+VLOOKUP(A407,Regiones!$A$2:$C$26,3,FALSE)</f>
        <v>562869</v>
      </c>
      <c r="E407" s="11">
        <f t="shared" si="0"/>
        <v>3.2631038483199468E-2</v>
      </c>
      <c r="F407" s="11">
        <f t="shared" si="1"/>
        <v>5.3101592022300039</v>
      </c>
    </row>
    <row r="408" spans="1:6" ht="15.75" customHeight="1">
      <c r="A408" s="5">
        <v>4</v>
      </c>
      <c r="B408" s="7">
        <v>73</v>
      </c>
      <c r="C408" s="7">
        <v>17931</v>
      </c>
      <c r="D408" s="9">
        <f>+VLOOKUP(A408,Regiones!$A$2:$C$26,3,FALSE)</f>
        <v>562869</v>
      </c>
      <c r="E408" s="11">
        <f t="shared" si="0"/>
        <v>3.18564355116377E-2</v>
      </c>
      <c r="F408" s="11">
        <f t="shared" si="1"/>
        <v>5.3420156377416417</v>
      </c>
    </row>
    <row r="409" spans="1:6" ht="15.75" customHeight="1">
      <c r="A409" s="5">
        <v>4</v>
      </c>
      <c r="B409" s="7">
        <v>74</v>
      </c>
      <c r="C409" s="7">
        <v>16969</v>
      </c>
      <c r="D409" s="9">
        <f>+VLOOKUP(A409,Regiones!$A$2:$C$26,3,FALSE)</f>
        <v>562869</v>
      </c>
      <c r="E409" s="11">
        <f t="shared" si="0"/>
        <v>3.0147334459705546E-2</v>
      </c>
      <c r="F409" s="11">
        <f t="shared" si="1"/>
        <v>5.3721629722013473</v>
      </c>
    </row>
    <row r="410" spans="1:6" ht="15.75" customHeight="1">
      <c r="A410" s="5">
        <v>4</v>
      </c>
      <c r="B410" s="7">
        <v>75</v>
      </c>
      <c r="C410" s="7">
        <v>16760</v>
      </c>
      <c r="D410" s="9">
        <f>+VLOOKUP(A410,Regiones!$A$2:$C$26,3,FALSE)</f>
        <v>562869</v>
      </c>
      <c r="E410" s="11">
        <f t="shared" si="0"/>
        <v>2.9776022484805525E-2</v>
      </c>
      <c r="F410" s="11">
        <f t="shared" si="1"/>
        <v>5.4019389946861525</v>
      </c>
    </row>
    <row r="411" spans="1:6" ht="15.75" customHeight="1">
      <c r="A411" s="5">
        <v>4</v>
      </c>
      <c r="B411" s="7">
        <v>76</v>
      </c>
      <c r="C411" s="7">
        <v>15022</v>
      </c>
      <c r="D411" s="9">
        <f>+VLOOKUP(A411,Regiones!$A$2:$C$26,3,FALSE)</f>
        <v>562869</v>
      </c>
      <c r="E411" s="11">
        <f t="shared" si="0"/>
        <v>2.6688270272479032E-2</v>
      </c>
      <c r="F411" s="11">
        <f t="shared" si="1"/>
        <v>5.4286272649586316</v>
      </c>
    </row>
    <row r="412" spans="1:6" ht="15.75" customHeight="1">
      <c r="A412" s="5">
        <v>4</v>
      </c>
      <c r="B412" s="7">
        <v>77</v>
      </c>
      <c r="C412" s="7">
        <v>14561</v>
      </c>
      <c r="D412" s="9">
        <f>+VLOOKUP(A412,Regiones!$A$2:$C$26,3,FALSE)</f>
        <v>562869</v>
      </c>
      <c r="E412" s="11">
        <f t="shared" si="0"/>
        <v>2.5869251992914871E-2</v>
      </c>
      <c r="F412" s="11">
        <f t="shared" si="1"/>
        <v>5.4544965169515462</v>
      </c>
    </row>
    <row r="413" spans="1:6" ht="15.75" customHeight="1">
      <c r="A413" s="5">
        <v>4</v>
      </c>
      <c r="B413" s="7">
        <v>78</v>
      </c>
      <c r="C413" s="7">
        <v>14527</v>
      </c>
      <c r="D413" s="9">
        <f>+VLOOKUP(A413,Regiones!$A$2:$C$26,3,FALSE)</f>
        <v>562869</v>
      </c>
      <c r="E413" s="11">
        <f t="shared" si="0"/>
        <v>2.5808847174031611E-2</v>
      </c>
      <c r="F413" s="11">
        <f t="shared" si="1"/>
        <v>5.4803053641255781</v>
      </c>
    </row>
    <row r="414" spans="1:6" ht="15.75" customHeight="1">
      <c r="A414" s="5">
        <v>4</v>
      </c>
      <c r="B414" s="7">
        <v>79</v>
      </c>
      <c r="C414" s="7">
        <v>13634</v>
      </c>
      <c r="D414" s="9">
        <f>+VLOOKUP(A414,Regiones!$A$2:$C$26,3,FALSE)</f>
        <v>562869</v>
      </c>
      <c r="E414" s="11">
        <f t="shared" si="0"/>
        <v>2.4222332372186069E-2</v>
      </c>
      <c r="F414" s="11">
        <f t="shared" si="1"/>
        <v>5.5045276964977639</v>
      </c>
    </row>
    <row r="415" spans="1:6" ht="15.75" customHeight="1">
      <c r="A415" s="5">
        <v>4</v>
      </c>
      <c r="B415" s="7">
        <v>80</v>
      </c>
      <c r="C415" s="7">
        <v>13611</v>
      </c>
      <c r="D415" s="9">
        <f>+VLOOKUP(A415,Regiones!$A$2:$C$26,3,FALSE)</f>
        <v>562869</v>
      </c>
      <c r="E415" s="11">
        <f t="shared" si="0"/>
        <v>2.4181470288823864E-2</v>
      </c>
      <c r="F415" s="11">
        <f t="shared" si="1"/>
        <v>5.5287091667865873</v>
      </c>
    </row>
    <row r="416" spans="1:6" ht="15.75" customHeight="1">
      <c r="A416" s="5">
        <v>4</v>
      </c>
      <c r="B416" s="7">
        <v>81</v>
      </c>
      <c r="C416" s="7">
        <v>11521</v>
      </c>
      <c r="D416" s="9">
        <f>+VLOOKUP(A416,Regiones!$A$2:$C$26,3,FALSE)</f>
        <v>562869</v>
      </c>
      <c r="E416" s="11">
        <f t="shared" si="0"/>
        <v>2.0468350539823654E-2</v>
      </c>
      <c r="F416" s="11">
        <f t="shared" si="1"/>
        <v>5.5491775173264113</v>
      </c>
    </row>
    <row r="417" spans="1:6" ht="15.75" customHeight="1">
      <c r="A417" s="5">
        <v>4</v>
      </c>
      <c r="B417" s="7">
        <v>82</v>
      </c>
      <c r="C417" s="7">
        <v>10597</v>
      </c>
      <c r="D417" s="9">
        <f>+VLOOKUP(A417,Regiones!$A$2:$C$26,3,FALSE)</f>
        <v>562869</v>
      </c>
      <c r="E417" s="11">
        <f t="shared" si="0"/>
        <v>1.882676075605514E-2</v>
      </c>
      <c r="F417" s="11">
        <f t="shared" si="1"/>
        <v>5.5680042780824666</v>
      </c>
    </row>
    <row r="418" spans="1:6" ht="15.75" customHeight="1">
      <c r="A418" s="5">
        <v>4</v>
      </c>
      <c r="B418" s="7">
        <v>83</v>
      </c>
      <c r="C418" s="7">
        <v>9508</v>
      </c>
      <c r="D418" s="9">
        <f>+VLOOKUP(A418,Regiones!$A$2:$C$26,3,FALSE)</f>
        <v>562869</v>
      </c>
      <c r="E418" s="11">
        <f t="shared" si="0"/>
        <v>1.689202993947082E-2</v>
      </c>
      <c r="F418" s="11">
        <f t="shared" si="1"/>
        <v>5.5848963080219374</v>
      </c>
    </row>
    <row r="419" spans="1:6" ht="15.75" customHeight="1">
      <c r="A419" s="5">
        <v>4</v>
      </c>
      <c r="B419" s="7">
        <v>84</v>
      </c>
      <c r="C419" s="7">
        <v>8700</v>
      </c>
      <c r="D419" s="9">
        <f>+VLOOKUP(A419,Regiones!$A$2:$C$26,3,FALSE)</f>
        <v>562869</v>
      </c>
      <c r="E419" s="11">
        <f t="shared" si="0"/>
        <v>1.5456527184833415E-2</v>
      </c>
      <c r="F419" s="11">
        <f t="shared" si="1"/>
        <v>5.6003528352067704</v>
      </c>
    </row>
    <row r="420" spans="1:6" ht="15.75" customHeight="1">
      <c r="A420" s="5">
        <v>4</v>
      </c>
      <c r="B420" s="7">
        <v>85</v>
      </c>
      <c r="C420" s="7">
        <v>7978</v>
      </c>
      <c r="D420" s="9">
        <f>+VLOOKUP(A420,Regiones!$A$2:$C$26,3,FALSE)</f>
        <v>562869</v>
      </c>
      <c r="E420" s="11">
        <f t="shared" si="0"/>
        <v>1.4173813089724253E-2</v>
      </c>
      <c r="F420" s="11">
        <f t="shared" si="1"/>
        <v>5.6145266482964944</v>
      </c>
    </row>
    <row r="421" spans="1:6" ht="15.75" customHeight="1">
      <c r="A421" s="5">
        <v>4</v>
      </c>
      <c r="B421" s="7">
        <v>86</v>
      </c>
      <c r="C421" s="7">
        <v>6876</v>
      </c>
      <c r="D421" s="9">
        <f>+VLOOKUP(A421,Regiones!$A$2:$C$26,3,FALSE)</f>
        <v>562869</v>
      </c>
      <c r="E421" s="11">
        <f t="shared" si="0"/>
        <v>1.2215986312978686E-2</v>
      </c>
      <c r="F421" s="11">
        <f t="shared" si="1"/>
        <v>5.6267426346094727</v>
      </c>
    </row>
    <row r="422" spans="1:6" ht="15.75" customHeight="1">
      <c r="A422" s="5">
        <v>4</v>
      </c>
      <c r="B422" s="7">
        <v>87</v>
      </c>
      <c r="C422" s="7">
        <v>5974</v>
      </c>
      <c r="D422" s="9">
        <f>+VLOOKUP(A422,Regiones!$A$2:$C$26,3,FALSE)</f>
        <v>562869</v>
      </c>
      <c r="E422" s="11">
        <f t="shared" si="0"/>
        <v>1.061348200025228E-2</v>
      </c>
      <c r="F422" s="11">
        <f t="shared" si="1"/>
        <v>5.637356116609725</v>
      </c>
    </row>
    <row r="423" spans="1:6" ht="15.75" customHeight="1">
      <c r="A423" s="5">
        <v>4</v>
      </c>
      <c r="B423" s="7">
        <v>88</v>
      </c>
      <c r="C423" s="7">
        <v>4929</v>
      </c>
      <c r="D423" s="9">
        <f>+VLOOKUP(A423,Regiones!$A$2:$C$26,3,FALSE)</f>
        <v>562869</v>
      </c>
      <c r="E423" s="11">
        <f t="shared" si="0"/>
        <v>8.7569221257521729E-3</v>
      </c>
      <c r="F423" s="11">
        <f t="shared" si="1"/>
        <v>5.6461130387354768</v>
      </c>
    </row>
    <row r="424" spans="1:6" ht="15.75" customHeight="1">
      <c r="A424" s="5">
        <v>4</v>
      </c>
      <c r="B424" s="7">
        <v>89</v>
      </c>
      <c r="C424" s="7">
        <v>3897</v>
      </c>
      <c r="D424" s="9">
        <f>+VLOOKUP(A424,Regiones!$A$2:$C$26,3,FALSE)</f>
        <v>562869</v>
      </c>
      <c r="E424" s="11">
        <f t="shared" si="0"/>
        <v>6.9234582114133126E-3</v>
      </c>
      <c r="F424" s="11">
        <f t="shared" si="1"/>
        <v>5.65303649694689</v>
      </c>
    </row>
    <row r="425" spans="1:6" ht="15.75" customHeight="1">
      <c r="A425" s="5">
        <v>4</v>
      </c>
      <c r="B425" s="7">
        <v>90</v>
      </c>
      <c r="C425" s="7">
        <v>3290</v>
      </c>
      <c r="D425" s="9">
        <f>+VLOOKUP(A425,Regiones!$A$2:$C$26,3,FALSE)</f>
        <v>562869</v>
      </c>
      <c r="E425" s="11">
        <f t="shared" si="0"/>
        <v>5.8450545331151654E-3</v>
      </c>
      <c r="F425" s="11">
        <f t="shared" si="1"/>
        <v>5.6588815514800048</v>
      </c>
    </row>
    <row r="426" spans="1:6" ht="15.75" customHeight="1">
      <c r="A426" s="5">
        <v>4</v>
      </c>
      <c r="B426" s="7">
        <v>91</v>
      </c>
      <c r="C426" s="7">
        <v>2363</v>
      </c>
      <c r="D426" s="9">
        <f>+VLOOKUP(A426,Regiones!$A$2:$C$26,3,FALSE)</f>
        <v>562869</v>
      </c>
      <c r="E426" s="11">
        <f t="shared" si="0"/>
        <v>4.1981349123863636E-3</v>
      </c>
      <c r="F426" s="11">
        <f t="shared" si="1"/>
        <v>5.6630796863923916</v>
      </c>
    </row>
    <row r="427" spans="1:6" ht="15.75" customHeight="1">
      <c r="A427" s="5">
        <v>4</v>
      </c>
      <c r="B427" s="7">
        <v>92</v>
      </c>
      <c r="C427" s="7">
        <v>1791</v>
      </c>
      <c r="D427" s="9">
        <f>+VLOOKUP(A427,Regiones!$A$2:$C$26,3,FALSE)</f>
        <v>562869</v>
      </c>
      <c r="E427" s="11">
        <f t="shared" si="0"/>
        <v>3.1819126652915686E-3</v>
      </c>
      <c r="F427" s="11">
        <f t="shared" si="1"/>
        <v>5.666261599057683</v>
      </c>
    </row>
    <row r="428" spans="1:6" ht="15.75" customHeight="1">
      <c r="A428" s="5">
        <v>4</v>
      </c>
      <c r="B428" s="7">
        <v>93</v>
      </c>
      <c r="C428" s="7">
        <v>1510</v>
      </c>
      <c r="D428" s="9">
        <f>+VLOOKUP(A428,Regiones!$A$2:$C$26,3,FALSE)</f>
        <v>562869</v>
      </c>
      <c r="E428" s="11">
        <f t="shared" si="0"/>
        <v>2.6826846033446506E-3</v>
      </c>
      <c r="F428" s="11">
        <f t="shared" si="1"/>
        <v>5.6689442836610278</v>
      </c>
    </row>
    <row r="429" spans="1:6" ht="15.75" customHeight="1">
      <c r="A429" s="5">
        <v>4</v>
      </c>
      <c r="B429" s="7">
        <v>94</v>
      </c>
      <c r="C429" s="7">
        <v>1095</v>
      </c>
      <c r="D429" s="9">
        <f>+VLOOKUP(A429,Regiones!$A$2:$C$26,3,FALSE)</f>
        <v>562869</v>
      </c>
      <c r="E429" s="11">
        <f t="shared" si="0"/>
        <v>1.9453904905048953E-3</v>
      </c>
      <c r="F429" s="11">
        <f t="shared" si="1"/>
        <v>5.6708896741515327</v>
      </c>
    </row>
    <row r="430" spans="1:6" ht="15.75" customHeight="1">
      <c r="A430" s="5">
        <v>4</v>
      </c>
      <c r="B430" s="7">
        <v>95</v>
      </c>
      <c r="C430" s="7">
        <v>814</v>
      </c>
      <c r="D430" s="9">
        <f>+VLOOKUP(A430,Regiones!$A$2:$C$26,3,FALSE)</f>
        <v>562869</v>
      </c>
      <c r="E430" s="11">
        <f t="shared" si="0"/>
        <v>1.4461624285579771E-3</v>
      </c>
      <c r="F430" s="11">
        <f t="shared" si="1"/>
        <v>5.6723358365800909</v>
      </c>
    </row>
    <row r="431" spans="1:6" ht="15.75" customHeight="1">
      <c r="A431" s="5">
        <v>4</v>
      </c>
      <c r="B431" s="7">
        <v>96</v>
      </c>
      <c r="C431" s="7">
        <v>600</v>
      </c>
      <c r="D431" s="9">
        <f>+VLOOKUP(A431,Regiones!$A$2:$C$26,3,FALSE)</f>
        <v>562869</v>
      </c>
      <c r="E431" s="11">
        <f t="shared" si="0"/>
        <v>1.0659673920574769E-3</v>
      </c>
      <c r="F431" s="11">
        <f t="shared" si="1"/>
        <v>5.6734018039721485</v>
      </c>
    </row>
    <row r="432" spans="1:6" ht="15.75" customHeight="1">
      <c r="A432" s="5">
        <v>4</v>
      </c>
      <c r="B432" s="7">
        <v>97</v>
      </c>
      <c r="C432" s="7">
        <v>402</v>
      </c>
      <c r="D432" s="9">
        <f>+VLOOKUP(A432,Regiones!$A$2:$C$26,3,FALSE)</f>
        <v>562869</v>
      </c>
      <c r="E432" s="11">
        <f t="shared" si="0"/>
        <v>7.1419815267850957E-4</v>
      </c>
      <c r="F432" s="11">
        <f t="shared" si="1"/>
        <v>5.6741160021248271</v>
      </c>
    </row>
    <row r="433" spans="1:6" ht="15.75" customHeight="1">
      <c r="A433" s="5">
        <v>4</v>
      </c>
      <c r="B433" s="7">
        <v>98</v>
      </c>
      <c r="C433" s="7">
        <v>277</v>
      </c>
      <c r="D433" s="9">
        <f>+VLOOKUP(A433,Regiones!$A$2:$C$26,3,FALSE)</f>
        <v>562869</v>
      </c>
      <c r="E433" s="11">
        <f t="shared" si="0"/>
        <v>4.9212161266653522E-4</v>
      </c>
      <c r="F433" s="11">
        <f t="shared" si="1"/>
        <v>5.6746081237374932</v>
      </c>
    </row>
    <row r="434" spans="1:6" ht="15.75" customHeight="1">
      <c r="A434" s="5">
        <v>4</v>
      </c>
      <c r="B434" s="7">
        <v>99</v>
      </c>
      <c r="C434" s="7">
        <v>176</v>
      </c>
      <c r="D434" s="9">
        <f>+VLOOKUP(A434,Regiones!$A$2:$C$26,3,FALSE)</f>
        <v>562869</v>
      </c>
      <c r="E434" s="11">
        <f t="shared" si="0"/>
        <v>3.1268376833685992E-4</v>
      </c>
      <c r="F434" s="11">
        <f t="shared" si="1"/>
        <v>5.6749208075058304</v>
      </c>
    </row>
    <row r="435" spans="1:6" ht="15.75" customHeight="1">
      <c r="A435" s="5">
        <v>4</v>
      </c>
      <c r="B435" s="7">
        <v>100</v>
      </c>
      <c r="C435" s="7">
        <v>122</v>
      </c>
      <c r="D435" s="9">
        <f>+VLOOKUP(A435,Regiones!$A$2:$C$26,3,FALSE)</f>
        <v>562869</v>
      </c>
      <c r="E435" s="11">
        <f t="shared" si="0"/>
        <v>2.1674670305168699E-4</v>
      </c>
      <c r="F435" s="11">
        <f t="shared" si="1"/>
        <v>5.6751375542088818</v>
      </c>
    </row>
    <row r="436" spans="1:6" ht="15.75" customHeight="1">
      <c r="A436" s="5">
        <v>4</v>
      </c>
      <c r="B436" s="7">
        <v>101</v>
      </c>
      <c r="C436" s="7">
        <v>73</v>
      </c>
      <c r="D436" s="9">
        <f>+VLOOKUP(A436,Regiones!$A$2:$C$26,3,FALSE)</f>
        <v>562869</v>
      </c>
      <c r="E436" s="11">
        <f t="shared" si="0"/>
        <v>1.2969269936699302E-4</v>
      </c>
      <c r="F436" s="11">
        <f t="shared" si="1"/>
        <v>5.6752672469082484</v>
      </c>
    </row>
    <row r="437" spans="1:6" ht="15.75" customHeight="1">
      <c r="A437" s="5">
        <v>4</v>
      </c>
      <c r="B437" s="7">
        <v>102</v>
      </c>
      <c r="C437" s="7">
        <v>34</v>
      </c>
      <c r="D437" s="9">
        <f>+VLOOKUP(A437,Regiones!$A$2:$C$26,3,FALSE)</f>
        <v>562869</v>
      </c>
      <c r="E437" s="11">
        <f t="shared" si="0"/>
        <v>6.0404818883257027E-5</v>
      </c>
      <c r="F437" s="11">
        <f t="shared" si="1"/>
        <v>5.6753276517271321</v>
      </c>
    </row>
    <row r="438" spans="1:6" ht="15.75" customHeight="1">
      <c r="A438" s="5">
        <v>4</v>
      </c>
      <c r="B438" s="7">
        <v>103</v>
      </c>
      <c r="C438" s="7">
        <v>34</v>
      </c>
      <c r="D438" s="9">
        <f>+VLOOKUP(A438,Regiones!$A$2:$C$26,3,FALSE)</f>
        <v>562869</v>
      </c>
      <c r="E438" s="11">
        <f t="shared" si="0"/>
        <v>6.0404818883257027E-5</v>
      </c>
      <c r="F438" s="11">
        <f t="shared" si="1"/>
        <v>5.6753880565460157</v>
      </c>
    </row>
    <row r="439" spans="1:6" ht="15.75" customHeight="1">
      <c r="A439" s="5">
        <v>4</v>
      </c>
      <c r="B439" s="7">
        <v>104</v>
      </c>
      <c r="C439" s="7">
        <v>4</v>
      </c>
      <c r="D439" s="9">
        <f>+VLOOKUP(A439,Regiones!$A$2:$C$26,3,FALSE)</f>
        <v>562869</v>
      </c>
      <c r="E439" s="11">
        <f t="shared" si="0"/>
        <v>7.1064492803831794E-6</v>
      </c>
      <c r="F439" s="11">
        <f t="shared" si="1"/>
        <v>5.6753951629952963</v>
      </c>
    </row>
    <row r="440" spans="1:6" ht="15.75" customHeight="1">
      <c r="A440" s="5">
        <v>4</v>
      </c>
      <c r="B440" s="7">
        <v>105</v>
      </c>
      <c r="C440" s="7">
        <v>10</v>
      </c>
      <c r="D440" s="9">
        <f>+VLOOKUP(A440,Regiones!$A$2:$C$26,3,FALSE)</f>
        <v>562869</v>
      </c>
      <c r="E440" s="11">
        <f t="shared" si="0"/>
        <v>1.7766123200957949E-5</v>
      </c>
      <c r="F440" s="11">
        <f t="shared" si="1"/>
        <v>5.6754129291184974</v>
      </c>
    </row>
    <row r="441" spans="1:6" ht="15.75" customHeight="1">
      <c r="A441" s="5">
        <v>4</v>
      </c>
      <c r="B441" s="7">
        <v>106</v>
      </c>
      <c r="C441" s="7">
        <v>3</v>
      </c>
      <c r="D441" s="9">
        <f>+VLOOKUP(A441,Regiones!$A$2:$C$26,3,FALSE)</f>
        <v>562869</v>
      </c>
      <c r="E441" s="11">
        <f t="shared" si="0"/>
        <v>5.3298369602873852E-6</v>
      </c>
      <c r="F441" s="11">
        <f t="shared" si="1"/>
        <v>5.6754182589554576</v>
      </c>
    </row>
    <row r="442" spans="1:6" ht="15.75" customHeight="1">
      <c r="A442" s="5">
        <v>4</v>
      </c>
      <c r="B442" s="7">
        <v>107</v>
      </c>
      <c r="C442" s="7">
        <v>5</v>
      </c>
      <c r="D442" s="9">
        <f>+VLOOKUP(A442,Regiones!$A$2:$C$26,3,FALSE)</f>
        <v>562869</v>
      </c>
      <c r="E442" s="11">
        <f t="shared" si="0"/>
        <v>8.8830616004789744E-6</v>
      </c>
      <c r="F442" s="11">
        <f t="shared" si="1"/>
        <v>5.6754271420170577</v>
      </c>
    </row>
    <row r="443" spans="1:6" ht="15.75" customHeight="1">
      <c r="A443" s="5">
        <v>4</v>
      </c>
      <c r="B443" s="7">
        <v>108</v>
      </c>
      <c r="C443" s="7">
        <v>4</v>
      </c>
      <c r="D443" s="9">
        <f>+VLOOKUP(A443,Regiones!$A$2:$C$26,3,FALSE)</f>
        <v>562869</v>
      </c>
      <c r="E443" s="11">
        <f t="shared" si="0"/>
        <v>7.1064492803831794E-6</v>
      </c>
      <c r="F443" s="11">
        <f t="shared" si="1"/>
        <v>5.6754342484663383</v>
      </c>
    </row>
    <row r="444" spans="1:6" ht="15.75" customHeight="1">
      <c r="A444" s="5">
        <v>4</v>
      </c>
      <c r="B444" s="7">
        <v>109</v>
      </c>
      <c r="C444" s="7">
        <v>3</v>
      </c>
      <c r="D444" s="9">
        <f>+VLOOKUP(A444,Regiones!$A$2:$C$26,3,FALSE)</f>
        <v>562869</v>
      </c>
      <c r="E444" s="11">
        <f t="shared" si="0"/>
        <v>5.3298369602873852E-6</v>
      </c>
      <c r="F444" s="11">
        <f t="shared" si="1"/>
        <v>5.6754395783032985</v>
      </c>
    </row>
    <row r="445" spans="1:6" ht="15.75" customHeight="1">
      <c r="A445" s="5">
        <v>4</v>
      </c>
      <c r="B445" s="7">
        <v>110</v>
      </c>
      <c r="C445" s="7">
        <v>8</v>
      </c>
      <c r="D445" s="9">
        <f>+VLOOKUP(A445,Regiones!$A$2:$C$26,3,FALSE)</f>
        <v>562869</v>
      </c>
      <c r="E445" s="11">
        <f t="shared" si="0"/>
        <v>1.4212898560766359E-5</v>
      </c>
      <c r="F445" s="11">
        <f t="shared" si="1"/>
        <v>5.6754537912018597</v>
      </c>
    </row>
    <row r="446" spans="1:6" ht="15.75" customHeight="1">
      <c r="A446" s="5">
        <v>5</v>
      </c>
      <c r="B446" s="7">
        <v>0</v>
      </c>
      <c r="C446" s="7">
        <v>35656</v>
      </c>
      <c r="D446" s="9">
        <f>+VLOOKUP(A446,Regiones!$A$2:$C$26,3,FALSE)</f>
        <v>1947131</v>
      </c>
      <c r="E446" s="11">
        <f t="shared" si="0"/>
        <v>1.8312070425667303E-2</v>
      </c>
      <c r="F446" s="11">
        <f t="shared" si="1"/>
        <v>1.8312070425667303E-2</v>
      </c>
    </row>
    <row r="447" spans="1:6" ht="15.75" customHeight="1">
      <c r="A447" s="5">
        <v>5</v>
      </c>
      <c r="B447" s="7">
        <v>1</v>
      </c>
      <c r="C447" s="7">
        <v>33782</v>
      </c>
      <c r="D447" s="9">
        <f>+VLOOKUP(A447,Regiones!$A$2:$C$26,3,FALSE)</f>
        <v>1947131</v>
      </c>
      <c r="E447" s="11">
        <f t="shared" si="0"/>
        <v>1.7349628761495761E-2</v>
      </c>
      <c r="F447" s="11">
        <f t="shared" si="1"/>
        <v>3.5661699187163068E-2</v>
      </c>
    </row>
    <row r="448" spans="1:6" ht="15.75" customHeight="1">
      <c r="A448" s="5">
        <v>5</v>
      </c>
      <c r="B448" s="7">
        <v>2</v>
      </c>
      <c r="C448" s="7">
        <v>32752</v>
      </c>
      <c r="D448" s="9">
        <f>+VLOOKUP(A448,Regiones!$A$2:$C$26,3,FALSE)</f>
        <v>1947131</v>
      </c>
      <c r="E448" s="11">
        <f t="shared" si="0"/>
        <v>1.6820645349491122E-2</v>
      </c>
      <c r="F448" s="11">
        <f t="shared" si="1"/>
        <v>5.2482344536654194E-2</v>
      </c>
    </row>
    <row r="449" spans="1:6" ht="15.75" customHeight="1">
      <c r="A449" s="5">
        <v>5</v>
      </c>
      <c r="B449" s="7">
        <v>3</v>
      </c>
      <c r="C449" s="7">
        <v>31572</v>
      </c>
      <c r="D449" s="9">
        <f>+VLOOKUP(A449,Regiones!$A$2:$C$26,3,FALSE)</f>
        <v>1947131</v>
      </c>
      <c r="E449" s="11">
        <f t="shared" si="0"/>
        <v>1.6214625518262509E-2</v>
      </c>
      <c r="F449" s="11">
        <f t="shared" si="1"/>
        <v>6.8696970054916706E-2</v>
      </c>
    </row>
    <row r="450" spans="1:6" ht="15.75" customHeight="1">
      <c r="A450" s="5">
        <v>5</v>
      </c>
      <c r="B450" s="7">
        <v>4</v>
      </c>
      <c r="C450" s="7">
        <v>31876</v>
      </c>
      <c r="D450" s="9">
        <f>+VLOOKUP(A450,Regiones!$A$2:$C$26,3,FALSE)</f>
        <v>1947131</v>
      </c>
      <c r="E450" s="11">
        <f t="shared" si="0"/>
        <v>1.6370752661223103E-2</v>
      </c>
      <c r="F450" s="11">
        <f t="shared" si="1"/>
        <v>8.5067722716139813E-2</v>
      </c>
    </row>
    <row r="451" spans="1:6" ht="15.75" customHeight="1">
      <c r="A451" s="5">
        <v>5</v>
      </c>
      <c r="B451" s="7">
        <v>5</v>
      </c>
      <c r="C451" s="7">
        <v>32338</v>
      </c>
      <c r="D451" s="9">
        <f>+VLOOKUP(A451,Regiones!$A$2:$C$26,3,FALSE)</f>
        <v>1947131</v>
      </c>
      <c r="E451" s="11">
        <f t="shared" si="0"/>
        <v>1.6608024832432948E-2</v>
      </c>
      <c r="F451" s="11">
        <f t="shared" si="1"/>
        <v>0.10167574754857275</v>
      </c>
    </row>
    <row r="452" spans="1:6" ht="15.75" customHeight="1">
      <c r="A452" s="5">
        <v>5</v>
      </c>
      <c r="B452" s="7">
        <v>6</v>
      </c>
      <c r="C452" s="7">
        <v>31942</v>
      </c>
      <c r="D452" s="9">
        <f>+VLOOKUP(A452,Regiones!$A$2:$C$26,3,FALSE)</f>
        <v>1947131</v>
      </c>
      <c r="E452" s="11">
        <f t="shared" si="0"/>
        <v>1.6404648685681651E-2</v>
      </c>
      <c r="F452" s="11">
        <f t="shared" si="1"/>
        <v>0.1180803962342544</v>
      </c>
    </row>
    <row r="453" spans="1:6" ht="15.75" customHeight="1">
      <c r="A453" s="5">
        <v>5</v>
      </c>
      <c r="B453" s="7">
        <v>7</v>
      </c>
      <c r="C453" s="7">
        <v>31275</v>
      </c>
      <c r="D453" s="9">
        <f>+VLOOKUP(A453,Regiones!$A$2:$C$26,3,FALSE)</f>
        <v>1947131</v>
      </c>
      <c r="E453" s="11">
        <f t="shared" si="0"/>
        <v>1.6062093408199037E-2</v>
      </c>
      <c r="F453" s="11">
        <f t="shared" si="1"/>
        <v>0.13414248964245343</v>
      </c>
    </row>
    <row r="454" spans="1:6" ht="15.75" customHeight="1">
      <c r="A454" s="5">
        <v>5</v>
      </c>
      <c r="B454" s="7">
        <v>8</v>
      </c>
      <c r="C454" s="7">
        <v>30122</v>
      </c>
      <c r="D454" s="9">
        <f>+VLOOKUP(A454,Regiones!$A$2:$C$26,3,FALSE)</f>
        <v>1947131</v>
      </c>
      <c r="E454" s="11">
        <f t="shared" si="0"/>
        <v>1.546994013243074E-2</v>
      </c>
      <c r="F454" s="11">
        <f t="shared" si="1"/>
        <v>0.14961242977488418</v>
      </c>
    </row>
    <row r="455" spans="1:6" ht="15.75" customHeight="1">
      <c r="A455" s="5">
        <v>5</v>
      </c>
      <c r="B455" s="7">
        <v>9</v>
      </c>
      <c r="C455" s="7">
        <v>30695</v>
      </c>
      <c r="D455" s="9">
        <f>+VLOOKUP(A455,Regiones!$A$2:$C$26,3,FALSE)</f>
        <v>1947131</v>
      </c>
      <c r="E455" s="11">
        <f t="shared" si="0"/>
        <v>1.576421925386633E-2</v>
      </c>
      <c r="F455" s="11">
        <f t="shared" si="1"/>
        <v>0.16537664902875052</v>
      </c>
    </row>
    <row r="456" spans="1:6" ht="15.75" customHeight="1">
      <c r="A456" s="5">
        <v>5</v>
      </c>
      <c r="B456" s="7">
        <v>10</v>
      </c>
      <c r="C456" s="7">
        <v>31321</v>
      </c>
      <c r="D456" s="9">
        <f>+VLOOKUP(A456,Regiones!$A$2:$C$26,3,FALSE)</f>
        <v>1947131</v>
      </c>
      <c r="E456" s="11">
        <f t="shared" si="0"/>
        <v>1.6085717910094392E-2</v>
      </c>
      <c r="F456" s="11">
        <f t="shared" si="1"/>
        <v>0.1814623669388449</v>
      </c>
    </row>
    <row r="457" spans="1:6" ht="15.75" customHeight="1">
      <c r="A457" s="5">
        <v>5</v>
      </c>
      <c r="B457" s="7">
        <v>11</v>
      </c>
      <c r="C457" s="7">
        <v>29483</v>
      </c>
      <c r="D457" s="9">
        <f>+VLOOKUP(A457,Regiones!$A$2:$C$26,3,FALSE)</f>
        <v>1947131</v>
      </c>
      <c r="E457" s="11">
        <f t="shared" si="0"/>
        <v>1.5141764986536601E-2</v>
      </c>
      <c r="F457" s="11">
        <f t="shared" si="1"/>
        <v>0.19660413192538151</v>
      </c>
    </row>
    <row r="458" spans="1:6" ht="15.75" customHeight="1">
      <c r="A458" s="5">
        <v>5</v>
      </c>
      <c r="B458" s="7">
        <v>12</v>
      </c>
      <c r="C458" s="7">
        <v>29584</v>
      </c>
      <c r="D458" s="9">
        <f>+VLOOKUP(A458,Regiones!$A$2:$C$26,3,FALSE)</f>
        <v>1947131</v>
      </c>
      <c r="E458" s="11">
        <f t="shared" si="0"/>
        <v>1.5193636175480746E-2</v>
      </c>
      <c r="F458" s="11">
        <f t="shared" si="1"/>
        <v>0.21179776810086226</v>
      </c>
    </row>
    <row r="459" spans="1:6" ht="15.75" customHeight="1">
      <c r="A459" s="5">
        <v>5</v>
      </c>
      <c r="B459" s="7">
        <v>13</v>
      </c>
      <c r="C459" s="7">
        <v>28806</v>
      </c>
      <c r="D459" s="9">
        <f>+VLOOKUP(A459,Regiones!$A$2:$C$26,3,FALSE)</f>
        <v>1947131</v>
      </c>
      <c r="E459" s="11">
        <f t="shared" si="0"/>
        <v>1.479407394777239E-2</v>
      </c>
      <c r="F459" s="11">
        <f t="shared" si="1"/>
        <v>0.22659184204863464</v>
      </c>
    </row>
    <row r="460" spans="1:6" ht="15.75" customHeight="1">
      <c r="A460" s="5">
        <v>5</v>
      </c>
      <c r="B460" s="7">
        <v>14</v>
      </c>
      <c r="C460" s="7">
        <v>31307</v>
      </c>
      <c r="D460" s="9">
        <f>+VLOOKUP(A460,Regiones!$A$2:$C$26,3,FALSE)</f>
        <v>1947131</v>
      </c>
      <c r="E460" s="11">
        <f t="shared" si="0"/>
        <v>1.6078527844300153E-2</v>
      </c>
      <c r="F460" s="11">
        <f t="shared" si="1"/>
        <v>0.24267036989293478</v>
      </c>
    </row>
    <row r="461" spans="1:6" ht="15.75" customHeight="1">
      <c r="A461" s="5">
        <v>5</v>
      </c>
      <c r="B461" s="7">
        <v>15</v>
      </c>
      <c r="C461" s="7">
        <v>30974</v>
      </c>
      <c r="D461" s="9">
        <f>+VLOOKUP(A461,Regiones!$A$2:$C$26,3,FALSE)</f>
        <v>1947131</v>
      </c>
      <c r="E461" s="11">
        <f t="shared" si="0"/>
        <v>1.5907506993622925E-2</v>
      </c>
      <c r="F461" s="11">
        <f t="shared" si="1"/>
        <v>0.2585778768865577</v>
      </c>
    </row>
    <row r="462" spans="1:6" ht="15.75" customHeight="1">
      <c r="A462" s="5">
        <v>5</v>
      </c>
      <c r="B462" s="7">
        <v>16</v>
      </c>
      <c r="C462" s="7">
        <v>30353</v>
      </c>
      <c r="D462" s="9">
        <f>+VLOOKUP(A462,Regiones!$A$2:$C$26,3,FALSE)</f>
        <v>1947131</v>
      </c>
      <c r="E462" s="11">
        <f t="shared" si="0"/>
        <v>1.5588576218035664E-2</v>
      </c>
      <c r="F462" s="11">
        <f t="shared" si="1"/>
        <v>0.27416645310459337</v>
      </c>
    </row>
    <row r="463" spans="1:6" ht="15.75" customHeight="1">
      <c r="A463" s="5">
        <v>5</v>
      </c>
      <c r="B463" s="7">
        <v>17</v>
      </c>
      <c r="C463" s="7">
        <v>31194</v>
      </c>
      <c r="D463" s="9">
        <f>+VLOOKUP(A463,Regiones!$A$2:$C$26,3,FALSE)</f>
        <v>1947131</v>
      </c>
      <c r="E463" s="11">
        <f t="shared" si="0"/>
        <v>1.602049374181809E-2</v>
      </c>
      <c r="F463" s="11">
        <f t="shared" si="1"/>
        <v>0.29018694684641144</v>
      </c>
    </row>
    <row r="464" spans="1:6" ht="15.75" customHeight="1">
      <c r="A464" s="5">
        <v>5</v>
      </c>
      <c r="B464" s="7">
        <v>18</v>
      </c>
      <c r="C464" s="7">
        <v>35652</v>
      </c>
      <c r="D464" s="9">
        <f>+VLOOKUP(A464,Regiones!$A$2:$C$26,3,FALSE)</f>
        <v>1947131</v>
      </c>
      <c r="E464" s="11">
        <f t="shared" si="0"/>
        <v>1.8310016121154665E-2</v>
      </c>
      <c r="F464" s="11">
        <f t="shared" si="1"/>
        <v>0.30849696296756612</v>
      </c>
    </row>
    <row r="465" spans="1:6" ht="15.75" customHeight="1">
      <c r="A465" s="5">
        <v>5</v>
      </c>
      <c r="B465" s="7">
        <v>19</v>
      </c>
      <c r="C465" s="7">
        <v>39508</v>
      </c>
      <c r="D465" s="9">
        <f>+VLOOKUP(A465,Regiones!$A$2:$C$26,3,FALSE)</f>
        <v>1947131</v>
      </c>
      <c r="E465" s="11">
        <f t="shared" si="0"/>
        <v>2.029036567133901E-2</v>
      </c>
      <c r="F465" s="11">
        <f t="shared" si="1"/>
        <v>0.32878732863890514</v>
      </c>
    </row>
    <row r="466" spans="1:6" ht="15.75" customHeight="1">
      <c r="A466" s="5">
        <v>5</v>
      </c>
      <c r="B466" s="7">
        <v>20</v>
      </c>
      <c r="C466" s="7">
        <v>43335</v>
      </c>
      <c r="D466" s="9">
        <f>+VLOOKUP(A466,Regiones!$A$2:$C$26,3,FALSE)</f>
        <v>1947131</v>
      </c>
      <c r="E466" s="11">
        <f t="shared" si="0"/>
        <v>2.2255821513806725E-2</v>
      </c>
      <c r="F466" s="11">
        <f t="shared" si="1"/>
        <v>0.35104315015271187</v>
      </c>
    </row>
    <row r="467" spans="1:6" ht="15.75" customHeight="1">
      <c r="A467" s="5">
        <v>5</v>
      </c>
      <c r="B467" s="7">
        <v>21</v>
      </c>
      <c r="C467" s="7">
        <v>43611</v>
      </c>
      <c r="D467" s="9">
        <f>+VLOOKUP(A467,Regiones!$A$2:$C$26,3,FALSE)</f>
        <v>1947131</v>
      </c>
      <c r="E467" s="11">
        <f t="shared" si="0"/>
        <v>2.2397568525178841E-2</v>
      </c>
      <c r="F467" s="11">
        <f t="shared" si="1"/>
        <v>0.37344071867789069</v>
      </c>
    </row>
    <row r="468" spans="1:6" ht="15.75" customHeight="1">
      <c r="A468" s="5">
        <v>5</v>
      </c>
      <c r="B468" s="7">
        <v>22</v>
      </c>
      <c r="C468" s="7">
        <v>45192</v>
      </c>
      <c r="D468" s="9">
        <f>+VLOOKUP(A468,Regiones!$A$2:$C$26,3,FALSE)</f>
        <v>1947131</v>
      </c>
      <c r="E468" s="11">
        <f t="shared" si="0"/>
        <v>2.3209532383799549E-2</v>
      </c>
      <c r="F468" s="11">
        <f t="shared" si="1"/>
        <v>0.39665025106169022</v>
      </c>
    </row>
    <row r="469" spans="1:6" ht="15.75" customHeight="1">
      <c r="A469" s="5">
        <v>5</v>
      </c>
      <c r="B469" s="7">
        <v>23</v>
      </c>
      <c r="C469" s="7">
        <v>47177</v>
      </c>
      <c r="D469" s="9">
        <f>+VLOOKUP(A469,Regiones!$A$2:$C$26,3,FALSE)</f>
        <v>1947131</v>
      </c>
      <c r="E469" s="11">
        <f t="shared" si="0"/>
        <v>2.4228980998196835E-2</v>
      </c>
      <c r="F469" s="11">
        <f t="shared" si="1"/>
        <v>0.42087923205988703</v>
      </c>
    </row>
    <row r="470" spans="1:6" ht="15.75" customHeight="1">
      <c r="A470" s="5">
        <v>5</v>
      </c>
      <c r="B470" s="7">
        <v>24</v>
      </c>
      <c r="C470" s="7">
        <v>48810</v>
      </c>
      <c r="D470" s="9">
        <f>+VLOOKUP(A470,Regiones!$A$2:$C$26,3,FALSE)</f>
        <v>1947131</v>
      </c>
      <c r="E470" s="11">
        <f t="shared" si="0"/>
        <v>2.5067650815481856E-2</v>
      </c>
      <c r="F470" s="11">
        <f t="shared" si="1"/>
        <v>0.44594688287536888</v>
      </c>
    </row>
    <row r="471" spans="1:6" ht="15.75" customHeight="1">
      <c r="A471" s="5">
        <v>5</v>
      </c>
      <c r="B471" s="7">
        <v>25</v>
      </c>
      <c r="C471" s="7">
        <v>49613</v>
      </c>
      <c r="D471" s="9">
        <f>+VLOOKUP(A471,Regiones!$A$2:$C$26,3,FALSE)</f>
        <v>1947131</v>
      </c>
      <c r="E471" s="11">
        <f t="shared" si="0"/>
        <v>2.5480052446394209E-2</v>
      </c>
      <c r="F471" s="11">
        <f t="shared" si="1"/>
        <v>0.47142693532176311</v>
      </c>
    </row>
    <row r="472" spans="1:6" ht="15.75" customHeight="1">
      <c r="A472" s="5">
        <v>5</v>
      </c>
      <c r="B472" s="7">
        <v>26</v>
      </c>
      <c r="C472" s="7">
        <v>48926</v>
      </c>
      <c r="D472" s="9">
        <f>+VLOOKUP(A472,Regiones!$A$2:$C$26,3,FALSE)</f>
        <v>1947131</v>
      </c>
      <c r="E472" s="11">
        <f t="shared" si="0"/>
        <v>2.5127225646348398E-2</v>
      </c>
      <c r="F472" s="11">
        <f t="shared" si="1"/>
        <v>0.4965541609681115</v>
      </c>
    </row>
    <row r="473" spans="1:6" ht="15.75" customHeight="1">
      <c r="A473" s="5">
        <v>5</v>
      </c>
      <c r="B473" s="7">
        <v>27</v>
      </c>
      <c r="C473" s="7">
        <v>48378</v>
      </c>
      <c r="D473" s="9">
        <f>+VLOOKUP(A473,Regiones!$A$2:$C$26,3,FALSE)</f>
        <v>1947131</v>
      </c>
      <c r="E473" s="11">
        <f t="shared" si="0"/>
        <v>2.4845785928116804E-2</v>
      </c>
      <c r="F473" s="11">
        <f t="shared" si="1"/>
        <v>0.52139994689622826</v>
      </c>
    </row>
    <row r="474" spans="1:6" ht="15.75" customHeight="1">
      <c r="A474" s="5">
        <v>5</v>
      </c>
      <c r="B474" s="7">
        <v>28</v>
      </c>
      <c r="C474" s="7">
        <v>50489</v>
      </c>
      <c r="D474" s="9">
        <f>+VLOOKUP(A474,Regiones!$A$2:$C$26,3,FALSE)</f>
        <v>1947131</v>
      </c>
      <c r="E474" s="11">
        <f t="shared" si="0"/>
        <v>2.5929945134662229E-2</v>
      </c>
      <c r="F474" s="11">
        <f t="shared" si="1"/>
        <v>0.54732989203089044</v>
      </c>
    </row>
    <row r="475" spans="1:6" ht="15.75" customHeight="1">
      <c r="A475" s="5">
        <v>5</v>
      </c>
      <c r="B475" s="7">
        <v>29</v>
      </c>
      <c r="C475" s="7">
        <v>50188</v>
      </c>
      <c r="D475" s="9">
        <f>+VLOOKUP(A475,Regiones!$A$2:$C$26,3,FALSE)</f>
        <v>1947131</v>
      </c>
      <c r="E475" s="11">
        <f t="shared" si="0"/>
        <v>2.5775358720086117E-2</v>
      </c>
      <c r="F475" s="11">
        <f t="shared" si="1"/>
        <v>0.57310525075097651</v>
      </c>
    </row>
    <row r="476" spans="1:6" ht="15.75" customHeight="1">
      <c r="A476" s="5">
        <v>5</v>
      </c>
      <c r="B476" s="7">
        <v>30</v>
      </c>
      <c r="C476" s="7">
        <v>52824</v>
      </c>
      <c r="D476" s="9">
        <f>+VLOOKUP(A476,Regiones!$A$2:$C$26,3,FALSE)</f>
        <v>1947131</v>
      </c>
      <c r="E476" s="11">
        <f t="shared" si="0"/>
        <v>2.712914539391546E-2</v>
      </c>
      <c r="F476" s="11">
        <f t="shared" si="1"/>
        <v>0.60023439614489194</v>
      </c>
    </row>
    <row r="477" spans="1:6" ht="15.75" customHeight="1">
      <c r="A477" s="5">
        <v>5</v>
      </c>
      <c r="B477" s="7">
        <v>31</v>
      </c>
      <c r="C477" s="7">
        <v>49662</v>
      </c>
      <c r="D477" s="9">
        <f>+VLOOKUP(A477,Regiones!$A$2:$C$26,3,FALSE)</f>
        <v>1947131</v>
      </c>
      <c r="E477" s="11">
        <f t="shared" si="0"/>
        <v>2.550521767667404E-2</v>
      </c>
      <c r="F477" s="11">
        <f t="shared" si="1"/>
        <v>0.62573961382156595</v>
      </c>
    </row>
    <row r="478" spans="1:6" ht="15.75" customHeight="1">
      <c r="A478" s="5">
        <v>5</v>
      </c>
      <c r="B478" s="7">
        <v>32</v>
      </c>
      <c r="C478" s="7">
        <v>49031</v>
      </c>
      <c r="D478" s="9">
        <f>+VLOOKUP(A478,Regiones!$A$2:$C$26,3,FALSE)</f>
        <v>1947131</v>
      </c>
      <c r="E478" s="11">
        <f t="shared" si="0"/>
        <v>2.518115113980518E-2</v>
      </c>
      <c r="F478" s="11">
        <f t="shared" si="1"/>
        <v>0.65092076496137108</v>
      </c>
    </row>
    <row r="479" spans="1:6" ht="15.75" customHeight="1">
      <c r="A479" s="5">
        <v>5</v>
      </c>
      <c r="B479" s="7">
        <v>33</v>
      </c>
      <c r="C479" s="7">
        <v>48985</v>
      </c>
      <c r="D479" s="9">
        <f>+VLOOKUP(A479,Regiones!$A$2:$C$26,3,FALSE)</f>
        <v>1947131</v>
      </c>
      <c r="E479" s="11">
        <f t="shared" si="0"/>
        <v>2.5157526637909829E-2</v>
      </c>
      <c r="F479" s="11">
        <f t="shared" si="1"/>
        <v>0.6760782915992809</v>
      </c>
    </row>
    <row r="480" spans="1:6" ht="15.75" customHeight="1">
      <c r="A480" s="5">
        <v>5</v>
      </c>
      <c r="B480" s="7">
        <v>34</v>
      </c>
      <c r="C480" s="7">
        <v>47567</v>
      </c>
      <c r="D480" s="9">
        <f>+VLOOKUP(A480,Regiones!$A$2:$C$26,3,FALSE)</f>
        <v>1947131</v>
      </c>
      <c r="E480" s="11">
        <f t="shared" si="0"/>
        <v>2.4429275688179174E-2</v>
      </c>
      <c r="F480" s="11">
        <f t="shared" si="1"/>
        <v>0.70050756728746011</v>
      </c>
    </row>
    <row r="481" spans="1:6" ht="15.75" customHeight="1">
      <c r="A481" s="5">
        <v>5</v>
      </c>
      <c r="B481" s="7">
        <v>35</v>
      </c>
      <c r="C481" s="7">
        <v>47853</v>
      </c>
      <c r="D481" s="9">
        <f>+VLOOKUP(A481,Regiones!$A$2:$C$26,3,FALSE)</f>
        <v>1947131</v>
      </c>
      <c r="E481" s="11">
        <f t="shared" si="0"/>
        <v>2.4576158460832886E-2</v>
      </c>
      <c r="F481" s="11">
        <f t="shared" si="1"/>
        <v>0.72508372574829294</v>
      </c>
    </row>
    <row r="482" spans="1:6" ht="15.75" customHeight="1">
      <c r="A482" s="5">
        <v>5</v>
      </c>
      <c r="B482" s="7">
        <v>36</v>
      </c>
      <c r="C482" s="7">
        <v>43605</v>
      </c>
      <c r="D482" s="9">
        <f>+VLOOKUP(A482,Regiones!$A$2:$C$26,3,FALSE)</f>
        <v>1947131</v>
      </c>
      <c r="E482" s="11">
        <f t="shared" si="0"/>
        <v>2.239448706840988E-2</v>
      </c>
      <c r="F482" s="11">
        <f t="shared" si="1"/>
        <v>0.74747821281670279</v>
      </c>
    </row>
    <row r="483" spans="1:6" ht="15.75" customHeight="1">
      <c r="A483" s="5">
        <v>5</v>
      </c>
      <c r="B483" s="7">
        <v>37</v>
      </c>
      <c r="C483" s="7">
        <v>42487</v>
      </c>
      <c r="D483" s="9">
        <f>+VLOOKUP(A483,Regiones!$A$2:$C$26,3,FALSE)</f>
        <v>1947131</v>
      </c>
      <c r="E483" s="11">
        <f t="shared" si="0"/>
        <v>2.182030895712718E-2</v>
      </c>
      <c r="F483" s="11">
        <f t="shared" si="1"/>
        <v>0.76929852177382996</v>
      </c>
    </row>
    <row r="484" spans="1:6" ht="15.75" customHeight="1">
      <c r="A484" s="5">
        <v>5</v>
      </c>
      <c r="B484" s="7">
        <v>38</v>
      </c>
      <c r="C484" s="7">
        <v>41358</v>
      </c>
      <c r="D484" s="9">
        <f>+VLOOKUP(A484,Regiones!$A$2:$C$26,3,FALSE)</f>
        <v>1947131</v>
      </c>
      <c r="E484" s="11">
        <f t="shared" si="0"/>
        <v>2.1240481508434716E-2</v>
      </c>
      <c r="F484" s="11">
        <f t="shared" si="1"/>
        <v>0.79053900328226467</v>
      </c>
    </row>
    <row r="485" spans="1:6" ht="15.75" customHeight="1">
      <c r="A485" s="5">
        <v>5</v>
      </c>
      <c r="B485" s="7">
        <v>39</v>
      </c>
      <c r="C485" s="7">
        <v>40023</v>
      </c>
      <c r="D485" s="9">
        <f>+VLOOKUP(A485,Regiones!$A$2:$C$26,3,FALSE)</f>
        <v>1947131</v>
      </c>
      <c r="E485" s="11">
        <f t="shared" si="0"/>
        <v>2.0554857377341331E-2</v>
      </c>
      <c r="F485" s="11">
        <f t="shared" si="1"/>
        <v>0.81109386065960598</v>
      </c>
    </row>
    <row r="486" spans="1:6" ht="15.75" customHeight="1">
      <c r="A486" s="5">
        <v>5</v>
      </c>
      <c r="B486" s="7">
        <v>40</v>
      </c>
      <c r="C486" s="7">
        <v>40623</v>
      </c>
      <c r="D486" s="9">
        <f>+VLOOKUP(A486,Regiones!$A$2:$C$26,3,FALSE)</f>
        <v>1947131</v>
      </c>
      <c r="E486" s="11">
        <f t="shared" si="0"/>
        <v>2.0863003054237234E-2</v>
      </c>
      <c r="F486" s="11">
        <f t="shared" si="1"/>
        <v>0.83195686371384325</v>
      </c>
    </row>
    <row r="487" spans="1:6" ht="15.75" customHeight="1">
      <c r="A487" s="5">
        <v>5</v>
      </c>
      <c r="B487" s="7">
        <v>41</v>
      </c>
      <c r="C487" s="7">
        <v>36348</v>
      </c>
      <c r="D487" s="9">
        <f>+VLOOKUP(A487,Regiones!$A$2:$C$26,3,FALSE)</f>
        <v>1947131</v>
      </c>
      <c r="E487" s="11">
        <f t="shared" si="0"/>
        <v>1.8667465106353913E-2</v>
      </c>
      <c r="F487" s="11">
        <f t="shared" si="1"/>
        <v>0.85062432882019712</v>
      </c>
    </row>
    <row r="488" spans="1:6" ht="15.75" customHeight="1">
      <c r="A488" s="5">
        <v>5</v>
      </c>
      <c r="B488" s="7">
        <v>42</v>
      </c>
      <c r="C488" s="7">
        <v>36044</v>
      </c>
      <c r="D488" s="9">
        <f>+VLOOKUP(A488,Regiones!$A$2:$C$26,3,FALSE)</f>
        <v>1947131</v>
      </c>
      <c r="E488" s="11">
        <f t="shared" si="0"/>
        <v>1.8511337963393319E-2</v>
      </c>
      <c r="F488" s="11">
        <f t="shared" si="1"/>
        <v>0.86913566678359044</v>
      </c>
    </row>
    <row r="489" spans="1:6" ht="15.75" customHeight="1">
      <c r="A489" s="5">
        <v>5</v>
      </c>
      <c r="B489" s="7">
        <v>43</v>
      </c>
      <c r="C489" s="7">
        <v>34131</v>
      </c>
      <c r="D489" s="9">
        <f>+VLOOKUP(A489,Regiones!$A$2:$C$26,3,FALSE)</f>
        <v>1947131</v>
      </c>
      <c r="E489" s="11">
        <f t="shared" si="0"/>
        <v>1.7528866830223543E-2</v>
      </c>
      <c r="F489" s="11">
        <f t="shared" si="1"/>
        <v>0.88666453361381403</v>
      </c>
    </row>
    <row r="490" spans="1:6" ht="15.75" customHeight="1">
      <c r="A490" s="5">
        <v>5</v>
      </c>
      <c r="B490" s="7">
        <v>44</v>
      </c>
      <c r="C490" s="7">
        <v>33730</v>
      </c>
      <c r="D490" s="9">
        <f>+VLOOKUP(A490,Regiones!$A$2:$C$26,3,FALSE)</f>
        <v>1947131</v>
      </c>
      <c r="E490" s="11">
        <f t="shared" si="0"/>
        <v>1.7322922802831448E-2</v>
      </c>
      <c r="F490" s="11">
        <f t="shared" si="1"/>
        <v>0.90398745641664546</v>
      </c>
    </row>
    <row r="491" spans="1:6" ht="15.75" customHeight="1">
      <c r="A491" s="5">
        <v>5</v>
      </c>
      <c r="B491" s="7">
        <v>45</v>
      </c>
      <c r="C491" s="7">
        <v>35374</v>
      </c>
      <c r="D491" s="9">
        <f>+VLOOKUP(A491,Regiones!$A$2:$C$26,3,FALSE)</f>
        <v>1947131</v>
      </c>
      <c r="E491" s="11">
        <f t="shared" si="0"/>
        <v>1.8167241957526226E-2</v>
      </c>
      <c r="F491" s="11">
        <f t="shared" si="1"/>
        <v>0.92215469837417174</v>
      </c>
    </row>
    <row r="492" spans="1:6" ht="15.75" customHeight="1">
      <c r="A492" s="5">
        <v>5</v>
      </c>
      <c r="B492" s="7">
        <v>46</v>
      </c>
      <c r="C492" s="7">
        <v>33835</v>
      </c>
      <c r="D492" s="9">
        <f>+VLOOKUP(A492,Regiones!$A$2:$C$26,3,FALSE)</f>
        <v>1947131</v>
      </c>
      <c r="E492" s="11">
        <f t="shared" si="0"/>
        <v>1.737684829628823E-2</v>
      </c>
      <c r="F492" s="11">
        <f t="shared" si="1"/>
        <v>0.93953154667046002</v>
      </c>
    </row>
    <row r="493" spans="1:6" ht="15.75" customHeight="1">
      <c r="A493" s="5">
        <v>5</v>
      </c>
      <c r="B493" s="7">
        <v>47</v>
      </c>
      <c r="C493" s="7">
        <v>34472</v>
      </c>
      <c r="D493" s="9">
        <f>+VLOOKUP(A493,Regiones!$A$2:$C$26,3,FALSE)</f>
        <v>1947131</v>
      </c>
      <c r="E493" s="11">
        <f t="shared" si="0"/>
        <v>1.7703996289926052E-2</v>
      </c>
      <c r="F493" s="11">
        <f t="shared" si="1"/>
        <v>0.95723554296038604</v>
      </c>
    </row>
    <row r="494" spans="1:6" ht="15.75" customHeight="1">
      <c r="A494" s="5">
        <v>5</v>
      </c>
      <c r="B494" s="7">
        <v>48</v>
      </c>
      <c r="C494" s="7">
        <v>34547</v>
      </c>
      <c r="D494" s="9">
        <f>+VLOOKUP(A494,Regiones!$A$2:$C$26,3,FALSE)</f>
        <v>1947131</v>
      </c>
      <c r="E494" s="11">
        <f t="shared" si="0"/>
        <v>1.7742514499538037E-2</v>
      </c>
      <c r="F494" s="11">
        <f t="shared" si="1"/>
        <v>0.97497805745992405</v>
      </c>
    </row>
    <row r="495" spans="1:6" ht="15.75" customHeight="1">
      <c r="A495" s="5">
        <v>5</v>
      </c>
      <c r="B495" s="7">
        <v>49</v>
      </c>
      <c r="C495" s="7">
        <v>33398</v>
      </c>
      <c r="D495" s="9">
        <f>+VLOOKUP(A495,Regiones!$A$2:$C$26,3,FALSE)</f>
        <v>1947131</v>
      </c>
      <c r="E495" s="11">
        <f t="shared" si="0"/>
        <v>1.715241552828238E-2</v>
      </c>
      <c r="F495" s="11">
        <f t="shared" si="1"/>
        <v>0.99213047298820645</v>
      </c>
    </row>
    <row r="496" spans="1:6" ht="15.75" customHeight="1">
      <c r="A496" s="5">
        <v>5</v>
      </c>
      <c r="B496" s="7">
        <v>50</v>
      </c>
      <c r="C496" s="7">
        <v>36853</v>
      </c>
      <c r="D496" s="9">
        <f>+VLOOKUP(A496,Regiones!$A$2:$C$26,3,FALSE)</f>
        <v>1947131</v>
      </c>
      <c r="E496" s="11">
        <f t="shared" si="0"/>
        <v>1.8926821051074634E-2</v>
      </c>
      <c r="F496" s="11">
        <f t="shared" si="1"/>
        <v>1.011057294039281</v>
      </c>
    </row>
    <row r="497" spans="1:6" ht="15.75" customHeight="1">
      <c r="A497" s="5">
        <v>5</v>
      </c>
      <c r="B497" s="7">
        <v>51</v>
      </c>
      <c r="C497" s="7">
        <v>33698</v>
      </c>
      <c r="D497" s="9">
        <f>+VLOOKUP(A497,Regiones!$A$2:$C$26,3,FALSE)</f>
        <v>1947131</v>
      </c>
      <c r="E497" s="11">
        <f t="shared" si="0"/>
        <v>1.7306488366730332E-2</v>
      </c>
      <c r="F497" s="11">
        <f t="shared" si="1"/>
        <v>1.0283637824060115</v>
      </c>
    </row>
    <row r="498" spans="1:6" ht="15.75" customHeight="1">
      <c r="A498" s="5">
        <v>5</v>
      </c>
      <c r="B498" s="7">
        <v>52</v>
      </c>
      <c r="C498" s="7">
        <v>33754</v>
      </c>
      <c r="D498" s="9">
        <f>+VLOOKUP(A498,Regiones!$A$2:$C$26,3,FALSE)</f>
        <v>1947131</v>
      </c>
      <c r="E498" s="11">
        <f t="shared" si="0"/>
        <v>1.7335248629907284E-2</v>
      </c>
      <c r="F498" s="11">
        <f t="shared" si="1"/>
        <v>1.0456990310359187</v>
      </c>
    </row>
    <row r="499" spans="1:6" ht="15.75" customHeight="1">
      <c r="A499" s="5">
        <v>5</v>
      </c>
      <c r="B499" s="7">
        <v>53</v>
      </c>
      <c r="C499" s="7">
        <v>33296</v>
      </c>
      <c r="D499" s="9">
        <f>+VLOOKUP(A499,Regiones!$A$2:$C$26,3,FALSE)</f>
        <v>1947131</v>
      </c>
      <c r="E499" s="11">
        <f t="shared" si="0"/>
        <v>1.7100030763210077E-2</v>
      </c>
      <c r="F499" s="11">
        <f t="shared" si="1"/>
        <v>1.0627990617991288</v>
      </c>
    </row>
    <row r="500" spans="1:6" ht="15.75" customHeight="1">
      <c r="A500" s="5">
        <v>5</v>
      </c>
      <c r="B500" s="7">
        <v>54</v>
      </c>
      <c r="C500" s="7">
        <v>33420</v>
      </c>
      <c r="D500" s="9">
        <f>+VLOOKUP(A500,Regiones!$A$2:$C$26,3,FALSE)</f>
        <v>1947131</v>
      </c>
      <c r="E500" s="11">
        <f t="shared" si="0"/>
        <v>1.7163714203101896E-2</v>
      </c>
      <c r="F500" s="11">
        <f t="shared" si="1"/>
        <v>1.0799627760022306</v>
      </c>
    </row>
    <row r="501" spans="1:6" ht="15.75" customHeight="1">
      <c r="A501" s="5">
        <v>5</v>
      </c>
      <c r="B501" s="7">
        <v>55</v>
      </c>
      <c r="C501" s="7">
        <v>33519</v>
      </c>
      <c r="D501" s="9">
        <f>+VLOOKUP(A501,Regiones!$A$2:$C$26,3,FALSE)</f>
        <v>1947131</v>
      </c>
      <c r="E501" s="11">
        <f t="shared" si="0"/>
        <v>1.7214558239789721E-2</v>
      </c>
      <c r="F501" s="11">
        <f t="shared" si="1"/>
        <v>1.0971773342420204</v>
      </c>
    </row>
    <row r="502" spans="1:6" ht="15.75" customHeight="1">
      <c r="A502" s="5">
        <v>5</v>
      </c>
      <c r="B502" s="7">
        <v>56</v>
      </c>
      <c r="C502" s="7">
        <v>32247</v>
      </c>
      <c r="D502" s="9">
        <f>+VLOOKUP(A502,Regiones!$A$2:$C$26,3,FALSE)</f>
        <v>1947131</v>
      </c>
      <c r="E502" s="11">
        <f t="shared" si="0"/>
        <v>1.6561289404770405E-2</v>
      </c>
      <c r="F502" s="11">
        <f t="shared" si="1"/>
        <v>1.1137386236467908</v>
      </c>
    </row>
    <row r="503" spans="1:6" ht="15.75" customHeight="1">
      <c r="A503" s="5">
        <v>5</v>
      </c>
      <c r="B503" s="7">
        <v>57</v>
      </c>
      <c r="C503" s="7">
        <v>32200</v>
      </c>
      <c r="D503" s="9">
        <f>+VLOOKUP(A503,Regiones!$A$2:$C$26,3,FALSE)</f>
        <v>1947131</v>
      </c>
      <c r="E503" s="11">
        <f t="shared" si="0"/>
        <v>1.653715132674689E-2</v>
      </c>
      <c r="F503" s="11">
        <f t="shared" si="1"/>
        <v>1.1302757749735377</v>
      </c>
    </row>
    <row r="504" spans="1:6" ht="15.75" customHeight="1">
      <c r="A504" s="5">
        <v>5</v>
      </c>
      <c r="B504" s="7">
        <v>58</v>
      </c>
      <c r="C504" s="7">
        <v>31815</v>
      </c>
      <c r="D504" s="9">
        <f>+VLOOKUP(A504,Regiones!$A$2:$C$26,3,FALSE)</f>
        <v>1947131</v>
      </c>
      <c r="E504" s="11">
        <f t="shared" si="0"/>
        <v>1.6339424517405353E-2</v>
      </c>
      <c r="F504" s="11">
        <f t="shared" si="1"/>
        <v>1.146615199490943</v>
      </c>
    </row>
    <row r="505" spans="1:6" ht="15.75" customHeight="1">
      <c r="A505" s="5">
        <v>5</v>
      </c>
      <c r="B505" s="7">
        <v>59</v>
      </c>
      <c r="C505" s="7">
        <v>31355</v>
      </c>
      <c r="D505" s="9">
        <f>+VLOOKUP(A505,Regiones!$A$2:$C$26,3,FALSE)</f>
        <v>1947131</v>
      </c>
      <c r="E505" s="11">
        <f t="shared" si="0"/>
        <v>1.6103179498451824E-2</v>
      </c>
      <c r="F505" s="11">
        <f t="shared" si="1"/>
        <v>1.1627183789893949</v>
      </c>
    </row>
    <row r="506" spans="1:6" ht="15.75" customHeight="1">
      <c r="A506" s="5">
        <v>5</v>
      </c>
      <c r="B506" s="7">
        <v>60</v>
      </c>
      <c r="C506" s="7">
        <v>34762</v>
      </c>
      <c r="D506" s="9">
        <f>+VLOOKUP(A506,Regiones!$A$2:$C$26,3,FALSE)</f>
        <v>1947131</v>
      </c>
      <c r="E506" s="11">
        <f t="shared" si="0"/>
        <v>1.7852933367092403E-2</v>
      </c>
      <c r="F506" s="11">
        <f t="shared" si="1"/>
        <v>1.1805713123564874</v>
      </c>
    </row>
    <row r="507" spans="1:6" ht="15.75" customHeight="1">
      <c r="A507" s="5">
        <v>5</v>
      </c>
      <c r="B507" s="7">
        <v>61</v>
      </c>
      <c r="C507" s="7">
        <v>29330</v>
      </c>
      <c r="D507" s="9">
        <f>+VLOOKUP(A507,Regiones!$A$2:$C$26,3,FALSE)</f>
        <v>1947131</v>
      </c>
      <c r="E507" s="11">
        <f t="shared" si="0"/>
        <v>1.5063187838928146E-2</v>
      </c>
      <c r="F507" s="11">
        <f t="shared" si="1"/>
        <v>1.1956345001954156</v>
      </c>
    </row>
    <row r="508" spans="1:6" ht="15.75" customHeight="1">
      <c r="A508" s="5">
        <v>5</v>
      </c>
      <c r="B508" s="7">
        <v>62</v>
      </c>
      <c r="C508" s="7">
        <v>29879</v>
      </c>
      <c r="D508" s="9">
        <f>+VLOOKUP(A508,Regiones!$A$2:$C$26,3,FALSE)</f>
        <v>1947131</v>
      </c>
      <c r="E508" s="11">
        <f t="shared" si="0"/>
        <v>1.5345141133287899E-2</v>
      </c>
      <c r="F508" s="11">
        <f t="shared" si="1"/>
        <v>1.2109796413287035</v>
      </c>
    </row>
    <row r="509" spans="1:6" ht="15.75" customHeight="1">
      <c r="A509" s="5">
        <v>5</v>
      </c>
      <c r="B509" s="7">
        <v>63</v>
      </c>
      <c r="C509" s="7">
        <v>29197</v>
      </c>
      <c r="D509" s="9">
        <f>+VLOOKUP(A509,Regiones!$A$2:$C$26,3,FALSE)</f>
        <v>1947131</v>
      </c>
      <c r="E509" s="11">
        <f t="shared" si="0"/>
        <v>1.4994882213882886E-2</v>
      </c>
      <c r="F509" s="11">
        <f t="shared" si="1"/>
        <v>1.2259745235425863</v>
      </c>
    </row>
    <row r="510" spans="1:6" ht="15.75" customHeight="1">
      <c r="A510" s="5">
        <v>5</v>
      </c>
      <c r="B510" s="7">
        <v>64</v>
      </c>
      <c r="C510" s="7">
        <v>28947</v>
      </c>
      <c r="D510" s="9">
        <f>+VLOOKUP(A510,Regiones!$A$2:$C$26,3,FALSE)</f>
        <v>1947131</v>
      </c>
      <c r="E510" s="11">
        <f t="shared" si="0"/>
        <v>1.4866488181842927E-2</v>
      </c>
      <c r="F510" s="11">
        <f t="shared" si="1"/>
        <v>1.2408410117244293</v>
      </c>
    </row>
    <row r="511" spans="1:6" ht="15.75" customHeight="1">
      <c r="A511" s="5">
        <v>5</v>
      </c>
      <c r="B511" s="7">
        <v>65</v>
      </c>
      <c r="C511" s="7">
        <v>29984</v>
      </c>
      <c r="D511" s="9">
        <f>+VLOOKUP(A511,Regiones!$A$2:$C$26,3,FALSE)</f>
        <v>1947131</v>
      </c>
      <c r="E511" s="11">
        <f t="shared" si="0"/>
        <v>1.5399066626744682E-2</v>
      </c>
      <c r="F511" s="11">
        <f t="shared" si="1"/>
        <v>1.256240078351174</v>
      </c>
    </row>
    <row r="512" spans="1:6" ht="15.75" customHeight="1">
      <c r="A512" s="5">
        <v>5</v>
      </c>
      <c r="B512" s="7">
        <v>66</v>
      </c>
      <c r="C512" s="7">
        <v>26718</v>
      </c>
      <c r="D512" s="9">
        <f>+VLOOKUP(A512,Regiones!$A$2:$C$26,3,FALSE)</f>
        <v>1947131</v>
      </c>
      <c r="E512" s="11">
        <f t="shared" si="0"/>
        <v>1.3721726992174641E-2</v>
      </c>
      <c r="F512" s="11">
        <f t="shared" si="1"/>
        <v>1.2699618053433486</v>
      </c>
    </row>
    <row r="513" spans="1:6" ht="15.75" customHeight="1">
      <c r="A513" s="5">
        <v>5</v>
      </c>
      <c r="B513" s="7">
        <v>67</v>
      </c>
      <c r="C513" s="7">
        <v>25217</v>
      </c>
      <c r="D513" s="9">
        <f>+VLOOKUP(A513,Regiones!$A$2:$C$26,3,FALSE)</f>
        <v>1947131</v>
      </c>
      <c r="E513" s="11">
        <f t="shared" si="0"/>
        <v>1.2950849223806718E-2</v>
      </c>
      <c r="F513" s="11">
        <f t="shared" si="1"/>
        <v>1.2829126545671552</v>
      </c>
    </row>
    <row r="514" spans="1:6" ht="15.75" customHeight="1">
      <c r="A514" s="5">
        <v>5</v>
      </c>
      <c r="B514" s="7">
        <v>68</v>
      </c>
      <c r="C514" s="7">
        <v>23750</v>
      </c>
      <c r="D514" s="9">
        <f>+VLOOKUP(A514,Regiones!$A$2:$C$26,3,FALSE)</f>
        <v>1947131</v>
      </c>
      <c r="E514" s="11">
        <f t="shared" si="0"/>
        <v>1.2197433043796231E-2</v>
      </c>
      <c r="F514" s="11">
        <f t="shared" si="1"/>
        <v>1.2951100876109514</v>
      </c>
    </row>
    <row r="515" spans="1:6" ht="15.75" customHeight="1">
      <c r="A515" s="5">
        <v>5</v>
      </c>
      <c r="B515" s="7">
        <v>69</v>
      </c>
      <c r="C515" s="7">
        <v>22746</v>
      </c>
      <c r="D515" s="9">
        <f>+VLOOKUP(A515,Regiones!$A$2:$C$26,3,FALSE)</f>
        <v>1947131</v>
      </c>
      <c r="E515" s="11">
        <f t="shared" si="0"/>
        <v>1.168180261112375E-2</v>
      </c>
      <c r="F515" s="11">
        <f t="shared" si="1"/>
        <v>1.3067918902220752</v>
      </c>
    </row>
    <row r="516" spans="1:6" ht="15.75" customHeight="1">
      <c r="A516" s="5">
        <v>5</v>
      </c>
      <c r="B516" s="7">
        <v>70</v>
      </c>
      <c r="C516" s="7">
        <v>24656</v>
      </c>
      <c r="D516" s="9">
        <f>+VLOOKUP(A516,Regiones!$A$2:$C$26,3,FALSE)</f>
        <v>1947131</v>
      </c>
      <c r="E516" s="11">
        <f t="shared" si="0"/>
        <v>1.2662733015909047E-2</v>
      </c>
      <c r="F516" s="11">
        <f t="shared" si="1"/>
        <v>1.3194546232379842</v>
      </c>
    </row>
    <row r="517" spans="1:6" ht="15.75" customHeight="1">
      <c r="A517" s="5">
        <v>5</v>
      </c>
      <c r="B517" s="7">
        <v>71</v>
      </c>
      <c r="C517" s="7">
        <v>21034</v>
      </c>
      <c r="D517" s="9">
        <f>+VLOOKUP(A517,Regiones!$A$2:$C$26,3,FALSE)</f>
        <v>1947131</v>
      </c>
      <c r="E517" s="11">
        <f t="shared" si="0"/>
        <v>1.0802560279714102E-2</v>
      </c>
      <c r="F517" s="11">
        <f t="shared" si="1"/>
        <v>1.3302571835176984</v>
      </c>
    </row>
    <row r="518" spans="1:6" ht="15.75" customHeight="1">
      <c r="A518" s="5">
        <v>5</v>
      </c>
      <c r="B518" s="7">
        <v>72</v>
      </c>
      <c r="C518" s="7">
        <v>20427</v>
      </c>
      <c r="D518" s="9">
        <f>+VLOOKUP(A518,Regiones!$A$2:$C$26,3,FALSE)</f>
        <v>1947131</v>
      </c>
      <c r="E518" s="11">
        <f t="shared" si="0"/>
        <v>1.0490819569921079E-2</v>
      </c>
      <c r="F518" s="11">
        <f t="shared" si="1"/>
        <v>1.3407480030876195</v>
      </c>
    </row>
    <row r="519" spans="1:6" ht="15.75" customHeight="1">
      <c r="A519" s="5">
        <v>5</v>
      </c>
      <c r="B519" s="7">
        <v>73</v>
      </c>
      <c r="C519" s="7">
        <v>19509</v>
      </c>
      <c r="D519" s="9">
        <f>+VLOOKUP(A519,Regiones!$A$2:$C$26,3,FALSE)</f>
        <v>1947131</v>
      </c>
      <c r="E519" s="11">
        <f t="shared" si="0"/>
        <v>1.0019356684270344E-2</v>
      </c>
      <c r="F519" s="11">
        <f t="shared" si="1"/>
        <v>1.3507673597718899</v>
      </c>
    </row>
    <row r="520" spans="1:6" ht="15.75" customHeight="1">
      <c r="A520" s="5">
        <v>5</v>
      </c>
      <c r="B520" s="7">
        <v>74</v>
      </c>
      <c r="C520" s="7">
        <v>19547</v>
      </c>
      <c r="D520" s="9">
        <f>+VLOOKUP(A520,Regiones!$A$2:$C$26,3,FALSE)</f>
        <v>1947131</v>
      </c>
      <c r="E520" s="11">
        <f t="shared" si="0"/>
        <v>1.0038872577140418E-2</v>
      </c>
      <c r="F520" s="11">
        <f t="shared" si="1"/>
        <v>1.3608062323490302</v>
      </c>
    </row>
    <row r="521" spans="1:6" ht="15.75" customHeight="1">
      <c r="A521" s="5">
        <v>5</v>
      </c>
      <c r="B521" s="7">
        <v>75</v>
      </c>
      <c r="C521" s="7">
        <v>19905</v>
      </c>
      <c r="D521" s="9">
        <f>+VLOOKUP(A521,Regiones!$A$2:$C$26,3,FALSE)</f>
        <v>1947131</v>
      </c>
      <c r="E521" s="11">
        <f t="shared" si="0"/>
        <v>1.0222732831021642E-2</v>
      </c>
      <c r="F521" s="11">
        <f t="shared" si="1"/>
        <v>1.3710289651800518</v>
      </c>
    </row>
    <row r="522" spans="1:6" ht="15.75" customHeight="1">
      <c r="A522" s="5">
        <v>5</v>
      </c>
      <c r="B522" s="7">
        <v>76</v>
      </c>
      <c r="C522" s="7">
        <v>18186</v>
      </c>
      <c r="D522" s="9">
        <f>+VLOOKUP(A522,Regiones!$A$2:$C$26,3,FALSE)</f>
        <v>1947131</v>
      </c>
      <c r="E522" s="11">
        <f t="shared" si="0"/>
        <v>9.3398954667148742E-3</v>
      </c>
      <c r="F522" s="11">
        <f t="shared" si="1"/>
        <v>1.3803688606467666</v>
      </c>
    </row>
    <row r="523" spans="1:6" ht="15.75" customHeight="1">
      <c r="A523" s="5">
        <v>5</v>
      </c>
      <c r="B523" s="7">
        <v>77</v>
      </c>
      <c r="C523" s="7">
        <v>18129</v>
      </c>
      <c r="D523" s="9">
        <f>+VLOOKUP(A523,Regiones!$A$2:$C$26,3,FALSE)</f>
        <v>1947131</v>
      </c>
      <c r="E523" s="11">
        <f t="shared" si="0"/>
        <v>9.3106216274097629E-3</v>
      </c>
      <c r="F523" s="11">
        <f t="shared" si="1"/>
        <v>1.3896794822741763</v>
      </c>
    </row>
    <row r="524" spans="1:6" ht="15.75" customHeight="1">
      <c r="A524" s="5">
        <v>5</v>
      </c>
      <c r="B524" s="7">
        <v>78</v>
      </c>
      <c r="C524" s="7">
        <v>18696</v>
      </c>
      <c r="D524" s="9">
        <f>+VLOOKUP(A524,Regiones!$A$2:$C$26,3,FALSE)</f>
        <v>1947131</v>
      </c>
      <c r="E524" s="11">
        <f t="shared" si="0"/>
        <v>9.6018192920763936E-3</v>
      </c>
      <c r="F524" s="11">
        <f t="shared" si="1"/>
        <v>1.3992813015662526</v>
      </c>
    </row>
    <row r="525" spans="1:6" ht="15.75" customHeight="1">
      <c r="A525" s="5">
        <v>5</v>
      </c>
      <c r="B525" s="7">
        <v>79</v>
      </c>
      <c r="C525" s="7">
        <v>18380</v>
      </c>
      <c r="D525" s="9">
        <f>+VLOOKUP(A525,Regiones!$A$2:$C$26,3,FALSE)</f>
        <v>1947131</v>
      </c>
      <c r="E525" s="11">
        <f t="shared" si="0"/>
        <v>9.4395292355778839E-3</v>
      </c>
      <c r="F525" s="11">
        <f t="shared" si="1"/>
        <v>1.4087208308018304</v>
      </c>
    </row>
    <row r="526" spans="1:6" ht="15.75" customHeight="1">
      <c r="A526" s="5">
        <v>5</v>
      </c>
      <c r="B526" s="7">
        <v>80</v>
      </c>
      <c r="C526" s="7">
        <v>18679</v>
      </c>
      <c r="D526" s="9">
        <f>+VLOOKUP(A526,Regiones!$A$2:$C$26,3,FALSE)</f>
        <v>1947131</v>
      </c>
      <c r="E526" s="11">
        <f t="shared" si="0"/>
        <v>9.5930884978976758E-3</v>
      </c>
      <c r="F526" s="11">
        <f t="shared" si="1"/>
        <v>1.4183139192997281</v>
      </c>
    </row>
    <row r="527" spans="1:6" ht="15.75" customHeight="1">
      <c r="A527" s="5">
        <v>5</v>
      </c>
      <c r="B527" s="7">
        <v>81</v>
      </c>
      <c r="C527" s="7">
        <v>16282</v>
      </c>
      <c r="D527" s="9">
        <f>+VLOOKUP(A527,Regiones!$A$2:$C$26,3,FALSE)</f>
        <v>1947131</v>
      </c>
      <c r="E527" s="11">
        <f t="shared" si="0"/>
        <v>8.362046518698537E-3</v>
      </c>
      <c r="F527" s="11">
        <f t="shared" si="1"/>
        <v>1.4266759658184265</v>
      </c>
    </row>
    <row r="528" spans="1:6" ht="15.75" customHeight="1">
      <c r="A528" s="5">
        <v>5</v>
      </c>
      <c r="B528" s="7">
        <v>82</v>
      </c>
      <c r="C528" s="7">
        <v>15694</v>
      </c>
      <c r="D528" s="9">
        <f>+VLOOKUP(A528,Regiones!$A$2:$C$26,3,FALSE)</f>
        <v>1947131</v>
      </c>
      <c r="E528" s="11">
        <f t="shared" si="0"/>
        <v>8.0600637553405498E-3</v>
      </c>
      <c r="F528" s="11">
        <f t="shared" si="1"/>
        <v>1.434736029573767</v>
      </c>
    </row>
    <row r="529" spans="1:6" ht="15.75" customHeight="1">
      <c r="A529" s="5">
        <v>5</v>
      </c>
      <c r="B529" s="7">
        <v>83</v>
      </c>
      <c r="C529" s="7">
        <v>14333</v>
      </c>
      <c r="D529" s="9">
        <f>+VLOOKUP(A529,Regiones!$A$2:$C$26,3,FALSE)</f>
        <v>1947131</v>
      </c>
      <c r="E529" s="11">
        <f t="shared" si="0"/>
        <v>7.3610866449150061E-3</v>
      </c>
      <c r="F529" s="11">
        <f t="shared" si="1"/>
        <v>1.442097116218682</v>
      </c>
    </row>
    <row r="530" spans="1:6" ht="15.75" customHeight="1">
      <c r="A530" s="5">
        <v>5</v>
      </c>
      <c r="B530" s="7">
        <v>84</v>
      </c>
      <c r="C530" s="7">
        <v>13082</v>
      </c>
      <c r="D530" s="9">
        <f>+VLOOKUP(A530,Regiones!$A$2:$C$26,3,FALSE)</f>
        <v>1947131</v>
      </c>
      <c r="E530" s="11">
        <f t="shared" si="0"/>
        <v>6.7186029085870439E-3</v>
      </c>
      <c r="F530" s="11">
        <f t="shared" si="1"/>
        <v>1.448815719127269</v>
      </c>
    </row>
    <row r="531" spans="1:6" ht="15.75" customHeight="1">
      <c r="A531" s="5">
        <v>5</v>
      </c>
      <c r="B531" s="7">
        <v>85</v>
      </c>
      <c r="C531" s="7">
        <v>12239</v>
      </c>
      <c r="D531" s="9">
        <f>+VLOOKUP(A531,Regiones!$A$2:$C$26,3,FALSE)</f>
        <v>1947131</v>
      </c>
      <c r="E531" s="11">
        <f t="shared" si="0"/>
        <v>6.2856582325482978E-3</v>
      </c>
      <c r="F531" s="11">
        <f t="shared" si="1"/>
        <v>1.4551013773598174</v>
      </c>
    </row>
    <row r="532" spans="1:6" ht="15.75" customHeight="1">
      <c r="A532" s="5">
        <v>5</v>
      </c>
      <c r="B532" s="7">
        <v>86</v>
      </c>
      <c r="C532" s="7">
        <v>10562</v>
      </c>
      <c r="D532" s="9">
        <f>+VLOOKUP(A532,Regiones!$A$2:$C$26,3,FALSE)</f>
        <v>1947131</v>
      </c>
      <c r="E532" s="11">
        <f t="shared" si="0"/>
        <v>5.4243910656242436E-3</v>
      </c>
      <c r="F532" s="11">
        <f t="shared" si="1"/>
        <v>1.4605257684254416</v>
      </c>
    </row>
    <row r="533" spans="1:6" ht="15.75" customHeight="1">
      <c r="A533" s="5">
        <v>5</v>
      </c>
      <c r="B533" s="7">
        <v>87</v>
      </c>
      <c r="C533" s="7">
        <v>9336</v>
      </c>
      <c r="D533" s="9">
        <f>+VLOOKUP(A533,Regiones!$A$2:$C$26,3,FALSE)</f>
        <v>1947131</v>
      </c>
      <c r="E533" s="11">
        <f t="shared" si="0"/>
        <v>4.7947467325002782E-3</v>
      </c>
      <c r="F533" s="11">
        <f t="shared" si="1"/>
        <v>1.4653205151579418</v>
      </c>
    </row>
    <row r="534" spans="1:6" ht="15.75" customHeight="1">
      <c r="A534" s="5">
        <v>5</v>
      </c>
      <c r="B534" s="7">
        <v>88</v>
      </c>
      <c r="C534" s="7">
        <v>7921</v>
      </c>
      <c r="D534" s="9">
        <f>+VLOOKUP(A534,Regiones!$A$2:$C$26,3,FALSE)</f>
        <v>1947131</v>
      </c>
      <c r="E534" s="11">
        <f t="shared" si="0"/>
        <v>4.0680365111541031E-3</v>
      </c>
      <c r="F534" s="11">
        <f t="shared" si="1"/>
        <v>1.4693885516690959</v>
      </c>
    </row>
    <row r="535" spans="1:6" ht="15.75" customHeight="1">
      <c r="A535" s="5">
        <v>5</v>
      </c>
      <c r="B535" s="7">
        <v>89</v>
      </c>
      <c r="C535" s="7">
        <v>6541</v>
      </c>
      <c r="D535" s="9">
        <f>+VLOOKUP(A535,Regiones!$A$2:$C$26,3,FALSE)</f>
        <v>1947131</v>
      </c>
      <c r="E535" s="11">
        <f t="shared" si="0"/>
        <v>3.3593014542935219E-3</v>
      </c>
      <c r="F535" s="11">
        <f t="shared" si="1"/>
        <v>1.4727478531233893</v>
      </c>
    </row>
    <row r="536" spans="1:6" ht="15.75" customHeight="1">
      <c r="A536" s="5">
        <v>5</v>
      </c>
      <c r="B536" s="7">
        <v>90</v>
      </c>
      <c r="C536" s="7">
        <v>5789</v>
      </c>
      <c r="D536" s="9">
        <f>+VLOOKUP(A536,Regiones!$A$2:$C$26,3,FALSE)</f>
        <v>1947131</v>
      </c>
      <c r="E536" s="11">
        <f t="shared" si="0"/>
        <v>2.9730922059173215E-3</v>
      </c>
      <c r="F536" s="11">
        <f t="shared" si="1"/>
        <v>1.4757209453293065</v>
      </c>
    </row>
    <row r="537" spans="1:6" ht="15.75" customHeight="1">
      <c r="A537" s="5">
        <v>5</v>
      </c>
      <c r="B537" s="7">
        <v>91</v>
      </c>
      <c r="C537" s="7">
        <v>3922</v>
      </c>
      <c r="D537" s="9">
        <f>+VLOOKUP(A537,Regiones!$A$2:$C$26,3,FALSE)</f>
        <v>1947131</v>
      </c>
      <c r="E537" s="11">
        <f t="shared" si="0"/>
        <v>2.0142455746428975E-3</v>
      </c>
      <c r="F537" s="11">
        <f t="shared" si="1"/>
        <v>1.4777351909039493</v>
      </c>
    </row>
    <row r="538" spans="1:6" ht="15.75" customHeight="1">
      <c r="A538" s="5">
        <v>5</v>
      </c>
      <c r="B538" s="7">
        <v>92</v>
      </c>
      <c r="C538" s="7">
        <v>3217</v>
      </c>
      <c r="D538" s="9">
        <f>+VLOOKUP(A538,Regiones!$A$2:$C$26,3,FALSE)</f>
        <v>1947131</v>
      </c>
      <c r="E538" s="11">
        <f t="shared" si="0"/>
        <v>1.6521744042902096E-3</v>
      </c>
      <c r="F538" s="11">
        <f t="shared" si="1"/>
        <v>1.4793873653082394</v>
      </c>
    </row>
    <row r="539" spans="1:6" ht="15.75" customHeight="1">
      <c r="A539" s="5">
        <v>5</v>
      </c>
      <c r="B539" s="7">
        <v>93</v>
      </c>
      <c r="C539" s="7">
        <v>2463</v>
      </c>
      <c r="D539" s="9">
        <f>+VLOOKUP(A539,Regiones!$A$2:$C$26,3,FALSE)</f>
        <v>1947131</v>
      </c>
      <c r="E539" s="11">
        <f t="shared" si="0"/>
        <v>1.2649380036576891E-3</v>
      </c>
      <c r="F539" s="11">
        <f t="shared" si="1"/>
        <v>1.4806523033118972</v>
      </c>
    </row>
    <row r="540" spans="1:6" ht="15.75" customHeight="1">
      <c r="A540" s="5">
        <v>5</v>
      </c>
      <c r="B540" s="7">
        <v>94</v>
      </c>
      <c r="C540" s="7">
        <v>1957</v>
      </c>
      <c r="D540" s="9">
        <f>+VLOOKUP(A540,Regiones!$A$2:$C$26,3,FALSE)</f>
        <v>1947131</v>
      </c>
      <c r="E540" s="11">
        <f t="shared" si="0"/>
        <v>1.0050684828088094E-3</v>
      </c>
      <c r="F540" s="11">
        <f t="shared" si="1"/>
        <v>1.4816573717947061</v>
      </c>
    </row>
    <row r="541" spans="1:6" ht="15.75" customHeight="1">
      <c r="A541" s="5">
        <v>5</v>
      </c>
      <c r="B541" s="7">
        <v>95</v>
      </c>
      <c r="C541" s="7">
        <v>1552</v>
      </c>
      <c r="D541" s="9">
        <f>+VLOOKUP(A541,Regiones!$A$2:$C$26,3,FALSE)</f>
        <v>1947131</v>
      </c>
      <c r="E541" s="11">
        <f t="shared" si="0"/>
        <v>7.9707015090407373E-4</v>
      </c>
      <c r="F541" s="11">
        <f t="shared" si="1"/>
        <v>1.4824544419456103</v>
      </c>
    </row>
    <row r="542" spans="1:6" ht="15.75" customHeight="1">
      <c r="A542" s="5">
        <v>5</v>
      </c>
      <c r="B542" s="7">
        <v>96</v>
      </c>
      <c r="C542" s="7">
        <v>1208</v>
      </c>
      <c r="D542" s="9">
        <f>+VLOOKUP(A542,Regiones!$A$2:$C$26,3,FALSE)</f>
        <v>1947131</v>
      </c>
      <c r="E542" s="11">
        <f t="shared" si="0"/>
        <v>6.2039996281708831E-4</v>
      </c>
      <c r="F542" s="11">
        <f t="shared" si="1"/>
        <v>1.4830748419084274</v>
      </c>
    </row>
    <row r="543" spans="1:6" ht="15.75" customHeight="1">
      <c r="A543" s="5">
        <v>5</v>
      </c>
      <c r="B543" s="7">
        <v>97</v>
      </c>
      <c r="C543" s="7">
        <v>831</v>
      </c>
      <c r="D543" s="9">
        <f>+VLOOKUP(A543,Regiones!$A$2:$C$26,3,FALSE)</f>
        <v>1947131</v>
      </c>
      <c r="E543" s="11">
        <f t="shared" si="0"/>
        <v>4.2678176250082815E-4</v>
      </c>
      <c r="F543" s="11">
        <f t="shared" si="1"/>
        <v>1.4835016236709282</v>
      </c>
    </row>
    <row r="544" spans="1:6" ht="15.75" customHeight="1">
      <c r="A544" s="5">
        <v>5</v>
      </c>
      <c r="B544" s="7">
        <v>98</v>
      </c>
      <c r="C544" s="7">
        <v>557</v>
      </c>
      <c r="D544" s="9">
        <f>+VLOOKUP(A544,Regiones!$A$2:$C$26,3,FALSE)</f>
        <v>1947131</v>
      </c>
      <c r="E544" s="11">
        <f t="shared" si="0"/>
        <v>2.860619033850316E-4</v>
      </c>
      <c r="F544" s="11">
        <f t="shared" si="1"/>
        <v>1.4837876855743133</v>
      </c>
    </row>
    <row r="545" spans="1:6" ht="15.75" customHeight="1">
      <c r="A545" s="5">
        <v>5</v>
      </c>
      <c r="B545" s="7">
        <v>99</v>
      </c>
      <c r="C545" s="7">
        <v>361</v>
      </c>
      <c r="D545" s="9">
        <f>+VLOOKUP(A545,Regiones!$A$2:$C$26,3,FALSE)</f>
        <v>1947131</v>
      </c>
      <c r="E545" s="11">
        <f t="shared" si="0"/>
        <v>1.8540098226570273E-4</v>
      </c>
      <c r="F545" s="11">
        <f t="shared" si="1"/>
        <v>1.483973086556579</v>
      </c>
    </row>
    <row r="546" spans="1:6" ht="15.75" customHeight="1">
      <c r="A546" s="5">
        <v>5</v>
      </c>
      <c r="B546" s="7">
        <v>100</v>
      </c>
      <c r="C546" s="7">
        <v>291</v>
      </c>
      <c r="D546" s="9">
        <f>+VLOOKUP(A546,Regiones!$A$2:$C$26,3,FALSE)</f>
        <v>1947131</v>
      </c>
      <c r="E546" s="11">
        <f t="shared" si="0"/>
        <v>1.4945065329451384E-4</v>
      </c>
      <c r="F546" s="11">
        <f t="shared" si="1"/>
        <v>1.4841225372098734</v>
      </c>
    </row>
    <row r="547" spans="1:6" ht="15.75" customHeight="1">
      <c r="A547" s="5">
        <v>5</v>
      </c>
      <c r="B547" s="7">
        <v>101</v>
      </c>
      <c r="C547" s="7">
        <v>146</v>
      </c>
      <c r="D547" s="9">
        <f>+VLOOKUP(A547,Regiones!$A$2:$C$26,3,FALSE)</f>
        <v>1947131</v>
      </c>
      <c r="E547" s="11">
        <f t="shared" si="0"/>
        <v>7.4982114711336832E-5</v>
      </c>
      <c r="F547" s="11">
        <f t="shared" si="1"/>
        <v>1.4841975193245847</v>
      </c>
    </row>
    <row r="548" spans="1:6" ht="15.75" customHeight="1">
      <c r="A548" s="5">
        <v>5</v>
      </c>
      <c r="B548" s="7">
        <v>102</v>
      </c>
      <c r="C548" s="7">
        <v>88</v>
      </c>
      <c r="D548" s="9">
        <f>+VLOOKUP(A548,Regiones!$A$2:$C$26,3,FALSE)</f>
        <v>1947131</v>
      </c>
      <c r="E548" s="11">
        <f t="shared" si="0"/>
        <v>4.5194699278066036E-5</v>
      </c>
      <c r="F548" s="11">
        <f t="shared" si="1"/>
        <v>1.4842427140238628</v>
      </c>
    </row>
    <row r="549" spans="1:6" ht="15.75" customHeight="1">
      <c r="A549" s="5">
        <v>5</v>
      </c>
      <c r="B549" s="7">
        <v>103</v>
      </c>
      <c r="C549" s="7">
        <v>57</v>
      </c>
      <c r="D549" s="9">
        <f>+VLOOKUP(A549,Regiones!$A$2:$C$26,3,FALSE)</f>
        <v>1947131</v>
      </c>
      <c r="E549" s="11">
        <f t="shared" si="0"/>
        <v>2.9273839305110955E-5</v>
      </c>
      <c r="F549" s="11">
        <f t="shared" si="1"/>
        <v>1.4842719878631678</v>
      </c>
    </row>
    <row r="550" spans="1:6" ht="15.75" customHeight="1">
      <c r="A550" s="5">
        <v>5</v>
      </c>
      <c r="B550" s="7">
        <v>104</v>
      </c>
      <c r="C550" s="7">
        <v>24</v>
      </c>
      <c r="D550" s="9">
        <f>+VLOOKUP(A550,Regiones!$A$2:$C$26,3,FALSE)</f>
        <v>1947131</v>
      </c>
      <c r="E550" s="11">
        <f t="shared" si="0"/>
        <v>1.2325827075836192E-5</v>
      </c>
      <c r="F550" s="11">
        <f t="shared" si="1"/>
        <v>1.4842843136902437</v>
      </c>
    </row>
    <row r="551" spans="1:6" ht="15.75" customHeight="1">
      <c r="A551" s="5">
        <v>5</v>
      </c>
      <c r="B551" s="7">
        <v>105</v>
      </c>
      <c r="C551" s="7">
        <v>21</v>
      </c>
      <c r="D551" s="9">
        <f>+VLOOKUP(A551,Regiones!$A$2:$C$26,3,FALSE)</f>
        <v>1947131</v>
      </c>
      <c r="E551" s="11">
        <f t="shared" si="0"/>
        <v>1.0785098691356668E-5</v>
      </c>
      <c r="F551" s="11">
        <f t="shared" si="1"/>
        <v>1.4842950987889352</v>
      </c>
    </row>
    <row r="552" spans="1:6" ht="15.75" customHeight="1">
      <c r="A552" s="5">
        <v>5</v>
      </c>
      <c r="B552" s="7">
        <v>106</v>
      </c>
      <c r="C552" s="7">
        <v>10</v>
      </c>
      <c r="D552" s="9">
        <f>+VLOOKUP(A552,Regiones!$A$2:$C$26,3,FALSE)</f>
        <v>1947131</v>
      </c>
      <c r="E552" s="11">
        <f t="shared" si="0"/>
        <v>5.1357612815984132E-6</v>
      </c>
      <c r="F552" s="11">
        <f t="shared" si="1"/>
        <v>1.4843002345502168</v>
      </c>
    </row>
    <row r="553" spans="1:6" ht="15.75" customHeight="1">
      <c r="A553" s="5">
        <v>5</v>
      </c>
      <c r="B553" s="7">
        <v>107</v>
      </c>
      <c r="C553" s="7">
        <v>8</v>
      </c>
      <c r="D553" s="9">
        <f>+VLOOKUP(A553,Regiones!$A$2:$C$26,3,FALSE)</f>
        <v>1947131</v>
      </c>
      <c r="E553" s="11">
        <f t="shared" si="0"/>
        <v>4.1086090252787305E-6</v>
      </c>
      <c r="F553" s="11">
        <f t="shared" si="1"/>
        <v>1.484304343159242</v>
      </c>
    </row>
    <row r="554" spans="1:6" ht="15.75" customHeight="1">
      <c r="A554" s="5">
        <v>5</v>
      </c>
      <c r="B554" s="7">
        <v>108</v>
      </c>
      <c r="C554" s="7">
        <v>4</v>
      </c>
      <c r="D554" s="9">
        <f>+VLOOKUP(A554,Regiones!$A$2:$C$26,3,FALSE)</f>
        <v>1947131</v>
      </c>
      <c r="E554" s="11">
        <f t="shared" si="0"/>
        <v>2.0543045126393653E-6</v>
      </c>
      <c r="F554" s="11">
        <f t="shared" si="1"/>
        <v>1.4843063974637547</v>
      </c>
    </row>
    <row r="555" spans="1:6" ht="15.75" customHeight="1">
      <c r="A555" s="5">
        <v>5</v>
      </c>
      <c r="B555" s="7">
        <v>109</v>
      </c>
      <c r="C555" s="7">
        <v>6</v>
      </c>
      <c r="D555" s="9">
        <f>+VLOOKUP(A555,Regiones!$A$2:$C$26,3,FALSE)</f>
        <v>1947131</v>
      </c>
      <c r="E555" s="11">
        <f t="shared" si="0"/>
        <v>3.0814567689590479E-6</v>
      </c>
      <c r="F555" s="11">
        <f t="shared" si="1"/>
        <v>1.4843094789205236</v>
      </c>
    </row>
    <row r="556" spans="1:6" ht="15.75" customHeight="1">
      <c r="A556" s="5">
        <v>5</v>
      </c>
      <c r="B556" s="7">
        <v>110</v>
      </c>
      <c r="C556" s="7">
        <v>6</v>
      </c>
      <c r="D556" s="9">
        <f>+VLOOKUP(A556,Regiones!$A$2:$C$26,3,FALSE)</f>
        <v>1947131</v>
      </c>
      <c r="E556" s="11">
        <f t="shared" si="0"/>
        <v>3.0814567689590479E-6</v>
      </c>
      <c r="F556" s="11">
        <f t="shared" si="1"/>
        <v>1.4843125603772924</v>
      </c>
    </row>
    <row r="557" spans="1:6" ht="15.75" customHeight="1">
      <c r="A557" s="5">
        <v>6</v>
      </c>
      <c r="B557" s="7">
        <v>0</v>
      </c>
      <c r="C557" s="7">
        <v>31434</v>
      </c>
      <c r="D557" s="9">
        <f>+VLOOKUP(A557,Regiones!$A$2:$C$26,3,FALSE)</f>
        <v>5801692</v>
      </c>
      <c r="E557" s="11">
        <f t="shared" si="0"/>
        <v>5.4180745892749909E-3</v>
      </c>
      <c r="F557" s="11">
        <f t="shared" si="1"/>
        <v>5.4180745892749909E-3</v>
      </c>
    </row>
    <row r="558" spans="1:6" ht="15.75" customHeight="1">
      <c r="A558" s="5">
        <v>6</v>
      </c>
      <c r="B558" s="7">
        <v>1</v>
      </c>
      <c r="C558" s="7">
        <v>30953</v>
      </c>
      <c r="D558" s="9">
        <f>+VLOOKUP(A558,Regiones!$A$2:$C$26,3,FALSE)</f>
        <v>5801692</v>
      </c>
      <c r="E558" s="11">
        <f t="shared" si="0"/>
        <v>5.3351677407211555E-3</v>
      </c>
      <c r="F558" s="11">
        <f t="shared" si="1"/>
        <v>1.0753242329996146E-2</v>
      </c>
    </row>
    <row r="559" spans="1:6" ht="15.75" customHeight="1">
      <c r="A559" s="5">
        <v>6</v>
      </c>
      <c r="B559" s="7">
        <v>2</v>
      </c>
      <c r="C559" s="7">
        <v>31390</v>
      </c>
      <c r="D559" s="9">
        <f>+VLOOKUP(A559,Regiones!$A$2:$C$26,3,FALSE)</f>
        <v>5801692</v>
      </c>
      <c r="E559" s="11">
        <f t="shared" si="0"/>
        <v>5.4104905948126857E-3</v>
      </c>
      <c r="F559" s="11">
        <f t="shared" si="1"/>
        <v>1.6163732924808834E-2</v>
      </c>
    </row>
    <row r="560" spans="1:6" ht="15.75" customHeight="1">
      <c r="A560" s="5">
        <v>6</v>
      </c>
      <c r="B560" s="7">
        <v>3</v>
      </c>
      <c r="C560" s="7">
        <v>30247</v>
      </c>
      <c r="D560" s="9">
        <f>+VLOOKUP(A560,Regiones!$A$2:$C$26,3,FALSE)</f>
        <v>5801692</v>
      </c>
      <c r="E560" s="11">
        <f t="shared" si="0"/>
        <v>5.2134791023032588E-3</v>
      </c>
      <c r="F560" s="11">
        <f t="shared" si="1"/>
        <v>2.1377212027112093E-2</v>
      </c>
    </row>
    <row r="561" spans="1:6" ht="15.75" customHeight="1">
      <c r="A561" s="5">
        <v>6</v>
      </c>
      <c r="B561" s="7">
        <v>4</v>
      </c>
      <c r="C561" s="7">
        <v>30231</v>
      </c>
      <c r="D561" s="9">
        <f>+VLOOKUP(A561,Regiones!$A$2:$C$26,3,FALSE)</f>
        <v>5801692</v>
      </c>
      <c r="E561" s="11">
        <f t="shared" si="0"/>
        <v>5.2107212861351483E-3</v>
      </c>
      <c r="F561" s="11">
        <f t="shared" si="1"/>
        <v>2.6587933313247242E-2</v>
      </c>
    </row>
    <row r="562" spans="1:6" ht="15.75" customHeight="1">
      <c r="A562" s="5">
        <v>6</v>
      </c>
      <c r="B562" s="7">
        <v>5</v>
      </c>
      <c r="C562" s="7">
        <v>30394</v>
      </c>
      <c r="D562" s="9">
        <f>+VLOOKUP(A562,Regiones!$A$2:$C$26,3,FALSE)</f>
        <v>5801692</v>
      </c>
      <c r="E562" s="11">
        <f t="shared" si="0"/>
        <v>5.2388165383477781E-3</v>
      </c>
      <c r="F562" s="11">
        <f t="shared" si="1"/>
        <v>3.1826749851595018E-2</v>
      </c>
    </row>
    <row r="563" spans="1:6" ht="15.75" customHeight="1">
      <c r="A563" s="5">
        <v>6</v>
      </c>
      <c r="B563" s="7">
        <v>6</v>
      </c>
      <c r="C563" s="7">
        <v>28274</v>
      </c>
      <c r="D563" s="9">
        <f>+VLOOKUP(A563,Regiones!$A$2:$C$26,3,FALSE)</f>
        <v>5801692</v>
      </c>
      <c r="E563" s="11">
        <f t="shared" si="0"/>
        <v>4.8734058960730768E-3</v>
      </c>
      <c r="F563" s="11">
        <f t="shared" si="1"/>
        <v>3.6700155747668092E-2</v>
      </c>
    </row>
    <row r="564" spans="1:6" ht="15.75" customHeight="1">
      <c r="A564" s="5">
        <v>6</v>
      </c>
      <c r="B564" s="7">
        <v>7</v>
      </c>
      <c r="C564" s="7">
        <v>27173</v>
      </c>
      <c r="D564" s="9">
        <f>+VLOOKUP(A564,Regiones!$A$2:$C$26,3,FALSE)</f>
        <v>5801692</v>
      </c>
      <c r="E564" s="11">
        <f t="shared" si="0"/>
        <v>4.6836336710049413E-3</v>
      </c>
      <c r="F564" s="11">
        <f t="shared" si="1"/>
        <v>4.1383789418673031E-2</v>
      </c>
    </row>
    <row r="565" spans="1:6" ht="15.75" customHeight="1">
      <c r="A565" s="5">
        <v>6</v>
      </c>
      <c r="B565" s="7">
        <v>8</v>
      </c>
      <c r="C565" s="7">
        <v>27096</v>
      </c>
      <c r="D565" s="9">
        <f>+VLOOKUP(A565,Regiones!$A$2:$C$26,3,FALSE)</f>
        <v>5801692</v>
      </c>
      <c r="E565" s="11">
        <f t="shared" si="0"/>
        <v>4.6703616806959072E-3</v>
      </c>
      <c r="F565" s="11">
        <f t="shared" si="1"/>
        <v>4.6054151099368938E-2</v>
      </c>
    </row>
    <row r="566" spans="1:6" ht="15.75" customHeight="1">
      <c r="A566" s="5">
        <v>6</v>
      </c>
      <c r="B566" s="7">
        <v>9</v>
      </c>
      <c r="C566" s="7">
        <v>28247</v>
      </c>
      <c r="D566" s="9">
        <f>+VLOOKUP(A566,Regiones!$A$2:$C$26,3,FALSE)</f>
        <v>5801692</v>
      </c>
      <c r="E566" s="11">
        <f t="shared" si="0"/>
        <v>4.8687520812893898E-3</v>
      </c>
      <c r="F566" s="11">
        <f t="shared" si="1"/>
        <v>5.0922903180658327E-2</v>
      </c>
    </row>
    <row r="567" spans="1:6" ht="15.75" customHeight="1">
      <c r="A567" s="5">
        <v>6</v>
      </c>
      <c r="B567" s="7">
        <v>10</v>
      </c>
      <c r="C567" s="7">
        <v>29869</v>
      </c>
      <c r="D567" s="9">
        <f>+VLOOKUP(A567,Regiones!$A$2:$C$26,3,FALSE)</f>
        <v>5801692</v>
      </c>
      <c r="E567" s="11">
        <f t="shared" si="0"/>
        <v>5.1483256953316374E-3</v>
      </c>
      <c r="F567" s="11">
        <f t="shared" si="1"/>
        <v>5.6071228875989962E-2</v>
      </c>
    </row>
    <row r="568" spans="1:6" ht="15.75" customHeight="1">
      <c r="A568" s="5">
        <v>6</v>
      </c>
      <c r="B568" s="7">
        <v>11</v>
      </c>
      <c r="C568" s="7">
        <v>29573</v>
      </c>
      <c r="D568" s="9">
        <f>+VLOOKUP(A568,Regiones!$A$2:$C$26,3,FALSE)</f>
        <v>5801692</v>
      </c>
      <c r="E568" s="11">
        <f t="shared" si="0"/>
        <v>5.0973060962215848E-3</v>
      </c>
      <c r="F568" s="11">
        <f t="shared" si="1"/>
        <v>6.1168534972211544E-2</v>
      </c>
    </row>
    <row r="569" spans="1:6" ht="15.75" customHeight="1">
      <c r="A569" s="5">
        <v>6</v>
      </c>
      <c r="B569" s="7">
        <v>12</v>
      </c>
      <c r="C569" s="7">
        <v>30032</v>
      </c>
      <c r="D569" s="9">
        <f>+VLOOKUP(A569,Regiones!$A$2:$C$26,3,FALSE)</f>
        <v>5801692</v>
      </c>
      <c r="E569" s="11">
        <f t="shared" si="0"/>
        <v>5.176420947544268E-3</v>
      </c>
      <c r="F569" s="11">
        <f t="shared" si="1"/>
        <v>6.634495591975581E-2</v>
      </c>
    </row>
    <row r="570" spans="1:6" ht="15.75" customHeight="1">
      <c r="A570" s="5">
        <v>6</v>
      </c>
      <c r="B570" s="7">
        <v>13</v>
      </c>
      <c r="C570" s="7">
        <v>29307</v>
      </c>
      <c r="D570" s="9">
        <f>+VLOOKUP(A570,Regiones!$A$2:$C$26,3,FALSE)</f>
        <v>5801692</v>
      </c>
      <c r="E570" s="11">
        <f t="shared" si="0"/>
        <v>5.05145740242674E-3</v>
      </c>
      <c r="F570" s="11">
        <f t="shared" si="1"/>
        <v>7.139641332218255E-2</v>
      </c>
    </row>
    <row r="571" spans="1:6" ht="15.75" customHeight="1">
      <c r="A571" s="5">
        <v>6</v>
      </c>
      <c r="B571" s="7">
        <v>14</v>
      </c>
      <c r="C571" s="7">
        <v>31791</v>
      </c>
      <c r="D571" s="9">
        <f>+VLOOKUP(A571,Regiones!$A$2:$C$26,3,FALSE)</f>
        <v>5801692</v>
      </c>
      <c r="E571" s="11">
        <f t="shared" si="0"/>
        <v>5.4796083625259662E-3</v>
      </c>
      <c r="F571" s="11">
        <f t="shared" si="1"/>
        <v>7.6876021684708515E-2</v>
      </c>
    </row>
    <row r="572" spans="1:6" ht="15.75" customHeight="1">
      <c r="A572" s="5">
        <v>6</v>
      </c>
      <c r="B572" s="7">
        <v>15</v>
      </c>
      <c r="C572" s="7">
        <v>31913</v>
      </c>
      <c r="D572" s="9">
        <f>+VLOOKUP(A572,Regiones!$A$2:$C$26,3,FALSE)</f>
        <v>5801692</v>
      </c>
      <c r="E572" s="11">
        <f t="shared" si="0"/>
        <v>5.5006367108078125E-3</v>
      </c>
      <c r="F572" s="11">
        <f t="shared" si="1"/>
        <v>8.2376658395516333E-2</v>
      </c>
    </row>
    <row r="573" spans="1:6" ht="15.75" customHeight="1">
      <c r="A573" s="5">
        <v>6</v>
      </c>
      <c r="B573" s="7">
        <v>16</v>
      </c>
      <c r="C573" s="7">
        <v>31148</v>
      </c>
      <c r="D573" s="9">
        <f>+VLOOKUP(A573,Regiones!$A$2:$C$26,3,FALSE)</f>
        <v>5801692</v>
      </c>
      <c r="E573" s="11">
        <f t="shared" si="0"/>
        <v>5.368778625270007E-3</v>
      </c>
      <c r="F573" s="11">
        <f t="shared" si="1"/>
        <v>8.774543702078634E-2</v>
      </c>
    </row>
    <row r="574" spans="1:6" ht="15.75" customHeight="1">
      <c r="A574" s="5">
        <v>6</v>
      </c>
      <c r="B574" s="7">
        <v>17</v>
      </c>
      <c r="C574" s="7">
        <v>31201</v>
      </c>
      <c r="D574" s="9">
        <f>+VLOOKUP(A574,Regiones!$A$2:$C$26,3,FALSE)</f>
        <v>5801692</v>
      </c>
      <c r="E574" s="11">
        <f t="shared" si="0"/>
        <v>5.3779138913268749E-3</v>
      </c>
      <c r="F574" s="11">
        <f t="shared" si="1"/>
        <v>9.3123350912113212E-2</v>
      </c>
    </row>
    <row r="575" spans="1:6" ht="15.75" customHeight="1">
      <c r="A575" s="5">
        <v>6</v>
      </c>
      <c r="B575" s="7">
        <v>18</v>
      </c>
      <c r="C575" s="7">
        <v>32074</v>
      </c>
      <c r="D575" s="9">
        <f>+VLOOKUP(A575,Regiones!$A$2:$C$26,3,FALSE)</f>
        <v>5801692</v>
      </c>
      <c r="E575" s="11">
        <f t="shared" si="0"/>
        <v>5.5283872359994293E-3</v>
      </c>
      <c r="F575" s="11">
        <f t="shared" si="1"/>
        <v>9.8651738148112636E-2</v>
      </c>
    </row>
    <row r="576" spans="1:6" ht="15.75" customHeight="1">
      <c r="A576" s="5">
        <v>6</v>
      </c>
      <c r="B576" s="7">
        <v>19</v>
      </c>
      <c r="C576" s="7">
        <v>32125</v>
      </c>
      <c r="D576" s="9">
        <f>+VLOOKUP(A576,Regiones!$A$2:$C$26,3,FALSE)</f>
        <v>5801692</v>
      </c>
      <c r="E576" s="11">
        <f t="shared" si="0"/>
        <v>5.5371777750352824E-3</v>
      </c>
      <c r="F576" s="11">
        <f t="shared" si="1"/>
        <v>0.10418891592314791</v>
      </c>
    </row>
    <row r="577" spans="1:6" ht="15.75" customHeight="1">
      <c r="A577" s="5">
        <v>6</v>
      </c>
      <c r="B577" s="7">
        <v>20</v>
      </c>
      <c r="C577" s="7">
        <v>30798</v>
      </c>
      <c r="D577" s="9">
        <f>+VLOOKUP(A577,Regiones!$A$2:$C$26,3,FALSE)</f>
        <v>5801692</v>
      </c>
      <c r="E577" s="11">
        <f t="shared" si="0"/>
        <v>5.3084513965925804E-3</v>
      </c>
      <c r="F577" s="11">
        <f t="shared" si="1"/>
        <v>0.1094973673197405</v>
      </c>
    </row>
    <row r="578" spans="1:6" ht="15.75" customHeight="1">
      <c r="A578" s="5">
        <v>6</v>
      </c>
      <c r="B578" s="7">
        <v>21</v>
      </c>
      <c r="C578" s="7">
        <v>29208</v>
      </c>
      <c r="D578" s="9">
        <f>+VLOOKUP(A578,Regiones!$A$2:$C$26,3,FALSE)</f>
        <v>5801692</v>
      </c>
      <c r="E578" s="11">
        <f t="shared" si="0"/>
        <v>5.0343934148865538E-3</v>
      </c>
      <c r="F578" s="11">
        <f t="shared" si="1"/>
        <v>0.11453176073462705</v>
      </c>
    </row>
    <row r="579" spans="1:6" ht="15.75" customHeight="1">
      <c r="A579" s="5">
        <v>6</v>
      </c>
      <c r="B579" s="7">
        <v>22</v>
      </c>
      <c r="C579" s="7">
        <v>29782</v>
      </c>
      <c r="D579" s="9">
        <f>+VLOOKUP(A579,Regiones!$A$2:$C$26,3,FALSE)</f>
        <v>5801692</v>
      </c>
      <c r="E579" s="11">
        <f t="shared" si="0"/>
        <v>5.1333300699175346E-3</v>
      </c>
      <c r="F579" s="11">
        <f t="shared" si="1"/>
        <v>0.11966509080454459</v>
      </c>
    </row>
    <row r="580" spans="1:6" ht="15.75" customHeight="1">
      <c r="A580" s="5">
        <v>6</v>
      </c>
      <c r="B580" s="7">
        <v>23</v>
      </c>
      <c r="C580" s="7">
        <v>29876</v>
      </c>
      <c r="D580" s="9">
        <f>+VLOOKUP(A580,Regiones!$A$2:$C$26,3,FALSE)</f>
        <v>5801692</v>
      </c>
      <c r="E580" s="11">
        <f t="shared" si="0"/>
        <v>5.1495322399051861E-3</v>
      </c>
      <c r="F580" s="11">
        <f t="shared" si="1"/>
        <v>0.12481462304444978</v>
      </c>
    </row>
    <row r="581" spans="1:6" ht="15.75" customHeight="1">
      <c r="A581" s="5">
        <v>6</v>
      </c>
      <c r="B581" s="7">
        <v>24</v>
      </c>
      <c r="C581" s="7">
        <v>29396</v>
      </c>
      <c r="D581" s="9">
        <f>+VLOOKUP(A581,Regiones!$A$2:$C$26,3,FALSE)</f>
        <v>5801692</v>
      </c>
      <c r="E581" s="11">
        <f t="shared" si="0"/>
        <v>5.0667977548618575E-3</v>
      </c>
      <c r="F581" s="11">
        <f t="shared" si="1"/>
        <v>0.12988142079931164</v>
      </c>
    </row>
    <row r="582" spans="1:6" ht="15.75" customHeight="1">
      <c r="A582" s="5">
        <v>6</v>
      </c>
      <c r="B582" s="7">
        <v>25</v>
      </c>
      <c r="C582" s="7">
        <v>27272</v>
      </c>
      <c r="D582" s="9">
        <f>+VLOOKUP(A582,Regiones!$A$2:$C$26,3,FALSE)</f>
        <v>5801692</v>
      </c>
      <c r="E582" s="11">
        <f t="shared" si="0"/>
        <v>4.7006976585451275E-3</v>
      </c>
      <c r="F582" s="11">
        <f t="shared" si="1"/>
        <v>0.13458211845785678</v>
      </c>
    </row>
    <row r="583" spans="1:6" ht="15.75" customHeight="1">
      <c r="A583" s="5">
        <v>6</v>
      </c>
      <c r="B583" s="7">
        <v>26</v>
      </c>
      <c r="C583" s="7">
        <v>26097</v>
      </c>
      <c r="D583" s="9">
        <f>+VLOOKUP(A583,Regiones!$A$2:$C$26,3,FALSE)</f>
        <v>5801692</v>
      </c>
      <c r="E583" s="11">
        <f t="shared" si="0"/>
        <v>4.4981705336994797E-3</v>
      </c>
      <c r="F583" s="11">
        <f t="shared" si="1"/>
        <v>0.13908028899155625</v>
      </c>
    </row>
    <row r="584" spans="1:6" ht="15.75" customHeight="1">
      <c r="A584" s="5">
        <v>6</v>
      </c>
      <c r="B584" s="7">
        <v>27</v>
      </c>
      <c r="C584" s="7">
        <v>25945</v>
      </c>
      <c r="D584" s="9">
        <f>+VLOOKUP(A584,Regiones!$A$2:$C$26,3,FALSE)</f>
        <v>5801692</v>
      </c>
      <c r="E584" s="11">
        <f t="shared" si="0"/>
        <v>4.4719712801024256E-3</v>
      </c>
      <c r="F584" s="11">
        <f t="shared" si="1"/>
        <v>0.14355226027165868</v>
      </c>
    </row>
    <row r="585" spans="1:6" ht="15.75" customHeight="1">
      <c r="A585" s="5">
        <v>6</v>
      </c>
      <c r="B585" s="7">
        <v>28</v>
      </c>
      <c r="C585" s="7">
        <v>27631</v>
      </c>
      <c r="D585" s="9">
        <f>+VLOOKUP(A585,Regiones!$A$2:$C$26,3,FALSE)</f>
        <v>5801692</v>
      </c>
      <c r="E585" s="11">
        <f t="shared" si="0"/>
        <v>4.7625761588171176E-3</v>
      </c>
      <c r="F585" s="11">
        <f t="shared" si="1"/>
        <v>0.1483148364304758</v>
      </c>
    </row>
    <row r="586" spans="1:6" ht="15.75" customHeight="1">
      <c r="A586" s="5">
        <v>6</v>
      </c>
      <c r="B586" s="7">
        <v>29</v>
      </c>
      <c r="C586" s="7">
        <v>27450</v>
      </c>
      <c r="D586" s="9">
        <f>+VLOOKUP(A586,Regiones!$A$2:$C$26,3,FALSE)</f>
        <v>5801692</v>
      </c>
      <c r="E586" s="11">
        <f t="shared" si="0"/>
        <v>4.7313783634153625E-3</v>
      </c>
      <c r="F586" s="11">
        <f t="shared" si="1"/>
        <v>0.15304621479389116</v>
      </c>
    </row>
    <row r="587" spans="1:6" ht="15.75" customHeight="1">
      <c r="A587" s="5">
        <v>6</v>
      </c>
      <c r="B587" s="7">
        <v>30</v>
      </c>
      <c r="C587" s="7">
        <v>27629</v>
      </c>
      <c r="D587" s="9">
        <f>+VLOOKUP(A587,Regiones!$A$2:$C$26,3,FALSE)</f>
        <v>5801692</v>
      </c>
      <c r="E587" s="11">
        <f t="shared" si="0"/>
        <v>4.7622314317961037E-3</v>
      </c>
      <c r="F587" s="11">
        <f t="shared" si="1"/>
        <v>0.15780844622568727</v>
      </c>
    </row>
    <row r="588" spans="1:6" ht="15.75" customHeight="1">
      <c r="A588" s="5">
        <v>6</v>
      </c>
      <c r="B588" s="7">
        <v>31</v>
      </c>
      <c r="C588" s="7">
        <v>27117</v>
      </c>
      <c r="D588" s="9">
        <f>+VLOOKUP(A588,Regiones!$A$2:$C$26,3,FALSE)</f>
        <v>5801692</v>
      </c>
      <c r="E588" s="11">
        <f t="shared" si="0"/>
        <v>4.6739813144165534E-3</v>
      </c>
      <c r="F588" s="11">
        <f t="shared" si="1"/>
        <v>0.16248242754010381</v>
      </c>
    </row>
    <row r="589" spans="1:6" ht="15.75" customHeight="1">
      <c r="A589" s="5">
        <v>6</v>
      </c>
      <c r="B589" s="7">
        <v>32</v>
      </c>
      <c r="C589" s="7">
        <v>25902</v>
      </c>
      <c r="D589" s="9">
        <f>+VLOOKUP(A589,Regiones!$A$2:$C$26,3,FALSE)</f>
        <v>5801692</v>
      </c>
      <c r="E589" s="11">
        <f t="shared" si="0"/>
        <v>4.4645596491506272E-3</v>
      </c>
      <c r="F589" s="11">
        <f t="shared" si="1"/>
        <v>0.16694698718925444</v>
      </c>
    </row>
    <row r="590" spans="1:6" ht="15.75" customHeight="1">
      <c r="A590" s="5">
        <v>6</v>
      </c>
      <c r="B590" s="7">
        <v>33</v>
      </c>
      <c r="C590" s="7">
        <v>25730</v>
      </c>
      <c r="D590" s="9">
        <f>+VLOOKUP(A590,Regiones!$A$2:$C$26,3,FALSE)</f>
        <v>5801692</v>
      </c>
      <c r="E590" s="11">
        <f t="shared" si="0"/>
        <v>4.4349131253434339E-3</v>
      </c>
      <c r="F590" s="11">
        <f t="shared" si="1"/>
        <v>0.17138190031459788</v>
      </c>
    </row>
    <row r="591" spans="1:6" ht="15.75" customHeight="1">
      <c r="A591" s="5">
        <v>6</v>
      </c>
      <c r="B591" s="7">
        <v>34</v>
      </c>
      <c r="C591" s="7">
        <v>24378</v>
      </c>
      <c r="D591" s="9">
        <f>+VLOOKUP(A591,Regiones!$A$2:$C$26,3,FALSE)</f>
        <v>5801692</v>
      </c>
      <c r="E591" s="11">
        <f t="shared" si="0"/>
        <v>4.2018776591380581E-3</v>
      </c>
      <c r="F591" s="11">
        <f t="shared" si="1"/>
        <v>0.17558377797373595</v>
      </c>
    </row>
    <row r="592" spans="1:6" ht="15.75" customHeight="1">
      <c r="A592" s="5">
        <v>6</v>
      </c>
      <c r="B592" s="7">
        <v>35</v>
      </c>
      <c r="C592" s="7">
        <v>24362</v>
      </c>
      <c r="D592" s="9">
        <f>+VLOOKUP(A592,Regiones!$A$2:$C$26,3,FALSE)</f>
        <v>5801692</v>
      </c>
      <c r="E592" s="11">
        <f t="shared" si="0"/>
        <v>4.1991198429699476E-3</v>
      </c>
      <c r="F592" s="11">
        <f t="shared" si="1"/>
        <v>0.17978289781670589</v>
      </c>
    </row>
    <row r="593" spans="1:6" ht="15.75" customHeight="1">
      <c r="A593" s="5">
        <v>6</v>
      </c>
      <c r="B593" s="7">
        <v>36</v>
      </c>
      <c r="C593" s="7">
        <v>23354</v>
      </c>
      <c r="D593" s="9">
        <f>+VLOOKUP(A593,Regiones!$A$2:$C$26,3,FALSE)</f>
        <v>5801692</v>
      </c>
      <c r="E593" s="11">
        <f t="shared" si="0"/>
        <v>4.0253774243789574E-3</v>
      </c>
      <c r="F593" s="11">
        <f t="shared" si="1"/>
        <v>0.18380827524108484</v>
      </c>
    </row>
    <row r="594" spans="1:6" ht="15.75" customHeight="1">
      <c r="A594" s="5">
        <v>6</v>
      </c>
      <c r="B594" s="7">
        <v>37</v>
      </c>
      <c r="C594" s="7">
        <v>22475</v>
      </c>
      <c r="D594" s="9">
        <f>+VLOOKUP(A594,Regiones!$A$2:$C$26,3,FALSE)</f>
        <v>5801692</v>
      </c>
      <c r="E594" s="11">
        <f t="shared" si="0"/>
        <v>3.8738698986433614E-3</v>
      </c>
      <c r="F594" s="11">
        <f t="shared" si="1"/>
        <v>0.1876821451397282</v>
      </c>
    </row>
    <row r="595" spans="1:6" ht="15.75" customHeight="1">
      <c r="A595" s="5">
        <v>6</v>
      </c>
      <c r="B595" s="7">
        <v>38</v>
      </c>
      <c r="C595" s="7">
        <v>21971</v>
      </c>
      <c r="D595" s="9">
        <f>+VLOOKUP(A595,Regiones!$A$2:$C$26,3,FALSE)</f>
        <v>5801692</v>
      </c>
      <c r="E595" s="11">
        <f t="shared" si="0"/>
        <v>3.7869986893478663E-3</v>
      </c>
      <c r="F595" s="11">
        <f t="shared" si="1"/>
        <v>0.19146914382907607</v>
      </c>
    </row>
    <row r="596" spans="1:6" ht="15.75" customHeight="1">
      <c r="A596" s="5">
        <v>6</v>
      </c>
      <c r="B596" s="7">
        <v>39</v>
      </c>
      <c r="C596" s="7">
        <v>21404</v>
      </c>
      <c r="D596" s="9">
        <f>+VLOOKUP(A596,Regiones!$A$2:$C$26,3,FALSE)</f>
        <v>5801692</v>
      </c>
      <c r="E596" s="11">
        <f t="shared" si="0"/>
        <v>3.6892685788904342E-3</v>
      </c>
      <c r="F596" s="11">
        <f t="shared" si="1"/>
        <v>0.1951584124079665</v>
      </c>
    </row>
    <row r="597" spans="1:6" ht="15.75" customHeight="1">
      <c r="A597" s="5">
        <v>6</v>
      </c>
      <c r="B597" s="7">
        <v>40</v>
      </c>
      <c r="C597" s="7">
        <v>21322</v>
      </c>
      <c r="D597" s="9">
        <f>+VLOOKUP(A597,Regiones!$A$2:$C$26,3,FALSE)</f>
        <v>5801692</v>
      </c>
      <c r="E597" s="11">
        <f t="shared" si="0"/>
        <v>3.6751347710288654E-3</v>
      </c>
      <c r="F597" s="11">
        <f t="shared" si="1"/>
        <v>0.19883354717899537</v>
      </c>
    </row>
    <row r="598" spans="1:6" ht="15.75" customHeight="1">
      <c r="A598" s="5">
        <v>6</v>
      </c>
      <c r="B598" s="7">
        <v>41</v>
      </c>
      <c r="C598" s="7">
        <v>19422</v>
      </c>
      <c r="D598" s="9">
        <f>+VLOOKUP(A598,Regiones!$A$2:$C$26,3,FALSE)</f>
        <v>5801692</v>
      </c>
      <c r="E598" s="11">
        <f t="shared" si="0"/>
        <v>3.3476441010656891E-3</v>
      </c>
      <c r="F598" s="11">
        <f t="shared" si="1"/>
        <v>0.20218119128006107</v>
      </c>
    </row>
    <row r="599" spans="1:6" ht="15.75" customHeight="1">
      <c r="A599" s="5">
        <v>6</v>
      </c>
      <c r="B599" s="7">
        <v>42</v>
      </c>
      <c r="C599" s="7">
        <v>19142</v>
      </c>
      <c r="D599" s="9">
        <f>+VLOOKUP(A599,Regiones!$A$2:$C$26,3,FALSE)</f>
        <v>5801692</v>
      </c>
      <c r="E599" s="11">
        <f t="shared" si="0"/>
        <v>3.2993823181237474E-3</v>
      </c>
      <c r="F599" s="11">
        <f t="shared" si="1"/>
        <v>0.20548057359818481</v>
      </c>
    </row>
    <row r="600" spans="1:6" ht="15.75" customHeight="1">
      <c r="A600" s="5">
        <v>6</v>
      </c>
      <c r="B600" s="7">
        <v>43</v>
      </c>
      <c r="C600" s="7">
        <v>18272</v>
      </c>
      <c r="D600" s="9">
        <f>+VLOOKUP(A600,Regiones!$A$2:$C$26,3,FALSE)</f>
        <v>5801692</v>
      </c>
      <c r="E600" s="11">
        <f t="shared" si="0"/>
        <v>3.149426063982714E-3</v>
      </c>
      <c r="F600" s="11">
        <f t="shared" si="1"/>
        <v>0.20862999966216753</v>
      </c>
    </row>
    <row r="601" spans="1:6" ht="15.75" customHeight="1">
      <c r="A601" s="5">
        <v>6</v>
      </c>
      <c r="B601" s="7">
        <v>44</v>
      </c>
      <c r="C601" s="7">
        <v>17641</v>
      </c>
      <c r="D601" s="9">
        <f>+VLOOKUP(A601,Regiones!$A$2:$C$26,3,FALSE)</f>
        <v>5801692</v>
      </c>
      <c r="E601" s="11">
        <f t="shared" si="0"/>
        <v>3.0406646888528383E-3</v>
      </c>
      <c r="F601" s="11">
        <f t="shared" si="1"/>
        <v>0.21167066435102036</v>
      </c>
    </row>
    <row r="602" spans="1:6" ht="15.75" customHeight="1">
      <c r="A602" s="5">
        <v>6</v>
      </c>
      <c r="B602" s="7">
        <v>45</v>
      </c>
      <c r="C602" s="7">
        <v>18149</v>
      </c>
      <c r="D602" s="9">
        <f>+VLOOKUP(A602,Regiones!$A$2:$C$26,3,FALSE)</f>
        <v>5801692</v>
      </c>
      <c r="E602" s="11">
        <f t="shared" si="0"/>
        <v>3.1282253521903612E-3</v>
      </c>
      <c r="F602" s="11">
        <f t="shared" si="1"/>
        <v>0.21479888970321073</v>
      </c>
    </row>
    <row r="603" spans="1:6" ht="15.75" customHeight="1">
      <c r="A603" s="5">
        <v>6</v>
      </c>
      <c r="B603" s="7">
        <v>46</v>
      </c>
      <c r="C603" s="7">
        <v>18227</v>
      </c>
      <c r="D603" s="9">
        <f>+VLOOKUP(A603,Regiones!$A$2:$C$26,3,FALSE)</f>
        <v>5801692</v>
      </c>
      <c r="E603" s="11">
        <f t="shared" si="0"/>
        <v>3.1416697060099017E-3</v>
      </c>
      <c r="F603" s="11">
        <f t="shared" si="1"/>
        <v>0.21794055940922064</v>
      </c>
    </row>
    <row r="604" spans="1:6" ht="15.75" customHeight="1">
      <c r="A604" s="5">
        <v>6</v>
      </c>
      <c r="B604" s="7">
        <v>47</v>
      </c>
      <c r="C604" s="7">
        <v>18302</v>
      </c>
      <c r="D604" s="9">
        <f>+VLOOKUP(A604,Regiones!$A$2:$C$26,3,FALSE)</f>
        <v>5801692</v>
      </c>
      <c r="E604" s="11">
        <f t="shared" si="0"/>
        <v>3.1545969692979223E-3</v>
      </c>
      <c r="F604" s="11">
        <f t="shared" si="1"/>
        <v>0.22109515637851856</v>
      </c>
    </row>
    <row r="605" spans="1:6" ht="15.75" customHeight="1">
      <c r="A605" s="5">
        <v>6</v>
      </c>
      <c r="B605" s="7">
        <v>48</v>
      </c>
      <c r="C605" s="7">
        <v>18229</v>
      </c>
      <c r="D605" s="9">
        <f>+VLOOKUP(A605,Regiones!$A$2:$C$26,3,FALSE)</f>
        <v>5801692</v>
      </c>
      <c r="E605" s="11">
        <f t="shared" si="0"/>
        <v>3.1420144330309156E-3</v>
      </c>
      <c r="F605" s="11">
        <f t="shared" si="1"/>
        <v>0.22423717081154948</v>
      </c>
    </row>
    <row r="606" spans="1:6" ht="15.75" customHeight="1">
      <c r="A606" s="5">
        <v>6</v>
      </c>
      <c r="B606" s="7">
        <v>49</v>
      </c>
      <c r="C606" s="7">
        <v>17643</v>
      </c>
      <c r="D606" s="9">
        <f>+VLOOKUP(A606,Regiones!$A$2:$C$26,3,FALSE)</f>
        <v>5801692</v>
      </c>
      <c r="E606" s="11">
        <f t="shared" si="0"/>
        <v>3.0410094158738522E-3</v>
      </c>
      <c r="F606" s="11">
        <f t="shared" si="1"/>
        <v>0.22727818022742333</v>
      </c>
    </row>
    <row r="607" spans="1:6" ht="15.75" customHeight="1">
      <c r="A607" s="5">
        <v>6</v>
      </c>
      <c r="B607" s="7">
        <v>50</v>
      </c>
      <c r="C607" s="7">
        <v>17939</v>
      </c>
      <c r="D607" s="9">
        <f>+VLOOKUP(A607,Regiones!$A$2:$C$26,3,FALSE)</f>
        <v>5801692</v>
      </c>
      <c r="E607" s="11">
        <f t="shared" si="0"/>
        <v>3.0920290149839048E-3</v>
      </c>
      <c r="F607" s="11">
        <f t="shared" si="1"/>
        <v>0.23037020924240723</v>
      </c>
    </row>
    <row r="608" spans="1:6" ht="15.75" customHeight="1">
      <c r="A608" s="5">
        <v>6</v>
      </c>
      <c r="B608" s="7">
        <v>51</v>
      </c>
      <c r="C608" s="7">
        <v>16983</v>
      </c>
      <c r="D608" s="9">
        <f>+VLOOKUP(A608,Regiones!$A$2:$C$26,3,FALSE)</f>
        <v>5801692</v>
      </c>
      <c r="E608" s="11">
        <f t="shared" si="0"/>
        <v>2.9272494989392751E-3</v>
      </c>
      <c r="F608" s="11">
        <f t="shared" si="1"/>
        <v>0.2332974587413465</v>
      </c>
    </row>
    <row r="609" spans="1:6" ht="15.75" customHeight="1">
      <c r="A609" s="5">
        <v>6</v>
      </c>
      <c r="B609" s="7">
        <v>52</v>
      </c>
      <c r="C609" s="7">
        <v>16758</v>
      </c>
      <c r="D609" s="9">
        <f>+VLOOKUP(A609,Regiones!$A$2:$C$26,3,FALSE)</f>
        <v>5801692</v>
      </c>
      <c r="E609" s="11">
        <f t="shared" si="0"/>
        <v>2.8884677090752148E-3</v>
      </c>
      <c r="F609" s="11">
        <f t="shared" si="1"/>
        <v>0.23618592645042172</v>
      </c>
    </row>
    <row r="610" spans="1:6" ht="15.75" customHeight="1">
      <c r="A610" s="5">
        <v>6</v>
      </c>
      <c r="B610" s="7">
        <v>53</v>
      </c>
      <c r="C610" s="7">
        <v>17288</v>
      </c>
      <c r="D610" s="9">
        <f>+VLOOKUP(A610,Regiones!$A$2:$C$26,3,FALSE)</f>
        <v>5801692</v>
      </c>
      <c r="E610" s="11">
        <f t="shared" si="0"/>
        <v>2.9798203696438899E-3</v>
      </c>
      <c r="F610" s="11">
        <f t="shared" si="1"/>
        <v>0.23916574682006561</v>
      </c>
    </row>
    <row r="611" spans="1:6" ht="15.75" customHeight="1">
      <c r="A611" s="5">
        <v>6</v>
      </c>
      <c r="B611" s="7">
        <v>54</v>
      </c>
      <c r="C611" s="7">
        <v>16916</v>
      </c>
      <c r="D611" s="9">
        <f>+VLOOKUP(A611,Regiones!$A$2:$C$26,3,FALSE)</f>
        <v>5801692</v>
      </c>
      <c r="E611" s="11">
        <f t="shared" si="0"/>
        <v>2.9157011437353103E-3</v>
      </c>
      <c r="F611" s="11">
        <f t="shared" si="1"/>
        <v>0.24208144796380093</v>
      </c>
    </row>
    <row r="612" spans="1:6" ht="15.75" customHeight="1">
      <c r="A612" s="5">
        <v>6</v>
      </c>
      <c r="B612" s="7">
        <v>55</v>
      </c>
      <c r="C612" s="7">
        <v>17249</v>
      </c>
      <c r="D612" s="9">
        <f>+VLOOKUP(A612,Regiones!$A$2:$C$26,3,FALSE)</f>
        <v>5801692</v>
      </c>
      <c r="E612" s="11">
        <f t="shared" si="0"/>
        <v>2.9730981927341194E-3</v>
      </c>
      <c r="F612" s="11">
        <f t="shared" si="1"/>
        <v>0.24505454615653505</v>
      </c>
    </row>
    <row r="613" spans="1:6" ht="15.75" customHeight="1">
      <c r="A613" s="5">
        <v>6</v>
      </c>
      <c r="B613" s="7">
        <v>56</v>
      </c>
      <c r="C613" s="7">
        <v>16730</v>
      </c>
      <c r="D613" s="9">
        <f>+VLOOKUP(A613,Regiones!$A$2:$C$26,3,FALSE)</f>
        <v>5801692</v>
      </c>
      <c r="E613" s="11">
        <f t="shared" si="0"/>
        <v>2.8836415307810204E-3</v>
      </c>
      <c r="F613" s="11">
        <f t="shared" si="1"/>
        <v>0.24793818768731607</v>
      </c>
    </row>
    <row r="614" spans="1:6" ht="15.75" customHeight="1">
      <c r="A614" s="5">
        <v>6</v>
      </c>
      <c r="B614" s="7">
        <v>57</v>
      </c>
      <c r="C614" s="7">
        <v>16959</v>
      </c>
      <c r="D614" s="9">
        <f>+VLOOKUP(A614,Regiones!$A$2:$C$26,3,FALSE)</f>
        <v>5801692</v>
      </c>
      <c r="E614" s="11">
        <f t="shared" si="0"/>
        <v>2.9231127746871086E-3</v>
      </c>
      <c r="F614" s="11">
        <f t="shared" si="1"/>
        <v>0.25086130046200317</v>
      </c>
    </row>
    <row r="615" spans="1:6" ht="15.75" customHeight="1">
      <c r="A615" s="5">
        <v>6</v>
      </c>
      <c r="B615" s="7">
        <v>58</v>
      </c>
      <c r="C615" s="7">
        <v>16196</v>
      </c>
      <c r="D615" s="9">
        <f>+VLOOKUP(A615,Regiones!$A$2:$C$26,3,FALSE)</f>
        <v>5801692</v>
      </c>
      <c r="E615" s="11">
        <f t="shared" si="0"/>
        <v>2.791599416170317E-3</v>
      </c>
      <c r="F615" s="11">
        <f t="shared" si="1"/>
        <v>0.25365289987817347</v>
      </c>
    </row>
    <row r="616" spans="1:6" ht="15.75" customHeight="1">
      <c r="A616" s="5">
        <v>6</v>
      </c>
      <c r="B616" s="7">
        <v>59</v>
      </c>
      <c r="C616" s="7">
        <v>15722</v>
      </c>
      <c r="D616" s="9">
        <f>+VLOOKUP(A616,Regiones!$A$2:$C$26,3,FALSE)</f>
        <v>5801692</v>
      </c>
      <c r="E616" s="11">
        <f t="shared" si="0"/>
        <v>2.7098991121900303E-3</v>
      </c>
      <c r="F616" s="11">
        <f t="shared" si="1"/>
        <v>0.25636279899036352</v>
      </c>
    </row>
    <row r="617" spans="1:6" ht="15.75" customHeight="1">
      <c r="A617" s="5">
        <v>6</v>
      </c>
      <c r="B617" s="7">
        <v>60</v>
      </c>
      <c r="C617" s="7">
        <v>16429</v>
      </c>
      <c r="D617" s="9">
        <f>+VLOOKUP(A617,Regiones!$A$2:$C$26,3,FALSE)</f>
        <v>5801692</v>
      </c>
      <c r="E617" s="11">
        <f t="shared" si="0"/>
        <v>2.831760114118433E-3</v>
      </c>
      <c r="F617" s="11">
        <f t="shared" si="1"/>
        <v>0.25919455910448197</v>
      </c>
    </row>
    <row r="618" spans="1:6" ht="15.75" customHeight="1">
      <c r="A618" s="5">
        <v>6</v>
      </c>
      <c r="B618" s="7">
        <v>61</v>
      </c>
      <c r="C618" s="7">
        <v>14944</v>
      </c>
      <c r="D618" s="9">
        <f>+VLOOKUP(A618,Regiones!$A$2:$C$26,3,FALSE)</f>
        <v>5801692</v>
      </c>
      <c r="E618" s="11">
        <f t="shared" si="0"/>
        <v>2.5758003010156348E-3</v>
      </c>
      <c r="F618" s="11">
        <f t="shared" si="1"/>
        <v>0.26177035940549759</v>
      </c>
    </row>
    <row r="619" spans="1:6" ht="15.75" customHeight="1">
      <c r="A619" s="5">
        <v>6</v>
      </c>
      <c r="B619" s="7">
        <v>62</v>
      </c>
      <c r="C619" s="7">
        <v>14661</v>
      </c>
      <c r="D619" s="9">
        <f>+VLOOKUP(A619,Regiones!$A$2:$C$26,3,FALSE)</f>
        <v>5801692</v>
      </c>
      <c r="E619" s="11">
        <f t="shared" si="0"/>
        <v>2.5270214275421722E-3</v>
      </c>
      <c r="F619" s="11">
        <f t="shared" si="1"/>
        <v>0.26429738083303977</v>
      </c>
    </row>
    <row r="620" spans="1:6" ht="15.75" customHeight="1">
      <c r="A620" s="5">
        <v>6</v>
      </c>
      <c r="B620" s="7">
        <v>63</v>
      </c>
      <c r="C620" s="7">
        <v>14046</v>
      </c>
      <c r="D620" s="9">
        <f>+VLOOKUP(A620,Regiones!$A$2:$C$26,3,FALSE)</f>
        <v>5801692</v>
      </c>
      <c r="E620" s="11">
        <f t="shared" si="0"/>
        <v>2.4210178685804074E-3</v>
      </c>
      <c r="F620" s="11">
        <f t="shared" si="1"/>
        <v>0.26671839870162017</v>
      </c>
    </row>
    <row r="621" spans="1:6" ht="15.75" customHeight="1">
      <c r="A621" s="5">
        <v>6</v>
      </c>
      <c r="B621" s="7">
        <v>64</v>
      </c>
      <c r="C621" s="7">
        <v>13133</v>
      </c>
      <c r="D621" s="9">
        <f>+VLOOKUP(A621,Regiones!$A$2:$C$26,3,FALSE)</f>
        <v>5801692</v>
      </c>
      <c r="E621" s="11">
        <f t="shared" si="0"/>
        <v>2.2636499834875756E-3</v>
      </c>
      <c r="F621" s="11">
        <f t="shared" si="1"/>
        <v>0.26898204868510778</v>
      </c>
    </row>
    <row r="622" spans="1:6" ht="15.75" customHeight="1">
      <c r="A622" s="5">
        <v>6</v>
      </c>
      <c r="B622" s="7">
        <v>65</v>
      </c>
      <c r="C622" s="7">
        <v>13514</v>
      </c>
      <c r="D622" s="9">
        <f>+VLOOKUP(A622,Regiones!$A$2:$C$26,3,FALSE)</f>
        <v>5801692</v>
      </c>
      <c r="E622" s="11">
        <f t="shared" si="0"/>
        <v>2.3293204809907179E-3</v>
      </c>
      <c r="F622" s="11">
        <f t="shared" si="1"/>
        <v>0.27131136916609849</v>
      </c>
    </row>
    <row r="623" spans="1:6" ht="15.75" customHeight="1">
      <c r="A623" s="5">
        <v>6</v>
      </c>
      <c r="B623" s="7">
        <v>66</v>
      </c>
      <c r="C623" s="7">
        <v>12419</v>
      </c>
      <c r="D623" s="9">
        <f>+VLOOKUP(A623,Regiones!$A$2:$C$26,3,FALSE)</f>
        <v>5801692</v>
      </c>
      <c r="E623" s="11">
        <f t="shared" si="0"/>
        <v>2.1405824369856241E-3</v>
      </c>
      <c r="F623" s="11">
        <f t="shared" si="1"/>
        <v>0.27345195160308411</v>
      </c>
    </row>
    <row r="624" spans="1:6" ht="15.75" customHeight="1">
      <c r="A624" s="5">
        <v>6</v>
      </c>
      <c r="B624" s="7">
        <v>67</v>
      </c>
      <c r="C624" s="7">
        <v>11489</v>
      </c>
      <c r="D624" s="9">
        <f>+VLOOKUP(A624,Regiones!$A$2:$C$26,3,FALSE)</f>
        <v>5801692</v>
      </c>
      <c r="E624" s="11">
        <f t="shared" si="0"/>
        <v>1.980284372214175E-3</v>
      </c>
      <c r="F624" s="11">
        <f t="shared" si="1"/>
        <v>0.27543223597529831</v>
      </c>
    </row>
    <row r="625" spans="1:6" ht="15.75" customHeight="1">
      <c r="A625" s="5">
        <v>6</v>
      </c>
      <c r="B625" s="7">
        <v>68</v>
      </c>
      <c r="C625" s="7">
        <v>10752</v>
      </c>
      <c r="D625" s="9">
        <f>+VLOOKUP(A625,Regiones!$A$2:$C$26,3,FALSE)</f>
        <v>5801692</v>
      </c>
      <c r="E625" s="11">
        <f t="shared" si="0"/>
        <v>1.8532524649705637E-3</v>
      </c>
      <c r="F625" s="11">
        <f t="shared" si="1"/>
        <v>0.2772854884402689</v>
      </c>
    </row>
    <row r="626" spans="1:6" ht="15.75" customHeight="1">
      <c r="A626" s="5">
        <v>6</v>
      </c>
      <c r="B626" s="7">
        <v>69</v>
      </c>
      <c r="C626" s="7">
        <v>10206</v>
      </c>
      <c r="D626" s="9">
        <f>+VLOOKUP(A626,Regiones!$A$2:$C$26,3,FALSE)</f>
        <v>5801692</v>
      </c>
      <c r="E626" s="11">
        <f t="shared" si="0"/>
        <v>1.7591419882337772E-3</v>
      </c>
      <c r="F626" s="11">
        <f t="shared" si="1"/>
        <v>0.27904463042850269</v>
      </c>
    </row>
    <row r="627" spans="1:6" ht="15.75" customHeight="1">
      <c r="A627" s="5">
        <v>6</v>
      </c>
      <c r="B627" s="7">
        <v>70</v>
      </c>
      <c r="C627" s="7">
        <v>10406</v>
      </c>
      <c r="D627" s="9">
        <f>+VLOOKUP(A627,Regiones!$A$2:$C$26,3,FALSE)</f>
        <v>5801692</v>
      </c>
      <c r="E627" s="11">
        <f t="shared" si="0"/>
        <v>1.7936146903351643E-3</v>
      </c>
      <c r="F627" s="11">
        <f t="shared" si="1"/>
        <v>0.28083824511883787</v>
      </c>
    </row>
    <row r="628" spans="1:6" ht="15.75" customHeight="1">
      <c r="A628" s="5">
        <v>6</v>
      </c>
      <c r="B628" s="7">
        <v>71</v>
      </c>
      <c r="C628" s="7">
        <v>9161</v>
      </c>
      <c r="D628" s="9">
        <f>+VLOOKUP(A628,Regiones!$A$2:$C$26,3,FALSE)</f>
        <v>5801692</v>
      </c>
      <c r="E628" s="11">
        <f t="shared" si="0"/>
        <v>1.5790221197540303E-3</v>
      </c>
      <c r="F628" s="11">
        <f t="shared" si="1"/>
        <v>0.2824172672385919</v>
      </c>
    </row>
    <row r="629" spans="1:6" ht="15.75" customHeight="1">
      <c r="A629" s="5">
        <v>6</v>
      </c>
      <c r="B629" s="7">
        <v>72</v>
      </c>
      <c r="C629" s="7">
        <v>8591</v>
      </c>
      <c r="D629" s="9">
        <f>+VLOOKUP(A629,Regiones!$A$2:$C$26,3,FALSE)</f>
        <v>5801692</v>
      </c>
      <c r="E629" s="11">
        <f t="shared" si="0"/>
        <v>1.4807749187650775E-3</v>
      </c>
      <c r="F629" s="11">
        <f t="shared" si="1"/>
        <v>0.28389804215735698</v>
      </c>
    </row>
    <row r="630" spans="1:6" ht="15.75" customHeight="1">
      <c r="A630" s="5">
        <v>6</v>
      </c>
      <c r="B630" s="7">
        <v>73</v>
      </c>
      <c r="C630" s="7">
        <v>8298</v>
      </c>
      <c r="D630" s="9">
        <f>+VLOOKUP(A630,Regiones!$A$2:$C$26,3,FALSE)</f>
        <v>5801692</v>
      </c>
      <c r="E630" s="11">
        <f t="shared" si="0"/>
        <v>1.4302724101865455E-3</v>
      </c>
      <c r="F630" s="11">
        <f t="shared" si="1"/>
        <v>0.28532831456754354</v>
      </c>
    </row>
    <row r="631" spans="1:6" ht="15.75" customHeight="1">
      <c r="A631" s="5">
        <v>6</v>
      </c>
      <c r="B631" s="7">
        <v>74</v>
      </c>
      <c r="C631" s="7">
        <v>7969</v>
      </c>
      <c r="D631" s="9">
        <f>+VLOOKUP(A631,Regiones!$A$2:$C$26,3,FALSE)</f>
        <v>5801692</v>
      </c>
      <c r="E631" s="11">
        <f t="shared" si="0"/>
        <v>1.373564815229764E-3</v>
      </c>
      <c r="F631" s="11">
        <f t="shared" si="1"/>
        <v>0.28670187938277331</v>
      </c>
    </row>
    <row r="632" spans="1:6" ht="15.75" customHeight="1">
      <c r="A632" s="5">
        <v>6</v>
      </c>
      <c r="B632" s="7">
        <v>75</v>
      </c>
      <c r="C632" s="7">
        <v>7856</v>
      </c>
      <c r="D632" s="9">
        <f>+VLOOKUP(A632,Regiones!$A$2:$C$26,3,FALSE)</f>
        <v>5801692</v>
      </c>
      <c r="E632" s="11">
        <f t="shared" si="0"/>
        <v>1.3540877385424803E-3</v>
      </c>
      <c r="F632" s="11">
        <f t="shared" si="1"/>
        <v>0.28805596712131576</v>
      </c>
    </row>
    <row r="633" spans="1:6" ht="15.75" customHeight="1">
      <c r="A633" s="5">
        <v>6</v>
      </c>
      <c r="B633" s="7">
        <v>76</v>
      </c>
      <c r="C633" s="7">
        <v>7228</v>
      </c>
      <c r="D633" s="9">
        <f>+VLOOKUP(A633,Regiones!$A$2:$C$26,3,FALSE)</f>
        <v>5801692</v>
      </c>
      <c r="E633" s="11">
        <f t="shared" si="0"/>
        <v>1.2458434539441253E-3</v>
      </c>
      <c r="F633" s="11">
        <f t="shared" si="1"/>
        <v>0.28930181057525989</v>
      </c>
    </row>
    <row r="634" spans="1:6" ht="15.75" customHeight="1">
      <c r="A634" s="5">
        <v>6</v>
      </c>
      <c r="B634" s="7">
        <v>77</v>
      </c>
      <c r="C634" s="7">
        <v>6654</v>
      </c>
      <c r="D634" s="9">
        <f>+VLOOKUP(A634,Regiones!$A$2:$C$26,3,FALSE)</f>
        <v>5801692</v>
      </c>
      <c r="E634" s="11">
        <f t="shared" si="0"/>
        <v>1.1469067989131447E-3</v>
      </c>
      <c r="F634" s="11">
        <f t="shared" si="1"/>
        <v>0.29044871737417305</v>
      </c>
    </row>
    <row r="635" spans="1:6" ht="15.75" customHeight="1">
      <c r="A635" s="5">
        <v>6</v>
      </c>
      <c r="B635" s="7">
        <v>78</v>
      </c>
      <c r="C635" s="7">
        <v>6698</v>
      </c>
      <c r="D635" s="9">
        <f>+VLOOKUP(A635,Regiones!$A$2:$C$26,3,FALSE)</f>
        <v>5801692</v>
      </c>
      <c r="E635" s="11">
        <f t="shared" si="0"/>
        <v>1.1544907933754497E-3</v>
      </c>
      <c r="F635" s="11">
        <f t="shared" si="1"/>
        <v>0.29160320816754848</v>
      </c>
    </row>
    <row r="636" spans="1:6" ht="15.75" customHeight="1">
      <c r="A636" s="5">
        <v>6</v>
      </c>
      <c r="B636" s="7">
        <v>79</v>
      </c>
      <c r="C636" s="7">
        <v>6290</v>
      </c>
      <c r="D636" s="9">
        <f>+VLOOKUP(A636,Regiones!$A$2:$C$26,3,FALSE)</f>
        <v>5801692</v>
      </c>
      <c r="E636" s="11">
        <f t="shared" si="0"/>
        <v>1.0841664810886205E-3</v>
      </c>
      <c r="F636" s="11">
        <f t="shared" si="1"/>
        <v>0.29268737464863709</v>
      </c>
    </row>
    <row r="637" spans="1:6" ht="15.75" customHeight="1">
      <c r="A637" s="5">
        <v>6</v>
      </c>
      <c r="B637" s="7">
        <v>80</v>
      </c>
      <c r="C637" s="7">
        <v>6136</v>
      </c>
      <c r="D637" s="9">
        <f>+VLOOKUP(A637,Regiones!$A$2:$C$26,3,FALSE)</f>
        <v>5801692</v>
      </c>
      <c r="E637" s="11">
        <f t="shared" si="0"/>
        <v>1.0576225004705524E-3</v>
      </c>
      <c r="F637" s="11">
        <f t="shared" si="1"/>
        <v>0.29374499714910762</v>
      </c>
    </row>
    <row r="638" spans="1:6" ht="15.75" customHeight="1">
      <c r="A638" s="5">
        <v>6</v>
      </c>
      <c r="B638" s="7">
        <v>81</v>
      </c>
      <c r="C638" s="7">
        <v>5268</v>
      </c>
      <c r="D638" s="9">
        <f>+VLOOKUP(A638,Regiones!$A$2:$C$26,3,FALSE)</f>
        <v>5801692</v>
      </c>
      <c r="E638" s="11">
        <f t="shared" si="0"/>
        <v>9.0801097335053288E-4</v>
      </c>
      <c r="F638" s="11">
        <f t="shared" si="1"/>
        <v>0.29465300812245815</v>
      </c>
    </row>
    <row r="639" spans="1:6" ht="15.75" customHeight="1">
      <c r="A639" s="5">
        <v>6</v>
      </c>
      <c r="B639" s="7">
        <v>82</v>
      </c>
      <c r="C639" s="7">
        <v>4693</v>
      </c>
      <c r="D639" s="9">
        <f>+VLOOKUP(A639,Regiones!$A$2:$C$26,3,FALSE)</f>
        <v>5801692</v>
      </c>
      <c r="E639" s="11">
        <f t="shared" si="0"/>
        <v>8.0890195480904541E-4</v>
      </c>
      <c r="F639" s="11">
        <f t="shared" si="1"/>
        <v>0.29546191007726719</v>
      </c>
    </row>
    <row r="640" spans="1:6" ht="15.75" customHeight="1">
      <c r="A640" s="5">
        <v>6</v>
      </c>
      <c r="B640" s="7">
        <v>83</v>
      </c>
      <c r="C640" s="7">
        <v>4439</v>
      </c>
      <c r="D640" s="9">
        <f>+VLOOKUP(A640,Regiones!$A$2:$C$26,3,FALSE)</f>
        <v>5801692</v>
      </c>
      <c r="E640" s="11">
        <f t="shared" si="0"/>
        <v>7.6512162314028396E-4</v>
      </c>
      <c r="F640" s="11">
        <f t="shared" si="1"/>
        <v>0.29622703170040748</v>
      </c>
    </row>
    <row r="641" spans="1:6" ht="15.75" customHeight="1">
      <c r="A641" s="5">
        <v>6</v>
      </c>
      <c r="B641" s="7">
        <v>84</v>
      </c>
      <c r="C641" s="7">
        <v>3686</v>
      </c>
      <c r="D641" s="9">
        <f>+VLOOKUP(A641,Regiones!$A$2:$C$26,3,FALSE)</f>
        <v>5801692</v>
      </c>
      <c r="E641" s="11">
        <f t="shared" si="0"/>
        <v>6.3533189972856199E-4</v>
      </c>
      <c r="F641" s="11">
        <f t="shared" si="1"/>
        <v>0.29686236360013607</v>
      </c>
    </row>
    <row r="642" spans="1:6" ht="15.75" customHeight="1">
      <c r="A642" s="5">
        <v>6</v>
      </c>
      <c r="B642" s="7">
        <v>85</v>
      </c>
      <c r="C642" s="7">
        <v>3223</v>
      </c>
      <c r="D642" s="9">
        <f>+VLOOKUP(A642,Regiones!$A$2:$C$26,3,FALSE)</f>
        <v>5801692</v>
      </c>
      <c r="E642" s="11">
        <f t="shared" si="0"/>
        <v>5.555275943638511E-4</v>
      </c>
      <c r="F642" s="11">
        <f t="shared" si="1"/>
        <v>0.29741789119449991</v>
      </c>
    </row>
    <row r="643" spans="1:6" ht="15.75" customHeight="1">
      <c r="A643" s="5">
        <v>6</v>
      </c>
      <c r="B643" s="7">
        <v>86</v>
      </c>
      <c r="C643" s="7">
        <v>2825</v>
      </c>
      <c r="D643" s="9">
        <f>+VLOOKUP(A643,Regiones!$A$2:$C$26,3,FALSE)</f>
        <v>5801692</v>
      </c>
      <c r="E643" s="11">
        <f t="shared" si="0"/>
        <v>4.8692691718209101E-4</v>
      </c>
      <c r="F643" s="11">
        <f t="shared" si="1"/>
        <v>0.29790481811168201</v>
      </c>
    </row>
    <row r="644" spans="1:6" ht="15.75" customHeight="1">
      <c r="A644" s="5">
        <v>6</v>
      </c>
      <c r="B644" s="7">
        <v>87</v>
      </c>
      <c r="C644" s="7">
        <v>2398</v>
      </c>
      <c r="D644" s="9">
        <f>+VLOOKUP(A644,Regiones!$A$2:$C$26,3,FALSE)</f>
        <v>5801692</v>
      </c>
      <c r="E644" s="11">
        <f t="shared" si="0"/>
        <v>4.1332769819562985E-4</v>
      </c>
      <c r="F644" s="11">
        <f t="shared" si="1"/>
        <v>0.29831814580987764</v>
      </c>
    </row>
    <row r="645" spans="1:6" ht="15.75" customHeight="1">
      <c r="A645" s="5">
        <v>6</v>
      </c>
      <c r="B645" s="7">
        <v>88</v>
      </c>
      <c r="C645" s="7">
        <v>1928</v>
      </c>
      <c r="D645" s="9">
        <f>+VLOOKUP(A645,Regiones!$A$2:$C$26,3,FALSE)</f>
        <v>5801692</v>
      </c>
      <c r="E645" s="11">
        <f t="shared" si="0"/>
        <v>3.3231684825737041E-4</v>
      </c>
      <c r="F645" s="11">
        <f t="shared" si="1"/>
        <v>0.298650462658135</v>
      </c>
    </row>
    <row r="646" spans="1:6" ht="15.75" customHeight="1">
      <c r="A646" s="5">
        <v>6</v>
      </c>
      <c r="B646" s="7">
        <v>89</v>
      </c>
      <c r="C646" s="7">
        <v>1552</v>
      </c>
      <c r="D646" s="9">
        <f>+VLOOKUP(A646,Regiones!$A$2:$C$26,3,FALSE)</f>
        <v>5801692</v>
      </c>
      <c r="E646" s="11">
        <f t="shared" si="0"/>
        <v>2.6750816830676291E-4</v>
      </c>
      <c r="F646" s="11">
        <f t="shared" si="1"/>
        <v>0.29891797082644178</v>
      </c>
    </row>
    <row r="647" spans="1:6" ht="15.75" customHeight="1">
      <c r="A647" s="5">
        <v>6</v>
      </c>
      <c r="B647" s="7">
        <v>90</v>
      </c>
      <c r="C647" s="7">
        <v>1319</v>
      </c>
      <c r="D647" s="9">
        <f>+VLOOKUP(A647,Regiones!$A$2:$C$26,3,FALSE)</f>
        <v>5801692</v>
      </c>
      <c r="E647" s="11">
        <f t="shared" si="0"/>
        <v>2.2734747035864711E-4</v>
      </c>
      <c r="F647" s="11">
        <f t="shared" si="1"/>
        <v>0.29914531829680041</v>
      </c>
    </row>
    <row r="648" spans="1:6" ht="15.75" customHeight="1">
      <c r="A648" s="5">
        <v>6</v>
      </c>
      <c r="B648" s="7">
        <v>91</v>
      </c>
      <c r="C648" s="7">
        <v>906</v>
      </c>
      <c r="D648" s="9">
        <f>+VLOOKUP(A648,Regiones!$A$2:$C$26,3,FALSE)</f>
        <v>5801692</v>
      </c>
      <c r="E648" s="11">
        <f t="shared" si="0"/>
        <v>1.56161340519283E-4</v>
      </c>
      <c r="F648" s="11">
        <f t="shared" si="1"/>
        <v>0.29930147963731968</v>
      </c>
    </row>
    <row r="649" spans="1:6" ht="15.75" customHeight="1">
      <c r="A649" s="5">
        <v>6</v>
      </c>
      <c r="B649" s="7">
        <v>92</v>
      </c>
      <c r="C649" s="7">
        <v>677</v>
      </c>
      <c r="D649" s="9">
        <f>+VLOOKUP(A649,Regiones!$A$2:$C$26,3,FALSE)</f>
        <v>5801692</v>
      </c>
      <c r="E649" s="11">
        <f t="shared" si="0"/>
        <v>1.1669009661319491E-4</v>
      </c>
      <c r="F649" s="11">
        <f t="shared" si="1"/>
        <v>0.29941816973393287</v>
      </c>
    </row>
    <row r="650" spans="1:6" ht="15.75" customHeight="1">
      <c r="A650" s="5">
        <v>6</v>
      </c>
      <c r="B650" s="7">
        <v>93</v>
      </c>
      <c r="C650" s="7">
        <v>530</v>
      </c>
      <c r="D650" s="9">
        <f>+VLOOKUP(A650,Regiones!$A$2:$C$26,3,FALSE)</f>
        <v>5801692</v>
      </c>
      <c r="E650" s="11">
        <f t="shared" si="0"/>
        <v>9.1352660568675486E-5</v>
      </c>
      <c r="F650" s="11">
        <f t="shared" si="1"/>
        <v>0.29950952239450157</v>
      </c>
    </row>
    <row r="651" spans="1:6" ht="15.75" customHeight="1">
      <c r="A651" s="5">
        <v>6</v>
      </c>
      <c r="B651" s="7">
        <v>94</v>
      </c>
      <c r="C651" s="7">
        <v>411</v>
      </c>
      <c r="D651" s="9">
        <f>+VLOOKUP(A651,Regiones!$A$2:$C$26,3,FALSE)</f>
        <v>5801692</v>
      </c>
      <c r="E651" s="11">
        <f t="shared" si="0"/>
        <v>7.0841402818350231E-5</v>
      </c>
      <c r="F651" s="11">
        <f t="shared" si="1"/>
        <v>0.29958036379731995</v>
      </c>
    </row>
    <row r="652" spans="1:6" ht="15.75" customHeight="1">
      <c r="A652" s="5">
        <v>6</v>
      </c>
      <c r="B652" s="7">
        <v>95</v>
      </c>
      <c r="C652" s="7">
        <v>292</v>
      </c>
      <c r="D652" s="9">
        <f>+VLOOKUP(A652,Regiones!$A$2:$C$26,3,FALSE)</f>
        <v>5801692</v>
      </c>
      <c r="E652" s="11">
        <f t="shared" si="0"/>
        <v>5.0330145068024983E-5</v>
      </c>
      <c r="F652" s="11">
        <f t="shared" si="1"/>
        <v>0.29963069394238795</v>
      </c>
    </row>
    <row r="653" spans="1:6" ht="15.75" customHeight="1">
      <c r="A653" s="5">
        <v>6</v>
      </c>
      <c r="B653" s="7">
        <v>96</v>
      </c>
      <c r="C653" s="7">
        <v>188</v>
      </c>
      <c r="D653" s="9">
        <f>+VLOOKUP(A653,Regiones!$A$2:$C$26,3,FALSE)</f>
        <v>5801692</v>
      </c>
      <c r="E653" s="11">
        <f t="shared" si="0"/>
        <v>3.2404339975303758E-5</v>
      </c>
      <c r="F653" s="11">
        <f t="shared" si="1"/>
        <v>0.29966309828236326</v>
      </c>
    </row>
    <row r="654" spans="1:6" ht="15.75" customHeight="1">
      <c r="A654" s="5">
        <v>6</v>
      </c>
      <c r="B654" s="7">
        <v>97</v>
      </c>
      <c r="C654" s="7">
        <v>129</v>
      </c>
      <c r="D654" s="9">
        <f>+VLOOKUP(A654,Regiones!$A$2:$C$26,3,FALSE)</f>
        <v>5801692</v>
      </c>
      <c r="E654" s="11">
        <f t="shared" si="0"/>
        <v>2.22348928553946E-5</v>
      </c>
      <c r="F654" s="11">
        <f t="shared" si="1"/>
        <v>0.29968533317521867</v>
      </c>
    </row>
    <row r="655" spans="1:6" ht="15.75" customHeight="1">
      <c r="A655" s="5">
        <v>6</v>
      </c>
      <c r="B655" s="7">
        <v>98</v>
      </c>
      <c r="C655" s="7">
        <v>99</v>
      </c>
      <c r="D655" s="9">
        <f>+VLOOKUP(A655,Regiones!$A$2:$C$26,3,FALSE)</f>
        <v>5801692</v>
      </c>
      <c r="E655" s="11">
        <f t="shared" si="0"/>
        <v>1.7063987540186554E-5</v>
      </c>
      <c r="F655" s="11">
        <f t="shared" si="1"/>
        <v>0.29970239716275887</v>
      </c>
    </row>
    <row r="656" spans="1:6" ht="15.75" customHeight="1">
      <c r="A656" s="5">
        <v>6</v>
      </c>
      <c r="B656" s="7">
        <v>99</v>
      </c>
      <c r="C656" s="7">
        <v>56</v>
      </c>
      <c r="D656" s="9">
        <f>+VLOOKUP(A656,Regiones!$A$2:$C$26,3,FALSE)</f>
        <v>5801692</v>
      </c>
      <c r="E656" s="11">
        <f t="shared" si="0"/>
        <v>9.6523565883883525E-6</v>
      </c>
      <c r="F656" s="11">
        <f t="shared" si="1"/>
        <v>0.29971204951934727</v>
      </c>
    </row>
    <row r="657" spans="1:6" ht="15.75" customHeight="1">
      <c r="A657" s="5">
        <v>6</v>
      </c>
      <c r="B657" s="7">
        <v>100</v>
      </c>
      <c r="C657" s="7">
        <v>42</v>
      </c>
      <c r="D657" s="9">
        <f>+VLOOKUP(A657,Regiones!$A$2:$C$26,3,FALSE)</f>
        <v>5801692</v>
      </c>
      <c r="E657" s="11">
        <f t="shared" si="0"/>
        <v>7.2392674412912644E-6</v>
      </c>
      <c r="F657" s="11">
        <f t="shared" si="1"/>
        <v>0.29971928878678855</v>
      </c>
    </row>
    <row r="658" spans="1:6" ht="15.75" customHeight="1">
      <c r="A658" s="5">
        <v>6</v>
      </c>
      <c r="B658" s="7">
        <v>101</v>
      </c>
      <c r="C658" s="7">
        <v>17</v>
      </c>
      <c r="D658" s="9">
        <f>+VLOOKUP(A658,Regiones!$A$2:$C$26,3,FALSE)</f>
        <v>5801692</v>
      </c>
      <c r="E658" s="11">
        <f t="shared" si="0"/>
        <v>2.9301796786178928E-6</v>
      </c>
      <c r="F658" s="11">
        <f t="shared" si="1"/>
        <v>0.29972221896646717</v>
      </c>
    </row>
    <row r="659" spans="1:6" ht="15.75" customHeight="1">
      <c r="A659" s="5">
        <v>6</v>
      </c>
      <c r="B659" s="7">
        <v>102</v>
      </c>
      <c r="C659" s="7">
        <v>9</v>
      </c>
      <c r="D659" s="9">
        <f>+VLOOKUP(A659,Regiones!$A$2:$C$26,3,FALSE)</f>
        <v>5801692</v>
      </c>
      <c r="E659" s="11">
        <f t="shared" si="0"/>
        <v>1.5512715945624139E-6</v>
      </c>
      <c r="F659" s="11">
        <f t="shared" si="1"/>
        <v>0.29972377023806174</v>
      </c>
    </row>
    <row r="660" spans="1:6" ht="15.75" customHeight="1">
      <c r="A660" s="5">
        <v>6</v>
      </c>
      <c r="B660" s="7">
        <v>103</v>
      </c>
      <c r="C660" s="7">
        <v>10</v>
      </c>
      <c r="D660" s="9">
        <f>+VLOOKUP(A660,Regiones!$A$2:$C$26,3,FALSE)</f>
        <v>5801692</v>
      </c>
      <c r="E660" s="11">
        <f t="shared" si="0"/>
        <v>1.7236351050693488E-6</v>
      </c>
      <c r="F660" s="11">
        <f t="shared" si="1"/>
        <v>0.29972549387316683</v>
      </c>
    </row>
    <row r="661" spans="1:6" ht="15.75" customHeight="1">
      <c r="A661" s="5">
        <v>6</v>
      </c>
      <c r="B661" s="7">
        <v>104</v>
      </c>
      <c r="C661" s="7">
        <v>2</v>
      </c>
      <c r="D661" s="9">
        <f>+VLOOKUP(A661,Regiones!$A$2:$C$26,3,FALSE)</f>
        <v>5801692</v>
      </c>
      <c r="E661" s="11">
        <f t="shared" si="0"/>
        <v>3.4472702101386972E-7</v>
      </c>
      <c r="F661" s="11">
        <f t="shared" si="1"/>
        <v>0.29972583860018787</v>
      </c>
    </row>
    <row r="662" spans="1:6" ht="15.75" customHeight="1">
      <c r="A662" s="5">
        <v>6</v>
      </c>
      <c r="B662" s="7">
        <v>105</v>
      </c>
      <c r="C662" s="7">
        <v>4</v>
      </c>
      <c r="D662" s="9">
        <f>+VLOOKUP(A662,Regiones!$A$2:$C$26,3,FALSE)</f>
        <v>5801692</v>
      </c>
      <c r="E662" s="11">
        <f t="shared" si="0"/>
        <v>6.8945404202773945E-7</v>
      </c>
      <c r="F662" s="11">
        <f t="shared" si="1"/>
        <v>0.29972652805422989</v>
      </c>
    </row>
    <row r="663" spans="1:6" ht="15.75" customHeight="1">
      <c r="A663" s="5">
        <v>6</v>
      </c>
      <c r="B663" s="7">
        <v>106</v>
      </c>
      <c r="C663" s="7">
        <v>4</v>
      </c>
      <c r="D663" s="9">
        <f>+VLOOKUP(A663,Regiones!$A$2:$C$26,3,FALSE)</f>
        <v>5801692</v>
      </c>
      <c r="E663" s="11">
        <f t="shared" si="0"/>
        <v>6.8945404202773945E-7</v>
      </c>
      <c r="F663" s="11">
        <f t="shared" si="1"/>
        <v>0.29972721750827191</v>
      </c>
    </row>
    <row r="664" spans="1:6" ht="15.75" customHeight="1">
      <c r="A664" s="5">
        <v>6</v>
      </c>
      <c r="B664" s="7">
        <v>107</v>
      </c>
      <c r="C664" s="7">
        <v>2</v>
      </c>
      <c r="D664" s="9">
        <f>+VLOOKUP(A664,Regiones!$A$2:$C$26,3,FALSE)</f>
        <v>5801692</v>
      </c>
      <c r="E664" s="11">
        <f t="shared" si="0"/>
        <v>3.4472702101386972E-7</v>
      </c>
      <c r="F664" s="11">
        <f t="shared" si="1"/>
        <v>0.29972756223529295</v>
      </c>
    </row>
    <row r="665" spans="1:6" ht="15.75" customHeight="1">
      <c r="A665" s="5">
        <v>6</v>
      </c>
      <c r="B665" s="7">
        <v>108</v>
      </c>
      <c r="C665" s="7">
        <v>2</v>
      </c>
      <c r="D665" s="9">
        <f>+VLOOKUP(A665,Regiones!$A$2:$C$26,3,FALSE)</f>
        <v>5801692</v>
      </c>
      <c r="E665" s="11">
        <f t="shared" si="0"/>
        <v>3.4472702101386972E-7</v>
      </c>
      <c r="F665" s="11">
        <f t="shared" si="1"/>
        <v>0.29972790696231399</v>
      </c>
    </row>
    <row r="666" spans="1:6" ht="15.75" customHeight="1">
      <c r="A666" s="5">
        <v>7</v>
      </c>
      <c r="B666" s="7">
        <v>0</v>
      </c>
      <c r="C666" s="7">
        <v>26697</v>
      </c>
      <c r="D666" s="9">
        <f>+VLOOKUP(A666,Regiones!$A$2:$C$26,3,FALSE)</f>
        <v>4459477</v>
      </c>
      <c r="E666" s="11">
        <f t="shared" si="0"/>
        <v>5.9865764527992854E-3</v>
      </c>
      <c r="F666" s="11">
        <f t="shared" si="1"/>
        <v>5.9865764527992854E-3</v>
      </c>
    </row>
    <row r="667" spans="1:6" ht="15.75" customHeight="1">
      <c r="A667" s="5">
        <v>7</v>
      </c>
      <c r="B667" s="7">
        <v>1</v>
      </c>
      <c r="C667" s="7">
        <v>25545</v>
      </c>
      <c r="D667" s="9">
        <f>+VLOOKUP(A667,Regiones!$A$2:$C$26,3,FALSE)</f>
        <v>4459477</v>
      </c>
      <c r="E667" s="11">
        <f t="shared" si="0"/>
        <v>5.7282501961552889E-3</v>
      </c>
      <c r="F667" s="11">
        <f t="shared" si="1"/>
        <v>1.1714826648954575E-2</v>
      </c>
    </row>
    <row r="668" spans="1:6" ht="15.75" customHeight="1">
      <c r="A668" s="5">
        <v>7</v>
      </c>
      <c r="B668" s="7">
        <v>2</v>
      </c>
      <c r="C668" s="7">
        <v>26074</v>
      </c>
      <c r="D668" s="9">
        <f>+VLOOKUP(A668,Regiones!$A$2:$C$26,3,FALSE)</f>
        <v>4459477</v>
      </c>
      <c r="E668" s="11">
        <f t="shared" si="0"/>
        <v>5.8468739719926797E-3</v>
      </c>
      <c r="F668" s="11">
        <f t="shared" si="1"/>
        <v>1.7561700620947255E-2</v>
      </c>
    </row>
    <row r="669" spans="1:6" ht="15.75" customHeight="1">
      <c r="A669" s="5">
        <v>7</v>
      </c>
      <c r="B669" s="7">
        <v>3</v>
      </c>
      <c r="C669" s="7">
        <v>25163</v>
      </c>
      <c r="D669" s="9">
        <f>+VLOOKUP(A669,Regiones!$A$2:$C$26,3,FALSE)</f>
        <v>4459477</v>
      </c>
      <c r="E669" s="11">
        <f t="shared" si="0"/>
        <v>5.6425899270250747E-3</v>
      </c>
      <c r="F669" s="11">
        <f t="shared" si="1"/>
        <v>2.320429054797233E-2</v>
      </c>
    </row>
    <row r="670" spans="1:6" ht="15.75" customHeight="1">
      <c r="A670" s="5">
        <v>7</v>
      </c>
      <c r="B670" s="7">
        <v>4</v>
      </c>
      <c r="C670" s="7">
        <v>25276</v>
      </c>
      <c r="D670" s="9">
        <f>+VLOOKUP(A670,Regiones!$A$2:$C$26,3,FALSE)</f>
        <v>4459477</v>
      </c>
      <c r="E670" s="11">
        <f t="shared" si="0"/>
        <v>5.6679292212965778E-3</v>
      </c>
      <c r="F670" s="11">
        <f t="shared" si="1"/>
        <v>2.8872219769268907E-2</v>
      </c>
    </row>
    <row r="671" spans="1:6" ht="15.75" customHeight="1">
      <c r="A671" s="5">
        <v>7</v>
      </c>
      <c r="B671" s="7">
        <v>5</v>
      </c>
      <c r="C671" s="7">
        <v>26379</v>
      </c>
      <c r="D671" s="9">
        <f>+VLOOKUP(A671,Regiones!$A$2:$C$26,3,FALSE)</f>
        <v>4459477</v>
      </c>
      <c r="E671" s="11">
        <f t="shared" si="0"/>
        <v>5.9152676423715154E-3</v>
      </c>
      <c r="F671" s="11">
        <f t="shared" si="1"/>
        <v>3.4787487411640422E-2</v>
      </c>
    </row>
    <row r="672" spans="1:6" ht="15.75" customHeight="1">
      <c r="A672" s="5">
        <v>7</v>
      </c>
      <c r="B672" s="7">
        <v>6</v>
      </c>
      <c r="C672" s="7">
        <v>26497</v>
      </c>
      <c r="D672" s="9">
        <f>+VLOOKUP(A672,Regiones!$A$2:$C$26,3,FALSE)</f>
        <v>4459477</v>
      </c>
      <c r="E672" s="11">
        <f t="shared" si="0"/>
        <v>5.941728144354147E-3</v>
      </c>
      <c r="F672" s="11">
        <f t="shared" si="1"/>
        <v>4.0729215555994569E-2</v>
      </c>
    </row>
    <row r="673" spans="1:6" ht="15.75" customHeight="1">
      <c r="A673" s="5">
        <v>7</v>
      </c>
      <c r="B673" s="7">
        <v>7</v>
      </c>
      <c r="C673" s="7">
        <v>26959</v>
      </c>
      <c r="D673" s="9">
        <f>+VLOOKUP(A673,Regiones!$A$2:$C$26,3,FALSE)</f>
        <v>4459477</v>
      </c>
      <c r="E673" s="11">
        <f t="shared" si="0"/>
        <v>6.0453277368624171E-3</v>
      </c>
      <c r="F673" s="11">
        <f t="shared" si="1"/>
        <v>4.6774543292856983E-2</v>
      </c>
    </row>
    <row r="674" spans="1:6" ht="15.75" customHeight="1">
      <c r="A674" s="5">
        <v>7</v>
      </c>
      <c r="B674" s="7">
        <v>8</v>
      </c>
      <c r="C674" s="7">
        <v>28318</v>
      </c>
      <c r="D674" s="9">
        <f>+VLOOKUP(A674,Regiones!$A$2:$C$26,3,FALSE)</f>
        <v>4459477</v>
      </c>
      <c r="E674" s="11">
        <f t="shared" si="0"/>
        <v>6.3500719927471316E-3</v>
      </c>
      <c r="F674" s="11">
        <f t="shared" si="1"/>
        <v>5.3124615285604117E-2</v>
      </c>
    </row>
    <row r="675" spans="1:6" ht="15.75" customHeight="1">
      <c r="A675" s="5">
        <v>7</v>
      </c>
      <c r="B675" s="7">
        <v>9</v>
      </c>
      <c r="C675" s="7">
        <v>27926</v>
      </c>
      <c r="D675" s="9">
        <f>+VLOOKUP(A675,Regiones!$A$2:$C$26,3,FALSE)</f>
        <v>4459477</v>
      </c>
      <c r="E675" s="11">
        <f t="shared" si="0"/>
        <v>6.2621693081946605E-3</v>
      </c>
      <c r="F675" s="11">
        <f t="shared" si="1"/>
        <v>5.9386784593798779E-2</v>
      </c>
    </row>
    <row r="676" spans="1:6" ht="15.75" customHeight="1">
      <c r="A676" s="5">
        <v>7</v>
      </c>
      <c r="B676" s="7">
        <v>10</v>
      </c>
      <c r="C676" s="7">
        <v>29403</v>
      </c>
      <c r="D676" s="9">
        <f>+VLOOKUP(A676,Regiones!$A$2:$C$26,3,FALSE)</f>
        <v>4459477</v>
      </c>
      <c r="E676" s="11">
        <f t="shared" si="0"/>
        <v>6.5933740660620065E-3</v>
      </c>
      <c r="F676" s="11">
        <f t="shared" si="1"/>
        <v>6.5980158659860788E-2</v>
      </c>
    </row>
    <row r="677" spans="1:6" ht="15.75" customHeight="1">
      <c r="A677" s="5">
        <v>7</v>
      </c>
      <c r="B677" s="7">
        <v>11</v>
      </c>
      <c r="C677" s="7">
        <v>28277</v>
      </c>
      <c r="D677" s="9">
        <f>+VLOOKUP(A677,Regiones!$A$2:$C$26,3,FALSE)</f>
        <v>4459477</v>
      </c>
      <c r="E677" s="11">
        <f t="shared" si="0"/>
        <v>6.3408780895158785E-3</v>
      </c>
      <c r="F677" s="11">
        <f t="shared" si="1"/>
        <v>7.2321036749376663E-2</v>
      </c>
    </row>
    <row r="678" spans="1:6" ht="15.75" customHeight="1">
      <c r="A678" s="5">
        <v>7</v>
      </c>
      <c r="B678" s="7">
        <v>12</v>
      </c>
      <c r="C678" s="7">
        <v>27831</v>
      </c>
      <c r="D678" s="9">
        <f>+VLOOKUP(A678,Regiones!$A$2:$C$26,3,FALSE)</f>
        <v>4459477</v>
      </c>
      <c r="E678" s="11">
        <f t="shared" si="0"/>
        <v>6.2408663616832201E-3</v>
      </c>
      <c r="F678" s="11">
        <f t="shared" si="1"/>
        <v>7.8561903111059886E-2</v>
      </c>
    </row>
    <row r="679" spans="1:6" ht="15.75" customHeight="1">
      <c r="A679" s="5">
        <v>7</v>
      </c>
      <c r="B679" s="7">
        <v>13</v>
      </c>
      <c r="C679" s="7">
        <v>27314</v>
      </c>
      <c r="D679" s="9">
        <f>+VLOOKUP(A679,Regiones!$A$2:$C$26,3,FALSE)</f>
        <v>4459477</v>
      </c>
      <c r="E679" s="11">
        <f t="shared" si="0"/>
        <v>6.1249334843525372E-3</v>
      </c>
      <c r="F679" s="11">
        <f t="shared" si="1"/>
        <v>8.4686836595412429E-2</v>
      </c>
    </row>
    <row r="680" spans="1:6" ht="15.75" customHeight="1">
      <c r="A680" s="5">
        <v>7</v>
      </c>
      <c r="B680" s="7">
        <v>14</v>
      </c>
      <c r="C680" s="7">
        <v>29974</v>
      </c>
      <c r="D680" s="9">
        <f>+VLOOKUP(A680,Regiones!$A$2:$C$26,3,FALSE)</f>
        <v>4459477</v>
      </c>
      <c r="E680" s="11">
        <f t="shared" si="0"/>
        <v>6.7214159866728768E-3</v>
      </c>
      <c r="F680" s="11">
        <f t="shared" si="1"/>
        <v>9.1408252582085306E-2</v>
      </c>
    </row>
    <row r="681" spans="1:6" ht="15.75" customHeight="1">
      <c r="A681" s="5">
        <v>7</v>
      </c>
      <c r="B681" s="7">
        <v>15</v>
      </c>
      <c r="C681" s="7">
        <v>28827</v>
      </c>
      <c r="D681" s="9">
        <f>+VLOOKUP(A681,Regiones!$A$2:$C$26,3,FALSE)</f>
        <v>4459477</v>
      </c>
      <c r="E681" s="11">
        <f t="shared" si="0"/>
        <v>6.4642109377400087E-3</v>
      </c>
      <c r="F681" s="11">
        <f t="shared" si="1"/>
        <v>9.7872463519825315E-2</v>
      </c>
    </row>
    <row r="682" spans="1:6" ht="15.75" customHeight="1">
      <c r="A682" s="5">
        <v>7</v>
      </c>
      <c r="B682" s="7">
        <v>16</v>
      </c>
      <c r="C682" s="7">
        <v>27721</v>
      </c>
      <c r="D682" s="9">
        <f>+VLOOKUP(A682,Regiones!$A$2:$C$26,3,FALSE)</f>
        <v>4459477</v>
      </c>
      <c r="E682" s="11">
        <f t="shared" si="0"/>
        <v>6.2161997920383936E-3</v>
      </c>
      <c r="F682" s="11">
        <f t="shared" si="1"/>
        <v>0.10408866331186371</v>
      </c>
    </row>
    <row r="683" spans="1:6" ht="15.75" customHeight="1">
      <c r="A683" s="5">
        <v>7</v>
      </c>
      <c r="B683" s="7">
        <v>17</v>
      </c>
      <c r="C683" s="7">
        <v>28013</v>
      </c>
      <c r="D683" s="9">
        <f>+VLOOKUP(A683,Regiones!$A$2:$C$26,3,FALSE)</f>
        <v>4459477</v>
      </c>
      <c r="E683" s="11">
        <f t="shared" si="0"/>
        <v>6.2816783223682959E-3</v>
      </c>
      <c r="F683" s="11">
        <f t="shared" si="1"/>
        <v>0.11037034163423201</v>
      </c>
    </row>
    <row r="684" spans="1:6" ht="15.75" customHeight="1">
      <c r="A684" s="5">
        <v>7</v>
      </c>
      <c r="B684" s="7">
        <v>18</v>
      </c>
      <c r="C684" s="7">
        <v>28310</v>
      </c>
      <c r="D684" s="9">
        <f>+VLOOKUP(A684,Regiones!$A$2:$C$26,3,FALSE)</f>
        <v>4459477</v>
      </c>
      <c r="E684" s="11">
        <f t="shared" si="0"/>
        <v>6.3482780604093257E-3</v>
      </c>
      <c r="F684" s="11">
        <f t="shared" si="1"/>
        <v>0.11671861969464134</v>
      </c>
    </row>
    <row r="685" spans="1:6" ht="15.75" customHeight="1">
      <c r="A685" s="5">
        <v>7</v>
      </c>
      <c r="B685" s="7">
        <v>19</v>
      </c>
      <c r="C685" s="7">
        <v>28344</v>
      </c>
      <c r="D685" s="9">
        <f>+VLOOKUP(A685,Regiones!$A$2:$C$26,3,FALSE)</f>
        <v>4459477</v>
      </c>
      <c r="E685" s="11">
        <f t="shared" si="0"/>
        <v>6.3559022728449993E-3</v>
      </c>
      <c r="F685" s="11">
        <f t="shared" si="1"/>
        <v>0.12307452196748633</v>
      </c>
    </row>
    <row r="686" spans="1:6" ht="15.75" customHeight="1">
      <c r="A686" s="5">
        <v>7</v>
      </c>
      <c r="B686" s="7">
        <v>20</v>
      </c>
      <c r="C686" s="7">
        <v>25993</v>
      </c>
      <c r="D686" s="9">
        <f>+VLOOKUP(A686,Regiones!$A$2:$C$26,3,FALSE)</f>
        <v>4459477</v>
      </c>
      <c r="E686" s="11">
        <f t="shared" si="0"/>
        <v>5.8287104070723992E-3</v>
      </c>
      <c r="F686" s="11">
        <f t="shared" si="1"/>
        <v>0.12890323237455872</v>
      </c>
    </row>
    <row r="687" spans="1:6" ht="15.75" customHeight="1">
      <c r="A687" s="5">
        <v>7</v>
      </c>
      <c r="B687" s="7">
        <v>21</v>
      </c>
      <c r="C687" s="7">
        <v>24186</v>
      </c>
      <c r="D687" s="9">
        <f>+VLOOKUP(A687,Regiones!$A$2:$C$26,3,FALSE)</f>
        <v>4459477</v>
      </c>
      <c r="E687" s="11">
        <f t="shared" si="0"/>
        <v>5.4235059402705744E-3</v>
      </c>
      <c r="F687" s="11">
        <f t="shared" si="1"/>
        <v>0.1343267383148293</v>
      </c>
    </row>
    <row r="688" spans="1:6" ht="15.75" customHeight="1">
      <c r="A688" s="5">
        <v>7</v>
      </c>
      <c r="B688" s="7">
        <v>22</v>
      </c>
      <c r="C688" s="7">
        <v>24873</v>
      </c>
      <c r="D688" s="9">
        <f>+VLOOKUP(A688,Regiones!$A$2:$C$26,3,FALSE)</f>
        <v>4459477</v>
      </c>
      <c r="E688" s="11">
        <f t="shared" si="0"/>
        <v>5.5775598797796243E-3</v>
      </c>
      <c r="F688" s="11">
        <f t="shared" si="1"/>
        <v>0.13990429819460892</v>
      </c>
    </row>
    <row r="689" spans="1:6" ht="15.75" customHeight="1">
      <c r="A689" s="5">
        <v>7</v>
      </c>
      <c r="B689" s="7">
        <v>23</v>
      </c>
      <c r="C689" s="7">
        <v>24942</v>
      </c>
      <c r="D689" s="9">
        <f>+VLOOKUP(A689,Regiones!$A$2:$C$26,3,FALSE)</f>
        <v>4459477</v>
      </c>
      <c r="E689" s="11">
        <f t="shared" si="0"/>
        <v>5.593032546193197E-3</v>
      </c>
      <c r="F689" s="11">
        <f t="shared" si="1"/>
        <v>0.14549733074080212</v>
      </c>
    </row>
    <row r="690" spans="1:6" ht="15.75" customHeight="1">
      <c r="A690" s="5">
        <v>7</v>
      </c>
      <c r="B690" s="7">
        <v>24</v>
      </c>
      <c r="C690" s="7">
        <v>24908</v>
      </c>
      <c r="D690" s="9">
        <f>+VLOOKUP(A690,Regiones!$A$2:$C$26,3,FALSE)</f>
        <v>4459477</v>
      </c>
      <c r="E690" s="11">
        <f t="shared" si="0"/>
        <v>5.5854083337575234E-3</v>
      </c>
      <c r="F690" s="11">
        <f t="shared" si="1"/>
        <v>0.15108273907455966</v>
      </c>
    </row>
    <row r="691" spans="1:6" ht="15.75" customHeight="1">
      <c r="A691" s="5">
        <v>7</v>
      </c>
      <c r="B691" s="7">
        <v>25</v>
      </c>
      <c r="C691" s="7">
        <v>22890</v>
      </c>
      <c r="D691" s="9">
        <f>+VLOOKUP(A691,Regiones!$A$2:$C$26,3,FALSE)</f>
        <v>4459477</v>
      </c>
      <c r="E691" s="11">
        <f t="shared" si="0"/>
        <v>5.1328889015460778E-3</v>
      </c>
      <c r="F691" s="11">
        <f t="shared" si="1"/>
        <v>0.15621562797610575</v>
      </c>
    </row>
    <row r="692" spans="1:6" ht="15.75" customHeight="1">
      <c r="A692" s="5">
        <v>7</v>
      </c>
      <c r="B692" s="7">
        <v>26</v>
      </c>
      <c r="C692" s="7">
        <v>21570</v>
      </c>
      <c r="D692" s="9">
        <f>+VLOOKUP(A692,Regiones!$A$2:$C$26,3,FALSE)</f>
        <v>4459477</v>
      </c>
      <c r="E692" s="11">
        <f t="shared" si="0"/>
        <v>4.8368900658081653E-3</v>
      </c>
      <c r="F692" s="11">
        <f t="shared" si="1"/>
        <v>0.16105251804191392</v>
      </c>
    </row>
    <row r="693" spans="1:6" ht="15.75" customHeight="1">
      <c r="A693" s="5">
        <v>7</v>
      </c>
      <c r="B693" s="7">
        <v>27</v>
      </c>
      <c r="C693" s="7">
        <v>22052</v>
      </c>
      <c r="D693" s="9">
        <f>+VLOOKUP(A693,Regiones!$A$2:$C$26,3,FALSE)</f>
        <v>4459477</v>
      </c>
      <c r="E693" s="11">
        <f t="shared" si="0"/>
        <v>4.9449744891609483E-3</v>
      </c>
      <c r="F693" s="11">
        <f t="shared" si="1"/>
        <v>0.16599749253107488</v>
      </c>
    </row>
    <row r="694" spans="1:6" ht="15.75" customHeight="1">
      <c r="A694" s="5">
        <v>7</v>
      </c>
      <c r="B694" s="7">
        <v>28</v>
      </c>
      <c r="C694" s="7">
        <v>24255</v>
      </c>
      <c r="D694" s="9">
        <f>+VLOOKUP(A694,Regiones!$A$2:$C$26,3,FALSE)</f>
        <v>4459477</v>
      </c>
      <c r="E694" s="11">
        <f t="shared" si="0"/>
        <v>5.4389786066841471E-3</v>
      </c>
      <c r="F694" s="11">
        <f t="shared" si="1"/>
        <v>0.17143647113775903</v>
      </c>
    </row>
    <row r="695" spans="1:6" ht="15.75" customHeight="1">
      <c r="A695" s="5">
        <v>7</v>
      </c>
      <c r="B695" s="7">
        <v>29</v>
      </c>
      <c r="C695" s="7">
        <v>23834</v>
      </c>
      <c r="D695" s="9">
        <f>+VLOOKUP(A695,Regiones!$A$2:$C$26,3,FALSE)</f>
        <v>4459477</v>
      </c>
      <c r="E695" s="11">
        <f t="shared" si="0"/>
        <v>5.3445729174071309E-3</v>
      </c>
      <c r="F695" s="11">
        <f t="shared" si="1"/>
        <v>0.17678104405516618</v>
      </c>
    </row>
    <row r="696" spans="1:6" ht="15.75" customHeight="1">
      <c r="A696" s="5">
        <v>7</v>
      </c>
      <c r="B696" s="7">
        <v>30</v>
      </c>
      <c r="C696" s="7">
        <v>24809</v>
      </c>
      <c r="D696" s="9">
        <f>+VLOOKUP(A696,Regiones!$A$2:$C$26,3,FALSE)</f>
        <v>4459477</v>
      </c>
      <c r="E696" s="11">
        <f t="shared" si="0"/>
        <v>5.5632084210771801E-3</v>
      </c>
      <c r="F696" s="11">
        <f t="shared" si="1"/>
        <v>0.18234425247624336</v>
      </c>
    </row>
    <row r="697" spans="1:6" ht="15.75" customHeight="1">
      <c r="A697" s="5">
        <v>7</v>
      </c>
      <c r="B697" s="7">
        <v>31</v>
      </c>
      <c r="C697" s="7">
        <v>24423</v>
      </c>
      <c r="D697" s="9">
        <f>+VLOOKUP(A697,Regiones!$A$2:$C$26,3,FALSE)</f>
        <v>4459477</v>
      </c>
      <c r="E697" s="11">
        <f t="shared" si="0"/>
        <v>5.476651185778063E-3</v>
      </c>
      <c r="F697" s="11">
        <f t="shared" si="1"/>
        <v>0.18782090366202142</v>
      </c>
    </row>
    <row r="698" spans="1:6" ht="15.75" customHeight="1">
      <c r="A698" s="5">
        <v>7</v>
      </c>
      <c r="B698" s="7">
        <v>32</v>
      </c>
      <c r="C698" s="7">
        <v>24278</v>
      </c>
      <c r="D698" s="9">
        <f>+VLOOKUP(A698,Regiones!$A$2:$C$26,3,FALSE)</f>
        <v>4459477</v>
      </c>
      <c r="E698" s="11">
        <f t="shared" si="0"/>
        <v>5.4441361621553382E-3</v>
      </c>
      <c r="F698" s="11">
        <f t="shared" si="1"/>
        <v>0.19326503982417675</v>
      </c>
    </row>
    <row r="699" spans="1:6" ht="15.75" customHeight="1">
      <c r="A699" s="5">
        <v>7</v>
      </c>
      <c r="B699" s="7">
        <v>33</v>
      </c>
      <c r="C699" s="7">
        <v>22046</v>
      </c>
      <c r="D699" s="9">
        <f>+VLOOKUP(A699,Regiones!$A$2:$C$26,3,FALSE)</f>
        <v>4459477</v>
      </c>
      <c r="E699" s="11">
        <f t="shared" si="0"/>
        <v>4.9436290399075943E-3</v>
      </c>
      <c r="F699" s="11">
        <f t="shared" si="1"/>
        <v>0.19820866886408434</v>
      </c>
    </row>
    <row r="700" spans="1:6" ht="15.75" customHeight="1">
      <c r="A700" s="5">
        <v>7</v>
      </c>
      <c r="B700" s="7">
        <v>34</v>
      </c>
      <c r="C700" s="7">
        <v>20256</v>
      </c>
      <c r="D700" s="9">
        <f>+VLOOKUP(A700,Regiones!$A$2:$C$26,3,FALSE)</f>
        <v>4459477</v>
      </c>
      <c r="E700" s="11">
        <f t="shared" si="0"/>
        <v>4.5422366793236068E-3</v>
      </c>
      <c r="F700" s="11">
        <f t="shared" si="1"/>
        <v>0.20275090554340794</v>
      </c>
    </row>
    <row r="701" spans="1:6" ht="15.75" customHeight="1">
      <c r="A701" s="5">
        <v>7</v>
      </c>
      <c r="B701" s="7">
        <v>35</v>
      </c>
      <c r="C701" s="7">
        <v>20380</v>
      </c>
      <c r="D701" s="9">
        <f>+VLOOKUP(A701,Regiones!$A$2:$C$26,3,FALSE)</f>
        <v>4459477</v>
      </c>
      <c r="E701" s="11">
        <f t="shared" si="0"/>
        <v>4.5700426305595922E-3</v>
      </c>
      <c r="F701" s="11">
        <f t="shared" si="1"/>
        <v>0.20732094817396754</v>
      </c>
    </row>
    <row r="702" spans="1:6" ht="15.75" customHeight="1">
      <c r="A702" s="5">
        <v>7</v>
      </c>
      <c r="B702" s="7">
        <v>36</v>
      </c>
      <c r="C702" s="7">
        <v>18633</v>
      </c>
      <c r="D702" s="9">
        <f>+VLOOKUP(A702,Regiones!$A$2:$C$26,3,FALSE)</f>
        <v>4459477</v>
      </c>
      <c r="E702" s="11">
        <f t="shared" si="0"/>
        <v>4.1782926562913096E-3</v>
      </c>
      <c r="F702" s="11">
        <f t="shared" si="1"/>
        <v>0.21149924083025884</v>
      </c>
    </row>
    <row r="703" spans="1:6" ht="15.75" customHeight="1">
      <c r="A703" s="5">
        <v>7</v>
      </c>
      <c r="B703" s="7">
        <v>37</v>
      </c>
      <c r="C703" s="7">
        <v>17472</v>
      </c>
      <c r="D703" s="9">
        <f>+VLOOKUP(A703,Regiones!$A$2:$C$26,3,FALSE)</f>
        <v>4459477</v>
      </c>
      <c r="E703" s="11">
        <f t="shared" si="0"/>
        <v>3.9179482257672817E-3</v>
      </c>
      <c r="F703" s="11">
        <f t="shared" si="1"/>
        <v>0.21541718905602611</v>
      </c>
    </row>
    <row r="704" spans="1:6" ht="15.75" customHeight="1">
      <c r="A704" s="5">
        <v>7</v>
      </c>
      <c r="B704" s="7">
        <v>38</v>
      </c>
      <c r="C704" s="7">
        <v>17016</v>
      </c>
      <c r="D704" s="9">
        <f>+VLOOKUP(A704,Regiones!$A$2:$C$26,3,FALSE)</f>
        <v>4459477</v>
      </c>
      <c r="E704" s="11">
        <f t="shared" si="0"/>
        <v>3.8156940825123664E-3</v>
      </c>
      <c r="F704" s="11">
        <f t="shared" si="1"/>
        <v>0.21923288313853848</v>
      </c>
    </row>
    <row r="705" spans="1:6" ht="15.75" customHeight="1">
      <c r="A705" s="5">
        <v>7</v>
      </c>
      <c r="B705" s="7">
        <v>39</v>
      </c>
      <c r="C705" s="7">
        <v>16863</v>
      </c>
      <c r="D705" s="9">
        <f>+VLOOKUP(A705,Regiones!$A$2:$C$26,3,FALSE)</f>
        <v>4459477</v>
      </c>
      <c r="E705" s="11">
        <f t="shared" si="0"/>
        <v>3.7813851265518354E-3</v>
      </c>
      <c r="F705" s="11">
        <f t="shared" si="1"/>
        <v>0.2230142682650903</v>
      </c>
    </row>
    <row r="706" spans="1:6" ht="15.75" customHeight="1">
      <c r="A706" s="5">
        <v>7</v>
      </c>
      <c r="B706" s="7">
        <v>40</v>
      </c>
      <c r="C706" s="7">
        <v>16644</v>
      </c>
      <c r="D706" s="9">
        <f>+VLOOKUP(A706,Regiones!$A$2:$C$26,3,FALSE)</f>
        <v>4459477</v>
      </c>
      <c r="E706" s="11">
        <f t="shared" si="0"/>
        <v>3.7322762288044091E-3</v>
      </c>
      <c r="F706" s="11">
        <f t="shared" si="1"/>
        <v>0.2267465444938947</v>
      </c>
    </row>
    <row r="707" spans="1:6" ht="15.75" customHeight="1">
      <c r="A707" s="5">
        <v>7</v>
      </c>
      <c r="B707" s="7">
        <v>41</v>
      </c>
      <c r="C707" s="7">
        <v>15370</v>
      </c>
      <c r="D707" s="9">
        <f>+VLOOKUP(A707,Regiones!$A$2:$C$26,3,FALSE)</f>
        <v>4459477</v>
      </c>
      <c r="E707" s="11">
        <f t="shared" si="0"/>
        <v>3.4465925040088781E-3</v>
      </c>
      <c r="F707" s="11">
        <f t="shared" si="1"/>
        <v>0.23019313699790359</v>
      </c>
    </row>
    <row r="708" spans="1:6" ht="15.75" customHeight="1">
      <c r="A708" s="5">
        <v>7</v>
      </c>
      <c r="B708" s="7">
        <v>42</v>
      </c>
      <c r="C708" s="7">
        <v>14819</v>
      </c>
      <c r="D708" s="9">
        <f>+VLOOKUP(A708,Regiones!$A$2:$C$26,3,FALSE)</f>
        <v>4459477</v>
      </c>
      <c r="E708" s="11">
        <f t="shared" si="0"/>
        <v>3.323035414242522E-3</v>
      </c>
      <c r="F708" s="11">
        <f t="shared" si="1"/>
        <v>0.23351617241214612</v>
      </c>
    </row>
    <row r="709" spans="1:6" ht="15.75" customHeight="1">
      <c r="A709" s="5">
        <v>7</v>
      </c>
      <c r="B709" s="7">
        <v>43</v>
      </c>
      <c r="C709" s="7">
        <v>14219</v>
      </c>
      <c r="D709" s="9">
        <f>+VLOOKUP(A709,Regiones!$A$2:$C$26,3,FALSE)</f>
        <v>4459477</v>
      </c>
      <c r="E709" s="11">
        <f t="shared" si="0"/>
        <v>3.1884904889071071E-3</v>
      </c>
      <c r="F709" s="11">
        <f t="shared" si="1"/>
        <v>0.23670466290105321</v>
      </c>
    </row>
    <row r="710" spans="1:6" ht="15.75" customHeight="1">
      <c r="A710" s="5">
        <v>7</v>
      </c>
      <c r="B710" s="7">
        <v>44</v>
      </c>
      <c r="C710" s="7">
        <v>14372</v>
      </c>
      <c r="D710" s="9">
        <f>+VLOOKUP(A710,Regiones!$A$2:$C$26,3,FALSE)</f>
        <v>4459477</v>
      </c>
      <c r="E710" s="11">
        <f t="shared" si="0"/>
        <v>3.2227994448676381E-3</v>
      </c>
      <c r="F710" s="11">
        <f t="shared" si="1"/>
        <v>0.23992746234592086</v>
      </c>
    </row>
    <row r="711" spans="1:6" ht="15.75" customHeight="1">
      <c r="A711" s="5">
        <v>7</v>
      </c>
      <c r="B711" s="7">
        <v>45</v>
      </c>
      <c r="C711" s="7">
        <v>14891</v>
      </c>
      <c r="D711" s="9">
        <f>+VLOOKUP(A711,Regiones!$A$2:$C$26,3,FALSE)</f>
        <v>4459477</v>
      </c>
      <c r="E711" s="11">
        <f t="shared" si="0"/>
        <v>3.3391808052827721E-3</v>
      </c>
      <c r="F711" s="11">
        <f t="shared" si="1"/>
        <v>0.24326664315120364</v>
      </c>
    </row>
    <row r="712" spans="1:6" ht="15.75" customHeight="1">
      <c r="A712" s="5">
        <v>7</v>
      </c>
      <c r="B712" s="7">
        <v>46</v>
      </c>
      <c r="C712" s="7">
        <v>14665</v>
      </c>
      <c r="D712" s="9">
        <f>+VLOOKUP(A712,Regiones!$A$2:$C$26,3,FALSE)</f>
        <v>4459477</v>
      </c>
      <c r="E712" s="11">
        <f t="shared" si="0"/>
        <v>3.2885022167397655E-3</v>
      </c>
      <c r="F712" s="11">
        <f t="shared" si="1"/>
        <v>0.2465551453679434</v>
      </c>
    </row>
    <row r="713" spans="1:6" ht="15.75" customHeight="1">
      <c r="A713" s="5">
        <v>7</v>
      </c>
      <c r="B713" s="7">
        <v>47</v>
      </c>
      <c r="C713" s="7">
        <v>14429</v>
      </c>
      <c r="D713" s="9">
        <f>+VLOOKUP(A713,Regiones!$A$2:$C$26,3,FALSE)</f>
        <v>4459477</v>
      </c>
      <c r="E713" s="11">
        <f t="shared" si="0"/>
        <v>3.2355812127745024E-3</v>
      </c>
      <c r="F713" s="11">
        <f t="shared" si="1"/>
        <v>0.24979072658071791</v>
      </c>
    </row>
    <row r="714" spans="1:6" ht="15.75" customHeight="1">
      <c r="A714" s="5">
        <v>7</v>
      </c>
      <c r="B714" s="7">
        <v>48</v>
      </c>
      <c r="C714" s="7">
        <v>14317</v>
      </c>
      <c r="D714" s="9">
        <f>+VLOOKUP(A714,Regiones!$A$2:$C$26,3,FALSE)</f>
        <v>4459477</v>
      </c>
      <c r="E714" s="11">
        <f t="shared" si="0"/>
        <v>3.2104661600452248E-3</v>
      </c>
      <c r="F714" s="11">
        <f t="shared" si="1"/>
        <v>0.25300119274076316</v>
      </c>
    </row>
    <row r="715" spans="1:6" ht="15.75" customHeight="1">
      <c r="A715" s="5">
        <v>7</v>
      </c>
      <c r="B715" s="7">
        <v>49</v>
      </c>
      <c r="C715" s="7">
        <v>13606</v>
      </c>
      <c r="D715" s="9">
        <f>+VLOOKUP(A715,Regiones!$A$2:$C$26,3,FALSE)</f>
        <v>4459477</v>
      </c>
      <c r="E715" s="11">
        <f t="shared" si="0"/>
        <v>3.0510304235227582E-3</v>
      </c>
      <c r="F715" s="11">
        <f t="shared" si="1"/>
        <v>0.25605222316428594</v>
      </c>
    </row>
    <row r="716" spans="1:6" ht="15.75" customHeight="1">
      <c r="A716" s="5">
        <v>7</v>
      </c>
      <c r="B716" s="7">
        <v>50</v>
      </c>
      <c r="C716" s="7">
        <v>14733</v>
      </c>
      <c r="D716" s="9">
        <f>+VLOOKUP(A716,Regiones!$A$2:$C$26,3,FALSE)</f>
        <v>4459477</v>
      </c>
      <c r="E716" s="11">
        <f t="shared" si="0"/>
        <v>3.3037506416111126E-3</v>
      </c>
      <c r="F716" s="11">
        <f t="shared" si="1"/>
        <v>0.25935597380589703</v>
      </c>
    </row>
    <row r="717" spans="1:6" ht="15.75" customHeight="1">
      <c r="A717" s="5">
        <v>7</v>
      </c>
      <c r="B717" s="7">
        <v>51</v>
      </c>
      <c r="C717" s="7">
        <v>13684</v>
      </c>
      <c r="D717" s="9">
        <f>+VLOOKUP(A717,Regiones!$A$2:$C$26,3,FALSE)</f>
        <v>4459477</v>
      </c>
      <c r="E717" s="11">
        <f t="shared" si="0"/>
        <v>3.0685212638163623E-3</v>
      </c>
      <c r="F717" s="11">
        <f t="shared" si="1"/>
        <v>0.26242449506971338</v>
      </c>
    </row>
    <row r="718" spans="1:6" ht="15.75" customHeight="1">
      <c r="A718" s="5">
        <v>7</v>
      </c>
      <c r="B718" s="7">
        <v>52</v>
      </c>
      <c r="C718" s="7">
        <v>14156</v>
      </c>
      <c r="D718" s="9">
        <f>+VLOOKUP(A718,Regiones!$A$2:$C$26,3,FALSE)</f>
        <v>4459477</v>
      </c>
      <c r="E718" s="11">
        <f t="shared" si="0"/>
        <v>3.1743632717468888E-3</v>
      </c>
      <c r="F718" s="11">
        <f t="shared" si="1"/>
        <v>0.2655988583414603</v>
      </c>
    </row>
    <row r="719" spans="1:6" ht="15.75" customHeight="1">
      <c r="A719" s="5">
        <v>7</v>
      </c>
      <c r="B719" s="7">
        <v>53</v>
      </c>
      <c r="C719" s="7">
        <v>14715</v>
      </c>
      <c r="D719" s="9">
        <f>+VLOOKUP(A719,Regiones!$A$2:$C$26,3,FALSE)</f>
        <v>4459477</v>
      </c>
      <c r="E719" s="11">
        <f t="shared" si="0"/>
        <v>3.2997142938510503E-3</v>
      </c>
      <c r="F719" s="11">
        <f t="shared" si="1"/>
        <v>0.26889857263531136</v>
      </c>
    </row>
    <row r="720" spans="1:6" ht="15.75" customHeight="1">
      <c r="A720" s="5">
        <v>7</v>
      </c>
      <c r="B720" s="7">
        <v>54</v>
      </c>
      <c r="C720" s="7">
        <v>14144</v>
      </c>
      <c r="D720" s="9">
        <f>+VLOOKUP(A720,Regiones!$A$2:$C$26,3,FALSE)</f>
        <v>4459477</v>
      </c>
      <c r="E720" s="11">
        <f t="shared" si="0"/>
        <v>3.1716723732401805E-3</v>
      </c>
      <c r="F720" s="11">
        <f t="shared" si="1"/>
        <v>0.27207024500855154</v>
      </c>
    </row>
    <row r="721" spans="1:6" ht="15.75" customHeight="1">
      <c r="A721" s="5">
        <v>7</v>
      </c>
      <c r="B721" s="7">
        <v>55</v>
      </c>
      <c r="C721" s="7">
        <v>14197</v>
      </c>
      <c r="D721" s="9">
        <f>+VLOOKUP(A721,Regiones!$A$2:$C$26,3,FALSE)</f>
        <v>4459477</v>
      </c>
      <c r="E721" s="11">
        <f t="shared" si="0"/>
        <v>3.1835571749781423E-3</v>
      </c>
      <c r="F721" s="11">
        <f t="shared" si="1"/>
        <v>0.27525380218352968</v>
      </c>
    </row>
    <row r="722" spans="1:6" ht="15.75" customHeight="1">
      <c r="A722" s="5">
        <v>7</v>
      </c>
      <c r="B722" s="7">
        <v>56</v>
      </c>
      <c r="C722" s="7">
        <v>13476</v>
      </c>
      <c r="D722" s="9">
        <f>+VLOOKUP(A722,Regiones!$A$2:$C$26,3,FALSE)</f>
        <v>4459477</v>
      </c>
      <c r="E722" s="11">
        <f t="shared" si="0"/>
        <v>3.0218790230334184E-3</v>
      </c>
      <c r="F722" s="11">
        <f t="shared" si="1"/>
        <v>0.2782756812065631</v>
      </c>
    </row>
    <row r="723" spans="1:6" ht="15.75" customHeight="1">
      <c r="A723" s="5">
        <v>7</v>
      </c>
      <c r="B723" s="7">
        <v>57</v>
      </c>
      <c r="C723" s="7">
        <v>13395</v>
      </c>
      <c r="D723" s="9">
        <f>+VLOOKUP(A723,Regiones!$A$2:$C$26,3,FALSE)</f>
        <v>4459477</v>
      </c>
      <c r="E723" s="11">
        <f t="shared" si="0"/>
        <v>3.0037154581131374E-3</v>
      </c>
      <c r="F723" s="11">
        <f t="shared" si="1"/>
        <v>0.28127939666467622</v>
      </c>
    </row>
    <row r="724" spans="1:6" ht="15.75" customHeight="1">
      <c r="A724" s="5">
        <v>7</v>
      </c>
      <c r="B724" s="7">
        <v>58</v>
      </c>
      <c r="C724" s="7">
        <v>12653</v>
      </c>
      <c r="D724" s="9">
        <f>+VLOOKUP(A724,Regiones!$A$2:$C$26,3,FALSE)</f>
        <v>4459477</v>
      </c>
      <c r="E724" s="11">
        <f t="shared" si="0"/>
        <v>2.8373282337816742E-3</v>
      </c>
      <c r="F724" s="11">
        <f t="shared" si="1"/>
        <v>0.28411672489845791</v>
      </c>
    </row>
    <row r="725" spans="1:6" ht="15.75" customHeight="1">
      <c r="A725" s="5">
        <v>7</v>
      </c>
      <c r="B725" s="7">
        <v>59</v>
      </c>
      <c r="C725" s="7">
        <v>12341</v>
      </c>
      <c r="D725" s="9">
        <f>+VLOOKUP(A725,Regiones!$A$2:$C$26,3,FALSE)</f>
        <v>4459477</v>
      </c>
      <c r="E725" s="11">
        <f t="shared" si="0"/>
        <v>2.7673648726072586E-3</v>
      </c>
      <c r="F725" s="11">
        <f t="shared" si="1"/>
        <v>0.28688408977106516</v>
      </c>
    </row>
    <row r="726" spans="1:6" ht="15.75" customHeight="1">
      <c r="A726" s="5">
        <v>7</v>
      </c>
      <c r="B726" s="7">
        <v>60</v>
      </c>
      <c r="C726" s="7">
        <v>12493</v>
      </c>
      <c r="D726" s="9">
        <f>+VLOOKUP(A726,Regiones!$A$2:$C$26,3,FALSE)</f>
        <v>4459477</v>
      </c>
      <c r="E726" s="11">
        <f t="shared" si="0"/>
        <v>2.8014495870255637E-3</v>
      </c>
      <c r="F726" s="11">
        <f t="shared" si="1"/>
        <v>0.28968553935809072</v>
      </c>
    </row>
    <row r="727" spans="1:6" ht="15.75" customHeight="1">
      <c r="A727" s="5">
        <v>7</v>
      </c>
      <c r="B727" s="7">
        <v>61</v>
      </c>
      <c r="C727" s="7">
        <v>10760</v>
      </c>
      <c r="D727" s="9">
        <f>+VLOOKUP(A727,Regiones!$A$2:$C$26,3,FALSE)</f>
        <v>4459477</v>
      </c>
      <c r="E727" s="11">
        <f t="shared" si="0"/>
        <v>2.4128389943484404E-3</v>
      </c>
      <c r="F727" s="11">
        <f t="shared" si="1"/>
        <v>0.29209837835243918</v>
      </c>
    </row>
    <row r="728" spans="1:6" ht="15.75" customHeight="1">
      <c r="A728" s="5">
        <v>7</v>
      </c>
      <c r="B728" s="7">
        <v>62</v>
      </c>
      <c r="C728" s="7">
        <v>10735</v>
      </c>
      <c r="D728" s="9">
        <f>+VLOOKUP(A728,Regiones!$A$2:$C$26,3,FALSE)</f>
        <v>4459477</v>
      </c>
      <c r="E728" s="11">
        <f t="shared" si="0"/>
        <v>2.4072329557927982E-3</v>
      </c>
      <c r="F728" s="11">
        <f t="shared" si="1"/>
        <v>0.294505611308232</v>
      </c>
    </row>
    <row r="729" spans="1:6" ht="15.75" customHeight="1">
      <c r="A729" s="5">
        <v>7</v>
      </c>
      <c r="B729" s="7">
        <v>63</v>
      </c>
      <c r="C729" s="7">
        <v>10017</v>
      </c>
      <c r="D729" s="9">
        <f>+VLOOKUP(A729,Regiones!$A$2:$C$26,3,FALSE)</f>
        <v>4459477</v>
      </c>
      <c r="E729" s="11">
        <f t="shared" si="0"/>
        <v>2.2462275284747518E-3</v>
      </c>
      <c r="F729" s="11">
        <f t="shared" si="1"/>
        <v>0.29675183883670675</v>
      </c>
    </row>
    <row r="730" spans="1:6" ht="15.75" customHeight="1">
      <c r="A730" s="5">
        <v>7</v>
      </c>
      <c r="B730" s="7">
        <v>64</v>
      </c>
      <c r="C730" s="7">
        <v>8533</v>
      </c>
      <c r="D730" s="9">
        <f>+VLOOKUP(A730,Regiones!$A$2:$C$26,3,FALSE)</f>
        <v>4459477</v>
      </c>
      <c r="E730" s="11">
        <f t="shared" si="0"/>
        <v>1.9134530798118254E-3</v>
      </c>
      <c r="F730" s="11">
        <f t="shared" si="1"/>
        <v>0.29866529191651858</v>
      </c>
    </row>
    <row r="731" spans="1:6" ht="15.75" customHeight="1">
      <c r="A731" s="5">
        <v>7</v>
      </c>
      <c r="B731" s="7">
        <v>65</v>
      </c>
      <c r="C731" s="7">
        <v>8607</v>
      </c>
      <c r="D731" s="9">
        <f>+VLOOKUP(A731,Regiones!$A$2:$C$26,3,FALSE)</f>
        <v>4459477</v>
      </c>
      <c r="E731" s="11">
        <f t="shared" si="0"/>
        <v>1.9300469539365267E-3</v>
      </c>
      <c r="F731" s="11">
        <f t="shared" si="1"/>
        <v>0.30059533887045509</v>
      </c>
    </row>
    <row r="732" spans="1:6" ht="15.75" customHeight="1">
      <c r="A732" s="5">
        <v>7</v>
      </c>
      <c r="B732" s="7">
        <v>66</v>
      </c>
      <c r="C732" s="7">
        <v>7721</v>
      </c>
      <c r="D732" s="9">
        <f>+VLOOKUP(A732,Regiones!$A$2:$C$26,3,FALSE)</f>
        <v>4459477</v>
      </c>
      <c r="E732" s="11">
        <f t="shared" si="0"/>
        <v>1.7313689475245641E-3</v>
      </c>
      <c r="F732" s="11">
        <f t="shared" si="1"/>
        <v>0.30232670781797966</v>
      </c>
    </row>
    <row r="733" spans="1:6" ht="15.75" customHeight="1">
      <c r="A733" s="5">
        <v>7</v>
      </c>
      <c r="B733" s="7">
        <v>67</v>
      </c>
      <c r="C733" s="7">
        <v>7961</v>
      </c>
      <c r="D733" s="9">
        <f>+VLOOKUP(A733,Regiones!$A$2:$C$26,3,FALSE)</f>
        <v>4459477</v>
      </c>
      <c r="E733" s="11">
        <f t="shared" si="0"/>
        <v>1.7851869176587298E-3</v>
      </c>
      <c r="F733" s="11">
        <f t="shared" si="1"/>
        <v>0.30411189473563838</v>
      </c>
    </row>
    <row r="734" spans="1:6" ht="15.75" customHeight="1">
      <c r="A734" s="5">
        <v>7</v>
      </c>
      <c r="B734" s="7">
        <v>68</v>
      </c>
      <c r="C734" s="7">
        <v>7297</v>
      </c>
      <c r="D734" s="9">
        <f>+VLOOKUP(A734,Regiones!$A$2:$C$26,3,FALSE)</f>
        <v>4459477</v>
      </c>
      <c r="E734" s="11">
        <f t="shared" si="0"/>
        <v>1.6362905336208709E-3</v>
      </c>
      <c r="F734" s="11">
        <f t="shared" si="1"/>
        <v>0.30574818526925923</v>
      </c>
    </row>
    <row r="735" spans="1:6" ht="15.75" customHeight="1">
      <c r="A735" s="5">
        <v>7</v>
      </c>
      <c r="B735" s="7">
        <v>69</v>
      </c>
      <c r="C735" s="7">
        <v>6829</v>
      </c>
      <c r="D735" s="9">
        <f>+VLOOKUP(A735,Regiones!$A$2:$C$26,3,FALSE)</f>
        <v>4459477</v>
      </c>
      <c r="E735" s="11">
        <f t="shared" si="0"/>
        <v>1.5313454918592473E-3</v>
      </c>
      <c r="F735" s="11">
        <f t="shared" si="1"/>
        <v>0.30727953076111847</v>
      </c>
    </row>
    <row r="736" spans="1:6" ht="15.75" customHeight="1">
      <c r="A736" s="5">
        <v>7</v>
      </c>
      <c r="B736" s="7">
        <v>70</v>
      </c>
      <c r="C736" s="7">
        <v>7056</v>
      </c>
      <c r="D736" s="9">
        <f>+VLOOKUP(A736,Regiones!$A$2:$C$26,3,FALSE)</f>
        <v>4459477</v>
      </c>
      <c r="E736" s="11">
        <f t="shared" si="0"/>
        <v>1.5822483219444792E-3</v>
      </c>
      <c r="F736" s="11">
        <f t="shared" si="1"/>
        <v>0.30886177908306295</v>
      </c>
    </row>
    <row r="737" spans="1:6" ht="15.75" customHeight="1">
      <c r="A737" s="5">
        <v>7</v>
      </c>
      <c r="B737" s="7">
        <v>71</v>
      </c>
      <c r="C737" s="7">
        <v>6068</v>
      </c>
      <c r="D737" s="9">
        <f>+VLOOKUP(A737,Regiones!$A$2:$C$26,3,FALSE)</f>
        <v>4459477</v>
      </c>
      <c r="E737" s="11">
        <f t="shared" si="0"/>
        <v>1.3606976782254959E-3</v>
      </c>
      <c r="F737" s="11">
        <f t="shared" si="1"/>
        <v>0.31022247676128845</v>
      </c>
    </row>
    <row r="738" spans="1:6" ht="15.75" customHeight="1">
      <c r="A738" s="5">
        <v>7</v>
      </c>
      <c r="B738" s="7">
        <v>72</v>
      </c>
      <c r="C738" s="7">
        <v>5484</v>
      </c>
      <c r="D738" s="9">
        <f>+VLOOKUP(A738,Regiones!$A$2:$C$26,3,FALSE)</f>
        <v>4459477</v>
      </c>
      <c r="E738" s="11">
        <f t="shared" si="0"/>
        <v>1.2297406175656922E-3</v>
      </c>
      <c r="F738" s="11">
        <f t="shared" si="1"/>
        <v>0.31145221737885415</v>
      </c>
    </row>
    <row r="739" spans="1:6" ht="15.75" customHeight="1">
      <c r="A739" s="5">
        <v>7</v>
      </c>
      <c r="B739" s="7">
        <v>73</v>
      </c>
      <c r="C739" s="7">
        <v>5314</v>
      </c>
      <c r="D739" s="9">
        <f>+VLOOKUP(A739,Regiones!$A$2:$C$26,3,FALSE)</f>
        <v>4459477</v>
      </c>
      <c r="E739" s="11">
        <f t="shared" si="0"/>
        <v>1.1916195553873246E-3</v>
      </c>
      <c r="F739" s="11">
        <f t="shared" si="1"/>
        <v>0.31264383693424147</v>
      </c>
    </row>
    <row r="740" spans="1:6" ht="15.75" customHeight="1">
      <c r="A740" s="5">
        <v>7</v>
      </c>
      <c r="B740" s="7">
        <v>74</v>
      </c>
      <c r="C740" s="7">
        <v>5107</v>
      </c>
      <c r="D740" s="9">
        <f>+VLOOKUP(A740,Regiones!$A$2:$C$26,3,FALSE)</f>
        <v>4459477</v>
      </c>
      <c r="E740" s="11">
        <f t="shared" si="0"/>
        <v>1.1452015561466064E-3</v>
      </c>
      <c r="F740" s="11">
        <f t="shared" si="1"/>
        <v>0.31378903849038808</v>
      </c>
    </row>
    <row r="741" spans="1:6" ht="15.75" customHeight="1">
      <c r="A741" s="5">
        <v>7</v>
      </c>
      <c r="B741" s="7">
        <v>75</v>
      </c>
      <c r="C741" s="7">
        <v>5333</v>
      </c>
      <c r="D741" s="9">
        <f>+VLOOKUP(A741,Regiones!$A$2:$C$26,3,FALSE)</f>
        <v>4459477</v>
      </c>
      <c r="E741" s="11">
        <f t="shared" si="0"/>
        <v>1.1958801446896128E-3</v>
      </c>
      <c r="F741" s="11">
        <f t="shared" si="1"/>
        <v>0.31498491863507772</v>
      </c>
    </row>
    <row r="742" spans="1:6" ht="15.75" customHeight="1">
      <c r="A742" s="5">
        <v>7</v>
      </c>
      <c r="B742" s="7">
        <v>76</v>
      </c>
      <c r="C742" s="7">
        <v>4636</v>
      </c>
      <c r="D742" s="9">
        <f>+VLOOKUP(A742,Regiones!$A$2:$C$26,3,FALSE)</f>
        <v>4459477</v>
      </c>
      <c r="E742" s="11">
        <f t="shared" si="0"/>
        <v>1.0395837897583058E-3</v>
      </c>
      <c r="F742" s="11">
        <f t="shared" si="1"/>
        <v>0.31602450242483604</v>
      </c>
    </row>
    <row r="743" spans="1:6" ht="15.75" customHeight="1">
      <c r="A743" s="5">
        <v>7</v>
      </c>
      <c r="B743" s="7">
        <v>77</v>
      </c>
      <c r="C743" s="7">
        <v>4516</v>
      </c>
      <c r="D743" s="9">
        <f>+VLOOKUP(A743,Regiones!$A$2:$C$26,3,FALSE)</f>
        <v>4459477</v>
      </c>
      <c r="E743" s="11">
        <f t="shared" si="0"/>
        <v>1.0126748046912228E-3</v>
      </c>
      <c r="F743" s="11">
        <f t="shared" si="1"/>
        <v>0.31703717722952729</v>
      </c>
    </row>
    <row r="744" spans="1:6" ht="15.75" customHeight="1">
      <c r="A744" s="5">
        <v>7</v>
      </c>
      <c r="B744" s="7">
        <v>78</v>
      </c>
      <c r="C744" s="7">
        <v>4600</v>
      </c>
      <c r="D744" s="9">
        <f>+VLOOKUP(A744,Regiones!$A$2:$C$26,3,FALSE)</f>
        <v>4459477</v>
      </c>
      <c r="E744" s="11">
        <f t="shared" si="0"/>
        <v>1.0315110942381808E-3</v>
      </c>
      <c r="F744" s="11">
        <f t="shared" si="1"/>
        <v>0.31806868832376545</v>
      </c>
    </row>
    <row r="745" spans="1:6" ht="15.75" customHeight="1">
      <c r="A745" s="5">
        <v>7</v>
      </c>
      <c r="B745" s="7">
        <v>79</v>
      </c>
      <c r="C745" s="7">
        <v>4100</v>
      </c>
      <c r="D745" s="9">
        <f>+VLOOKUP(A745,Regiones!$A$2:$C$26,3,FALSE)</f>
        <v>4459477</v>
      </c>
      <c r="E745" s="11">
        <f t="shared" si="0"/>
        <v>9.1939032312533505E-4</v>
      </c>
      <c r="F745" s="11">
        <f t="shared" si="1"/>
        <v>0.31898807864689077</v>
      </c>
    </row>
    <row r="746" spans="1:6" ht="15.75" customHeight="1">
      <c r="A746" s="5">
        <v>7</v>
      </c>
      <c r="B746" s="7">
        <v>80</v>
      </c>
      <c r="C746" s="7">
        <v>3998</v>
      </c>
      <c r="D746" s="9">
        <f>+VLOOKUP(A746,Regiones!$A$2:$C$26,3,FALSE)</f>
        <v>4459477</v>
      </c>
      <c r="E746" s="11">
        <f t="shared" si="0"/>
        <v>8.9651768581831457E-4</v>
      </c>
      <c r="F746" s="11">
        <f t="shared" si="1"/>
        <v>0.3198845963327091</v>
      </c>
    </row>
    <row r="747" spans="1:6" ht="15.75" customHeight="1">
      <c r="A747" s="5">
        <v>7</v>
      </c>
      <c r="B747" s="7">
        <v>81</v>
      </c>
      <c r="C747" s="7">
        <v>3351</v>
      </c>
      <c r="D747" s="9">
        <f>+VLOOKUP(A747,Regiones!$A$2:$C$26,3,FALSE)</f>
        <v>4459477</v>
      </c>
      <c r="E747" s="11">
        <f t="shared" si="0"/>
        <v>7.5143340799829219E-4</v>
      </c>
      <c r="F747" s="11">
        <f t="shared" si="1"/>
        <v>0.32063602974070737</v>
      </c>
    </row>
    <row r="748" spans="1:6" ht="15.75" customHeight="1">
      <c r="A748" s="5">
        <v>7</v>
      </c>
      <c r="B748" s="7">
        <v>82</v>
      </c>
      <c r="C748" s="7">
        <v>2999</v>
      </c>
      <c r="D748" s="9">
        <f>+VLOOKUP(A748,Regiones!$A$2:$C$26,3,FALSE)</f>
        <v>4459477</v>
      </c>
      <c r="E748" s="11">
        <f t="shared" si="0"/>
        <v>6.7250038513484874E-4</v>
      </c>
      <c r="F748" s="11">
        <f t="shared" si="1"/>
        <v>0.32130853012584221</v>
      </c>
    </row>
    <row r="749" spans="1:6" ht="15.75" customHeight="1">
      <c r="A749" s="5">
        <v>7</v>
      </c>
      <c r="B749" s="7">
        <v>83</v>
      </c>
      <c r="C749" s="7">
        <v>2694</v>
      </c>
      <c r="D749" s="9">
        <f>+VLOOKUP(A749,Regiones!$A$2:$C$26,3,FALSE)</f>
        <v>4459477</v>
      </c>
      <c r="E749" s="11">
        <f t="shared" si="0"/>
        <v>6.0410671475601282E-4</v>
      </c>
      <c r="F749" s="11">
        <f t="shared" si="1"/>
        <v>0.32191263684059823</v>
      </c>
    </row>
    <row r="750" spans="1:6" ht="15.75" customHeight="1">
      <c r="A750" s="5">
        <v>7</v>
      </c>
      <c r="B750" s="7">
        <v>84</v>
      </c>
      <c r="C750" s="7">
        <v>2219</v>
      </c>
      <c r="D750" s="9">
        <f>+VLOOKUP(A750,Regiones!$A$2:$C$26,3,FALSE)</f>
        <v>4459477</v>
      </c>
      <c r="E750" s="11">
        <f t="shared" si="0"/>
        <v>4.975919821988094E-4</v>
      </c>
      <c r="F750" s="11">
        <f t="shared" si="1"/>
        <v>0.32241022882279702</v>
      </c>
    </row>
    <row r="751" spans="1:6" ht="15.75" customHeight="1">
      <c r="A751" s="5">
        <v>7</v>
      </c>
      <c r="B751" s="7">
        <v>85</v>
      </c>
      <c r="C751" s="7">
        <v>1885</v>
      </c>
      <c r="D751" s="9">
        <f>+VLOOKUP(A751,Regiones!$A$2:$C$26,3,FALSE)</f>
        <v>4459477</v>
      </c>
      <c r="E751" s="11">
        <f t="shared" si="0"/>
        <v>4.2269530709542846E-4</v>
      </c>
      <c r="F751" s="11">
        <f t="shared" si="1"/>
        <v>0.32283292412989245</v>
      </c>
    </row>
    <row r="752" spans="1:6" ht="15.75" customHeight="1">
      <c r="A752" s="5">
        <v>7</v>
      </c>
      <c r="B752" s="7">
        <v>86</v>
      </c>
      <c r="C752" s="7">
        <v>1729</v>
      </c>
      <c r="D752" s="9">
        <f>+VLOOKUP(A752,Regiones!$A$2:$C$26,3,FALSE)</f>
        <v>4459477</v>
      </c>
      <c r="E752" s="11">
        <f t="shared" si="0"/>
        <v>3.8771362650822061E-4</v>
      </c>
      <c r="F752" s="11">
        <f t="shared" si="1"/>
        <v>0.3232206377564007</v>
      </c>
    </row>
    <row r="753" spans="1:6" ht="15.75" customHeight="1">
      <c r="A753" s="5">
        <v>7</v>
      </c>
      <c r="B753" s="7">
        <v>87</v>
      </c>
      <c r="C753" s="7">
        <v>1482</v>
      </c>
      <c r="D753" s="9">
        <f>+VLOOKUP(A753,Regiones!$A$2:$C$26,3,FALSE)</f>
        <v>4459477</v>
      </c>
      <c r="E753" s="11">
        <f t="shared" si="0"/>
        <v>3.3232596557847478E-4</v>
      </c>
      <c r="F753" s="11">
        <f t="shared" si="1"/>
        <v>0.32355296372197917</v>
      </c>
    </row>
    <row r="754" spans="1:6" ht="15.75" customHeight="1">
      <c r="A754" s="5">
        <v>7</v>
      </c>
      <c r="B754" s="7">
        <v>88</v>
      </c>
      <c r="C754" s="7">
        <v>1298</v>
      </c>
      <c r="D754" s="9">
        <f>+VLOOKUP(A754,Regiones!$A$2:$C$26,3,FALSE)</f>
        <v>4459477</v>
      </c>
      <c r="E754" s="11">
        <f t="shared" si="0"/>
        <v>2.9106552180894752E-4</v>
      </c>
      <c r="F754" s="11">
        <f t="shared" si="1"/>
        <v>0.32384402924378813</v>
      </c>
    </row>
    <row r="755" spans="1:6" ht="15.75" customHeight="1">
      <c r="A755" s="5">
        <v>7</v>
      </c>
      <c r="B755" s="7">
        <v>89</v>
      </c>
      <c r="C755" s="7">
        <v>1017</v>
      </c>
      <c r="D755" s="9">
        <f>+VLOOKUP(A755,Regiones!$A$2:$C$26,3,FALSE)</f>
        <v>4459477</v>
      </c>
      <c r="E755" s="11">
        <f t="shared" si="0"/>
        <v>2.2805364844352824E-4</v>
      </c>
      <c r="F755" s="11">
        <f t="shared" si="1"/>
        <v>0.32407208289223166</v>
      </c>
    </row>
    <row r="756" spans="1:6" ht="15.75" customHeight="1">
      <c r="A756" s="5">
        <v>7</v>
      </c>
      <c r="B756" s="7">
        <v>90</v>
      </c>
      <c r="C756" s="7">
        <v>835</v>
      </c>
      <c r="D756" s="9">
        <f>+VLOOKUP(A756,Regiones!$A$2:$C$26,3,FALSE)</f>
        <v>4459477</v>
      </c>
      <c r="E756" s="11">
        <f t="shared" si="0"/>
        <v>1.8724168775845239E-4</v>
      </c>
      <c r="F756" s="11">
        <f t="shared" si="1"/>
        <v>0.32425932457999013</v>
      </c>
    </row>
    <row r="757" spans="1:6" ht="15.75" customHeight="1">
      <c r="A757" s="5">
        <v>7</v>
      </c>
      <c r="B757" s="7">
        <v>91</v>
      </c>
      <c r="C757" s="7">
        <v>564</v>
      </c>
      <c r="D757" s="9">
        <f>+VLOOKUP(A757,Regiones!$A$2:$C$26,3,FALSE)</f>
        <v>4459477</v>
      </c>
      <c r="E757" s="11">
        <f t="shared" si="0"/>
        <v>1.2647222981529001E-4</v>
      </c>
      <c r="F757" s="11">
        <f t="shared" si="1"/>
        <v>0.32438579680980539</v>
      </c>
    </row>
    <row r="758" spans="1:6" ht="15.75" customHeight="1">
      <c r="A758" s="5">
        <v>7</v>
      </c>
      <c r="B758" s="7">
        <v>92</v>
      </c>
      <c r="C758" s="7">
        <v>382</v>
      </c>
      <c r="D758" s="9">
        <f>+VLOOKUP(A758,Regiones!$A$2:$C$26,3,FALSE)</f>
        <v>4459477</v>
      </c>
      <c r="E758" s="11">
        <f t="shared" si="0"/>
        <v>8.5660269130214144E-5</v>
      </c>
      <c r="F758" s="11">
        <f t="shared" si="1"/>
        <v>0.3244714570789356</v>
      </c>
    </row>
    <row r="759" spans="1:6" ht="15.75" customHeight="1">
      <c r="A759" s="5">
        <v>7</v>
      </c>
      <c r="B759" s="7">
        <v>93</v>
      </c>
      <c r="C759" s="7">
        <v>317</v>
      </c>
      <c r="D759" s="9">
        <f>+VLOOKUP(A759,Regiones!$A$2:$C$26,3,FALSE)</f>
        <v>4459477</v>
      </c>
      <c r="E759" s="11">
        <f t="shared" si="0"/>
        <v>7.1084568885544208E-5</v>
      </c>
      <c r="F759" s="11">
        <f t="shared" si="1"/>
        <v>0.32454254164782115</v>
      </c>
    </row>
    <row r="760" spans="1:6" ht="15.75" customHeight="1">
      <c r="A760" s="5">
        <v>7</v>
      </c>
      <c r="B760" s="7">
        <v>94</v>
      </c>
      <c r="C760" s="7">
        <v>265</v>
      </c>
      <c r="D760" s="9">
        <f>+VLOOKUP(A760,Regiones!$A$2:$C$26,3,FALSE)</f>
        <v>4459477</v>
      </c>
      <c r="E760" s="11">
        <f t="shared" si="0"/>
        <v>5.9424008689808244E-5</v>
      </c>
      <c r="F760" s="11">
        <f t="shared" si="1"/>
        <v>0.32460196565651095</v>
      </c>
    </row>
    <row r="761" spans="1:6" ht="15.75" customHeight="1">
      <c r="A761" s="5">
        <v>7</v>
      </c>
      <c r="B761" s="7">
        <v>95</v>
      </c>
      <c r="C761" s="7">
        <v>191</v>
      </c>
      <c r="D761" s="9">
        <f>+VLOOKUP(A761,Regiones!$A$2:$C$26,3,FALSE)</f>
        <v>4459477</v>
      </c>
      <c r="E761" s="11">
        <f t="shared" si="0"/>
        <v>4.2830134565107072E-5</v>
      </c>
      <c r="F761" s="11">
        <f t="shared" si="1"/>
        <v>0.32464479579107608</v>
      </c>
    </row>
    <row r="762" spans="1:6" ht="15.75" customHeight="1">
      <c r="A762" s="5">
        <v>7</v>
      </c>
      <c r="B762" s="7">
        <v>96</v>
      </c>
      <c r="C762" s="7">
        <v>133</v>
      </c>
      <c r="D762" s="9">
        <f>+VLOOKUP(A762,Regiones!$A$2:$C$26,3,FALSE)</f>
        <v>4459477</v>
      </c>
      <c r="E762" s="11">
        <f t="shared" si="0"/>
        <v>2.9824125116016967E-5</v>
      </c>
      <c r="F762" s="11">
        <f t="shared" si="1"/>
        <v>0.32467461991619212</v>
      </c>
    </row>
    <row r="763" spans="1:6" ht="15.75" customHeight="1">
      <c r="A763" s="5">
        <v>7</v>
      </c>
      <c r="B763" s="7">
        <v>97</v>
      </c>
      <c r="C763" s="7">
        <v>98</v>
      </c>
      <c r="D763" s="9">
        <f>+VLOOKUP(A763,Regiones!$A$2:$C$26,3,FALSE)</f>
        <v>4459477</v>
      </c>
      <c r="E763" s="11">
        <f t="shared" si="0"/>
        <v>2.1975671138117766E-5</v>
      </c>
      <c r="F763" s="11">
        <f t="shared" si="1"/>
        <v>0.32469659558733022</v>
      </c>
    </row>
    <row r="764" spans="1:6" ht="15.75" customHeight="1">
      <c r="A764" s="5">
        <v>7</v>
      </c>
      <c r="B764" s="7">
        <v>98</v>
      </c>
      <c r="C764" s="7">
        <v>66</v>
      </c>
      <c r="D764" s="9">
        <f>+VLOOKUP(A764,Regiones!$A$2:$C$26,3,FALSE)</f>
        <v>4459477</v>
      </c>
      <c r="E764" s="11">
        <f t="shared" si="0"/>
        <v>1.4799941786895638E-5</v>
      </c>
      <c r="F764" s="11">
        <f t="shared" si="1"/>
        <v>0.3247113955291171</v>
      </c>
    </row>
    <row r="765" spans="1:6" ht="15.75" customHeight="1">
      <c r="A765" s="5">
        <v>7</v>
      </c>
      <c r="B765" s="7">
        <v>99</v>
      </c>
      <c r="C765" s="7">
        <v>53</v>
      </c>
      <c r="D765" s="9">
        <f>+VLOOKUP(A765,Regiones!$A$2:$C$26,3,FALSE)</f>
        <v>4459477</v>
      </c>
      <c r="E765" s="11">
        <f t="shared" si="0"/>
        <v>1.1884801737961649E-5</v>
      </c>
      <c r="F765" s="11">
        <f t="shared" si="1"/>
        <v>0.32472328033085507</v>
      </c>
    </row>
    <row r="766" spans="1:6" ht="15.75" customHeight="1">
      <c r="A766" s="5">
        <v>7</v>
      </c>
      <c r="B766" s="7">
        <v>100</v>
      </c>
      <c r="C766" s="7">
        <v>32</v>
      </c>
      <c r="D766" s="9">
        <f>+VLOOKUP(A766,Regiones!$A$2:$C$26,3,FALSE)</f>
        <v>4459477</v>
      </c>
      <c r="E766" s="11">
        <f t="shared" si="0"/>
        <v>7.1757293512221276E-6</v>
      </c>
      <c r="F766" s="11">
        <f t="shared" si="1"/>
        <v>0.32473045606020629</v>
      </c>
    </row>
    <row r="767" spans="1:6" ht="15.75" customHeight="1">
      <c r="A767" s="5">
        <v>7</v>
      </c>
      <c r="B767" s="7">
        <v>101</v>
      </c>
      <c r="C767" s="7">
        <v>15</v>
      </c>
      <c r="D767" s="9">
        <f>+VLOOKUP(A767,Regiones!$A$2:$C$26,3,FALSE)</f>
        <v>4459477</v>
      </c>
      <c r="E767" s="11">
        <f t="shared" si="0"/>
        <v>3.3636231333853723E-6</v>
      </c>
      <c r="F767" s="11">
        <f t="shared" si="1"/>
        <v>0.3247338196833397</v>
      </c>
    </row>
    <row r="768" spans="1:6" ht="15.75" customHeight="1">
      <c r="A768" s="5">
        <v>7</v>
      </c>
      <c r="B768" s="7">
        <v>102</v>
      </c>
      <c r="C768" s="7">
        <v>14</v>
      </c>
      <c r="D768" s="9">
        <f>+VLOOKUP(A768,Regiones!$A$2:$C$26,3,FALSE)</f>
        <v>4459477</v>
      </c>
      <c r="E768" s="11">
        <f t="shared" si="0"/>
        <v>3.1393815911596807E-6</v>
      </c>
      <c r="F768" s="11">
        <f t="shared" si="1"/>
        <v>0.32473695906493083</v>
      </c>
    </row>
    <row r="769" spans="1:6" ht="15.75" customHeight="1">
      <c r="A769" s="5">
        <v>7</v>
      </c>
      <c r="B769" s="7">
        <v>103</v>
      </c>
      <c r="C769" s="7">
        <v>12</v>
      </c>
      <c r="D769" s="9">
        <f>+VLOOKUP(A769,Regiones!$A$2:$C$26,3,FALSE)</f>
        <v>4459477</v>
      </c>
      <c r="E769" s="11">
        <f t="shared" si="0"/>
        <v>2.6908985067082977E-6</v>
      </c>
      <c r="F769" s="11">
        <f t="shared" si="1"/>
        <v>0.32473964996343752</v>
      </c>
    </row>
    <row r="770" spans="1:6" ht="15.75" customHeight="1">
      <c r="A770" s="5">
        <v>7</v>
      </c>
      <c r="B770" s="7">
        <v>104</v>
      </c>
      <c r="C770" s="7">
        <v>5</v>
      </c>
      <c r="D770" s="9">
        <f>+VLOOKUP(A770,Regiones!$A$2:$C$26,3,FALSE)</f>
        <v>4459477</v>
      </c>
      <c r="E770" s="11">
        <f t="shared" si="0"/>
        <v>1.1212077111284575E-6</v>
      </c>
      <c r="F770" s="11">
        <f t="shared" si="1"/>
        <v>0.32474077117114863</v>
      </c>
    </row>
    <row r="771" spans="1:6" ht="15.75" customHeight="1">
      <c r="A771" s="5">
        <v>7</v>
      </c>
      <c r="B771" s="7">
        <v>105</v>
      </c>
      <c r="C771" s="7">
        <v>1</v>
      </c>
      <c r="D771" s="9">
        <f>+VLOOKUP(A771,Regiones!$A$2:$C$26,3,FALSE)</f>
        <v>4459477</v>
      </c>
      <c r="E771" s="11">
        <f t="shared" si="0"/>
        <v>2.2424154222569149E-7</v>
      </c>
      <c r="F771" s="11">
        <f t="shared" si="1"/>
        <v>0.32474099541269086</v>
      </c>
    </row>
    <row r="772" spans="1:6" ht="15.75" customHeight="1">
      <c r="A772" s="5">
        <v>7</v>
      </c>
      <c r="B772" s="7">
        <v>106</v>
      </c>
      <c r="C772" s="7">
        <v>2</v>
      </c>
      <c r="D772" s="9">
        <f>+VLOOKUP(A772,Regiones!$A$2:$C$26,3,FALSE)</f>
        <v>4459477</v>
      </c>
      <c r="E772" s="11">
        <f t="shared" si="0"/>
        <v>4.4848308445138298E-7</v>
      </c>
      <c r="F772" s="11">
        <f t="shared" si="1"/>
        <v>0.32474144389577531</v>
      </c>
    </row>
    <row r="773" spans="1:6" ht="15.75" customHeight="1">
      <c r="A773" s="5">
        <v>7</v>
      </c>
      <c r="B773" s="7">
        <v>107</v>
      </c>
      <c r="C773" s="7">
        <v>2</v>
      </c>
      <c r="D773" s="9">
        <f>+VLOOKUP(A773,Regiones!$A$2:$C$26,3,FALSE)</f>
        <v>4459477</v>
      </c>
      <c r="E773" s="11">
        <f t="shared" si="0"/>
        <v>4.4848308445138298E-7</v>
      </c>
      <c r="F773" s="11">
        <f t="shared" si="1"/>
        <v>0.32474189237885975</v>
      </c>
    </row>
    <row r="774" spans="1:6" ht="15.75" customHeight="1">
      <c r="A774" s="5">
        <v>7</v>
      </c>
      <c r="B774" s="7">
        <v>108</v>
      </c>
      <c r="C774" s="7">
        <v>1</v>
      </c>
      <c r="D774" s="9">
        <f>+VLOOKUP(A774,Regiones!$A$2:$C$26,3,FALSE)</f>
        <v>4459477</v>
      </c>
      <c r="E774" s="11">
        <f t="shared" si="0"/>
        <v>2.2424154222569149E-7</v>
      </c>
      <c r="F774" s="11">
        <f t="shared" si="1"/>
        <v>0.32474211662040198</v>
      </c>
    </row>
    <row r="775" spans="1:6" ht="15.75" customHeight="1">
      <c r="A775" s="5">
        <v>7</v>
      </c>
      <c r="B775" s="7">
        <v>109</v>
      </c>
      <c r="C775" s="7">
        <v>3</v>
      </c>
      <c r="D775" s="9">
        <f>+VLOOKUP(A775,Regiones!$A$2:$C$26,3,FALSE)</f>
        <v>4459477</v>
      </c>
      <c r="E775" s="11">
        <f t="shared" si="0"/>
        <v>6.7272462667707441E-7</v>
      </c>
      <c r="F775" s="11">
        <f t="shared" si="1"/>
        <v>0.32474278934502865</v>
      </c>
    </row>
    <row r="776" spans="1:6" ht="15.75" customHeight="1">
      <c r="A776" s="5">
        <v>7</v>
      </c>
      <c r="B776" s="7">
        <v>110</v>
      </c>
      <c r="C776" s="7">
        <v>5</v>
      </c>
      <c r="D776" s="9">
        <f>+VLOOKUP(A776,Regiones!$A$2:$C$26,3,FALSE)</f>
        <v>4459477</v>
      </c>
      <c r="E776" s="11">
        <f t="shared" si="0"/>
        <v>1.1212077111284575E-6</v>
      </c>
      <c r="F776" s="11">
        <f t="shared" si="1"/>
        <v>0.32474391055273977</v>
      </c>
    </row>
    <row r="777" spans="1:6" ht="15.75" customHeight="1">
      <c r="A777" s="5">
        <v>8</v>
      </c>
      <c r="B777" s="7">
        <v>0</v>
      </c>
      <c r="C777" s="7">
        <v>20203</v>
      </c>
      <c r="D777" s="9">
        <f>+VLOOKUP(A777,Regiones!$A$2:$C$26,3,FALSE)</f>
        <v>1215220</v>
      </c>
      <c r="E777" s="11">
        <f t="shared" si="0"/>
        <v>1.6624973255871364E-2</v>
      </c>
      <c r="F777" s="11">
        <f t="shared" si="1"/>
        <v>1.6624973255871364E-2</v>
      </c>
    </row>
    <row r="778" spans="1:6" ht="15.75" customHeight="1">
      <c r="A778" s="5">
        <v>8</v>
      </c>
      <c r="B778" s="7">
        <v>1</v>
      </c>
      <c r="C778" s="7">
        <v>20002</v>
      </c>
      <c r="D778" s="9">
        <f>+VLOOKUP(A778,Regiones!$A$2:$C$26,3,FALSE)</f>
        <v>1215220</v>
      </c>
      <c r="E778" s="11">
        <f t="shared" si="0"/>
        <v>1.6459571106466318E-2</v>
      </c>
      <c r="F778" s="11">
        <f t="shared" si="1"/>
        <v>3.3084544362337681E-2</v>
      </c>
    </row>
    <row r="779" spans="1:6" ht="15.75" customHeight="1">
      <c r="A779" s="5">
        <v>8</v>
      </c>
      <c r="B779" s="7">
        <v>2</v>
      </c>
      <c r="C779" s="7">
        <v>20282</v>
      </c>
      <c r="D779" s="9">
        <f>+VLOOKUP(A779,Regiones!$A$2:$C$26,3,FALSE)</f>
        <v>1215220</v>
      </c>
      <c r="E779" s="11">
        <f t="shared" si="0"/>
        <v>1.6689982060861409E-2</v>
      </c>
      <c r="F779" s="11">
        <f t="shared" si="1"/>
        <v>4.9774526423199086E-2</v>
      </c>
    </row>
    <row r="780" spans="1:6" ht="15.75" customHeight="1">
      <c r="A780" s="5">
        <v>8</v>
      </c>
      <c r="B780" s="7">
        <v>3</v>
      </c>
      <c r="C780" s="7">
        <v>19478</v>
      </c>
      <c r="D780" s="9">
        <f>+VLOOKUP(A780,Regiones!$A$2:$C$26,3,FALSE)</f>
        <v>1215220</v>
      </c>
      <c r="E780" s="11">
        <f t="shared" si="0"/>
        <v>1.6028373463241225E-2</v>
      </c>
      <c r="F780" s="11">
        <f t="shared" si="1"/>
        <v>6.5802899886440308E-2</v>
      </c>
    </row>
    <row r="781" spans="1:6" ht="15.75" customHeight="1">
      <c r="A781" s="5">
        <v>8</v>
      </c>
      <c r="B781" s="7">
        <v>4</v>
      </c>
      <c r="C781" s="7">
        <v>19958</v>
      </c>
      <c r="D781" s="9">
        <f>+VLOOKUP(A781,Regiones!$A$2:$C$26,3,FALSE)</f>
        <v>1215220</v>
      </c>
      <c r="E781" s="11">
        <f t="shared" si="0"/>
        <v>1.6423363670775661E-2</v>
      </c>
      <c r="F781" s="11">
        <f t="shared" si="1"/>
        <v>8.2226263557215962E-2</v>
      </c>
    </row>
    <row r="782" spans="1:6" ht="15.75" customHeight="1">
      <c r="A782" s="5">
        <v>8</v>
      </c>
      <c r="B782" s="7">
        <v>5</v>
      </c>
      <c r="C782" s="7">
        <v>21002</v>
      </c>
      <c r="D782" s="9">
        <f>+VLOOKUP(A782,Regiones!$A$2:$C$26,3,FALSE)</f>
        <v>1215220</v>
      </c>
      <c r="E782" s="11">
        <f t="shared" si="0"/>
        <v>1.7282467372163064E-2</v>
      </c>
      <c r="F782" s="11">
        <f t="shared" si="1"/>
        <v>9.9508730929379022E-2</v>
      </c>
    </row>
    <row r="783" spans="1:6" ht="15.75" customHeight="1">
      <c r="A783" s="5">
        <v>8</v>
      </c>
      <c r="B783" s="7">
        <v>6</v>
      </c>
      <c r="C783" s="7">
        <v>21589</v>
      </c>
      <c r="D783" s="9">
        <f>+VLOOKUP(A783,Regiones!$A$2:$C$26,3,FALSE)</f>
        <v>1215220</v>
      </c>
      <c r="E783" s="11">
        <f t="shared" si="0"/>
        <v>1.7765507480127056E-2</v>
      </c>
      <c r="F783" s="11">
        <f t="shared" si="1"/>
        <v>0.11727423840950607</v>
      </c>
    </row>
    <row r="784" spans="1:6" ht="15.75" customHeight="1">
      <c r="A784" s="5">
        <v>8</v>
      </c>
      <c r="B784" s="7">
        <v>7</v>
      </c>
      <c r="C784" s="7">
        <v>22330</v>
      </c>
      <c r="D784" s="9">
        <f>+VLOOKUP(A784,Regiones!$A$2:$C$26,3,FALSE)</f>
        <v>1215220</v>
      </c>
      <c r="E784" s="11">
        <f t="shared" si="0"/>
        <v>1.8375273613008343E-2</v>
      </c>
      <c r="F784" s="11">
        <f t="shared" si="1"/>
        <v>0.13564951202251441</v>
      </c>
    </row>
    <row r="785" spans="1:6" ht="15.75" customHeight="1">
      <c r="A785" s="5">
        <v>8</v>
      </c>
      <c r="B785" s="7">
        <v>8</v>
      </c>
      <c r="C785" s="7">
        <v>21742</v>
      </c>
      <c r="D785" s="9">
        <f>+VLOOKUP(A785,Regiones!$A$2:$C$26,3,FALSE)</f>
        <v>1215220</v>
      </c>
      <c r="E785" s="11">
        <f t="shared" si="0"/>
        <v>1.7891410608778656E-2</v>
      </c>
      <c r="F785" s="11">
        <f t="shared" si="1"/>
        <v>0.15354092263129307</v>
      </c>
    </row>
    <row r="786" spans="1:6" ht="15.75" customHeight="1">
      <c r="A786" s="5">
        <v>8</v>
      </c>
      <c r="B786" s="7">
        <v>9</v>
      </c>
      <c r="C786" s="7">
        <v>22143</v>
      </c>
      <c r="D786" s="9">
        <f>+VLOOKUP(A786,Regiones!$A$2:$C$26,3,FALSE)</f>
        <v>1215220</v>
      </c>
      <c r="E786" s="11">
        <f t="shared" si="0"/>
        <v>1.8221392011323053E-2</v>
      </c>
      <c r="F786" s="11">
        <f t="shared" si="1"/>
        <v>0.17176231464261613</v>
      </c>
    </row>
    <row r="787" spans="1:6" ht="15.75" customHeight="1">
      <c r="A787" s="5">
        <v>8</v>
      </c>
      <c r="B787" s="7">
        <v>10</v>
      </c>
      <c r="C787" s="7">
        <v>23385</v>
      </c>
      <c r="D787" s="9">
        <f>+VLOOKUP(A787,Regiones!$A$2:$C$26,3,FALSE)</f>
        <v>1215220</v>
      </c>
      <c r="E787" s="11">
        <f t="shared" si="0"/>
        <v>1.9243429173318411E-2</v>
      </c>
      <c r="F787" s="11">
        <f t="shared" si="1"/>
        <v>0.19100574381593455</v>
      </c>
    </row>
    <row r="788" spans="1:6" ht="15.75" customHeight="1">
      <c r="A788" s="5">
        <v>8</v>
      </c>
      <c r="B788" s="7">
        <v>11</v>
      </c>
      <c r="C788" s="7">
        <v>22871</v>
      </c>
      <c r="D788" s="9">
        <f>+VLOOKUP(A788,Regiones!$A$2:$C$26,3,FALSE)</f>
        <v>1215220</v>
      </c>
      <c r="E788" s="11">
        <f t="shared" si="0"/>
        <v>1.8820460492750282E-2</v>
      </c>
      <c r="F788" s="11">
        <f t="shared" si="1"/>
        <v>0.20982620430868482</v>
      </c>
    </row>
    <row r="789" spans="1:6" ht="15.75" customHeight="1">
      <c r="A789" s="5">
        <v>8</v>
      </c>
      <c r="B789" s="7">
        <v>12</v>
      </c>
      <c r="C789" s="7">
        <v>22814</v>
      </c>
      <c r="D789" s="9">
        <f>+VLOOKUP(A789,Regiones!$A$2:$C$26,3,FALSE)</f>
        <v>1215220</v>
      </c>
      <c r="E789" s="11">
        <f t="shared" si="0"/>
        <v>1.8773555405605571E-2</v>
      </c>
      <c r="F789" s="11">
        <f t="shared" si="1"/>
        <v>0.22859975971429039</v>
      </c>
    </row>
    <row r="790" spans="1:6" ht="15.75" customHeight="1">
      <c r="A790" s="5">
        <v>8</v>
      </c>
      <c r="B790" s="7">
        <v>13</v>
      </c>
      <c r="C790" s="7">
        <v>22743</v>
      </c>
      <c r="D790" s="9">
        <f>+VLOOKUP(A790,Regiones!$A$2:$C$26,3,FALSE)</f>
        <v>1215220</v>
      </c>
      <c r="E790" s="11">
        <f t="shared" si="0"/>
        <v>1.87151297707411E-2</v>
      </c>
      <c r="F790" s="11">
        <f t="shared" si="1"/>
        <v>0.2473148894850315</v>
      </c>
    </row>
    <row r="791" spans="1:6" ht="15.75" customHeight="1">
      <c r="A791" s="5">
        <v>8</v>
      </c>
      <c r="B791" s="7">
        <v>14</v>
      </c>
      <c r="C791" s="7">
        <v>23757</v>
      </c>
      <c r="D791" s="9">
        <f>+VLOOKUP(A791,Regiones!$A$2:$C$26,3,FALSE)</f>
        <v>1215220</v>
      </c>
      <c r="E791" s="11">
        <f t="shared" si="0"/>
        <v>1.9549546584157602E-2</v>
      </c>
      <c r="F791" s="11">
        <f t="shared" si="1"/>
        <v>0.26686443606918908</v>
      </c>
    </row>
    <row r="792" spans="1:6" ht="15.75" customHeight="1">
      <c r="A792" s="5">
        <v>8</v>
      </c>
      <c r="B792" s="7">
        <v>15</v>
      </c>
      <c r="C792" s="7">
        <v>22877</v>
      </c>
      <c r="D792" s="9">
        <f>+VLOOKUP(A792,Regiones!$A$2:$C$26,3,FALSE)</f>
        <v>1215220</v>
      </c>
      <c r="E792" s="11">
        <f t="shared" si="0"/>
        <v>1.8825397870344464E-2</v>
      </c>
      <c r="F792" s="11">
        <f t="shared" si="1"/>
        <v>0.28568983393953357</v>
      </c>
    </row>
    <row r="793" spans="1:6" ht="15.75" customHeight="1">
      <c r="A793" s="5">
        <v>8</v>
      </c>
      <c r="B793" s="7">
        <v>16</v>
      </c>
      <c r="C793" s="7">
        <v>22652</v>
      </c>
      <c r="D793" s="9">
        <f>+VLOOKUP(A793,Regiones!$A$2:$C$26,3,FALSE)</f>
        <v>1215220</v>
      </c>
      <c r="E793" s="11">
        <f t="shared" si="0"/>
        <v>1.8640246210562695E-2</v>
      </c>
      <c r="F793" s="11">
        <f t="shared" si="1"/>
        <v>0.30433008015009627</v>
      </c>
    </row>
    <row r="794" spans="1:6" ht="15.75" customHeight="1">
      <c r="A794" s="5">
        <v>8</v>
      </c>
      <c r="B794" s="7">
        <v>17</v>
      </c>
      <c r="C794" s="7">
        <v>22554</v>
      </c>
      <c r="D794" s="9">
        <f>+VLOOKUP(A794,Regiones!$A$2:$C$26,3,FALSE)</f>
        <v>1215220</v>
      </c>
      <c r="E794" s="11">
        <f t="shared" si="0"/>
        <v>1.8559602376524414E-2</v>
      </c>
      <c r="F794" s="11">
        <f t="shared" si="1"/>
        <v>0.3228896825266207</v>
      </c>
    </row>
    <row r="795" spans="1:6" ht="15.75" customHeight="1">
      <c r="A795" s="5">
        <v>8</v>
      </c>
      <c r="B795" s="7">
        <v>18</v>
      </c>
      <c r="C795" s="7">
        <v>22139</v>
      </c>
      <c r="D795" s="9">
        <f>+VLOOKUP(A795,Regiones!$A$2:$C$26,3,FALSE)</f>
        <v>1215220</v>
      </c>
      <c r="E795" s="11">
        <f t="shared" si="0"/>
        <v>1.8218100426260264E-2</v>
      </c>
      <c r="F795" s="11">
        <f t="shared" si="1"/>
        <v>0.34110778295288097</v>
      </c>
    </row>
    <row r="796" spans="1:6" ht="15.75" customHeight="1">
      <c r="A796" s="5">
        <v>8</v>
      </c>
      <c r="B796" s="7">
        <v>19</v>
      </c>
      <c r="C796" s="7">
        <v>22338</v>
      </c>
      <c r="D796" s="9">
        <f>+VLOOKUP(A796,Regiones!$A$2:$C$26,3,FALSE)</f>
        <v>1215220</v>
      </c>
      <c r="E796" s="11">
        <f t="shared" si="0"/>
        <v>1.8381856783133917E-2</v>
      </c>
      <c r="F796" s="11">
        <f t="shared" si="1"/>
        <v>0.35948963973601489</v>
      </c>
    </row>
    <row r="797" spans="1:6" ht="15.75" customHeight="1">
      <c r="A797" s="5">
        <v>8</v>
      </c>
      <c r="B797" s="7">
        <v>20</v>
      </c>
      <c r="C797" s="7">
        <v>21365</v>
      </c>
      <c r="D797" s="9">
        <f>+VLOOKUP(A797,Regiones!$A$2:$C$26,3,FALSE)</f>
        <v>1215220</v>
      </c>
      <c r="E797" s="11">
        <f t="shared" si="0"/>
        <v>1.7581178716610985E-2</v>
      </c>
      <c r="F797" s="11">
        <f t="shared" si="1"/>
        <v>0.37707081845262586</v>
      </c>
    </row>
    <row r="798" spans="1:6" ht="15.75" customHeight="1">
      <c r="A798" s="5">
        <v>8</v>
      </c>
      <c r="B798" s="7">
        <v>21</v>
      </c>
      <c r="C798" s="7">
        <v>19622</v>
      </c>
      <c r="D798" s="9">
        <f>+VLOOKUP(A798,Regiones!$A$2:$C$26,3,FALSE)</f>
        <v>1215220</v>
      </c>
      <c r="E798" s="11">
        <f t="shared" si="0"/>
        <v>1.6146870525501556E-2</v>
      </c>
      <c r="F798" s="11">
        <f t="shared" si="1"/>
        <v>0.39321768897812742</v>
      </c>
    </row>
    <row r="799" spans="1:6" ht="15.75" customHeight="1">
      <c r="A799" s="5">
        <v>8</v>
      </c>
      <c r="B799" s="7">
        <v>22</v>
      </c>
      <c r="C799" s="7">
        <v>18839</v>
      </c>
      <c r="D799" s="9">
        <f>+VLOOKUP(A799,Regiones!$A$2:$C$26,3,FALSE)</f>
        <v>1215220</v>
      </c>
      <c r="E799" s="11">
        <f t="shared" si="0"/>
        <v>1.5502542749461003E-2</v>
      </c>
      <c r="F799" s="11">
        <f t="shared" si="1"/>
        <v>0.40872023172758842</v>
      </c>
    </row>
    <row r="800" spans="1:6" ht="15.75" customHeight="1">
      <c r="A800" s="5">
        <v>8</v>
      </c>
      <c r="B800" s="7">
        <v>23</v>
      </c>
      <c r="C800" s="7">
        <v>18904</v>
      </c>
      <c r="D800" s="9">
        <f>+VLOOKUP(A800,Regiones!$A$2:$C$26,3,FALSE)</f>
        <v>1215220</v>
      </c>
      <c r="E800" s="11">
        <f t="shared" si="0"/>
        <v>1.5556031006731292E-2</v>
      </c>
      <c r="F800" s="11">
        <f t="shared" si="1"/>
        <v>0.42427626273431973</v>
      </c>
    </row>
    <row r="801" spans="1:6" ht="15.75" customHeight="1">
      <c r="A801" s="5">
        <v>8</v>
      </c>
      <c r="B801" s="7">
        <v>24</v>
      </c>
      <c r="C801" s="7">
        <v>19011</v>
      </c>
      <c r="D801" s="9">
        <f>+VLOOKUP(A801,Regiones!$A$2:$C$26,3,FALSE)</f>
        <v>1215220</v>
      </c>
      <c r="E801" s="11">
        <f t="shared" si="0"/>
        <v>1.5644080907160844E-2</v>
      </c>
      <c r="F801" s="11">
        <f t="shared" si="1"/>
        <v>0.43992034364148058</v>
      </c>
    </row>
    <row r="802" spans="1:6" ht="15.75" customHeight="1">
      <c r="A802" s="5">
        <v>8</v>
      </c>
      <c r="B802" s="7">
        <v>25</v>
      </c>
      <c r="C802" s="7">
        <v>18424</v>
      </c>
      <c r="D802" s="9">
        <f>+VLOOKUP(A802,Regiones!$A$2:$C$26,3,FALSE)</f>
        <v>1215220</v>
      </c>
      <c r="E802" s="11">
        <f t="shared" si="0"/>
        <v>1.5161040799196853E-2</v>
      </c>
      <c r="F802" s="11">
        <f t="shared" si="1"/>
        <v>0.45508138444067742</v>
      </c>
    </row>
    <row r="803" spans="1:6" ht="15.75" customHeight="1">
      <c r="A803" s="5">
        <v>8</v>
      </c>
      <c r="B803" s="7">
        <v>26</v>
      </c>
      <c r="C803" s="7">
        <v>17940</v>
      </c>
      <c r="D803" s="9">
        <f>+VLOOKUP(A803,Regiones!$A$2:$C$26,3,FALSE)</f>
        <v>1215220</v>
      </c>
      <c r="E803" s="11">
        <f t="shared" si="0"/>
        <v>1.4762759006599627E-2</v>
      </c>
      <c r="F803" s="11">
        <f t="shared" si="1"/>
        <v>0.46984414344727704</v>
      </c>
    </row>
    <row r="804" spans="1:6" ht="15.75" customHeight="1">
      <c r="A804" s="5">
        <v>8</v>
      </c>
      <c r="B804" s="7">
        <v>27</v>
      </c>
      <c r="C804" s="7">
        <v>18219</v>
      </c>
      <c r="D804" s="9">
        <f>+VLOOKUP(A804,Regiones!$A$2:$C$26,3,FALSE)</f>
        <v>1215220</v>
      </c>
      <c r="E804" s="11">
        <f t="shared" si="0"/>
        <v>1.499234706472902E-2</v>
      </c>
      <c r="F804" s="11">
        <f t="shared" si="1"/>
        <v>0.48483649051200606</v>
      </c>
    </row>
    <row r="805" spans="1:6" ht="15.75" customHeight="1">
      <c r="A805" s="5">
        <v>8</v>
      </c>
      <c r="B805" s="7">
        <v>28</v>
      </c>
      <c r="C805" s="7">
        <v>19121</v>
      </c>
      <c r="D805" s="9">
        <f>+VLOOKUP(A805,Regiones!$A$2:$C$26,3,FALSE)</f>
        <v>1215220</v>
      </c>
      <c r="E805" s="11">
        <f t="shared" si="0"/>
        <v>1.5734599496387485E-2</v>
      </c>
      <c r="F805" s="11">
        <f t="shared" si="1"/>
        <v>0.5005710900083935</v>
      </c>
    </row>
    <row r="806" spans="1:6" ht="15.75" customHeight="1">
      <c r="A806" s="5">
        <v>8</v>
      </c>
      <c r="B806" s="7">
        <v>29</v>
      </c>
      <c r="C806" s="7">
        <v>18670</v>
      </c>
      <c r="D806" s="9">
        <f>+VLOOKUP(A806,Regiones!$A$2:$C$26,3,FALSE)</f>
        <v>1215220</v>
      </c>
      <c r="E806" s="11">
        <f t="shared" si="0"/>
        <v>1.5363473280558253E-2</v>
      </c>
      <c r="F806" s="11">
        <f t="shared" si="1"/>
        <v>0.51593456328895171</v>
      </c>
    </row>
    <row r="807" spans="1:6" ht="15.75" customHeight="1">
      <c r="A807" s="5">
        <v>8</v>
      </c>
      <c r="B807" s="7">
        <v>30</v>
      </c>
      <c r="C807" s="7">
        <v>19603</v>
      </c>
      <c r="D807" s="9">
        <f>+VLOOKUP(A807,Regiones!$A$2:$C$26,3,FALSE)</f>
        <v>1215220</v>
      </c>
      <c r="E807" s="11">
        <f t="shared" si="0"/>
        <v>1.6131235496453317E-2</v>
      </c>
      <c r="F807" s="11">
        <f t="shared" si="1"/>
        <v>0.53206579878540505</v>
      </c>
    </row>
    <row r="808" spans="1:6" ht="15.75" customHeight="1">
      <c r="A808" s="5">
        <v>8</v>
      </c>
      <c r="B808" s="7">
        <v>31</v>
      </c>
      <c r="C808" s="7">
        <v>18706</v>
      </c>
      <c r="D808" s="9">
        <f>+VLOOKUP(A808,Regiones!$A$2:$C$26,3,FALSE)</f>
        <v>1215220</v>
      </c>
      <c r="E808" s="11">
        <f t="shared" si="0"/>
        <v>1.5393097546123335E-2</v>
      </c>
      <c r="F808" s="11">
        <f t="shared" si="1"/>
        <v>0.54745889633152833</v>
      </c>
    </row>
    <row r="809" spans="1:6" ht="15.75" customHeight="1">
      <c r="A809" s="5">
        <v>8</v>
      </c>
      <c r="B809" s="7">
        <v>32</v>
      </c>
      <c r="C809" s="7">
        <v>18093</v>
      </c>
      <c r="D809" s="9">
        <f>+VLOOKUP(A809,Regiones!$A$2:$C$26,3,FALSE)</f>
        <v>1215220</v>
      </c>
      <c r="E809" s="11">
        <f t="shared" si="0"/>
        <v>1.4888662135251231E-2</v>
      </c>
      <c r="F809" s="11">
        <f t="shared" si="1"/>
        <v>0.56234755846677953</v>
      </c>
    </row>
    <row r="810" spans="1:6" ht="15.75" customHeight="1">
      <c r="A810" s="5">
        <v>8</v>
      </c>
      <c r="B810" s="7">
        <v>33</v>
      </c>
      <c r="C810" s="7">
        <v>18320</v>
      </c>
      <c r="D810" s="9">
        <f>+VLOOKUP(A810,Regiones!$A$2:$C$26,3,FALSE)</f>
        <v>1215220</v>
      </c>
      <c r="E810" s="11">
        <f t="shared" si="0"/>
        <v>1.5075459587564392E-2</v>
      </c>
      <c r="F810" s="11">
        <f t="shared" si="1"/>
        <v>0.57742301805434393</v>
      </c>
    </row>
    <row r="811" spans="1:6" ht="15.75" customHeight="1">
      <c r="A811" s="5">
        <v>8</v>
      </c>
      <c r="B811" s="7">
        <v>34</v>
      </c>
      <c r="C811" s="7">
        <v>16776</v>
      </c>
      <c r="D811" s="9">
        <f>+VLOOKUP(A811,Regiones!$A$2:$C$26,3,FALSE)</f>
        <v>1215220</v>
      </c>
      <c r="E811" s="11">
        <f t="shared" si="0"/>
        <v>1.3804907753328615E-2</v>
      </c>
      <c r="F811" s="11">
        <f t="shared" si="1"/>
        <v>0.59122792580767258</v>
      </c>
    </row>
    <row r="812" spans="1:6" ht="15.75" customHeight="1">
      <c r="A812" s="5">
        <v>8</v>
      </c>
      <c r="B812" s="7">
        <v>35</v>
      </c>
      <c r="C812" s="7">
        <v>17040</v>
      </c>
      <c r="D812" s="9">
        <f>+VLOOKUP(A812,Regiones!$A$2:$C$26,3,FALSE)</f>
        <v>1215220</v>
      </c>
      <c r="E812" s="11">
        <f t="shared" si="0"/>
        <v>1.4022152367472557E-2</v>
      </c>
      <c r="F812" s="11">
        <f t="shared" si="1"/>
        <v>0.60525007817514509</v>
      </c>
    </row>
    <row r="813" spans="1:6" ht="15.75" customHeight="1">
      <c r="A813" s="5">
        <v>8</v>
      </c>
      <c r="B813" s="7">
        <v>36</v>
      </c>
      <c r="C813" s="7">
        <v>15991</v>
      </c>
      <c r="D813" s="9">
        <f>+VLOOKUP(A813,Regiones!$A$2:$C$26,3,FALSE)</f>
        <v>1215220</v>
      </c>
      <c r="E813" s="11">
        <f t="shared" si="0"/>
        <v>1.3158934184756669E-2</v>
      </c>
      <c r="F813" s="11">
        <f t="shared" si="1"/>
        <v>0.61840901235990176</v>
      </c>
    </row>
    <row r="814" spans="1:6" ht="15.75" customHeight="1">
      <c r="A814" s="5">
        <v>8</v>
      </c>
      <c r="B814" s="7">
        <v>37</v>
      </c>
      <c r="C814" s="7">
        <v>16035</v>
      </c>
      <c r="D814" s="9">
        <f>+VLOOKUP(A814,Regiones!$A$2:$C$26,3,FALSE)</f>
        <v>1215220</v>
      </c>
      <c r="E814" s="11">
        <f t="shared" si="0"/>
        <v>1.3195141620447326E-2</v>
      </c>
      <c r="F814" s="11">
        <f t="shared" si="1"/>
        <v>0.63160415398034908</v>
      </c>
    </row>
    <row r="815" spans="1:6" ht="15.75" customHeight="1">
      <c r="A815" s="5">
        <v>8</v>
      </c>
      <c r="B815" s="7">
        <v>38</v>
      </c>
      <c r="C815" s="7">
        <v>16040</v>
      </c>
      <c r="D815" s="9">
        <f>+VLOOKUP(A815,Regiones!$A$2:$C$26,3,FALSE)</f>
        <v>1215220</v>
      </c>
      <c r="E815" s="11">
        <f t="shared" si="0"/>
        <v>1.3199256101775809E-2</v>
      </c>
      <c r="F815" s="11">
        <f t="shared" si="1"/>
        <v>0.64480341008212494</v>
      </c>
    </row>
    <row r="816" spans="1:6" ht="15.75" customHeight="1">
      <c r="A816" s="5">
        <v>8</v>
      </c>
      <c r="B816" s="7">
        <v>39</v>
      </c>
      <c r="C816" s="7">
        <v>15236</v>
      </c>
      <c r="D816" s="9">
        <f>+VLOOKUP(A816,Regiones!$A$2:$C$26,3,FALSE)</f>
        <v>1215220</v>
      </c>
      <c r="E816" s="11">
        <f t="shared" si="0"/>
        <v>1.2537647504155626E-2</v>
      </c>
      <c r="F816" s="11">
        <f t="shared" si="1"/>
        <v>0.65734105758628059</v>
      </c>
    </row>
    <row r="817" spans="1:6" ht="15.75" customHeight="1">
      <c r="A817" s="5">
        <v>8</v>
      </c>
      <c r="B817" s="7">
        <v>40</v>
      </c>
      <c r="C817" s="7">
        <v>14993</v>
      </c>
      <c r="D817" s="9">
        <f>+VLOOKUP(A817,Regiones!$A$2:$C$26,3,FALSE)</f>
        <v>1215220</v>
      </c>
      <c r="E817" s="11">
        <f t="shared" si="0"/>
        <v>1.2337683711591317E-2</v>
      </c>
      <c r="F817" s="11">
        <f t="shared" si="1"/>
        <v>0.66967874129787186</v>
      </c>
    </row>
    <row r="818" spans="1:6" ht="15.75" customHeight="1">
      <c r="A818" s="5">
        <v>8</v>
      </c>
      <c r="B818" s="7">
        <v>41</v>
      </c>
      <c r="C818" s="7">
        <v>13908</v>
      </c>
      <c r="D818" s="9">
        <f>+VLOOKUP(A818,Regiones!$A$2:$C$26,3,FALSE)</f>
        <v>1215220</v>
      </c>
      <c r="E818" s="11">
        <f t="shared" si="0"/>
        <v>1.1444841263310346E-2</v>
      </c>
      <c r="F818" s="11">
        <f t="shared" si="1"/>
        <v>0.68112358256118222</v>
      </c>
    </row>
    <row r="819" spans="1:6" ht="15.75" customHeight="1">
      <c r="A819" s="5">
        <v>8</v>
      </c>
      <c r="B819" s="7">
        <v>42</v>
      </c>
      <c r="C819" s="7">
        <v>13728</v>
      </c>
      <c r="D819" s="9">
        <f>+VLOOKUP(A819,Regiones!$A$2:$C$26,3,FALSE)</f>
        <v>1215220</v>
      </c>
      <c r="E819" s="11">
        <f t="shared" si="0"/>
        <v>1.1296719935484933E-2</v>
      </c>
      <c r="F819" s="11">
        <f t="shared" si="1"/>
        <v>0.69242030249666719</v>
      </c>
    </row>
    <row r="820" spans="1:6" ht="15.75" customHeight="1">
      <c r="A820" s="5">
        <v>8</v>
      </c>
      <c r="B820" s="7">
        <v>43</v>
      </c>
      <c r="C820" s="7">
        <v>13543</v>
      </c>
      <c r="D820" s="9">
        <f>+VLOOKUP(A820,Regiones!$A$2:$C$26,3,FALSE)</f>
        <v>1215220</v>
      </c>
      <c r="E820" s="11">
        <f t="shared" si="0"/>
        <v>1.1144484126331036E-2</v>
      </c>
      <c r="F820" s="11">
        <f t="shared" si="1"/>
        <v>0.70356478662299826</v>
      </c>
    </row>
    <row r="821" spans="1:6" ht="15.75" customHeight="1">
      <c r="A821" s="5">
        <v>8</v>
      </c>
      <c r="B821" s="7">
        <v>44</v>
      </c>
      <c r="C821" s="7">
        <v>13718</v>
      </c>
      <c r="D821" s="9">
        <f>+VLOOKUP(A821,Regiones!$A$2:$C$26,3,FALSE)</f>
        <v>1215220</v>
      </c>
      <c r="E821" s="11">
        <f t="shared" si="0"/>
        <v>1.1288490972827966E-2</v>
      </c>
      <c r="F821" s="11">
        <f t="shared" si="1"/>
        <v>0.71485327759582618</v>
      </c>
    </row>
    <row r="822" spans="1:6" ht="15.75" customHeight="1">
      <c r="A822" s="5">
        <v>8</v>
      </c>
      <c r="B822" s="7">
        <v>45</v>
      </c>
      <c r="C822" s="7">
        <v>14228</v>
      </c>
      <c r="D822" s="9">
        <f>+VLOOKUP(A822,Regiones!$A$2:$C$26,3,FALSE)</f>
        <v>1215220</v>
      </c>
      <c r="E822" s="11">
        <f t="shared" si="0"/>
        <v>1.1708168068333306E-2</v>
      </c>
      <c r="F822" s="11">
        <f t="shared" si="1"/>
        <v>0.72656144566415948</v>
      </c>
    </row>
    <row r="823" spans="1:6" ht="15.75" customHeight="1">
      <c r="A823" s="5">
        <v>8</v>
      </c>
      <c r="B823" s="7">
        <v>46</v>
      </c>
      <c r="C823" s="7">
        <v>14059</v>
      </c>
      <c r="D823" s="9">
        <f>+VLOOKUP(A823,Regiones!$A$2:$C$26,3,FALSE)</f>
        <v>1215220</v>
      </c>
      <c r="E823" s="11">
        <f t="shared" si="0"/>
        <v>1.1569098599430555E-2</v>
      </c>
      <c r="F823" s="11">
        <f t="shared" si="1"/>
        <v>0.73813054426359004</v>
      </c>
    </row>
    <row r="824" spans="1:6" ht="15.75" customHeight="1">
      <c r="A824" s="5">
        <v>8</v>
      </c>
      <c r="B824" s="7">
        <v>47</v>
      </c>
      <c r="C824" s="7">
        <v>13946</v>
      </c>
      <c r="D824" s="9">
        <f>+VLOOKUP(A824,Regiones!$A$2:$C$26,3,FALSE)</f>
        <v>1215220</v>
      </c>
      <c r="E824" s="11">
        <f t="shared" si="0"/>
        <v>1.1476111321406824E-2</v>
      </c>
      <c r="F824" s="11">
        <f t="shared" si="1"/>
        <v>0.74960665558499684</v>
      </c>
    </row>
    <row r="825" spans="1:6" ht="15.75" customHeight="1">
      <c r="A825" s="5">
        <v>8</v>
      </c>
      <c r="B825" s="7">
        <v>48</v>
      </c>
      <c r="C825" s="7">
        <v>13457</v>
      </c>
      <c r="D825" s="9">
        <f>+VLOOKUP(A825,Regiones!$A$2:$C$26,3,FALSE)</f>
        <v>1215220</v>
      </c>
      <c r="E825" s="11">
        <f t="shared" si="0"/>
        <v>1.1073715047481114E-2</v>
      </c>
      <c r="F825" s="11">
        <f t="shared" si="1"/>
        <v>0.76068037063247795</v>
      </c>
    </row>
    <row r="826" spans="1:6" ht="15.75" customHeight="1">
      <c r="A826" s="5">
        <v>8</v>
      </c>
      <c r="B826" s="7">
        <v>49</v>
      </c>
      <c r="C826" s="7">
        <v>13019</v>
      </c>
      <c r="D826" s="9">
        <f>+VLOOKUP(A826,Regiones!$A$2:$C$26,3,FALSE)</f>
        <v>1215220</v>
      </c>
      <c r="E826" s="11">
        <f t="shared" si="0"/>
        <v>1.071328648310594E-2</v>
      </c>
      <c r="F826" s="11">
        <f t="shared" si="1"/>
        <v>0.77139365711558394</v>
      </c>
    </row>
    <row r="827" spans="1:6" ht="15.75" customHeight="1">
      <c r="A827" s="5">
        <v>8</v>
      </c>
      <c r="B827" s="7">
        <v>50</v>
      </c>
      <c r="C827" s="7">
        <v>13210</v>
      </c>
      <c r="D827" s="9">
        <f>+VLOOKUP(A827,Regiones!$A$2:$C$26,3,FALSE)</f>
        <v>1215220</v>
      </c>
      <c r="E827" s="11">
        <f t="shared" si="0"/>
        <v>1.0870459669854018E-2</v>
      </c>
      <c r="F827" s="11">
        <f t="shared" si="1"/>
        <v>0.78226411678543795</v>
      </c>
    </row>
    <row r="828" spans="1:6" ht="15.75" customHeight="1">
      <c r="A828" s="5">
        <v>8</v>
      </c>
      <c r="B828" s="7">
        <v>51</v>
      </c>
      <c r="C828" s="7">
        <v>12636</v>
      </c>
      <c r="D828" s="9">
        <f>+VLOOKUP(A828,Regiones!$A$2:$C$26,3,FALSE)</f>
        <v>1215220</v>
      </c>
      <c r="E828" s="11">
        <f t="shared" si="0"/>
        <v>1.0398117213344086E-2</v>
      </c>
      <c r="F828" s="11">
        <f t="shared" si="1"/>
        <v>0.792662233998782</v>
      </c>
    </row>
    <row r="829" spans="1:6" ht="15.75" customHeight="1">
      <c r="A829" s="5">
        <v>8</v>
      </c>
      <c r="B829" s="7">
        <v>52</v>
      </c>
      <c r="C829" s="7">
        <v>12180</v>
      </c>
      <c r="D829" s="9">
        <f>+VLOOKUP(A829,Regiones!$A$2:$C$26,3,FALSE)</f>
        <v>1215220</v>
      </c>
      <c r="E829" s="11">
        <f t="shared" si="0"/>
        <v>1.002287651618637E-2</v>
      </c>
      <c r="F829" s="11">
        <f t="shared" si="1"/>
        <v>0.80268511051496838</v>
      </c>
    </row>
    <row r="830" spans="1:6" ht="15.75" customHeight="1">
      <c r="A830" s="5">
        <v>8</v>
      </c>
      <c r="B830" s="7">
        <v>53</v>
      </c>
      <c r="C830" s="7">
        <v>12591</v>
      </c>
      <c r="D830" s="9">
        <f>+VLOOKUP(A830,Regiones!$A$2:$C$26,3,FALSE)</f>
        <v>1215220</v>
      </c>
      <c r="E830" s="11">
        <f t="shared" si="0"/>
        <v>1.0361086881387732E-2</v>
      </c>
      <c r="F830" s="11">
        <f t="shared" si="1"/>
        <v>0.81304619739635609</v>
      </c>
    </row>
    <row r="831" spans="1:6" ht="15.75" customHeight="1">
      <c r="A831" s="5">
        <v>8</v>
      </c>
      <c r="B831" s="7">
        <v>54</v>
      </c>
      <c r="C831" s="7">
        <v>12371</v>
      </c>
      <c r="D831" s="9">
        <f>+VLOOKUP(A831,Regiones!$A$2:$C$26,3,FALSE)</f>
        <v>1215220</v>
      </c>
      <c r="E831" s="11">
        <f t="shared" si="0"/>
        <v>1.0180049702934449E-2</v>
      </c>
      <c r="F831" s="11">
        <f t="shared" si="1"/>
        <v>0.82322624709929049</v>
      </c>
    </row>
    <row r="832" spans="1:6" ht="15.75" customHeight="1">
      <c r="A832" s="5">
        <v>8</v>
      </c>
      <c r="B832" s="7">
        <v>55</v>
      </c>
      <c r="C832" s="7">
        <v>12324</v>
      </c>
      <c r="D832" s="9">
        <f>+VLOOKUP(A832,Regiones!$A$2:$C$26,3,FALSE)</f>
        <v>1215220</v>
      </c>
      <c r="E832" s="11">
        <f t="shared" si="0"/>
        <v>1.0141373578446701E-2</v>
      </c>
      <c r="F832" s="11">
        <f t="shared" si="1"/>
        <v>0.83336762067773718</v>
      </c>
    </row>
    <row r="833" spans="1:6" ht="15.75" customHeight="1">
      <c r="A833" s="5">
        <v>8</v>
      </c>
      <c r="B833" s="7">
        <v>56</v>
      </c>
      <c r="C833" s="7">
        <v>11839</v>
      </c>
      <c r="D833" s="9">
        <f>+VLOOKUP(A833,Regiones!$A$2:$C$26,3,FALSE)</f>
        <v>1215220</v>
      </c>
      <c r="E833" s="11">
        <f t="shared" si="0"/>
        <v>9.7422688895837783E-3</v>
      </c>
      <c r="F833" s="11">
        <f t="shared" si="1"/>
        <v>0.84310988956732091</v>
      </c>
    </row>
    <row r="834" spans="1:6" ht="15.75" customHeight="1">
      <c r="A834" s="5">
        <v>8</v>
      </c>
      <c r="B834" s="7">
        <v>57</v>
      </c>
      <c r="C834" s="7">
        <v>11770</v>
      </c>
      <c r="D834" s="9">
        <f>+VLOOKUP(A834,Regiones!$A$2:$C$26,3,FALSE)</f>
        <v>1215220</v>
      </c>
      <c r="E834" s="11">
        <f t="shared" si="0"/>
        <v>9.6854890472507036E-3</v>
      </c>
      <c r="F834" s="11">
        <f t="shared" si="1"/>
        <v>0.85279537861457166</v>
      </c>
    </row>
    <row r="835" spans="1:6" ht="15.75" customHeight="1">
      <c r="A835" s="5">
        <v>8</v>
      </c>
      <c r="B835" s="7">
        <v>58</v>
      </c>
      <c r="C835" s="7">
        <v>11215</v>
      </c>
      <c r="D835" s="9">
        <f>+VLOOKUP(A835,Regiones!$A$2:$C$26,3,FALSE)</f>
        <v>1215220</v>
      </c>
      <c r="E835" s="11">
        <f t="shared" si="0"/>
        <v>9.2287816197890102E-3</v>
      </c>
      <c r="F835" s="11">
        <f t="shared" si="1"/>
        <v>0.86202416023436068</v>
      </c>
    </row>
    <row r="836" spans="1:6" ht="15.75" customHeight="1">
      <c r="A836" s="5">
        <v>8</v>
      </c>
      <c r="B836" s="7">
        <v>59</v>
      </c>
      <c r="C836" s="7">
        <v>11161</v>
      </c>
      <c r="D836" s="9">
        <f>+VLOOKUP(A836,Regiones!$A$2:$C$26,3,FALSE)</f>
        <v>1215220</v>
      </c>
      <c r="E836" s="11">
        <f t="shared" si="0"/>
        <v>9.1843452214413843E-3</v>
      </c>
      <c r="F836" s="11">
        <f t="shared" si="1"/>
        <v>0.87120850545580208</v>
      </c>
    </row>
    <row r="837" spans="1:6" ht="15.75" customHeight="1">
      <c r="A837" s="5">
        <v>8</v>
      </c>
      <c r="B837" s="7">
        <v>60</v>
      </c>
      <c r="C837" s="7">
        <v>11279</v>
      </c>
      <c r="D837" s="9">
        <f>+VLOOKUP(A837,Regiones!$A$2:$C$26,3,FALSE)</f>
        <v>1215220</v>
      </c>
      <c r="E837" s="11">
        <f t="shared" si="0"/>
        <v>9.2814469807936013E-3</v>
      </c>
      <c r="F837" s="11">
        <f t="shared" si="1"/>
        <v>0.88048995243659567</v>
      </c>
    </row>
    <row r="838" spans="1:6" ht="15.75" customHeight="1">
      <c r="A838" s="5">
        <v>8</v>
      </c>
      <c r="B838" s="7">
        <v>61</v>
      </c>
      <c r="C838" s="7">
        <v>10280</v>
      </c>
      <c r="D838" s="9">
        <f>+VLOOKUP(A838,Regiones!$A$2:$C$26,3,FALSE)</f>
        <v>1215220</v>
      </c>
      <c r="E838" s="11">
        <f t="shared" si="0"/>
        <v>8.4593736113625518E-3</v>
      </c>
      <c r="F838" s="11">
        <f t="shared" si="1"/>
        <v>0.88894932604795818</v>
      </c>
    </row>
    <row r="839" spans="1:6" ht="15.75" customHeight="1">
      <c r="A839" s="5">
        <v>8</v>
      </c>
      <c r="B839" s="7">
        <v>62</v>
      </c>
      <c r="C839" s="7">
        <v>10054</v>
      </c>
      <c r="D839" s="9">
        <f>+VLOOKUP(A839,Regiones!$A$2:$C$26,3,FALSE)</f>
        <v>1215220</v>
      </c>
      <c r="E839" s="11">
        <f t="shared" si="0"/>
        <v>8.2733990553150866E-3</v>
      </c>
      <c r="F839" s="11">
        <f t="shared" si="1"/>
        <v>0.89722272510327328</v>
      </c>
    </row>
    <row r="840" spans="1:6" ht="15.75" customHeight="1">
      <c r="A840" s="5">
        <v>8</v>
      </c>
      <c r="B840" s="7">
        <v>63</v>
      </c>
      <c r="C840" s="7">
        <v>9705</v>
      </c>
      <c r="D840" s="9">
        <f>+VLOOKUP(A840,Regiones!$A$2:$C$26,3,FALSE)</f>
        <v>1215220</v>
      </c>
      <c r="E840" s="11">
        <f t="shared" si="0"/>
        <v>7.9862082585869226E-3</v>
      </c>
      <c r="F840" s="11">
        <f t="shared" si="1"/>
        <v>0.90520893336186015</v>
      </c>
    </row>
    <row r="841" spans="1:6" ht="15.75" customHeight="1">
      <c r="A841" s="5">
        <v>8</v>
      </c>
      <c r="B841" s="7">
        <v>64</v>
      </c>
      <c r="C841" s="7">
        <v>9013</v>
      </c>
      <c r="D841" s="9">
        <f>+VLOOKUP(A841,Regiones!$A$2:$C$26,3,FALSE)</f>
        <v>1215220</v>
      </c>
      <c r="E841" s="11">
        <f t="shared" si="0"/>
        <v>7.4167640427247744E-3</v>
      </c>
      <c r="F841" s="11">
        <f t="shared" si="1"/>
        <v>0.91262569740458488</v>
      </c>
    </row>
    <row r="842" spans="1:6" ht="15.75" customHeight="1">
      <c r="A842" s="5">
        <v>8</v>
      </c>
      <c r="B842" s="7">
        <v>65</v>
      </c>
      <c r="C842" s="7">
        <v>9349</v>
      </c>
      <c r="D842" s="9">
        <f>+VLOOKUP(A842,Regiones!$A$2:$C$26,3,FALSE)</f>
        <v>1215220</v>
      </c>
      <c r="E842" s="11">
        <f t="shared" si="0"/>
        <v>7.6932571879988806E-3</v>
      </c>
      <c r="F842" s="11">
        <f t="shared" si="1"/>
        <v>0.92031895459258373</v>
      </c>
    </row>
    <row r="843" spans="1:6" ht="15.75" customHeight="1">
      <c r="A843" s="5">
        <v>8</v>
      </c>
      <c r="B843" s="7">
        <v>66</v>
      </c>
      <c r="C843" s="7">
        <v>8400</v>
      </c>
      <c r="D843" s="9">
        <f>+VLOOKUP(A843,Regiones!$A$2:$C$26,3,FALSE)</f>
        <v>1215220</v>
      </c>
      <c r="E843" s="11">
        <f t="shared" si="0"/>
        <v>6.9123286318526688E-3</v>
      </c>
      <c r="F843" s="11">
        <f t="shared" si="1"/>
        <v>0.92723128322443638</v>
      </c>
    </row>
    <row r="844" spans="1:6" ht="15.75" customHeight="1">
      <c r="A844" s="5">
        <v>8</v>
      </c>
      <c r="B844" s="7">
        <v>67</v>
      </c>
      <c r="C844" s="7">
        <v>8135</v>
      </c>
      <c r="D844" s="9">
        <f>+VLOOKUP(A844,Regiones!$A$2:$C$26,3,FALSE)</f>
        <v>1215220</v>
      </c>
      <c r="E844" s="11">
        <f t="shared" si="0"/>
        <v>6.6942611214430309E-3</v>
      </c>
      <c r="F844" s="11">
        <f t="shared" si="1"/>
        <v>0.93392554434587938</v>
      </c>
    </row>
    <row r="845" spans="1:6" ht="15.75" customHeight="1">
      <c r="A845" s="5">
        <v>8</v>
      </c>
      <c r="B845" s="7">
        <v>68</v>
      </c>
      <c r="C845" s="7">
        <v>7829</v>
      </c>
      <c r="D845" s="9">
        <f>+VLOOKUP(A845,Regiones!$A$2:$C$26,3,FALSE)</f>
        <v>1215220</v>
      </c>
      <c r="E845" s="11">
        <f t="shared" si="0"/>
        <v>6.4424548641398268E-3</v>
      </c>
      <c r="F845" s="11">
        <f t="shared" si="1"/>
        <v>0.94036799921001923</v>
      </c>
    </row>
    <row r="846" spans="1:6" ht="15.75" customHeight="1">
      <c r="A846" s="5">
        <v>8</v>
      </c>
      <c r="B846" s="7">
        <v>69</v>
      </c>
      <c r="C846" s="7">
        <v>7420</v>
      </c>
      <c r="D846" s="9">
        <f>+VLOOKUP(A846,Regiones!$A$2:$C$26,3,FALSE)</f>
        <v>1215220</v>
      </c>
      <c r="E846" s="11">
        <f t="shared" si="0"/>
        <v>6.105890291469857E-3</v>
      </c>
      <c r="F846" s="11">
        <f t="shared" si="1"/>
        <v>0.94647388950148914</v>
      </c>
    </row>
    <row r="847" spans="1:6" ht="15.75" customHeight="1">
      <c r="A847" s="5">
        <v>8</v>
      </c>
      <c r="B847" s="7">
        <v>70</v>
      </c>
      <c r="C847" s="7">
        <v>7677</v>
      </c>
      <c r="D847" s="9">
        <f>+VLOOKUP(A847,Regiones!$A$2:$C$26,3,FALSE)</f>
        <v>1215220</v>
      </c>
      <c r="E847" s="11">
        <f t="shared" si="0"/>
        <v>6.3173746317539215E-3</v>
      </c>
      <c r="F847" s="11">
        <f t="shared" si="1"/>
        <v>0.95279126413324311</v>
      </c>
    </row>
    <row r="848" spans="1:6" ht="15.75" customHeight="1">
      <c r="A848" s="5">
        <v>8</v>
      </c>
      <c r="B848" s="7">
        <v>71</v>
      </c>
      <c r="C848" s="7">
        <v>6730</v>
      </c>
      <c r="D848" s="9">
        <f>+VLOOKUP(A848,Regiones!$A$2:$C$26,3,FALSE)</f>
        <v>1215220</v>
      </c>
      <c r="E848" s="11">
        <f t="shared" si="0"/>
        <v>5.5380918681391025E-3</v>
      </c>
      <c r="F848" s="11">
        <f t="shared" si="1"/>
        <v>0.95832935600138225</v>
      </c>
    </row>
    <row r="849" spans="1:6" ht="15.75" customHeight="1">
      <c r="A849" s="5">
        <v>8</v>
      </c>
      <c r="B849" s="7">
        <v>72</v>
      </c>
      <c r="C849" s="7">
        <v>6238</v>
      </c>
      <c r="D849" s="9">
        <f>+VLOOKUP(A849,Regiones!$A$2:$C$26,3,FALSE)</f>
        <v>1215220</v>
      </c>
      <c r="E849" s="11">
        <f t="shared" si="0"/>
        <v>5.133226905416303E-3</v>
      </c>
      <c r="F849" s="11">
        <f t="shared" si="1"/>
        <v>0.96346258290679854</v>
      </c>
    </row>
    <row r="850" spans="1:6" ht="15.75" customHeight="1">
      <c r="A850" s="5">
        <v>8</v>
      </c>
      <c r="B850" s="7">
        <v>73</v>
      </c>
      <c r="C850" s="7">
        <v>5857</v>
      </c>
      <c r="D850" s="9">
        <f>+VLOOKUP(A850,Regiones!$A$2:$C$26,3,FALSE)</f>
        <v>1215220</v>
      </c>
      <c r="E850" s="11">
        <f t="shared" si="0"/>
        <v>4.8197034281858425E-3</v>
      </c>
      <c r="F850" s="11">
        <f t="shared" si="1"/>
        <v>0.96828228633498437</v>
      </c>
    </row>
    <row r="851" spans="1:6" ht="15.75" customHeight="1">
      <c r="A851" s="5">
        <v>8</v>
      </c>
      <c r="B851" s="7">
        <v>74</v>
      </c>
      <c r="C851" s="7">
        <v>5700</v>
      </c>
      <c r="D851" s="9">
        <f>+VLOOKUP(A851,Regiones!$A$2:$C$26,3,FALSE)</f>
        <v>1215220</v>
      </c>
      <c r="E851" s="11">
        <f t="shared" si="0"/>
        <v>4.6905087144714537E-3</v>
      </c>
      <c r="F851" s="11">
        <f t="shared" si="1"/>
        <v>0.97297279504945577</v>
      </c>
    </row>
    <row r="852" spans="1:6" ht="15.75" customHeight="1">
      <c r="A852" s="5">
        <v>8</v>
      </c>
      <c r="B852" s="7">
        <v>75</v>
      </c>
      <c r="C852" s="7">
        <v>5618</v>
      </c>
      <c r="D852" s="9">
        <f>+VLOOKUP(A852,Regiones!$A$2:$C$26,3,FALSE)</f>
        <v>1215220</v>
      </c>
      <c r="E852" s="11">
        <f t="shared" si="0"/>
        <v>4.6230312206843203E-3</v>
      </c>
      <c r="F852" s="11">
        <f t="shared" si="1"/>
        <v>0.97759582627014008</v>
      </c>
    </row>
    <row r="853" spans="1:6" ht="15.75" customHeight="1">
      <c r="A853" s="5">
        <v>8</v>
      </c>
      <c r="B853" s="7">
        <v>76</v>
      </c>
      <c r="C853" s="7">
        <v>4992</v>
      </c>
      <c r="D853" s="9">
        <f>+VLOOKUP(A853,Regiones!$A$2:$C$26,3,FALSE)</f>
        <v>1215220</v>
      </c>
      <c r="E853" s="11">
        <f t="shared" si="0"/>
        <v>4.1078981583581578E-3</v>
      </c>
      <c r="F853" s="11">
        <f t="shared" si="1"/>
        <v>0.98170372442849818</v>
      </c>
    </row>
    <row r="854" spans="1:6" ht="15.75" customHeight="1">
      <c r="A854" s="5">
        <v>8</v>
      </c>
      <c r="B854" s="7">
        <v>77</v>
      </c>
      <c r="C854" s="7">
        <v>4834</v>
      </c>
      <c r="D854" s="9">
        <f>+VLOOKUP(A854,Regiones!$A$2:$C$26,3,FALSE)</f>
        <v>1215220</v>
      </c>
      <c r="E854" s="11">
        <f t="shared" si="0"/>
        <v>3.9778805483780717E-3</v>
      </c>
      <c r="F854" s="11">
        <f t="shared" si="1"/>
        <v>0.98568160497687629</v>
      </c>
    </row>
    <row r="855" spans="1:6" ht="15.75" customHeight="1">
      <c r="A855" s="5">
        <v>8</v>
      </c>
      <c r="B855" s="7">
        <v>78</v>
      </c>
      <c r="C855" s="7">
        <v>4677</v>
      </c>
      <c r="D855" s="9">
        <f>+VLOOKUP(A855,Regiones!$A$2:$C$26,3,FALSE)</f>
        <v>1215220</v>
      </c>
      <c r="E855" s="11">
        <f t="shared" si="0"/>
        <v>3.8486858346636825E-3</v>
      </c>
      <c r="F855" s="11">
        <f t="shared" si="1"/>
        <v>0.98953029081153998</v>
      </c>
    </row>
    <row r="856" spans="1:6" ht="15.75" customHeight="1">
      <c r="A856" s="5">
        <v>8</v>
      </c>
      <c r="B856" s="7">
        <v>79</v>
      </c>
      <c r="C856" s="7">
        <v>4530</v>
      </c>
      <c r="D856" s="9">
        <f>+VLOOKUP(A856,Regiones!$A$2:$C$26,3,FALSE)</f>
        <v>1215220</v>
      </c>
      <c r="E856" s="11">
        <f t="shared" si="0"/>
        <v>3.7277200836062607E-3</v>
      </c>
      <c r="F856" s="11">
        <f t="shared" si="1"/>
        <v>0.9932580108951462</v>
      </c>
    </row>
    <row r="857" spans="1:6" ht="15.75" customHeight="1">
      <c r="A857" s="5">
        <v>8</v>
      </c>
      <c r="B857" s="7">
        <v>80</v>
      </c>
      <c r="C857" s="7">
        <v>4191</v>
      </c>
      <c r="D857" s="9">
        <f>+VLOOKUP(A857,Regiones!$A$2:$C$26,3,FALSE)</f>
        <v>1215220</v>
      </c>
      <c r="E857" s="11">
        <f t="shared" si="0"/>
        <v>3.4487582495350637E-3</v>
      </c>
      <c r="F857" s="11">
        <f t="shared" si="1"/>
        <v>0.99670676914468126</v>
      </c>
    </row>
    <row r="858" spans="1:6" ht="15.75" customHeight="1">
      <c r="A858" s="5">
        <v>8</v>
      </c>
      <c r="B858" s="7">
        <v>81</v>
      </c>
      <c r="C858" s="7">
        <v>3518</v>
      </c>
      <c r="D858" s="9">
        <f>+VLOOKUP(A858,Regiones!$A$2:$C$26,3,FALSE)</f>
        <v>1215220</v>
      </c>
      <c r="E858" s="11">
        <f t="shared" si="0"/>
        <v>2.8949490627211533E-3</v>
      </c>
      <c r="F858" s="11">
        <f t="shared" si="1"/>
        <v>0.9996017182074024</v>
      </c>
    </row>
    <row r="859" spans="1:6" ht="15.75" customHeight="1">
      <c r="A859" s="5">
        <v>8</v>
      </c>
      <c r="B859" s="7">
        <v>82</v>
      </c>
      <c r="C859" s="7">
        <v>3259</v>
      </c>
      <c r="D859" s="9">
        <f>+VLOOKUP(A859,Regiones!$A$2:$C$26,3,FALSE)</f>
        <v>1215220</v>
      </c>
      <c r="E859" s="11">
        <f t="shared" si="0"/>
        <v>2.6818189299056962E-3</v>
      </c>
      <c r="F859" s="11">
        <f t="shared" si="1"/>
        <v>1.002283537137308</v>
      </c>
    </row>
    <row r="860" spans="1:6" ht="15.75" customHeight="1">
      <c r="A860" s="5">
        <v>8</v>
      </c>
      <c r="B860" s="7">
        <v>83</v>
      </c>
      <c r="C860" s="7">
        <v>2990</v>
      </c>
      <c r="D860" s="9">
        <f>+VLOOKUP(A860,Regiones!$A$2:$C$26,3,FALSE)</f>
        <v>1215220</v>
      </c>
      <c r="E860" s="11">
        <f t="shared" si="0"/>
        <v>2.4604598344332715E-3</v>
      </c>
      <c r="F860" s="11">
        <f t="shared" si="1"/>
        <v>1.0047439969717413</v>
      </c>
    </row>
    <row r="861" spans="1:6" ht="15.75" customHeight="1">
      <c r="A861" s="5">
        <v>8</v>
      </c>
      <c r="B861" s="7">
        <v>84</v>
      </c>
      <c r="C861" s="7">
        <v>2574</v>
      </c>
      <c r="D861" s="9">
        <f>+VLOOKUP(A861,Regiones!$A$2:$C$26,3,FALSE)</f>
        <v>1215220</v>
      </c>
      <c r="E861" s="11">
        <f t="shared" si="0"/>
        <v>2.1181349879034247E-3</v>
      </c>
      <c r="F861" s="11">
        <f t="shared" si="1"/>
        <v>1.0068621319596447</v>
      </c>
    </row>
    <row r="862" spans="1:6" ht="15.75" customHeight="1">
      <c r="A862" s="5">
        <v>8</v>
      </c>
      <c r="B862" s="7">
        <v>85</v>
      </c>
      <c r="C862" s="7">
        <v>2302</v>
      </c>
      <c r="D862" s="9">
        <f>+VLOOKUP(A862,Regiones!$A$2:$C$26,3,FALSE)</f>
        <v>1215220</v>
      </c>
      <c r="E862" s="11">
        <f t="shared" si="0"/>
        <v>1.8943072036339099E-3</v>
      </c>
      <c r="F862" s="11">
        <f t="shared" si="1"/>
        <v>1.0087564391632786</v>
      </c>
    </row>
    <row r="863" spans="1:6" ht="15.75" customHeight="1">
      <c r="A863" s="5">
        <v>8</v>
      </c>
      <c r="B863" s="7">
        <v>86</v>
      </c>
      <c r="C863" s="7">
        <v>1900</v>
      </c>
      <c r="D863" s="9">
        <f>+VLOOKUP(A863,Regiones!$A$2:$C$26,3,FALSE)</f>
        <v>1215220</v>
      </c>
      <c r="E863" s="11">
        <f t="shared" si="0"/>
        <v>1.5635029048238179E-3</v>
      </c>
      <c r="F863" s="11">
        <f t="shared" si="1"/>
        <v>1.0103199420681024</v>
      </c>
    </row>
    <row r="864" spans="1:6" ht="15.75" customHeight="1">
      <c r="A864" s="5">
        <v>8</v>
      </c>
      <c r="B864" s="7">
        <v>87</v>
      </c>
      <c r="C864" s="7">
        <v>1623</v>
      </c>
      <c r="D864" s="9">
        <f>+VLOOKUP(A864,Regiones!$A$2:$C$26,3,FALSE)</f>
        <v>1215220</v>
      </c>
      <c r="E864" s="11">
        <f t="shared" si="0"/>
        <v>1.3355606392258192E-3</v>
      </c>
      <c r="F864" s="11">
        <f t="shared" si="1"/>
        <v>1.0116555027073282</v>
      </c>
    </row>
    <row r="865" spans="1:6" ht="15.75" customHeight="1">
      <c r="A865" s="5">
        <v>8</v>
      </c>
      <c r="B865" s="7">
        <v>88</v>
      </c>
      <c r="C865" s="7">
        <v>1392</v>
      </c>
      <c r="D865" s="9">
        <f>+VLOOKUP(A865,Regiones!$A$2:$C$26,3,FALSE)</f>
        <v>1215220</v>
      </c>
      <c r="E865" s="11">
        <f t="shared" si="0"/>
        <v>1.1454716018498708E-3</v>
      </c>
      <c r="F865" s="11">
        <f t="shared" si="1"/>
        <v>1.0128009743091781</v>
      </c>
    </row>
    <row r="866" spans="1:6" ht="15.75" customHeight="1">
      <c r="A866" s="5">
        <v>8</v>
      </c>
      <c r="B866" s="7">
        <v>89</v>
      </c>
      <c r="C866" s="7">
        <v>1237</v>
      </c>
      <c r="D866" s="9">
        <f>+VLOOKUP(A866,Regiones!$A$2:$C$26,3,FALSE)</f>
        <v>1215220</v>
      </c>
      <c r="E866" s="11">
        <f t="shared" si="0"/>
        <v>1.0179226806668752E-3</v>
      </c>
      <c r="F866" s="11">
        <f t="shared" si="1"/>
        <v>1.013818896989845</v>
      </c>
    </row>
    <row r="867" spans="1:6" ht="15.75" customHeight="1">
      <c r="A867" s="5">
        <v>8</v>
      </c>
      <c r="B867" s="7">
        <v>90</v>
      </c>
      <c r="C867" s="7">
        <v>1027</v>
      </c>
      <c r="D867" s="9">
        <f>+VLOOKUP(A867,Regiones!$A$2:$C$26,3,FALSE)</f>
        <v>1215220</v>
      </c>
      <c r="E867" s="11">
        <f t="shared" si="0"/>
        <v>8.4511446487055839E-4</v>
      </c>
      <c r="F867" s="11">
        <f t="shared" si="1"/>
        <v>1.0146640114547154</v>
      </c>
    </row>
    <row r="868" spans="1:6" ht="15.75" customHeight="1">
      <c r="A868" s="5">
        <v>8</v>
      </c>
      <c r="B868" s="7">
        <v>91</v>
      </c>
      <c r="C868" s="7">
        <v>799</v>
      </c>
      <c r="D868" s="9">
        <f>+VLOOKUP(A868,Regiones!$A$2:$C$26,3,FALSE)</f>
        <v>1215220</v>
      </c>
      <c r="E868" s="11">
        <f t="shared" si="0"/>
        <v>6.5749411629170023E-4</v>
      </c>
      <c r="F868" s="11">
        <f t="shared" si="1"/>
        <v>1.0153215055710072</v>
      </c>
    </row>
    <row r="869" spans="1:6" ht="15.75" customHeight="1">
      <c r="A869" s="5">
        <v>8</v>
      </c>
      <c r="B869" s="7">
        <v>92</v>
      </c>
      <c r="C869" s="7">
        <v>627</v>
      </c>
      <c r="D869" s="9">
        <f>+VLOOKUP(A869,Regiones!$A$2:$C$26,3,FALSE)</f>
        <v>1215220</v>
      </c>
      <c r="E869" s="11">
        <f t="shared" si="0"/>
        <v>5.1595595859185988E-4</v>
      </c>
      <c r="F869" s="11">
        <f t="shared" si="1"/>
        <v>1.0158374615295991</v>
      </c>
    </row>
    <row r="870" spans="1:6" ht="15.75" customHeight="1">
      <c r="A870" s="5">
        <v>8</v>
      </c>
      <c r="B870" s="7">
        <v>93</v>
      </c>
      <c r="C870" s="7">
        <v>433</v>
      </c>
      <c r="D870" s="9">
        <f>+VLOOKUP(A870,Regiones!$A$2:$C$26,3,FALSE)</f>
        <v>1215220</v>
      </c>
      <c r="E870" s="11">
        <f t="shared" si="0"/>
        <v>3.5631408304669115E-4</v>
      </c>
      <c r="F870" s="11">
        <f t="shared" si="1"/>
        <v>1.0161937756126458</v>
      </c>
    </row>
    <row r="871" spans="1:6" ht="15.75" customHeight="1">
      <c r="A871" s="5">
        <v>8</v>
      </c>
      <c r="B871" s="7">
        <v>94</v>
      </c>
      <c r="C871" s="7">
        <v>305</v>
      </c>
      <c r="D871" s="9">
        <f>+VLOOKUP(A871,Regiones!$A$2:$C$26,3,FALSE)</f>
        <v>1215220</v>
      </c>
      <c r="E871" s="11">
        <f t="shared" si="0"/>
        <v>2.5098336103750759E-4</v>
      </c>
      <c r="F871" s="11">
        <f t="shared" si="1"/>
        <v>1.0164447589736834</v>
      </c>
    </row>
    <row r="872" spans="1:6" ht="15.75" customHeight="1">
      <c r="A872" s="5">
        <v>8</v>
      </c>
      <c r="B872" s="7">
        <v>95</v>
      </c>
      <c r="C872" s="7">
        <v>241</v>
      </c>
      <c r="D872" s="9">
        <f>+VLOOKUP(A872,Regiones!$A$2:$C$26,3,FALSE)</f>
        <v>1215220</v>
      </c>
      <c r="E872" s="11">
        <f t="shared" si="0"/>
        <v>1.9831800003291584E-4</v>
      </c>
      <c r="F872" s="11">
        <f t="shared" si="1"/>
        <v>1.0166430769737163</v>
      </c>
    </row>
    <row r="873" spans="1:6" ht="15.75" customHeight="1">
      <c r="A873" s="5">
        <v>8</v>
      </c>
      <c r="B873" s="7">
        <v>96</v>
      </c>
      <c r="C873" s="7">
        <v>186</v>
      </c>
      <c r="D873" s="9">
        <f>+VLOOKUP(A873,Regiones!$A$2:$C$26,3,FALSE)</f>
        <v>1215220</v>
      </c>
      <c r="E873" s="11">
        <f t="shared" si="0"/>
        <v>1.5305870541959481E-4</v>
      </c>
      <c r="F873" s="11">
        <f t="shared" si="1"/>
        <v>1.0167961356791357</v>
      </c>
    </row>
    <row r="874" spans="1:6" ht="15.75" customHeight="1">
      <c r="A874" s="5">
        <v>8</v>
      </c>
      <c r="B874" s="7">
        <v>97</v>
      </c>
      <c r="C874" s="7">
        <v>117</v>
      </c>
      <c r="D874" s="9">
        <f>+VLOOKUP(A874,Regiones!$A$2:$C$26,3,FALSE)</f>
        <v>1215220</v>
      </c>
      <c r="E874" s="11">
        <f t="shared" si="0"/>
        <v>9.6278863086519316E-5</v>
      </c>
      <c r="F874" s="11">
        <f t="shared" si="1"/>
        <v>1.0168924145422222</v>
      </c>
    </row>
    <row r="875" spans="1:6" ht="15.75" customHeight="1">
      <c r="A875" s="5">
        <v>8</v>
      </c>
      <c r="B875" s="7">
        <v>98</v>
      </c>
      <c r="C875" s="7">
        <v>84</v>
      </c>
      <c r="D875" s="9">
        <f>+VLOOKUP(A875,Regiones!$A$2:$C$26,3,FALSE)</f>
        <v>1215220</v>
      </c>
      <c r="E875" s="11">
        <f t="shared" si="0"/>
        <v>6.912328631852669E-5</v>
      </c>
      <c r="F875" s="11">
        <f t="shared" si="1"/>
        <v>1.0169615378285408</v>
      </c>
    </row>
    <row r="876" spans="1:6" ht="15.75" customHeight="1">
      <c r="A876" s="5">
        <v>8</v>
      </c>
      <c r="B876" s="7">
        <v>99</v>
      </c>
      <c r="C876" s="7">
        <v>64</v>
      </c>
      <c r="D876" s="9">
        <f>+VLOOKUP(A876,Regiones!$A$2:$C$26,3,FALSE)</f>
        <v>1215220</v>
      </c>
      <c r="E876" s="11">
        <f t="shared" si="0"/>
        <v>5.2665361004591765E-5</v>
      </c>
      <c r="F876" s="11">
        <f t="shared" si="1"/>
        <v>1.0170142031895455</v>
      </c>
    </row>
    <row r="877" spans="1:6" ht="15.75" customHeight="1">
      <c r="A877" s="5">
        <v>8</v>
      </c>
      <c r="B877" s="7">
        <v>100</v>
      </c>
      <c r="C877" s="7">
        <v>41</v>
      </c>
      <c r="D877" s="9">
        <f>+VLOOKUP(A877,Regiones!$A$2:$C$26,3,FALSE)</f>
        <v>1215220</v>
      </c>
      <c r="E877" s="11">
        <f t="shared" si="0"/>
        <v>3.3738746893566595E-5</v>
      </c>
      <c r="F877" s="11">
        <f t="shared" si="1"/>
        <v>1.0170479419364391</v>
      </c>
    </row>
    <row r="878" spans="1:6" ht="15.75" customHeight="1">
      <c r="A878" s="5">
        <v>8</v>
      </c>
      <c r="B878" s="7">
        <v>101</v>
      </c>
      <c r="C878" s="7">
        <v>27</v>
      </c>
      <c r="D878" s="9">
        <f>+VLOOKUP(A878,Regiones!$A$2:$C$26,3,FALSE)</f>
        <v>1215220</v>
      </c>
      <c r="E878" s="11">
        <f t="shared" si="0"/>
        <v>2.2218199173812151E-5</v>
      </c>
      <c r="F878" s="11">
        <f t="shared" si="1"/>
        <v>1.0170701601356129</v>
      </c>
    </row>
    <row r="879" spans="1:6" ht="15.75" customHeight="1">
      <c r="A879" s="5">
        <v>8</v>
      </c>
      <c r="B879" s="7">
        <v>102</v>
      </c>
      <c r="C879" s="7">
        <v>10</v>
      </c>
      <c r="D879" s="9">
        <f>+VLOOKUP(A879,Regiones!$A$2:$C$26,3,FALSE)</f>
        <v>1215220</v>
      </c>
      <c r="E879" s="11">
        <f t="shared" si="0"/>
        <v>8.2289626569674628E-6</v>
      </c>
      <c r="F879" s="11">
        <f t="shared" si="1"/>
        <v>1.01707838909827</v>
      </c>
    </row>
    <row r="880" spans="1:6" ht="15.75" customHeight="1">
      <c r="A880" s="5">
        <v>8</v>
      </c>
      <c r="B880" s="7">
        <v>103</v>
      </c>
      <c r="C880" s="7">
        <v>1</v>
      </c>
      <c r="D880" s="9">
        <f>+VLOOKUP(A880,Regiones!$A$2:$C$26,3,FALSE)</f>
        <v>1215220</v>
      </c>
      <c r="E880" s="11">
        <f t="shared" si="0"/>
        <v>8.2289626569674632E-7</v>
      </c>
      <c r="F880" s="11">
        <f t="shared" si="1"/>
        <v>1.0170792119945358</v>
      </c>
    </row>
    <row r="881" spans="1:6" ht="15.75" customHeight="1">
      <c r="A881" s="5">
        <v>8</v>
      </c>
      <c r="B881" s="7">
        <v>104</v>
      </c>
      <c r="C881" s="7">
        <v>9</v>
      </c>
      <c r="D881" s="9">
        <f>+VLOOKUP(A881,Regiones!$A$2:$C$26,3,FALSE)</f>
        <v>1215220</v>
      </c>
      <c r="E881" s="11">
        <f t="shared" si="0"/>
        <v>7.4060663912707167E-6</v>
      </c>
      <c r="F881" s="11">
        <f t="shared" si="1"/>
        <v>1.017086618060927</v>
      </c>
    </row>
    <row r="882" spans="1:6" ht="15.75" customHeight="1">
      <c r="A882" s="5">
        <v>8</v>
      </c>
      <c r="B882" s="7">
        <v>105</v>
      </c>
      <c r="C882" s="7">
        <v>3</v>
      </c>
      <c r="D882" s="9">
        <f>+VLOOKUP(A882,Regiones!$A$2:$C$26,3,FALSE)</f>
        <v>1215220</v>
      </c>
      <c r="E882" s="11">
        <f t="shared" si="0"/>
        <v>2.4686887970902388E-6</v>
      </c>
      <c r="F882" s="11">
        <f t="shared" si="1"/>
        <v>1.0170890867497242</v>
      </c>
    </row>
    <row r="883" spans="1:6" ht="15.75" customHeight="1">
      <c r="A883" s="5">
        <v>8</v>
      </c>
      <c r="B883" s="7">
        <v>108</v>
      </c>
      <c r="C883" s="7">
        <v>1</v>
      </c>
      <c r="D883" s="9">
        <f>+VLOOKUP(A883,Regiones!$A$2:$C$26,3,FALSE)</f>
        <v>1215220</v>
      </c>
      <c r="E883" s="11">
        <f t="shared" si="0"/>
        <v>8.2289626569674632E-7</v>
      </c>
      <c r="F883" s="11">
        <f t="shared" si="1"/>
        <v>1.01708990964599</v>
      </c>
    </row>
    <row r="884" spans="1:6" ht="15.75" customHeight="1">
      <c r="A884" s="5">
        <v>8</v>
      </c>
      <c r="B884" s="7">
        <v>109</v>
      </c>
      <c r="C884" s="7">
        <v>2</v>
      </c>
      <c r="D884" s="9">
        <f>+VLOOKUP(A884,Regiones!$A$2:$C$26,3,FALSE)</f>
        <v>1215220</v>
      </c>
      <c r="E884" s="11">
        <f t="shared" si="0"/>
        <v>1.6457925313934926E-6</v>
      </c>
      <c r="F884" s="11">
        <f t="shared" si="1"/>
        <v>1.0170915554385214</v>
      </c>
    </row>
    <row r="885" spans="1:6" ht="15.75" customHeight="1">
      <c r="A885" s="5">
        <v>8</v>
      </c>
      <c r="B885" s="7">
        <v>110</v>
      </c>
      <c r="C885" s="7">
        <v>4</v>
      </c>
      <c r="D885" s="9">
        <f>+VLOOKUP(A885,Regiones!$A$2:$C$26,3,FALSE)</f>
        <v>1215220</v>
      </c>
      <c r="E885" s="11">
        <f t="shared" si="0"/>
        <v>3.2915850627869853E-6</v>
      </c>
      <c r="F885" s="11">
        <f t="shared" si="1"/>
        <v>1.0170948470235841</v>
      </c>
    </row>
    <row r="886" spans="1:6" ht="15.75" customHeight="1">
      <c r="A886" s="5">
        <v>9</v>
      </c>
      <c r="B886" s="7">
        <v>0</v>
      </c>
      <c r="C886" s="7">
        <v>25717</v>
      </c>
      <c r="D886" s="9">
        <f>+VLOOKUP(A886,Regiones!$A$2:$C$26,3,FALSE)</f>
        <v>5879082</v>
      </c>
      <c r="E886" s="11">
        <f t="shared" si="0"/>
        <v>4.3743223857057954E-3</v>
      </c>
      <c r="F886" s="11">
        <f t="shared" si="1"/>
        <v>4.3743223857057954E-3</v>
      </c>
    </row>
    <row r="887" spans="1:6" ht="15.75" customHeight="1">
      <c r="A887" s="5">
        <v>9</v>
      </c>
      <c r="B887" s="7">
        <v>1</v>
      </c>
      <c r="C887" s="7">
        <v>24246</v>
      </c>
      <c r="D887" s="9">
        <f>+VLOOKUP(A887,Regiones!$A$2:$C$26,3,FALSE)</f>
        <v>5879082</v>
      </c>
      <c r="E887" s="11">
        <f t="shared" si="0"/>
        <v>4.1241132544162507E-3</v>
      </c>
      <c r="F887" s="11">
        <f t="shared" si="1"/>
        <v>8.498435640122046E-3</v>
      </c>
    </row>
    <row r="888" spans="1:6" ht="15.75" customHeight="1">
      <c r="A888" s="5">
        <v>9</v>
      </c>
      <c r="B888" s="7">
        <v>2</v>
      </c>
      <c r="C888" s="7">
        <v>24275</v>
      </c>
      <c r="D888" s="9">
        <f>+VLOOKUP(A888,Regiones!$A$2:$C$26,3,FALSE)</f>
        <v>5879082</v>
      </c>
      <c r="E888" s="11">
        <f t="shared" si="0"/>
        <v>4.1290459973172683E-3</v>
      </c>
      <c r="F888" s="11">
        <f t="shared" si="1"/>
        <v>1.2627481637439314E-2</v>
      </c>
    </row>
    <row r="889" spans="1:6" ht="15.75" customHeight="1">
      <c r="A889" s="5">
        <v>9</v>
      </c>
      <c r="B889" s="7">
        <v>3</v>
      </c>
      <c r="C889" s="7">
        <v>22980</v>
      </c>
      <c r="D889" s="9">
        <f>+VLOOKUP(A889,Regiones!$A$2:$C$26,3,FALSE)</f>
        <v>5879082</v>
      </c>
      <c r="E889" s="11">
        <f t="shared" si="0"/>
        <v>3.908773512599416E-3</v>
      </c>
      <c r="F889" s="11">
        <f t="shared" si="1"/>
        <v>1.6536255150038731E-2</v>
      </c>
    </row>
    <row r="890" spans="1:6" ht="15.75" customHeight="1">
      <c r="A890" s="5">
        <v>9</v>
      </c>
      <c r="B890" s="7">
        <v>4</v>
      </c>
      <c r="C890" s="7">
        <v>23629</v>
      </c>
      <c r="D890" s="9">
        <f>+VLOOKUP(A890,Regiones!$A$2:$C$26,3,FALSE)</f>
        <v>5879082</v>
      </c>
      <c r="E890" s="11">
        <f t="shared" si="0"/>
        <v>4.0191648968325323E-3</v>
      </c>
      <c r="F890" s="11">
        <f t="shared" si="1"/>
        <v>2.0555420046871262E-2</v>
      </c>
    </row>
    <row r="891" spans="1:6" ht="15.75" customHeight="1">
      <c r="A891" s="5">
        <v>9</v>
      </c>
      <c r="B891" s="7">
        <v>5</v>
      </c>
      <c r="C891" s="7">
        <v>24505</v>
      </c>
      <c r="D891" s="9">
        <f>+VLOOKUP(A891,Regiones!$A$2:$C$26,3,FALSE)</f>
        <v>5879082</v>
      </c>
      <c r="E891" s="11">
        <f t="shared" si="0"/>
        <v>4.1681677513598211E-3</v>
      </c>
      <c r="F891" s="11">
        <f t="shared" si="1"/>
        <v>2.4723587798231084E-2</v>
      </c>
    </row>
    <row r="892" spans="1:6" ht="15.75" customHeight="1">
      <c r="A892" s="5">
        <v>9</v>
      </c>
      <c r="B892" s="7">
        <v>6</v>
      </c>
      <c r="C892" s="7">
        <v>24459</v>
      </c>
      <c r="D892" s="9">
        <f>+VLOOKUP(A892,Regiones!$A$2:$C$26,3,FALSE)</f>
        <v>5879082</v>
      </c>
      <c r="E892" s="11">
        <f t="shared" si="0"/>
        <v>4.1603434005513104E-3</v>
      </c>
      <c r="F892" s="11">
        <f t="shared" si="1"/>
        <v>2.8883931198782395E-2</v>
      </c>
    </row>
    <row r="893" spans="1:6" ht="15.75" customHeight="1">
      <c r="A893" s="5">
        <v>9</v>
      </c>
      <c r="B893" s="7">
        <v>7</v>
      </c>
      <c r="C893" s="7">
        <v>24780</v>
      </c>
      <c r="D893" s="9">
        <f>+VLOOKUP(A893,Regiones!$A$2:$C$26,3,FALSE)</f>
        <v>5879082</v>
      </c>
      <c r="E893" s="11">
        <f t="shared" si="0"/>
        <v>4.214943761628091E-3</v>
      </c>
      <c r="F893" s="11">
        <f t="shared" si="1"/>
        <v>3.3098874960410488E-2</v>
      </c>
    </row>
    <row r="894" spans="1:6" ht="15.75" customHeight="1">
      <c r="A894" s="5">
        <v>9</v>
      </c>
      <c r="B894" s="7">
        <v>8</v>
      </c>
      <c r="C894" s="7">
        <v>25850</v>
      </c>
      <c r="D894" s="9">
        <f>+VLOOKUP(A894,Regiones!$A$2:$C$26,3,FALSE)</f>
        <v>5879082</v>
      </c>
      <c r="E894" s="11">
        <f t="shared" si="0"/>
        <v>4.396944965217359E-3</v>
      </c>
      <c r="F894" s="11">
        <f t="shared" si="1"/>
        <v>3.7495819925627845E-2</v>
      </c>
    </row>
    <row r="895" spans="1:6" ht="15.75" customHeight="1">
      <c r="A895" s="5">
        <v>9</v>
      </c>
      <c r="B895" s="7">
        <v>9</v>
      </c>
      <c r="C895" s="7">
        <v>25624</v>
      </c>
      <c r="D895" s="9">
        <f>+VLOOKUP(A895,Regiones!$A$2:$C$26,3,FALSE)</f>
        <v>5879082</v>
      </c>
      <c r="E895" s="11">
        <f t="shared" si="0"/>
        <v>4.358503589505981E-3</v>
      </c>
      <c r="F895" s="11">
        <f t="shared" si="1"/>
        <v>4.1854323515133823E-2</v>
      </c>
    </row>
    <row r="896" spans="1:6" ht="15.75" customHeight="1">
      <c r="A896" s="5">
        <v>9</v>
      </c>
      <c r="B896" s="7">
        <v>10</v>
      </c>
      <c r="C896" s="7">
        <v>26991</v>
      </c>
      <c r="D896" s="9">
        <f>+VLOOKUP(A896,Regiones!$A$2:$C$26,3,FALSE)</f>
        <v>5879082</v>
      </c>
      <c r="E896" s="11">
        <f t="shared" si="0"/>
        <v>4.5910228841849797E-3</v>
      </c>
      <c r="F896" s="11">
        <f t="shared" si="1"/>
        <v>4.6445346399318806E-2</v>
      </c>
    </row>
    <row r="897" spans="1:6" ht="15.75" customHeight="1">
      <c r="A897" s="5">
        <v>9</v>
      </c>
      <c r="B897" s="7">
        <v>11</v>
      </c>
      <c r="C897" s="7">
        <v>26050</v>
      </c>
      <c r="D897" s="9">
        <f>+VLOOKUP(A897,Regiones!$A$2:$C$26,3,FALSE)</f>
        <v>5879082</v>
      </c>
      <c r="E897" s="11">
        <f t="shared" si="0"/>
        <v>4.4309638817761005E-3</v>
      </c>
      <c r="F897" s="11">
        <f t="shared" si="1"/>
        <v>5.0876310281094905E-2</v>
      </c>
    </row>
    <row r="898" spans="1:6" ht="15.75" customHeight="1">
      <c r="A898" s="5">
        <v>9</v>
      </c>
      <c r="B898" s="7">
        <v>12</v>
      </c>
      <c r="C898" s="7">
        <v>26134</v>
      </c>
      <c r="D898" s="9">
        <f>+VLOOKUP(A898,Regiones!$A$2:$C$26,3,FALSE)</f>
        <v>5879082</v>
      </c>
      <c r="E898" s="11">
        <f t="shared" si="0"/>
        <v>4.4452518267307723E-3</v>
      </c>
      <c r="F898" s="11">
        <f t="shared" si="1"/>
        <v>5.5321562107825677E-2</v>
      </c>
    </row>
    <row r="899" spans="1:6" ht="15.75" customHeight="1">
      <c r="A899" s="5">
        <v>9</v>
      </c>
      <c r="B899" s="7">
        <v>13</v>
      </c>
      <c r="C899" s="7">
        <v>25758</v>
      </c>
      <c r="D899" s="9">
        <f>+VLOOKUP(A899,Regiones!$A$2:$C$26,3,FALSE)</f>
        <v>5879082</v>
      </c>
      <c r="E899" s="11">
        <f t="shared" si="0"/>
        <v>4.3812962636003375E-3</v>
      </c>
      <c r="F899" s="11">
        <f t="shared" si="1"/>
        <v>5.9702858371426012E-2</v>
      </c>
    </row>
    <row r="900" spans="1:6" ht="15.75" customHeight="1">
      <c r="A900" s="5">
        <v>9</v>
      </c>
      <c r="B900" s="7">
        <v>14</v>
      </c>
      <c r="C900" s="7">
        <v>27598</v>
      </c>
      <c r="D900" s="9">
        <f>+VLOOKUP(A900,Regiones!$A$2:$C$26,3,FALSE)</f>
        <v>5879082</v>
      </c>
      <c r="E900" s="11">
        <f t="shared" si="0"/>
        <v>4.694270295940761E-3</v>
      </c>
      <c r="F900" s="11">
        <f t="shared" si="1"/>
        <v>6.4397128667366771E-2</v>
      </c>
    </row>
    <row r="901" spans="1:6" ht="15.75" customHeight="1">
      <c r="A901" s="5">
        <v>9</v>
      </c>
      <c r="B901" s="7">
        <v>15</v>
      </c>
      <c r="C901" s="7">
        <v>27078</v>
      </c>
      <c r="D901" s="9">
        <f>+VLOOKUP(A901,Regiones!$A$2:$C$26,3,FALSE)</f>
        <v>5879082</v>
      </c>
      <c r="E901" s="11">
        <f t="shared" si="0"/>
        <v>4.6058211128880326E-3</v>
      </c>
      <c r="F901" s="11">
        <f t="shared" si="1"/>
        <v>6.9002949780254799E-2</v>
      </c>
    </row>
    <row r="902" spans="1:6" ht="15.75" customHeight="1">
      <c r="A902" s="5">
        <v>9</v>
      </c>
      <c r="B902" s="7">
        <v>16</v>
      </c>
      <c r="C902" s="7">
        <v>26653</v>
      </c>
      <c r="D902" s="9">
        <f>+VLOOKUP(A902,Regiones!$A$2:$C$26,3,FALSE)</f>
        <v>5879082</v>
      </c>
      <c r="E902" s="11">
        <f t="shared" si="0"/>
        <v>4.5335309152007069E-3</v>
      </c>
      <c r="F902" s="11">
        <f t="shared" si="1"/>
        <v>7.35364806954555E-2</v>
      </c>
    </row>
    <row r="903" spans="1:6" ht="15.75" customHeight="1">
      <c r="A903" s="5">
        <v>9</v>
      </c>
      <c r="B903" s="7">
        <v>17</v>
      </c>
      <c r="C903" s="7">
        <v>25957</v>
      </c>
      <c r="D903" s="9">
        <f>+VLOOKUP(A903,Regiones!$A$2:$C$26,3,FALSE)</f>
        <v>5879082</v>
      </c>
      <c r="E903" s="11">
        <f t="shared" si="0"/>
        <v>4.4151450855762853E-3</v>
      </c>
      <c r="F903" s="11">
        <f t="shared" si="1"/>
        <v>7.7951625781031791E-2</v>
      </c>
    </row>
    <row r="904" spans="1:6" ht="15.75" customHeight="1">
      <c r="A904" s="5">
        <v>9</v>
      </c>
      <c r="B904" s="7">
        <v>18</v>
      </c>
      <c r="C904" s="7">
        <v>25243</v>
      </c>
      <c r="D904" s="9">
        <f>+VLOOKUP(A904,Regiones!$A$2:$C$26,3,FALSE)</f>
        <v>5879082</v>
      </c>
      <c r="E904" s="11">
        <f t="shared" si="0"/>
        <v>4.2936975534615777E-3</v>
      </c>
      <c r="F904" s="11">
        <f t="shared" si="1"/>
        <v>8.2245323334493373E-2</v>
      </c>
    </row>
    <row r="905" spans="1:6" ht="15.75" customHeight="1">
      <c r="A905" s="5">
        <v>9</v>
      </c>
      <c r="B905" s="7">
        <v>19</v>
      </c>
      <c r="C905" s="7">
        <v>24026</v>
      </c>
      <c r="D905" s="9">
        <f>+VLOOKUP(A905,Regiones!$A$2:$C$26,3,FALSE)</f>
        <v>5879082</v>
      </c>
      <c r="E905" s="11">
        <f t="shared" si="0"/>
        <v>4.0866924462016349E-3</v>
      </c>
      <c r="F905" s="11">
        <f t="shared" si="1"/>
        <v>8.6332015780695007E-2</v>
      </c>
    </row>
    <row r="906" spans="1:6" ht="15.75" customHeight="1">
      <c r="A906" s="5">
        <v>9</v>
      </c>
      <c r="B906" s="7">
        <v>20</v>
      </c>
      <c r="C906" s="7">
        <v>21245</v>
      </c>
      <c r="D906" s="9">
        <f>+VLOOKUP(A906,Regiones!$A$2:$C$26,3,FALSE)</f>
        <v>5879082</v>
      </c>
      <c r="E906" s="11">
        <f t="shared" si="0"/>
        <v>3.6136594114523322E-3</v>
      </c>
      <c r="F906" s="11">
        <f t="shared" si="1"/>
        <v>8.9945675192147342E-2</v>
      </c>
    </row>
    <row r="907" spans="1:6" ht="15.75" customHeight="1">
      <c r="A907" s="5">
        <v>9</v>
      </c>
      <c r="B907" s="7">
        <v>21</v>
      </c>
      <c r="C907" s="7">
        <v>19944</v>
      </c>
      <c r="D907" s="9">
        <f>+VLOOKUP(A907,Regiones!$A$2:$C$26,3,FALSE)</f>
        <v>5879082</v>
      </c>
      <c r="E907" s="11">
        <f t="shared" si="0"/>
        <v>3.3923663592377177E-3</v>
      </c>
      <c r="F907" s="11">
        <f t="shared" si="1"/>
        <v>9.3338041551385059E-2</v>
      </c>
    </row>
    <row r="908" spans="1:6" ht="15.75" customHeight="1">
      <c r="A908" s="5">
        <v>9</v>
      </c>
      <c r="B908" s="7">
        <v>22</v>
      </c>
      <c r="C908" s="7">
        <v>20303</v>
      </c>
      <c r="D908" s="9">
        <f>+VLOOKUP(A908,Regiones!$A$2:$C$26,3,FALSE)</f>
        <v>5879082</v>
      </c>
      <c r="E908" s="11">
        <f t="shared" si="0"/>
        <v>3.4534303144606589E-3</v>
      </c>
      <c r="F908" s="11">
        <f t="shared" si="1"/>
        <v>9.6791471865845718E-2</v>
      </c>
    </row>
    <row r="909" spans="1:6" ht="15.75" customHeight="1">
      <c r="A909" s="5">
        <v>9</v>
      </c>
      <c r="B909" s="7">
        <v>23</v>
      </c>
      <c r="C909" s="7">
        <v>20084</v>
      </c>
      <c r="D909" s="9">
        <f>+VLOOKUP(A909,Regiones!$A$2:$C$26,3,FALSE)</f>
        <v>5879082</v>
      </c>
      <c r="E909" s="11">
        <f t="shared" si="0"/>
        <v>3.4161796008288369E-3</v>
      </c>
      <c r="F909" s="11">
        <f t="shared" si="1"/>
        <v>0.10020765146667455</v>
      </c>
    </row>
    <row r="910" spans="1:6" ht="15.75" customHeight="1">
      <c r="A910" s="5">
        <v>9</v>
      </c>
      <c r="B910" s="7">
        <v>24</v>
      </c>
      <c r="C910" s="7">
        <v>20070</v>
      </c>
      <c r="D910" s="9">
        <f>+VLOOKUP(A910,Regiones!$A$2:$C$26,3,FALSE)</f>
        <v>5879082</v>
      </c>
      <c r="E910" s="11">
        <f t="shared" si="0"/>
        <v>3.4137982766697249E-3</v>
      </c>
      <c r="F910" s="11">
        <f t="shared" si="1"/>
        <v>0.10362144974334428</v>
      </c>
    </row>
    <row r="911" spans="1:6" ht="15.75" customHeight="1">
      <c r="A911" s="5">
        <v>9</v>
      </c>
      <c r="B911" s="7">
        <v>25</v>
      </c>
      <c r="C911" s="7">
        <v>19157</v>
      </c>
      <c r="D911" s="9">
        <f>+VLOOKUP(A911,Regiones!$A$2:$C$26,3,FALSE)</f>
        <v>5879082</v>
      </c>
      <c r="E911" s="11">
        <f t="shared" si="0"/>
        <v>3.2585019225790691E-3</v>
      </c>
      <c r="F911" s="11">
        <f t="shared" si="1"/>
        <v>0.10687995166592335</v>
      </c>
    </row>
    <row r="912" spans="1:6" ht="15.75" customHeight="1">
      <c r="A912" s="5">
        <v>9</v>
      </c>
      <c r="B912" s="7">
        <v>26</v>
      </c>
      <c r="C912" s="7">
        <v>18666</v>
      </c>
      <c r="D912" s="9">
        <f>+VLOOKUP(A912,Regiones!$A$2:$C$26,3,FALSE)</f>
        <v>5879082</v>
      </c>
      <c r="E912" s="11">
        <f t="shared" si="0"/>
        <v>3.1749854824273584E-3</v>
      </c>
      <c r="F912" s="11">
        <f t="shared" si="1"/>
        <v>0.1100549371483507</v>
      </c>
    </row>
    <row r="913" spans="1:6" ht="15.75" customHeight="1">
      <c r="A913" s="5">
        <v>9</v>
      </c>
      <c r="B913" s="7">
        <v>27</v>
      </c>
      <c r="C913" s="7">
        <v>17806</v>
      </c>
      <c r="D913" s="9">
        <f>+VLOOKUP(A913,Regiones!$A$2:$C$26,3,FALSE)</f>
        <v>5879082</v>
      </c>
      <c r="E913" s="11">
        <f t="shared" si="0"/>
        <v>3.0287041412247694E-3</v>
      </c>
      <c r="F913" s="11">
        <f t="shared" si="1"/>
        <v>0.11308364128957547</v>
      </c>
    </row>
    <row r="914" spans="1:6" ht="15.75" customHeight="1">
      <c r="A914" s="5">
        <v>9</v>
      </c>
      <c r="B914" s="7">
        <v>28</v>
      </c>
      <c r="C914" s="7">
        <v>19179</v>
      </c>
      <c r="D914" s="9">
        <f>+VLOOKUP(A914,Regiones!$A$2:$C$26,3,FALSE)</f>
        <v>5879082</v>
      </c>
      <c r="E914" s="11">
        <f t="shared" si="0"/>
        <v>3.2622440034005308E-3</v>
      </c>
      <c r="F914" s="11">
        <f t="shared" si="1"/>
        <v>0.116345885292976</v>
      </c>
    </row>
    <row r="915" spans="1:6" ht="15.75" customHeight="1">
      <c r="A915" s="5">
        <v>9</v>
      </c>
      <c r="B915" s="7">
        <v>29</v>
      </c>
      <c r="C915" s="7">
        <v>18719</v>
      </c>
      <c r="D915" s="9">
        <f>+VLOOKUP(A915,Regiones!$A$2:$C$26,3,FALSE)</f>
        <v>5879082</v>
      </c>
      <c r="E915" s="11">
        <f t="shared" si="0"/>
        <v>3.1840004953154252E-3</v>
      </c>
      <c r="F915" s="11">
        <f t="shared" si="1"/>
        <v>0.11952988578829142</v>
      </c>
    </row>
    <row r="916" spans="1:6" ht="15.75" customHeight="1">
      <c r="A916" s="5">
        <v>9</v>
      </c>
      <c r="B916" s="7">
        <v>30</v>
      </c>
      <c r="C916" s="7">
        <v>19429</v>
      </c>
      <c r="D916" s="9">
        <f>+VLOOKUP(A916,Regiones!$A$2:$C$26,3,FALSE)</f>
        <v>5879082</v>
      </c>
      <c r="E916" s="11">
        <f t="shared" si="0"/>
        <v>3.3047676490989579E-3</v>
      </c>
      <c r="F916" s="11">
        <f t="shared" si="1"/>
        <v>0.12283465343739038</v>
      </c>
    </row>
    <row r="917" spans="1:6" ht="15.75" customHeight="1">
      <c r="A917" s="5">
        <v>9</v>
      </c>
      <c r="B917" s="7">
        <v>31</v>
      </c>
      <c r="C917" s="7">
        <v>18200</v>
      </c>
      <c r="D917" s="9">
        <f>+VLOOKUP(A917,Regiones!$A$2:$C$26,3,FALSE)</f>
        <v>5879082</v>
      </c>
      <c r="E917" s="11">
        <f t="shared" si="0"/>
        <v>3.0957214068454905E-3</v>
      </c>
      <c r="F917" s="11">
        <f t="shared" si="1"/>
        <v>0.12593037484423586</v>
      </c>
    </row>
    <row r="918" spans="1:6" ht="15.75" customHeight="1">
      <c r="A918" s="5">
        <v>9</v>
      </c>
      <c r="B918" s="7">
        <v>32</v>
      </c>
      <c r="C918" s="7">
        <v>17819</v>
      </c>
      <c r="D918" s="9">
        <f>+VLOOKUP(A918,Regiones!$A$2:$C$26,3,FALSE)</f>
        <v>5879082</v>
      </c>
      <c r="E918" s="11">
        <f t="shared" si="0"/>
        <v>3.0309153708010877E-3</v>
      </c>
      <c r="F918" s="11">
        <f t="shared" si="1"/>
        <v>0.12896129021503694</v>
      </c>
    </row>
    <row r="919" spans="1:6" ht="15.75" customHeight="1">
      <c r="A919" s="5">
        <v>9</v>
      </c>
      <c r="B919" s="7">
        <v>33</v>
      </c>
      <c r="C919" s="7">
        <v>17633</v>
      </c>
      <c r="D919" s="9">
        <f>+VLOOKUP(A919,Regiones!$A$2:$C$26,3,FALSE)</f>
        <v>5879082</v>
      </c>
      <c r="E919" s="11">
        <f t="shared" si="0"/>
        <v>2.9992777784014577E-3</v>
      </c>
      <c r="F919" s="11">
        <f t="shared" si="1"/>
        <v>0.13196056799343839</v>
      </c>
    </row>
    <row r="920" spans="1:6" ht="15.75" customHeight="1">
      <c r="A920" s="5">
        <v>9</v>
      </c>
      <c r="B920" s="7">
        <v>34</v>
      </c>
      <c r="C920" s="7">
        <v>17035</v>
      </c>
      <c r="D920" s="9">
        <f>+VLOOKUP(A920,Regiones!$A$2:$C$26,3,FALSE)</f>
        <v>5879082</v>
      </c>
      <c r="E920" s="11">
        <f t="shared" si="0"/>
        <v>2.8975612178908203E-3</v>
      </c>
      <c r="F920" s="11">
        <f t="shared" si="1"/>
        <v>0.1348581292113292</v>
      </c>
    </row>
    <row r="921" spans="1:6" ht="15.75" customHeight="1">
      <c r="A921" s="5">
        <v>9</v>
      </c>
      <c r="B921" s="7">
        <v>35</v>
      </c>
      <c r="C921" s="7">
        <v>17315</v>
      </c>
      <c r="D921" s="9">
        <f>+VLOOKUP(A921,Regiones!$A$2:$C$26,3,FALSE)</f>
        <v>5879082</v>
      </c>
      <c r="E921" s="11">
        <f t="shared" si="0"/>
        <v>2.9451877010730587E-3</v>
      </c>
      <c r="F921" s="11">
        <f t="shared" si="1"/>
        <v>0.13780331691240225</v>
      </c>
    </row>
    <row r="922" spans="1:6" ht="15.75" customHeight="1">
      <c r="A922" s="5">
        <v>9</v>
      </c>
      <c r="B922" s="7">
        <v>36</v>
      </c>
      <c r="C922" s="7">
        <v>15760</v>
      </c>
      <c r="D922" s="9">
        <f>+VLOOKUP(A922,Regiones!$A$2:$C$26,3,FALSE)</f>
        <v>5879082</v>
      </c>
      <c r="E922" s="11">
        <f t="shared" si="0"/>
        <v>2.6806906248288422E-3</v>
      </c>
      <c r="F922" s="11">
        <f t="shared" si="1"/>
        <v>0.14048400753723109</v>
      </c>
    </row>
    <row r="923" spans="1:6" ht="15.75" customHeight="1">
      <c r="A923" s="5">
        <v>9</v>
      </c>
      <c r="B923" s="7">
        <v>37</v>
      </c>
      <c r="C923" s="7">
        <v>14952</v>
      </c>
      <c r="D923" s="9">
        <f>+VLOOKUP(A923,Regiones!$A$2:$C$26,3,FALSE)</f>
        <v>5879082</v>
      </c>
      <c r="E923" s="11">
        <f t="shared" si="0"/>
        <v>2.5432542019315262E-3</v>
      </c>
      <c r="F923" s="11">
        <f t="shared" si="1"/>
        <v>0.14302726173916261</v>
      </c>
    </row>
    <row r="924" spans="1:6" ht="15.75" customHeight="1">
      <c r="A924" s="5">
        <v>9</v>
      </c>
      <c r="B924" s="7">
        <v>38</v>
      </c>
      <c r="C924" s="7">
        <v>14619</v>
      </c>
      <c r="D924" s="9">
        <f>+VLOOKUP(A924,Regiones!$A$2:$C$26,3,FALSE)</f>
        <v>5879082</v>
      </c>
      <c r="E924" s="11">
        <f t="shared" si="0"/>
        <v>2.4866127058612211E-3</v>
      </c>
      <c r="F924" s="11">
        <f t="shared" si="1"/>
        <v>0.14551387444502384</v>
      </c>
    </row>
    <row r="925" spans="1:6" ht="15.75" customHeight="1">
      <c r="A925" s="5">
        <v>9</v>
      </c>
      <c r="B925" s="7">
        <v>39</v>
      </c>
      <c r="C925" s="7">
        <v>14260</v>
      </c>
      <c r="D925" s="9">
        <f>+VLOOKUP(A925,Regiones!$A$2:$C$26,3,FALSE)</f>
        <v>5879082</v>
      </c>
      <c r="E925" s="11">
        <f t="shared" si="0"/>
        <v>2.4255487506382799E-3</v>
      </c>
      <c r="F925" s="11">
        <f t="shared" si="1"/>
        <v>0.14793942319566211</v>
      </c>
    </row>
    <row r="926" spans="1:6" ht="15.75" customHeight="1">
      <c r="A926" s="5">
        <v>9</v>
      </c>
      <c r="B926" s="7">
        <v>40</v>
      </c>
      <c r="C926" s="7">
        <v>14140</v>
      </c>
      <c r="D926" s="9">
        <f>+VLOOKUP(A926,Regiones!$A$2:$C$26,3,FALSE)</f>
        <v>5879082</v>
      </c>
      <c r="E926" s="11">
        <f t="shared" si="0"/>
        <v>2.4051374007030349E-3</v>
      </c>
      <c r="F926" s="11">
        <f t="shared" si="1"/>
        <v>0.15034456059636514</v>
      </c>
    </row>
    <row r="927" spans="1:6" ht="15.75" customHeight="1">
      <c r="A927" s="5">
        <v>9</v>
      </c>
      <c r="B927" s="7">
        <v>41</v>
      </c>
      <c r="C927" s="7">
        <v>13017</v>
      </c>
      <c r="D927" s="9">
        <f>+VLOOKUP(A927,Regiones!$A$2:$C$26,3,FALSE)</f>
        <v>5879082</v>
      </c>
      <c r="E927" s="11">
        <f t="shared" si="0"/>
        <v>2.2141211842257006E-3</v>
      </c>
      <c r="F927" s="11">
        <f t="shared" si="1"/>
        <v>0.15255868178059084</v>
      </c>
    </row>
    <row r="928" spans="1:6" ht="15.75" customHeight="1">
      <c r="A928" s="5">
        <v>9</v>
      </c>
      <c r="B928" s="7">
        <v>42</v>
      </c>
      <c r="C928" s="7">
        <v>12866</v>
      </c>
      <c r="D928" s="9">
        <f>+VLOOKUP(A928,Regiones!$A$2:$C$26,3,FALSE)</f>
        <v>5879082</v>
      </c>
      <c r="E928" s="11">
        <f t="shared" si="0"/>
        <v>2.1884369022238505E-3</v>
      </c>
      <c r="F928" s="11">
        <f t="shared" si="1"/>
        <v>0.15474711868281468</v>
      </c>
    </row>
    <row r="929" spans="1:6" ht="15.75" customHeight="1">
      <c r="A929" s="5">
        <v>9</v>
      </c>
      <c r="B929" s="7">
        <v>43</v>
      </c>
      <c r="C929" s="7">
        <v>12199</v>
      </c>
      <c r="D929" s="9">
        <f>+VLOOKUP(A929,Regiones!$A$2:$C$26,3,FALSE)</f>
        <v>5879082</v>
      </c>
      <c r="E929" s="11">
        <f t="shared" si="0"/>
        <v>2.074983815500447E-3</v>
      </c>
      <c r="F929" s="11">
        <f t="shared" si="1"/>
        <v>0.15682210249831513</v>
      </c>
    </row>
    <row r="930" spans="1:6" ht="15.75" customHeight="1">
      <c r="A930" s="5">
        <v>9</v>
      </c>
      <c r="B930" s="7">
        <v>44</v>
      </c>
      <c r="C930" s="7">
        <v>12250</v>
      </c>
      <c r="D930" s="9">
        <f>+VLOOKUP(A930,Regiones!$A$2:$C$26,3,FALSE)</f>
        <v>5879082</v>
      </c>
      <c r="E930" s="11">
        <f t="shared" si="0"/>
        <v>2.0836586392229263E-3</v>
      </c>
      <c r="F930" s="11">
        <f t="shared" si="1"/>
        <v>0.15890576113753804</v>
      </c>
    </row>
    <row r="931" spans="1:6" ht="15.75" customHeight="1">
      <c r="A931" s="5">
        <v>9</v>
      </c>
      <c r="B931" s="7">
        <v>45</v>
      </c>
      <c r="C931" s="7">
        <v>12377</v>
      </c>
      <c r="D931" s="9">
        <f>+VLOOKUP(A931,Regiones!$A$2:$C$26,3,FALSE)</f>
        <v>5879082</v>
      </c>
      <c r="E931" s="11">
        <f t="shared" si="0"/>
        <v>2.1052606512377272E-3</v>
      </c>
      <c r="F931" s="11">
        <f t="shared" si="1"/>
        <v>0.16101102178877577</v>
      </c>
    </row>
    <row r="932" spans="1:6" ht="15.75" customHeight="1">
      <c r="A932" s="5">
        <v>9</v>
      </c>
      <c r="B932" s="7">
        <v>46</v>
      </c>
      <c r="C932" s="7">
        <v>12026</v>
      </c>
      <c r="D932" s="9">
        <f>+VLOOKUP(A932,Regiones!$A$2:$C$26,3,FALSE)</f>
        <v>5879082</v>
      </c>
      <c r="E932" s="11">
        <f t="shared" si="0"/>
        <v>2.0455574526771357E-3</v>
      </c>
      <c r="F932" s="11">
        <f t="shared" si="1"/>
        <v>0.16305657924145292</v>
      </c>
    </row>
    <row r="933" spans="1:6" ht="15.75" customHeight="1">
      <c r="A933" s="5">
        <v>9</v>
      </c>
      <c r="B933" s="7">
        <v>47</v>
      </c>
      <c r="C933" s="7">
        <v>11774</v>
      </c>
      <c r="D933" s="9">
        <f>+VLOOKUP(A933,Regiones!$A$2:$C$26,3,FALSE)</f>
        <v>5879082</v>
      </c>
      <c r="E933" s="11">
        <f t="shared" si="0"/>
        <v>2.0026936178131212E-3</v>
      </c>
      <c r="F933" s="11">
        <f t="shared" si="1"/>
        <v>0.16505927285926605</v>
      </c>
    </row>
    <row r="934" spans="1:6" ht="15.75" customHeight="1">
      <c r="A934" s="5">
        <v>9</v>
      </c>
      <c r="B934" s="7">
        <v>48</v>
      </c>
      <c r="C934" s="7">
        <v>11642</v>
      </c>
      <c r="D934" s="9">
        <f>+VLOOKUP(A934,Regiones!$A$2:$C$26,3,FALSE)</f>
        <v>5879082</v>
      </c>
      <c r="E934" s="11">
        <f t="shared" si="0"/>
        <v>1.9802411328843517E-3</v>
      </c>
      <c r="F934" s="11">
        <f t="shared" si="1"/>
        <v>0.16703951399215042</v>
      </c>
    </row>
    <row r="935" spans="1:6" ht="15.75" customHeight="1">
      <c r="A935" s="5">
        <v>9</v>
      </c>
      <c r="B935" s="7">
        <v>49</v>
      </c>
      <c r="C935" s="7">
        <v>10978</v>
      </c>
      <c r="D935" s="9">
        <f>+VLOOKUP(A935,Regiones!$A$2:$C$26,3,FALSE)</f>
        <v>5879082</v>
      </c>
      <c r="E935" s="11">
        <f t="shared" si="0"/>
        <v>1.8672983299093293E-3</v>
      </c>
      <c r="F935" s="11">
        <f t="shared" si="1"/>
        <v>0.16890681232205976</v>
      </c>
    </row>
    <row r="936" spans="1:6" ht="15.75" customHeight="1">
      <c r="A936" s="5">
        <v>9</v>
      </c>
      <c r="B936" s="7">
        <v>50</v>
      </c>
      <c r="C936" s="7">
        <v>11114</v>
      </c>
      <c r="D936" s="9">
        <f>+VLOOKUP(A936,Regiones!$A$2:$C$26,3,FALSE)</f>
        <v>5879082</v>
      </c>
      <c r="E936" s="11">
        <f t="shared" si="0"/>
        <v>1.8904311931692737E-3</v>
      </c>
      <c r="F936" s="11">
        <f t="shared" si="1"/>
        <v>0.17079724351522904</v>
      </c>
    </row>
    <row r="937" spans="1:6" ht="15.75" customHeight="1">
      <c r="A937" s="5">
        <v>9</v>
      </c>
      <c r="B937" s="7">
        <v>51</v>
      </c>
      <c r="C937" s="7">
        <v>10164</v>
      </c>
      <c r="D937" s="9">
        <f>+VLOOKUP(A937,Regiones!$A$2:$C$26,3,FALSE)</f>
        <v>5879082</v>
      </c>
      <c r="E937" s="11">
        <f t="shared" si="0"/>
        <v>1.7288413395152508E-3</v>
      </c>
      <c r="F937" s="11">
        <f t="shared" si="1"/>
        <v>0.1725260848547443</v>
      </c>
    </row>
    <row r="938" spans="1:6" ht="15.75" customHeight="1">
      <c r="A938" s="5">
        <v>9</v>
      </c>
      <c r="B938" s="7">
        <v>52</v>
      </c>
      <c r="C938" s="7">
        <v>10256</v>
      </c>
      <c r="D938" s="9">
        <f>+VLOOKUP(A938,Regiones!$A$2:$C$26,3,FALSE)</f>
        <v>5879082</v>
      </c>
      <c r="E938" s="11">
        <f t="shared" si="0"/>
        <v>1.7444900411322721E-3</v>
      </c>
      <c r="F938" s="11">
        <f t="shared" si="1"/>
        <v>0.17427057489587658</v>
      </c>
    </row>
    <row r="939" spans="1:6" ht="15.75" customHeight="1">
      <c r="A939" s="5">
        <v>9</v>
      </c>
      <c r="B939" s="7">
        <v>53</v>
      </c>
      <c r="C939" s="7">
        <v>10369</v>
      </c>
      <c r="D939" s="9">
        <f>+VLOOKUP(A939,Regiones!$A$2:$C$26,3,FALSE)</f>
        <v>5879082</v>
      </c>
      <c r="E939" s="11">
        <f t="shared" si="0"/>
        <v>1.7637107289879611E-3</v>
      </c>
      <c r="F939" s="11">
        <f t="shared" si="1"/>
        <v>0.17603428562486453</v>
      </c>
    </row>
    <row r="940" spans="1:6" ht="15.75" customHeight="1">
      <c r="A940" s="5">
        <v>9</v>
      </c>
      <c r="B940" s="7">
        <v>54</v>
      </c>
      <c r="C940" s="7">
        <v>10178</v>
      </c>
      <c r="D940" s="9">
        <f>+VLOOKUP(A940,Regiones!$A$2:$C$26,3,FALSE)</f>
        <v>5879082</v>
      </c>
      <c r="E940" s="11">
        <f t="shared" si="0"/>
        <v>1.7312226636743628E-3</v>
      </c>
      <c r="F940" s="11">
        <f t="shared" si="1"/>
        <v>0.1777655082885389</v>
      </c>
    </row>
    <row r="941" spans="1:6" ht="15.75" customHeight="1">
      <c r="A941" s="5">
        <v>9</v>
      </c>
      <c r="B941" s="7">
        <v>55</v>
      </c>
      <c r="C941" s="7">
        <v>9874</v>
      </c>
      <c r="D941" s="9">
        <f>+VLOOKUP(A941,Regiones!$A$2:$C$26,3,FALSE)</f>
        <v>5879082</v>
      </c>
      <c r="E941" s="11">
        <f t="shared" si="0"/>
        <v>1.6795139105050755E-3</v>
      </c>
      <c r="F941" s="11">
        <f t="shared" si="1"/>
        <v>0.17944502219904399</v>
      </c>
    </row>
    <row r="942" spans="1:6" ht="15.75" customHeight="1">
      <c r="A942" s="5">
        <v>9</v>
      </c>
      <c r="B942" s="7">
        <v>56</v>
      </c>
      <c r="C942" s="7">
        <v>9720</v>
      </c>
      <c r="D942" s="9">
        <f>+VLOOKUP(A942,Regiones!$A$2:$C$26,3,FALSE)</f>
        <v>5879082</v>
      </c>
      <c r="E942" s="11">
        <f t="shared" si="0"/>
        <v>1.6533193447548443E-3</v>
      </c>
      <c r="F942" s="11">
        <f t="shared" si="1"/>
        <v>0.18109834154379884</v>
      </c>
    </row>
    <row r="943" spans="1:6" ht="15.75" customHeight="1">
      <c r="A943" s="5">
        <v>9</v>
      </c>
      <c r="B943" s="7">
        <v>57</v>
      </c>
      <c r="C943" s="7">
        <v>9406</v>
      </c>
      <c r="D943" s="9">
        <f>+VLOOKUP(A943,Regiones!$A$2:$C$26,3,FALSE)</f>
        <v>5879082</v>
      </c>
      <c r="E943" s="11">
        <f t="shared" si="0"/>
        <v>1.59990964575762E-3</v>
      </c>
      <c r="F943" s="11">
        <f t="shared" si="1"/>
        <v>0.18269825118955646</v>
      </c>
    </row>
    <row r="944" spans="1:6" ht="15.75" customHeight="1">
      <c r="A944" s="5">
        <v>9</v>
      </c>
      <c r="B944" s="7">
        <v>58</v>
      </c>
      <c r="C944" s="7">
        <v>9047</v>
      </c>
      <c r="D944" s="9">
        <f>+VLOOKUP(A944,Regiones!$A$2:$C$26,3,FALSE)</f>
        <v>5879082</v>
      </c>
      <c r="E944" s="11">
        <f t="shared" si="0"/>
        <v>1.5388456905346788E-3</v>
      </c>
      <c r="F944" s="11">
        <f t="shared" si="1"/>
        <v>0.18423709688009113</v>
      </c>
    </row>
    <row r="945" spans="1:6" ht="15.75" customHeight="1">
      <c r="A945" s="5">
        <v>9</v>
      </c>
      <c r="B945" s="7">
        <v>59</v>
      </c>
      <c r="C945" s="7">
        <v>8578</v>
      </c>
      <c r="D945" s="9">
        <f>+VLOOKUP(A945,Regiones!$A$2:$C$26,3,FALSE)</f>
        <v>5879082</v>
      </c>
      <c r="E945" s="11">
        <f t="shared" si="0"/>
        <v>1.4590713312044295E-3</v>
      </c>
      <c r="F945" s="11">
        <f t="shared" si="1"/>
        <v>0.18569616821129556</v>
      </c>
    </row>
    <row r="946" spans="1:6" ht="15.75" customHeight="1">
      <c r="A946" s="5">
        <v>9</v>
      </c>
      <c r="B946" s="7">
        <v>60</v>
      </c>
      <c r="C946" s="7">
        <v>8901</v>
      </c>
      <c r="D946" s="9">
        <f>+VLOOKUP(A946,Regiones!$A$2:$C$26,3,FALSE)</f>
        <v>5879082</v>
      </c>
      <c r="E946" s="11">
        <f t="shared" si="0"/>
        <v>1.5140118814467973E-3</v>
      </c>
      <c r="F946" s="11">
        <f t="shared" si="1"/>
        <v>0.18721018009274235</v>
      </c>
    </row>
    <row r="947" spans="1:6" ht="15.75" customHeight="1">
      <c r="A947" s="5">
        <v>9</v>
      </c>
      <c r="B947" s="7">
        <v>61</v>
      </c>
      <c r="C947" s="7">
        <v>7689</v>
      </c>
      <c r="D947" s="9">
        <f>+VLOOKUP(A947,Regiones!$A$2:$C$26,3,FALSE)</f>
        <v>5879082</v>
      </c>
      <c r="E947" s="11">
        <f t="shared" si="0"/>
        <v>1.3078572471008228E-3</v>
      </c>
      <c r="F947" s="11">
        <f t="shared" si="1"/>
        <v>0.18851803733984318</v>
      </c>
    </row>
    <row r="948" spans="1:6" ht="15.75" customHeight="1">
      <c r="A948" s="5">
        <v>9</v>
      </c>
      <c r="B948" s="7">
        <v>62</v>
      </c>
      <c r="C948" s="7">
        <v>7473</v>
      </c>
      <c r="D948" s="9">
        <f>+VLOOKUP(A948,Regiones!$A$2:$C$26,3,FALSE)</f>
        <v>5879082</v>
      </c>
      <c r="E948" s="11">
        <f t="shared" si="0"/>
        <v>1.271116817217382E-3</v>
      </c>
      <c r="F948" s="11">
        <f t="shared" si="1"/>
        <v>0.18978915415706057</v>
      </c>
    </row>
    <row r="949" spans="1:6" ht="15.75" customHeight="1">
      <c r="A949" s="5">
        <v>9</v>
      </c>
      <c r="B949" s="7">
        <v>63</v>
      </c>
      <c r="C949" s="7">
        <v>7013</v>
      </c>
      <c r="D949" s="9">
        <f>+VLOOKUP(A949,Regiones!$A$2:$C$26,3,FALSE)</f>
        <v>5879082</v>
      </c>
      <c r="E949" s="11">
        <f t="shared" si="0"/>
        <v>1.1928733091322761E-3</v>
      </c>
      <c r="F949" s="11">
        <f t="shared" si="1"/>
        <v>0.19098202746619286</v>
      </c>
    </row>
    <row r="950" spans="1:6" ht="15.75" customHeight="1">
      <c r="A950" s="5">
        <v>9</v>
      </c>
      <c r="B950" s="7">
        <v>64</v>
      </c>
      <c r="C950" s="7">
        <v>6700</v>
      </c>
      <c r="D950" s="9">
        <f>+VLOOKUP(A950,Regiones!$A$2:$C$26,3,FALSE)</f>
        <v>5879082</v>
      </c>
      <c r="E950" s="11">
        <f t="shared" si="0"/>
        <v>1.1396337047178454E-3</v>
      </c>
      <c r="F950" s="11">
        <f t="shared" si="1"/>
        <v>0.1921216611709107</v>
      </c>
    </row>
    <row r="951" spans="1:6" ht="15.75" customHeight="1">
      <c r="A951" s="5">
        <v>9</v>
      </c>
      <c r="B951" s="7">
        <v>65</v>
      </c>
      <c r="C951" s="7">
        <v>6600</v>
      </c>
      <c r="D951" s="9">
        <f>+VLOOKUP(A951,Regiones!$A$2:$C$26,3,FALSE)</f>
        <v>5879082</v>
      </c>
      <c r="E951" s="11">
        <f t="shared" si="0"/>
        <v>1.1226242464384747E-3</v>
      </c>
      <c r="F951" s="11">
        <f t="shared" si="1"/>
        <v>0.19324428541734917</v>
      </c>
    </row>
    <row r="952" spans="1:6" ht="15.75" customHeight="1">
      <c r="A952" s="5">
        <v>9</v>
      </c>
      <c r="B952" s="7">
        <v>66</v>
      </c>
      <c r="C952" s="7">
        <v>6173</v>
      </c>
      <c r="D952" s="9">
        <f>+VLOOKUP(A952,Regiones!$A$2:$C$26,3,FALSE)</f>
        <v>5879082</v>
      </c>
      <c r="E952" s="11">
        <f t="shared" si="0"/>
        <v>1.0499938595855611E-3</v>
      </c>
      <c r="F952" s="11">
        <f t="shared" si="1"/>
        <v>0.19429427927693474</v>
      </c>
    </row>
    <row r="953" spans="1:6" ht="15.75" customHeight="1">
      <c r="A953" s="5">
        <v>9</v>
      </c>
      <c r="B953" s="7">
        <v>67</v>
      </c>
      <c r="C953" s="7">
        <v>5829</v>
      </c>
      <c r="D953" s="9">
        <f>+VLOOKUP(A953,Regiones!$A$2:$C$26,3,FALSE)</f>
        <v>5879082</v>
      </c>
      <c r="E953" s="11">
        <f t="shared" si="0"/>
        <v>9.9148132310452556E-4</v>
      </c>
      <c r="F953" s="11">
        <f t="shared" si="1"/>
        <v>0.19528576060003927</v>
      </c>
    </row>
    <row r="954" spans="1:6" ht="15.75" customHeight="1">
      <c r="A954" s="5">
        <v>9</v>
      </c>
      <c r="B954" s="7">
        <v>68</v>
      </c>
      <c r="C954" s="7">
        <v>5629</v>
      </c>
      <c r="D954" s="9">
        <f>+VLOOKUP(A954,Regiones!$A$2:$C$26,3,FALSE)</f>
        <v>5879082</v>
      </c>
      <c r="E954" s="11">
        <f t="shared" si="0"/>
        <v>9.5746240654578387E-4</v>
      </c>
      <c r="F954" s="11">
        <f t="shared" si="1"/>
        <v>0.19624322300658506</v>
      </c>
    </row>
    <row r="955" spans="1:6" ht="15.75" customHeight="1">
      <c r="A955" s="5">
        <v>9</v>
      </c>
      <c r="B955" s="7">
        <v>69</v>
      </c>
      <c r="C955" s="7">
        <v>4924</v>
      </c>
      <c r="D955" s="9">
        <f>+VLOOKUP(A955,Regiones!$A$2:$C$26,3,FALSE)</f>
        <v>5879082</v>
      </c>
      <c r="E955" s="11">
        <f t="shared" si="0"/>
        <v>8.3754572567621951E-4</v>
      </c>
      <c r="F955" s="11">
        <f t="shared" si="1"/>
        <v>0.19708076873226127</v>
      </c>
    </row>
    <row r="956" spans="1:6" ht="15.75" customHeight="1">
      <c r="A956" s="5">
        <v>9</v>
      </c>
      <c r="B956" s="7">
        <v>70</v>
      </c>
      <c r="C956" s="7">
        <v>5332</v>
      </c>
      <c r="D956" s="9">
        <f>+VLOOKUP(A956,Regiones!$A$2:$C$26,3,FALSE)</f>
        <v>5879082</v>
      </c>
      <c r="E956" s="11">
        <f t="shared" si="0"/>
        <v>9.0694431545605247E-4</v>
      </c>
      <c r="F956" s="11">
        <f t="shared" si="1"/>
        <v>0.19798771304771731</v>
      </c>
    </row>
    <row r="957" spans="1:6" ht="15.75" customHeight="1">
      <c r="A957" s="5">
        <v>9</v>
      </c>
      <c r="B957" s="7">
        <v>71</v>
      </c>
      <c r="C957" s="7">
        <v>4493</v>
      </c>
      <c r="D957" s="9">
        <f>+VLOOKUP(A957,Regiones!$A$2:$C$26,3,FALSE)</f>
        <v>5879082</v>
      </c>
      <c r="E957" s="11">
        <f t="shared" si="0"/>
        <v>7.6423496049213128E-4</v>
      </c>
      <c r="F957" s="11">
        <f t="shared" si="1"/>
        <v>0.19875194800820944</v>
      </c>
    </row>
    <row r="958" spans="1:6" ht="15.75" customHeight="1">
      <c r="A958" s="5">
        <v>9</v>
      </c>
      <c r="B958" s="7">
        <v>72</v>
      </c>
      <c r="C958" s="7">
        <v>4404</v>
      </c>
      <c r="D958" s="9">
        <f>+VLOOKUP(A958,Regiones!$A$2:$C$26,3,FALSE)</f>
        <v>5879082</v>
      </c>
      <c r="E958" s="11">
        <f t="shared" si="0"/>
        <v>7.4909654262349126E-4</v>
      </c>
      <c r="F958" s="11">
        <f t="shared" si="1"/>
        <v>0.19950104455083292</v>
      </c>
    </row>
    <row r="959" spans="1:6" ht="15.75" customHeight="1">
      <c r="A959" s="5">
        <v>9</v>
      </c>
      <c r="B959" s="7">
        <v>73</v>
      </c>
      <c r="C959" s="7">
        <v>4122</v>
      </c>
      <c r="D959" s="9">
        <f>+VLOOKUP(A959,Regiones!$A$2:$C$26,3,FALSE)</f>
        <v>5879082</v>
      </c>
      <c r="E959" s="11">
        <f t="shared" si="0"/>
        <v>7.0112987027566554E-4</v>
      </c>
      <c r="F959" s="11">
        <f t="shared" si="1"/>
        <v>0.20020217442110858</v>
      </c>
    </row>
    <row r="960" spans="1:6" ht="15.75" customHeight="1">
      <c r="A960" s="5">
        <v>9</v>
      </c>
      <c r="B960" s="7">
        <v>74</v>
      </c>
      <c r="C960" s="7">
        <v>3831</v>
      </c>
      <c r="D960" s="9">
        <f>+VLOOKUP(A960,Regiones!$A$2:$C$26,3,FALSE)</f>
        <v>5879082</v>
      </c>
      <c r="E960" s="11">
        <f t="shared" si="0"/>
        <v>6.5163234668269641E-4</v>
      </c>
      <c r="F960" s="11">
        <f t="shared" si="1"/>
        <v>0.20085380676779127</v>
      </c>
    </row>
    <row r="961" spans="1:6" ht="15.75" customHeight="1">
      <c r="A961" s="5">
        <v>9</v>
      </c>
      <c r="B961" s="7">
        <v>75</v>
      </c>
      <c r="C961" s="7">
        <v>3806</v>
      </c>
      <c r="D961" s="9">
        <f>+VLOOKUP(A961,Regiones!$A$2:$C$26,3,FALSE)</f>
        <v>5879082</v>
      </c>
      <c r="E961" s="11">
        <f t="shared" si="0"/>
        <v>6.4737998211285373E-4</v>
      </c>
      <c r="F961" s="11">
        <f t="shared" si="1"/>
        <v>0.20150118674990414</v>
      </c>
    </row>
    <row r="962" spans="1:6" ht="15.75" customHeight="1">
      <c r="A962" s="5">
        <v>9</v>
      </c>
      <c r="B962" s="7">
        <v>76</v>
      </c>
      <c r="C962" s="7">
        <v>3313</v>
      </c>
      <c r="D962" s="9">
        <f>+VLOOKUP(A962,Regiones!$A$2:$C$26,3,FALSE)</f>
        <v>5879082</v>
      </c>
      <c r="E962" s="11">
        <f t="shared" si="0"/>
        <v>5.6352335279555548E-4</v>
      </c>
      <c r="F962" s="11">
        <f t="shared" si="1"/>
        <v>0.20206471010269969</v>
      </c>
    </row>
    <row r="963" spans="1:6" ht="15.75" customHeight="1">
      <c r="A963" s="5">
        <v>9</v>
      </c>
      <c r="B963" s="7">
        <v>77</v>
      </c>
      <c r="C963" s="7">
        <v>3296</v>
      </c>
      <c r="D963" s="9">
        <f>+VLOOKUP(A963,Regiones!$A$2:$C$26,3,FALSE)</f>
        <v>5879082</v>
      </c>
      <c r="E963" s="11">
        <f t="shared" si="0"/>
        <v>5.6063174488806249E-4</v>
      </c>
      <c r="F963" s="11">
        <f t="shared" si="1"/>
        <v>0.20262534184758776</v>
      </c>
    </row>
    <row r="964" spans="1:6" ht="15.75" customHeight="1">
      <c r="A964" s="5">
        <v>9</v>
      </c>
      <c r="B964" s="7">
        <v>78</v>
      </c>
      <c r="C964" s="7">
        <v>3220</v>
      </c>
      <c r="D964" s="9">
        <f>+VLOOKUP(A964,Regiones!$A$2:$C$26,3,FALSE)</f>
        <v>5879082</v>
      </c>
      <c r="E964" s="11">
        <f t="shared" si="0"/>
        <v>5.4770455659574062E-4</v>
      </c>
      <c r="F964" s="11">
        <f t="shared" si="1"/>
        <v>0.20317304640418352</v>
      </c>
    </row>
    <row r="965" spans="1:6" ht="15.75" customHeight="1">
      <c r="A965" s="5">
        <v>9</v>
      </c>
      <c r="B965" s="7">
        <v>79</v>
      </c>
      <c r="C965" s="7">
        <v>2733</v>
      </c>
      <c r="D965" s="9">
        <f>+VLOOKUP(A965,Regiones!$A$2:$C$26,3,FALSE)</f>
        <v>5879082</v>
      </c>
      <c r="E965" s="11">
        <f t="shared" si="0"/>
        <v>4.648684947752047E-4</v>
      </c>
      <c r="F965" s="11">
        <f t="shared" si="1"/>
        <v>0.20363791489895872</v>
      </c>
    </row>
    <row r="966" spans="1:6" ht="15.75" customHeight="1">
      <c r="A966" s="5">
        <v>9</v>
      </c>
      <c r="B966" s="7">
        <v>80</v>
      </c>
      <c r="C966" s="7">
        <v>2801</v>
      </c>
      <c r="D966" s="9">
        <f>+VLOOKUP(A966,Regiones!$A$2:$C$26,3,FALSE)</f>
        <v>5879082</v>
      </c>
      <c r="E966" s="11">
        <f t="shared" si="0"/>
        <v>4.7643492640517688E-4</v>
      </c>
      <c r="F966" s="11">
        <f t="shared" si="1"/>
        <v>0.20411434982536389</v>
      </c>
    </row>
    <row r="967" spans="1:6" ht="15.75" customHeight="1">
      <c r="A967" s="5">
        <v>9</v>
      </c>
      <c r="B967" s="7">
        <v>81</v>
      </c>
      <c r="C967" s="7">
        <v>2130</v>
      </c>
      <c r="D967" s="9">
        <f>+VLOOKUP(A967,Regiones!$A$2:$C$26,3,FALSE)</f>
        <v>5879082</v>
      </c>
      <c r="E967" s="11">
        <f t="shared" si="0"/>
        <v>3.6230146135059861E-4</v>
      </c>
      <c r="F967" s="11">
        <f t="shared" si="1"/>
        <v>0.20447665128671449</v>
      </c>
    </row>
    <row r="968" spans="1:6" ht="15.75" customHeight="1">
      <c r="A968" s="5">
        <v>9</v>
      </c>
      <c r="B968" s="7">
        <v>82</v>
      </c>
      <c r="C968" s="7">
        <v>1952</v>
      </c>
      <c r="D968" s="9">
        <f>+VLOOKUP(A968,Regiones!$A$2:$C$26,3,FALSE)</f>
        <v>5879082</v>
      </c>
      <c r="E968" s="11">
        <f t="shared" si="0"/>
        <v>3.3202462561331852E-4</v>
      </c>
      <c r="F968" s="11">
        <f t="shared" si="1"/>
        <v>0.20480867591232782</v>
      </c>
    </row>
    <row r="969" spans="1:6" ht="15.75" customHeight="1">
      <c r="A969" s="5">
        <v>9</v>
      </c>
      <c r="B969" s="7">
        <v>83</v>
      </c>
      <c r="C969" s="7">
        <v>1700</v>
      </c>
      <c r="D969" s="9">
        <f>+VLOOKUP(A969,Regiones!$A$2:$C$26,3,FALSE)</f>
        <v>5879082</v>
      </c>
      <c r="E969" s="11">
        <f t="shared" si="0"/>
        <v>2.8916079074930404E-4</v>
      </c>
      <c r="F969" s="11">
        <f t="shared" si="1"/>
        <v>0.20509783670307713</v>
      </c>
    </row>
    <row r="970" spans="1:6" ht="15.75" customHeight="1">
      <c r="A970" s="5">
        <v>9</v>
      </c>
      <c r="B970" s="7">
        <v>84</v>
      </c>
      <c r="C970" s="7">
        <v>1552</v>
      </c>
      <c r="D970" s="9">
        <f>+VLOOKUP(A970,Regiones!$A$2:$C$26,3,FALSE)</f>
        <v>5879082</v>
      </c>
      <c r="E970" s="11">
        <f t="shared" si="0"/>
        <v>2.6398679249583525E-4</v>
      </c>
      <c r="F970" s="11">
        <f t="shared" si="1"/>
        <v>0.20536182349557297</v>
      </c>
    </row>
    <row r="971" spans="1:6" ht="15.75" customHeight="1">
      <c r="A971" s="5">
        <v>9</v>
      </c>
      <c r="B971" s="7">
        <v>85</v>
      </c>
      <c r="C971" s="7">
        <v>1450</v>
      </c>
      <c r="D971" s="9">
        <f>+VLOOKUP(A971,Regiones!$A$2:$C$26,3,FALSE)</f>
        <v>5879082</v>
      </c>
      <c r="E971" s="11">
        <f t="shared" si="0"/>
        <v>2.4663714505087698E-4</v>
      </c>
      <c r="F971" s="11">
        <f t="shared" si="1"/>
        <v>0.20560846064062385</v>
      </c>
    </row>
    <row r="972" spans="1:6" ht="15.75" customHeight="1">
      <c r="A972" s="5">
        <v>9</v>
      </c>
      <c r="B972" s="7">
        <v>86</v>
      </c>
      <c r="C972" s="7">
        <v>1148</v>
      </c>
      <c r="D972" s="9">
        <f>+VLOOKUP(A972,Regiones!$A$2:$C$26,3,FALSE)</f>
        <v>5879082</v>
      </c>
      <c r="E972" s="11">
        <f t="shared" si="0"/>
        <v>1.952685810471771E-4</v>
      </c>
      <c r="F972" s="11">
        <f t="shared" si="1"/>
        <v>0.20580372922167103</v>
      </c>
    </row>
    <row r="973" spans="1:6" ht="15.75" customHeight="1">
      <c r="A973" s="5">
        <v>9</v>
      </c>
      <c r="B973" s="7">
        <v>87</v>
      </c>
      <c r="C973" s="7">
        <v>995</v>
      </c>
      <c r="D973" s="9">
        <f>+VLOOKUP(A973,Regiones!$A$2:$C$26,3,FALSE)</f>
        <v>5879082</v>
      </c>
      <c r="E973" s="11">
        <f t="shared" si="0"/>
        <v>1.6924410987973973E-4</v>
      </c>
      <c r="F973" s="11">
        <f t="shared" si="1"/>
        <v>0.20597297333155076</v>
      </c>
    </row>
    <row r="974" spans="1:6" ht="15.75" customHeight="1">
      <c r="A974" s="5">
        <v>9</v>
      </c>
      <c r="B974" s="7">
        <v>88</v>
      </c>
      <c r="C974" s="7">
        <v>800</v>
      </c>
      <c r="D974" s="9">
        <f>+VLOOKUP(A974,Regiones!$A$2:$C$26,3,FALSE)</f>
        <v>5879082</v>
      </c>
      <c r="E974" s="11">
        <f t="shared" si="0"/>
        <v>1.3607566623496662E-4</v>
      </c>
      <c r="F974" s="11">
        <f t="shared" si="1"/>
        <v>0.20610904899778573</v>
      </c>
    </row>
    <row r="975" spans="1:6" ht="15.75" customHeight="1">
      <c r="A975" s="5">
        <v>9</v>
      </c>
      <c r="B975" s="7">
        <v>89</v>
      </c>
      <c r="C975" s="7">
        <v>613</v>
      </c>
      <c r="D975" s="9">
        <f>+VLOOKUP(A975,Regiones!$A$2:$C$26,3,FALSE)</f>
        <v>5879082</v>
      </c>
      <c r="E975" s="11">
        <f t="shared" si="0"/>
        <v>1.0426797925254317E-4</v>
      </c>
      <c r="F975" s="11">
        <f t="shared" si="1"/>
        <v>0.20621331697703826</v>
      </c>
    </row>
    <row r="976" spans="1:6" ht="15.75" customHeight="1">
      <c r="A976" s="5">
        <v>9</v>
      </c>
      <c r="B976" s="7">
        <v>90</v>
      </c>
      <c r="C976" s="7">
        <v>561</v>
      </c>
      <c r="D976" s="9">
        <f>+VLOOKUP(A976,Regiones!$A$2:$C$26,3,FALSE)</f>
        <v>5879082</v>
      </c>
      <c r="E976" s="11">
        <f t="shared" si="0"/>
        <v>9.542306094727034E-5</v>
      </c>
      <c r="F976" s="11">
        <f t="shared" si="1"/>
        <v>0.20630874003798552</v>
      </c>
    </row>
    <row r="977" spans="1:6" ht="15.75" customHeight="1">
      <c r="A977" s="5">
        <v>9</v>
      </c>
      <c r="B977" s="7">
        <v>91</v>
      </c>
      <c r="C977" s="7">
        <v>356</v>
      </c>
      <c r="D977" s="9">
        <f>+VLOOKUP(A977,Regiones!$A$2:$C$26,3,FALSE)</f>
        <v>5879082</v>
      </c>
      <c r="E977" s="11">
        <f t="shared" si="0"/>
        <v>6.0553671474560146E-5</v>
      </c>
      <c r="F977" s="11">
        <f t="shared" si="1"/>
        <v>0.20636929370946008</v>
      </c>
    </row>
    <row r="978" spans="1:6" ht="15.75" customHeight="1">
      <c r="A978" s="5">
        <v>9</v>
      </c>
      <c r="B978" s="7">
        <v>92</v>
      </c>
      <c r="C978" s="7">
        <v>294</v>
      </c>
      <c r="D978" s="9">
        <f>+VLOOKUP(A978,Regiones!$A$2:$C$26,3,FALSE)</f>
        <v>5879082</v>
      </c>
      <c r="E978" s="11">
        <f t="shared" si="0"/>
        <v>5.0007807341350231E-5</v>
      </c>
      <c r="F978" s="11">
        <f t="shared" si="1"/>
        <v>0.20641930151680143</v>
      </c>
    </row>
    <row r="979" spans="1:6" ht="15.75" customHeight="1">
      <c r="A979" s="5">
        <v>9</v>
      </c>
      <c r="B979" s="7">
        <v>93</v>
      </c>
      <c r="C979" s="7">
        <v>257</v>
      </c>
      <c r="D979" s="9">
        <f>+VLOOKUP(A979,Regiones!$A$2:$C$26,3,FALSE)</f>
        <v>5879082</v>
      </c>
      <c r="E979" s="11">
        <f t="shared" si="0"/>
        <v>4.3714307777983026E-5</v>
      </c>
      <c r="F979" s="11">
        <f t="shared" si="1"/>
        <v>0.2064630158245794</v>
      </c>
    </row>
    <row r="980" spans="1:6" ht="15.75" customHeight="1">
      <c r="A980" s="5">
        <v>9</v>
      </c>
      <c r="B980" s="7">
        <v>94</v>
      </c>
      <c r="C980" s="7">
        <v>195</v>
      </c>
      <c r="D980" s="9">
        <f>+VLOOKUP(A980,Regiones!$A$2:$C$26,3,FALSE)</f>
        <v>5879082</v>
      </c>
      <c r="E980" s="11">
        <f t="shared" si="0"/>
        <v>3.3168443644773111E-5</v>
      </c>
      <c r="F980" s="11">
        <f t="shared" si="1"/>
        <v>0.20649618426822416</v>
      </c>
    </row>
    <row r="981" spans="1:6" ht="15.75" customHeight="1">
      <c r="A981" s="5">
        <v>9</v>
      </c>
      <c r="B981" s="7">
        <v>95</v>
      </c>
      <c r="C981" s="7">
        <v>118</v>
      </c>
      <c r="D981" s="9">
        <f>+VLOOKUP(A981,Regiones!$A$2:$C$26,3,FALSE)</f>
        <v>5879082</v>
      </c>
      <c r="E981" s="11">
        <f t="shared" si="0"/>
        <v>2.0071160769657574E-5</v>
      </c>
      <c r="F981" s="11">
        <f t="shared" si="1"/>
        <v>0.20651625542899382</v>
      </c>
    </row>
    <row r="982" spans="1:6" ht="15.75" customHeight="1">
      <c r="A982" s="5">
        <v>9</v>
      </c>
      <c r="B982" s="7">
        <v>96</v>
      </c>
      <c r="C982" s="7">
        <v>90</v>
      </c>
      <c r="D982" s="9">
        <f>+VLOOKUP(A982,Regiones!$A$2:$C$26,3,FALSE)</f>
        <v>5879082</v>
      </c>
      <c r="E982" s="11">
        <f t="shared" si="0"/>
        <v>1.5308512451433745E-5</v>
      </c>
      <c r="F982" s="11">
        <f t="shared" si="1"/>
        <v>0.20653156394144526</v>
      </c>
    </row>
    <row r="983" spans="1:6" ht="15.75" customHeight="1">
      <c r="A983" s="5">
        <v>9</v>
      </c>
      <c r="B983" s="7">
        <v>97</v>
      </c>
      <c r="C983" s="7">
        <v>80</v>
      </c>
      <c r="D983" s="9">
        <f>+VLOOKUP(A983,Regiones!$A$2:$C$26,3,FALSE)</f>
        <v>5879082</v>
      </c>
      <c r="E983" s="11">
        <f t="shared" si="0"/>
        <v>1.3607566623496662E-5</v>
      </c>
      <c r="F983" s="11">
        <f t="shared" si="1"/>
        <v>0.20654517150806875</v>
      </c>
    </row>
    <row r="984" spans="1:6" ht="15.75" customHeight="1">
      <c r="A984" s="5">
        <v>9</v>
      </c>
      <c r="B984" s="7">
        <v>98</v>
      </c>
      <c r="C984" s="7">
        <v>51</v>
      </c>
      <c r="D984" s="9">
        <f>+VLOOKUP(A984,Regiones!$A$2:$C$26,3,FALSE)</f>
        <v>5879082</v>
      </c>
      <c r="E984" s="11">
        <f t="shared" si="0"/>
        <v>8.6748237224791223E-6</v>
      </c>
      <c r="F984" s="11">
        <f t="shared" si="1"/>
        <v>0.20655384633179122</v>
      </c>
    </row>
    <row r="985" spans="1:6" ht="15.75" customHeight="1">
      <c r="A985" s="5">
        <v>9</v>
      </c>
      <c r="B985" s="7">
        <v>99</v>
      </c>
      <c r="C985" s="7">
        <v>28</v>
      </c>
      <c r="D985" s="9">
        <f>+VLOOKUP(A985,Regiones!$A$2:$C$26,3,FALSE)</f>
        <v>5879082</v>
      </c>
      <c r="E985" s="11">
        <f t="shared" si="0"/>
        <v>4.7626483182238319E-6</v>
      </c>
      <c r="F985" s="11">
        <f t="shared" si="1"/>
        <v>0.20655860898010944</v>
      </c>
    </row>
    <row r="986" spans="1:6" ht="15.75" customHeight="1">
      <c r="A986" s="5">
        <v>9</v>
      </c>
      <c r="B986" s="7">
        <v>100</v>
      </c>
      <c r="C986" s="7">
        <v>21</v>
      </c>
      <c r="D986" s="9">
        <f>+VLOOKUP(A986,Regiones!$A$2:$C$26,3,FALSE)</f>
        <v>5879082</v>
      </c>
      <c r="E986" s="11">
        <f t="shared" si="0"/>
        <v>3.5719862386678737E-6</v>
      </c>
      <c r="F986" s="11">
        <f t="shared" si="1"/>
        <v>0.2065621809663481</v>
      </c>
    </row>
    <row r="987" spans="1:6" ht="15.75" customHeight="1">
      <c r="A987" s="5">
        <v>9</v>
      </c>
      <c r="B987" s="7">
        <v>101</v>
      </c>
      <c r="C987" s="7">
        <v>14</v>
      </c>
      <c r="D987" s="9">
        <f>+VLOOKUP(A987,Regiones!$A$2:$C$26,3,FALSE)</f>
        <v>5879082</v>
      </c>
      <c r="E987" s="11">
        <f t="shared" si="0"/>
        <v>2.381324159111916E-6</v>
      </c>
      <c r="F987" s="11">
        <f t="shared" si="1"/>
        <v>0.20656456229050721</v>
      </c>
    </row>
    <row r="988" spans="1:6" ht="15.75" customHeight="1">
      <c r="A988" s="5">
        <v>9</v>
      </c>
      <c r="B988" s="7">
        <v>102</v>
      </c>
      <c r="C988" s="7">
        <v>15</v>
      </c>
      <c r="D988" s="9">
        <f>+VLOOKUP(A988,Regiones!$A$2:$C$26,3,FALSE)</f>
        <v>5879082</v>
      </c>
      <c r="E988" s="11">
        <f t="shared" si="0"/>
        <v>2.5514187419056239E-6</v>
      </c>
      <c r="F988" s="11">
        <f t="shared" si="1"/>
        <v>0.2065671137092491</v>
      </c>
    </row>
    <row r="989" spans="1:6" ht="15.75" customHeight="1">
      <c r="A989" s="5">
        <v>9</v>
      </c>
      <c r="B989" s="7">
        <v>103</v>
      </c>
      <c r="C989" s="7">
        <v>4</v>
      </c>
      <c r="D989" s="9">
        <f>+VLOOKUP(A989,Regiones!$A$2:$C$26,3,FALSE)</f>
        <v>5879082</v>
      </c>
      <c r="E989" s="11">
        <f t="shared" si="0"/>
        <v>6.8037833117483304E-7</v>
      </c>
      <c r="F989" s="11">
        <f t="shared" si="1"/>
        <v>0.20656779408758028</v>
      </c>
    </row>
    <row r="990" spans="1:6" ht="15.75" customHeight="1">
      <c r="A990" s="5">
        <v>9</v>
      </c>
      <c r="B990" s="7">
        <v>104</v>
      </c>
      <c r="C990" s="7">
        <v>3</v>
      </c>
      <c r="D990" s="9">
        <f>+VLOOKUP(A990,Regiones!$A$2:$C$26,3,FALSE)</f>
        <v>5879082</v>
      </c>
      <c r="E990" s="11">
        <f t="shared" si="0"/>
        <v>5.1028374838112483E-7</v>
      </c>
      <c r="F990" s="11">
        <f t="shared" si="1"/>
        <v>0.20656830437132864</v>
      </c>
    </row>
    <row r="991" spans="1:6" ht="15.75" customHeight="1">
      <c r="A991" s="5">
        <v>9</v>
      </c>
      <c r="B991" s="7">
        <v>105</v>
      </c>
      <c r="C991" s="7">
        <v>3</v>
      </c>
      <c r="D991" s="9">
        <f>+VLOOKUP(A991,Regiones!$A$2:$C$26,3,FALSE)</f>
        <v>5879082</v>
      </c>
      <c r="E991" s="11">
        <f t="shared" si="0"/>
        <v>5.1028374838112483E-7</v>
      </c>
      <c r="F991" s="11">
        <f t="shared" si="1"/>
        <v>0.20656881465507701</v>
      </c>
    </row>
    <row r="992" spans="1:6" ht="15.75" customHeight="1">
      <c r="A992" s="5">
        <v>9</v>
      </c>
      <c r="B992" s="7">
        <v>107</v>
      </c>
      <c r="C992" s="7">
        <v>1</v>
      </c>
      <c r="D992" s="9">
        <f>+VLOOKUP(A992,Regiones!$A$2:$C$26,3,FALSE)</f>
        <v>5879082</v>
      </c>
      <c r="E992" s="11">
        <f t="shared" si="0"/>
        <v>1.7009458279370826E-7</v>
      </c>
      <c r="F992" s="11">
        <f t="shared" si="1"/>
        <v>0.20656898474965979</v>
      </c>
    </row>
    <row r="993" spans="1:6" ht="15.75" customHeight="1">
      <c r="A993" s="5">
        <v>9</v>
      </c>
      <c r="B993" s="7">
        <v>109</v>
      </c>
      <c r="C993" s="7">
        <v>1</v>
      </c>
      <c r="D993" s="9">
        <f>+VLOOKUP(A993,Regiones!$A$2:$C$26,3,FALSE)</f>
        <v>5879082</v>
      </c>
      <c r="E993" s="11">
        <f t="shared" si="0"/>
        <v>1.7009458279370826E-7</v>
      </c>
      <c r="F993" s="11">
        <f t="shared" si="1"/>
        <v>0.2065691548442426</v>
      </c>
    </row>
    <row r="994" spans="1:6" ht="15.75" customHeight="1">
      <c r="A994" s="5">
        <v>9</v>
      </c>
      <c r="B994" s="7">
        <v>110</v>
      </c>
      <c r="C994" s="7">
        <v>4</v>
      </c>
      <c r="D994" s="9">
        <f>+VLOOKUP(A994,Regiones!$A$2:$C$26,3,FALSE)</f>
        <v>5879082</v>
      </c>
      <c r="E994" s="11">
        <f t="shared" si="0"/>
        <v>6.8037833117483304E-7</v>
      </c>
      <c r="F994" s="11">
        <f t="shared" si="1"/>
        <v>0.20656983522257377</v>
      </c>
    </row>
    <row r="995" spans="1:6" ht="15.75" customHeight="1">
      <c r="A995" s="5">
        <v>10</v>
      </c>
      <c r="B995" s="7">
        <v>0</v>
      </c>
      <c r="C995" s="7">
        <v>24348</v>
      </c>
      <c r="D995" s="9">
        <f>+VLOOKUP(A995,Regiones!$A$2:$C$26,3,FALSE)</f>
        <v>1550640</v>
      </c>
      <c r="E995" s="11">
        <f t="shared" si="0"/>
        <v>1.5701903730072745E-2</v>
      </c>
      <c r="F995" s="11">
        <f t="shared" si="1"/>
        <v>1.5701903730072745E-2</v>
      </c>
    </row>
    <row r="996" spans="1:6" ht="15.75" customHeight="1">
      <c r="A996" s="5">
        <v>10</v>
      </c>
      <c r="B996" s="7">
        <v>1</v>
      </c>
      <c r="C996" s="7">
        <v>22721</v>
      </c>
      <c r="D996" s="9">
        <f>+VLOOKUP(A996,Regiones!$A$2:$C$26,3,FALSE)</f>
        <v>1550640</v>
      </c>
      <c r="E996" s="11">
        <f t="shared" si="0"/>
        <v>1.4652659547025744E-2</v>
      </c>
      <c r="F996" s="11">
        <f t="shared" si="1"/>
        <v>3.0354563277098491E-2</v>
      </c>
    </row>
    <row r="997" spans="1:6" ht="15.75" customHeight="1">
      <c r="A997" s="5">
        <v>10</v>
      </c>
      <c r="B997" s="7">
        <v>2</v>
      </c>
      <c r="C997" s="7">
        <v>22397</v>
      </c>
      <c r="D997" s="9">
        <f>+VLOOKUP(A997,Regiones!$A$2:$C$26,3,FALSE)</f>
        <v>1550640</v>
      </c>
      <c r="E997" s="11">
        <f t="shared" si="0"/>
        <v>1.4443713563431873E-2</v>
      </c>
      <c r="F997" s="11">
        <f t="shared" si="1"/>
        <v>4.4798276840530366E-2</v>
      </c>
    </row>
    <row r="998" spans="1:6" ht="15.75" customHeight="1">
      <c r="A998" s="5">
        <v>10</v>
      </c>
      <c r="B998" s="7">
        <v>3</v>
      </c>
      <c r="C998" s="7">
        <v>21700</v>
      </c>
      <c r="D998" s="9">
        <f>+VLOOKUP(A998,Regiones!$A$2:$C$26,3,FALSE)</f>
        <v>1550640</v>
      </c>
      <c r="E998" s="11">
        <f t="shared" si="0"/>
        <v>1.3994221740700613E-2</v>
      </c>
      <c r="F998" s="11">
        <f t="shared" si="1"/>
        <v>5.8792498581230979E-2</v>
      </c>
    </row>
    <row r="999" spans="1:6" ht="15.75" customHeight="1">
      <c r="A999" s="5">
        <v>10</v>
      </c>
      <c r="B999" s="7">
        <v>4</v>
      </c>
      <c r="C999" s="7">
        <v>21768</v>
      </c>
      <c r="D999" s="9">
        <f>+VLOOKUP(A999,Regiones!$A$2:$C$26,3,FALSE)</f>
        <v>1550640</v>
      </c>
      <c r="E999" s="11">
        <f t="shared" si="0"/>
        <v>1.4038074601454884E-2</v>
      </c>
      <c r="F999" s="11">
        <f t="shared" si="1"/>
        <v>7.2830573182685862E-2</v>
      </c>
    </row>
    <row r="1000" spans="1:6" ht="15.75" customHeight="1">
      <c r="A1000" s="5">
        <v>10</v>
      </c>
      <c r="B1000" s="7">
        <v>5</v>
      </c>
      <c r="C1000" s="7">
        <v>22057</v>
      </c>
      <c r="D1000" s="9">
        <f>+VLOOKUP(A1000,Regiones!$A$2:$C$26,3,FALSE)</f>
        <v>1550640</v>
      </c>
      <c r="E1000" s="11">
        <f t="shared" si="0"/>
        <v>1.4224449259660528E-2</v>
      </c>
      <c r="F1000" s="11">
        <f t="shared" si="1"/>
        <v>8.7055022442346391E-2</v>
      </c>
    </row>
    <row r="1001" spans="1:6" ht="15.75" customHeight="1">
      <c r="A1001" s="5">
        <v>10</v>
      </c>
      <c r="B1001" s="7">
        <v>6</v>
      </c>
      <c r="C1001" s="7">
        <v>23299</v>
      </c>
      <c r="D1001" s="9">
        <f>+VLOOKUP(A1001,Regiones!$A$2:$C$26,3,FALSE)</f>
        <v>1550640</v>
      </c>
      <c r="E1001" s="11">
        <f t="shared" si="0"/>
        <v>1.5025408863437032E-2</v>
      </c>
      <c r="F1001" s="11">
        <f t="shared" si="1"/>
        <v>0.10208043130578343</v>
      </c>
    </row>
    <row r="1002" spans="1:6" ht="15.75" customHeight="1">
      <c r="A1002" s="5">
        <v>10</v>
      </c>
      <c r="B1002" s="7">
        <v>7</v>
      </c>
      <c r="C1002" s="7">
        <v>23559</v>
      </c>
      <c r="D1002" s="9">
        <f>+VLOOKUP(A1002,Regiones!$A$2:$C$26,3,FALSE)</f>
        <v>1550640</v>
      </c>
      <c r="E1002" s="11">
        <f t="shared" si="0"/>
        <v>1.5193081566321003E-2</v>
      </c>
      <c r="F1002" s="11">
        <f t="shared" si="1"/>
        <v>0.11727351287210443</v>
      </c>
    </row>
    <row r="1003" spans="1:6" ht="15.75" customHeight="1">
      <c r="A1003" s="5">
        <v>10</v>
      </c>
      <c r="B1003" s="7">
        <v>8</v>
      </c>
      <c r="C1003" s="7">
        <v>23792</v>
      </c>
      <c r="D1003" s="9">
        <f>+VLOOKUP(A1003,Regiones!$A$2:$C$26,3,FALSE)</f>
        <v>1550640</v>
      </c>
      <c r="E1003" s="11">
        <f t="shared" si="0"/>
        <v>1.5343342103905484E-2</v>
      </c>
      <c r="F1003" s="11">
        <f t="shared" si="1"/>
        <v>0.13261685497600992</v>
      </c>
    </row>
    <row r="1004" spans="1:6" ht="15.75" customHeight="1">
      <c r="A1004" s="5">
        <v>10</v>
      </c>
      <c r="B1004" s="7">
        <v>9</v>
      </c>
      <c r="C1004" s="7">
        <v>24397</v>
      </c>
      <c r="D1004" s="9">
        <f>+VLOOKUP(A1004,Regiones!$A$2:$C$26,3,FALSE)</f>
        <v>1550640</v>
      </c>
      <c r="E1004" s="11">
        <f t="shared" si="0"/>
        <v>1.5733503585616263E-2</v>
      </c>
      <c r="F1004" s="11">
        <f t="shared" si="1"/>
        <v>0.14835035856162618</v>
      </c>
    </row>
    <row r="1005" spans="1:6" ht="15.75" customHeight="1">
      <c r="A1005" s="5">
        <v>10</v>
      </c>
      <c r="B1005" s="7">
        <v>10</v>
      </c>
      <c r="C1005" s="7">
        <v>26408</v>
      </c>
      <c r="D1005" s="9">
        <f>+VLOOKUP(A1005,Regiones!$A$2:$C$26,3,FALSE)</f>
        <v>1550640</v>
      </c>
      <c r="E1005" s="11">
        <f t="shared" si="0"/>
        <v>1.7030387452922666E-2</v>
      </c>
      <c r="F1005" s="11">
        <f t="shared" si="1"/>
        <v>0.16538074601454883</v>
      </c>
    </row>
    <row r="1006" spans="1:6" ht="15.75" customHeight="1">
      <c r="A1006" s="5">
        <v>10</v>
      </c>
      <c r="B1006" s="7">
        <v>11</v>
      </c>
      <c r="C1006" s="7">
        <v>25231</v>
      </c>
      <c r="D1006" s="9">
        <f>+VLOOKUP(A1006,Regiones!$A$2:$C$26,3,FALSE)</f>
        <v>1550640</v>
      </c>
      <c r="E1006" s="11">
        <f t="shared" si="0"/>
        <v>1.6271346024867153E-2</v>
      </c>
      <c r="F1006" s="11">
        <f t="shared" si="1"/>
        <v>0.18165209203941599</v>
      </c>
    </row>
    <row r="1007" spans="1:6" ht="15.75" customHeight="1">
      <c r="A1007" s="5">
        <v>10</v>
      </c>
      <c r="B1007" s="7">
        <v>12</v>
      </c>
      <c r="C1007" s="7">
        <v>25182</v>
      </c>
      <c r="D1007" s="9">
        <f>+VLOOKUP(A1007,Regiones!$A$2:$C$26,3,FALSE)</f>
        <v>1550640</v>
      </c>
      <c r="E1007" s="11">
        <f t="shared" si="0"/>
        <v>1.6239746169323634E-2</v>
      </c>
      <c r="F1007" s="11">
        <f t="shared" si="1"/>
        <v>0.19789183820873962</v>
      </c>
    </row>
    <row r="1008" spans="1:6" ht="15.75" customHeight="1">
      <c r="A1008" s="5">
        <v>10</v>
      </c>
      <c r="B1008" s="7">
        <v>13</v>
      </c>
      <c r="C1008" s="7">
        <v>24316</v>
      </c>
      <c r="D1008" s="9">
        <f>+VLOOKUP(A1008,Regiones!$A$2:$C$26,3,FALSE)</f>
        <v>1550640</v>
      </c>
      <c r="E1008" s="11">
        <f t="shared" si="0"/>
        <v>1.5681267089717794E-2</v>
      </c>
      <c r="F1008" s="11">
        <f t="shared" si="1"/>
        <v>0.21357310529845741</v>
      </c>
    </row>
    <row r="1009" spans="1:6" ht="15.75" customHeight="1">
      <c r="A1009" s="5">
        <v>10</v>
      </c>
      <c r="B1009" s="7">
        <v>14</v>
      </c>
      <c r="C1009" s="7">
        <v>27096</v>
      </c>
      <c r="D1009" s="9">
        <f>+VLOOKUP(A1009,Regiones!$A$2:$C$26,3,FALSE)</f>
        <v>1550640</v>
      </c>
      <c r="E1009" s="11">
        <f t="shared" si="0"/>
        <v>1.7474075220554094E-2</v>
      </c>
      <c r="F1009" s="11">
        <f t="shared" si="1"/>
        <v>0.23104718051901152</v>
      </c>
    </row>
    <row r="1010" spans="1:6" ht="15.75" customHeight="1">
      <c r="A1010" s="5">
        <v>10</v>
      </c>
      <c r="B1010" s="7">
        <v>15</v>
      </c>
      <c r="C1010" s="7">
        <v>25922</v>
      </c>
      <c r="D1010" s="9">
        <f>+VLOOKUP(A1010,Regiones!$A$2:$C$26,3,FALSE)</f>
        <v>1550640</v>
      </c>
      <c r="E1010" s="11">
        <f t="shared" si="0"/>
        <v>1.6716968477531857E-2</v>
      </c>
      <c r="F1010" s="11">
        <f t="shared" si="1"/>
        <v>0.24776414899654337</v>
      </c>
    </row>
    <row r="1011" spans="1:6" ht="15.75" customHeight="1">
      <c r="A1011" s="5">
        <v>10</v>
      </c>
      <c r="B1011" s="7">
        <v>16</v>
      </c>
      <c r="C1011" s="7">
        <v>24693</v>
      </c>
      <c r="D1011" s="9">
        <f>+VLOOKUP(A1011,Regiones!$A$2:$C$26,3,FALSE)</f>
        <v>1550640</v>
      </c>
      <c r="E1011" s="11">
        <f t="shared" si="0"/>
        <v>1.592439250889955E-2</v>
      </c>
      <c r="F1011" s="11">
        <f t="shared" si="1"/>
        <v>0.26368854150544291</v>
      </c>
    </row>
    <row r="1012" spans="1:6" ht="15.75" customHeight="1">
      <c r="A1012" s="5">
        <v>10</v>
      </c>
      <c r="B1012" s="7">
        <v>17</v>
      </c>
      <c r="C1012" s="7">
        <v>23571</v>
      </c>
      <c r="D1012" s="9">
        <f>+VLOOKUP(A1012,Regiones!$A$2:$C$26,3,FALSE)</f>
        <v>1550640</v>
      </c>
      <c r="E1012" s="11">
        <f t="shared" si="0"/>
        <v>1.5200820306454109E-2</v>
      </c>
      <c r="F1012" s="11">
        <f t="shared" si="1"/>
        <v>0.278889361811897</v>
      </c>
    </row>
    <row r="1013" spans="1:6" ht="15.75" customHeight="1">
      <c r="A1013" s="5">
        <v>10</v>
      </c>
      <c r="B1013" s="7">
        <v>18</v>
      </c>
      <c r="C1013" s="7">
        <v>23223</v>
      </c>
      <c r="D1013" s="9">
        <f>+VLOOKUP(A1013,Regiones!$A$2:$C$26,3,FALSE)</f>
        <v>1550640</v>
      </c>
      <c r="E1013" s="11">
        <f t="shared" si="0"/>
        <v>1.4976396842594025E-2</v>
      </c>
      <c r="F1013" s="11">
        <f t="shared" si="1"/>
        <v>0.29386575865449105</v>
      </c>
    </row>
    <row r="1014" spans="1:6" ht="15.75" customHeight="1">
      <c r="A1014" s="5">
        <v>10</v>
      </c>
      <c r="B1014" s="7">
        <v>19</v>
      </c>
      <c r="C1014" s="7">
        <v>22269</v>
      </c>
      <c r="D1014" s="9">
        <f>+VLOOKUP(A1014,Regiones!$A$2:$C$26,3,FALSE)</f>
        <v>1550640</v>
      </c>
      <c r="E1014" s="11">
        <f t="shared" si="0"/>
        <v>1.4361167002012072E-2</v>
      </c>
      <c r="F1014" s="11">
        <f t="shared" si="1"/>
        <v>0.30822692565650311</v>
      </c>
    </row>
    <row r="1015" spans="1:6" ht="15.75" customHeight="1">
      <c r="A1015" s="5">
        <v>10</v>
      </c>
      <c r="B1015" s="7">
        <v>20</v>
      </c>
      <c r="C1015" s="7">
        <v>20202</v>
      </c>
      <c r="D1015" s="9">
        <f>+VLOOKUP(A1015,Regiones!$A$2:$C$26,3,FALSE)</f>
        <v>1550640</v>
      </c>
      <c r="E1015" s="11">
        <f t="shared" si="0"/>
        <v>1.3028169014084507E-2</v>
      </c>
      <c r="F1015" s="11">
        <f t="shared" si="1"/>
        <v>0.3212550946705876</v>
      </c>
    </row>
    <row r="1016" spans="1:6" ht="15.75" customHeight="1">
      <c r="A1016" s="5">
        <v>10</v>
      </c>
      <c r="B1016" s="7">
        <v>21</v>
      </c>
      <c r="C1016" s="7">
        <v>18324</v>
      </c>
      <c r="D1016" s="9">
        <f>+VLOOKUP(A1016,Regiones!$A$2:$C$26,3,FALSE)</f>
        <v>1550640</v>
      </c>
      <c r="E1016" s="11">
        <f t="shared" si="0"/>
        <v>1.1817056183253367E-2</v>
      </c>
      <c r="F1016" s="11">
        <f t="shared" si="1"/>
        <v>0.33307215085384095</v>
      </c>
    </row>
    <row r="1017" spans="1:6" ht="15.75" customHeight="1">
      <c r="A1017" s="5">
        <v>10</v>
      </c>
      <c r="B1017" s="7">
        <v>22</v>
      </c>
      <c r="C1017" s="7">
        <v>18058</v>
      </c>
      <c r="D1017" s="9">
        <f>+VLOOKUP(A1017,Regiones!$A$2:$C$26,3,FALSE)</f>
        <v>1550640</v>
      </c>
      <c r="E1017" s="11">
        <f t="shared" si="0"/>
        <v>1.1645514110302842E-2</v>
      </c>
      <c r="F1017" s="11">
        <f t="shared" si="1"/>
        <v>0.3447176649641438</v>
      </c>
    </row>
    <row r="1018" spans="1:6" ht="15.75" customHeight="1">
      <c r="A1018" s="5">
        <v>10</v>
      </c>
      <c r="B1018" s="7">
        <v>23</v>
      </c>
      <c r="C1018" s="7">
        <v>17667</v>
      </c>
      <c r="D1018" s="9">
        <f>+VLOOKUP(A1018,Regiones!$A$2:$C$26,3,FALSE)</f>
        <v>1550640</v>
      </c>
      <c r="E1018" s="11">
        <f t="shared" si="0"/>
        <v>1.1393360160965794E-2</v>
      </c>
      <c r="F1018" s="11">
        <f t="shared" si="1"/>
        <v>0.35611102512510961</v>
      </c>
    </row>
    <row r="1019" spans="1:6" ht="15.75" customHeight="1">
      <c r="A1019" s="5">
        <v>10</v>
      </c>
      <c r="B1019" s="7">
        <v>24</v>
      </c>
      <c r="C1019" s="7">
        <v>17489</v>
      </c>
      <c r="D1019" s="9">
        <f>+VLOOKUP(A1019,Regiones!$A$2:$C$26,3,FALSE)</f>
        <v>1550640</v>
      </c>
      <c r="E1019" s="11">
        <f t="shared" si="0"/>
        <v>1.1278568848991383E-2</v>
      </c>
      <c r="F1019" s="11">
        <f t="shared" si="1"/>
        <v>0.36738959397410098</v>
      </c>
    </row>
    <row r="1020" spans="1:6" ht="15.75" customHeight="1">
      <c r="A1020" s="5">
        <v>10</v>
      </c>
      <c r="B1020" s="7">
        <v>25</v>
      </c>
      <c r="C1020" s="7">
        <v>16982</v>
      </c>
      <c r="D1020" s="9">
        <f>+VLOOKUP(A1020,Regiones!$A$2:$C$26,3,FALSE)</f>
        <v>1550640</v>
      </c>
      <c r="E1020" s="11">
        <f t="shared" si="0"/>
        <v>1.0951607078367643E-2</v>
      </c>
      <c r="F1020" s="11">
        <f t="shared" si="1"/>
        <v>0.3783412010524686</v>
      </c>
    </row>
    <row r="1021" spans="1:6" ht="15.75" customHeight="1">
      <c r="A1021" s="5">
        <v>10</v>
      </c>
      <c r="B1021" s="7">
        <v>26</v>
      </c>
      <c r="C1021" s="7">
        <v>16078</v>
      </c>
      <c r="D1021" s="9">
        <f>+VLOOKUP(A1021,Regiones!$A$2:$C$26,3,FALSE)</f>
        <v>1550640</v>
      </c>
      <c r="E1021" s="11">
        <f t="shared" si="0"/>
        <v>1.0368621988340298E-2</v>
      </c>
      <c r="F1021" s="11">
        <f t="shared" si="1"/>
        <v>0.38870982304080892</v>
      </c>
    </row>
    <row r="1022" spans="1:6" ht="15.75" customHeight="1">
      <c r="A1022" s="5">
        <v>10</v>
      </c>
      <c r="B1022" s="7">
        <v>27</v>
      </c>
      <c r="C1022" s="7">
        <v>16103</v>
      </c>
      <c r="D1022" s="9">
        <f>+VLOOKUP(A1022,Regiones!$A$2:$C$26,3,FALSE)</f>
        <v>1550640</v>
      </c>
      <c r="E1022" s="11">
        <f t="shared" si="0"/>
        <v>1.0384744363617603E-2</v>
      </c>
      <c r="F1022" s="11">
        <f t="shared" si="1"/>
        <v>0.3990945674044265</v>
      </c>
    </row>
    <row r="1023" spans="1:6" ht="15.75" customHeight="1">
      <c r="A1023" s="5">
        <v>10</v>
      </c>
      <c r="B1023" s="7">
        <v>28</v>
      </c>
      <c r="C1023" s="7">
        <v>16836</v>
      </c>
      <c r="D1023" s="9">
        <f>+VLOOKUP(A1023,Regiones!$A$2:$C$26,3,FALSE)</f>
        <v>1550640</v>
      </c>
      <c r="E1023" s="11">
        <f t="shared" si="0"/>
        <v>1.0857452406748182E-2</v>
      </c>
      <c r="F1023" s="11">
        <f t="shared" si="1"/>
        <v>0.40995201981117468</v>
      </c>
    </row>
    <row r="1024" spans="1:6" ht="15.75" customHeight="1">
      <c r="A1024" s="5">
        <v>10</v>
      </c>
      <c r="B1024" s="7">
        <v>29</v>
      </c>
      <c r="C1024" s="7">
        <v>15986</v>
      </c>
      <c r="D1024" s="9">
        <f>+VLOOKUP(A1024,Regiones!$A$2:$C$26,3,FALSE)</f>
        <v>1550640</v>
      </c>
      <c r="E1024" s="11">
        <f t="shared" si="0"/>
        <v>1.0309291647319816E-2</v>
      </c>
      <c r="F1024" s="11">
        <f t="shared" si="1"/>
        <v>0.42026131145849449</v>
      </c>
    </row>
    <row r="1025" spans="1:6" ht="15.75" customHeight="1">
      <c r="A1025" s="5">
        <v>10</v>
      </c>
      <c r="B1025" s="7">
        <v>30</v>
      </c>
      <c r="C1025" s="7">
        <v>17090</v>
      </c>
      <c r="D1025" s="9">
        <f>+VLOOKUP(A1025,Regiones!$A$2:$C$26,3,FALSE)</f>
        <v>1550640</v>
      </c>
      <c r="E1025" s="11">
        <f t="shared" si="0"/>
        <v>1.1021255739565599E-2</v>
      </c>
      <c r="F1025" s="11">
        <f t="shared" si="1"/>
        <v>0.43128256719806007</v>
      </c>
    </row>
    <row r="1026" spans="1:6" ht="15.75" customHeight="1">
      <c r="A1026" s="5">
        <v>10</v>
      </c>
      <c r="B1026" s="7">
        <v>31</v>
      </c>
      <c r="C1026" s="7">
        <v>15777</v>
      </c>
      <c r="D1026" s="9">
        <f>+VLOOKUP(A1026,Regiones!$A$2:$C$26,3,FALSE)</f>
        <v>1550640</v>
      </c>
      <c r="E1026" s="11">
        <f t="shared" si="0"/>
        <v>1.0174508590001548E-2</v>
      </c>
      <c r="F1026" s="11">
        <f t="shared" si="1"/>
        <v>0.44145707578806165</v>
      </c>
    </row>
    <row r="1027" spans="1:6" ht="15.75" customHeight="1">
      <c r="A1027" s="5">
        <v>10</v>
      </c>
      <c r="B1027" s="7">
        <v>32</v>
      </c>
      <c r="C1027" s="7">
        <v>15086</v>
      </c>
      <c r="D1027" s="9">
        <f>+VLOOKUP(A1027,Regiones!$A$2:$C$26,3,FALSE)</f>
        <v>1550640</v>
      </c>
      <c r="E1027" s="11">
        <f t="shared" si="0"/>
        <v>9.7288861373368424E-3</v>
      </c>
      <c r="F1027" s="11">
        <f t="shared" si="1"/>
        <v>0.4511859619253985</v>
      </c>
    </row>
    <row r="1028" spans="1:6" ht="15.75" customHeight="1">
      <c r="A1028" s="5">
        <v>10</v>
      </c>
      <c r="B1028" s="7">
        <v>33</v>
      </c>
      <c r="C1028" s="7">
        <v>15010</v>
      </c>
      <c r="D1028" s="9">
        <f>+VLOOKUP(A1028,Regiones!$A$2:$C$26,3,FALSE)</f>
        <v>1550640</v>
      </c>
      <c r="E1028" s="11">
        <f t="shared" si="0"/>
        <v>9.6798741164938352E-3</v>
      </c>
      <c r="F1028" s="11">
        <f t="shared" si="1"/>
        <v>0.46086583604189235</v>
      </c>
    </row>
    <row r="1029" spans="1:6" ht="15.75" customHeight="1">
      <c r="A1029" s="5">
        <v>10</v>
      </c>
      <c r="B1029" s="7">
        <v>34</v>
      </c>
      <c r="C1029" s="7">
        <v>14304</v>
      </c>
      <c r="D1029" s="9">
        <f>+VLOOKUP(A1029,Regiones!$A$2:$C$26,3,FALSE)</f>
        <v>1550640</v>
      </c>
      <c r="E1029" s="11">
        <f t="shared" si="0"/>
        <v>9.2245782386627465E-3</v>
      </c>
      <c r="F1029" s="11">
        <f t="shared" si="1"/>
        <v>0.47009041428055509</v>
      </c>
    </row>
    <row r="1030" spans="1:6" ht="15.75" customHeight="1">
      <c r="A1030" s="5">
        <v>10</v>
      </c>
      <c r="B1030" s="7">
        <v>35</v>
      </c>
      <c r="C1030" s="7">
        <v>14394</v>
      </c>
      <c r="D1030" s="9">
        <f>+VLOOKUP(A1030,Regiones!$A$2:$C$26,3,FALSE)</f>
        <v>1550640</v>
      </c>
      <c r="E1030" s="11">
        <f t="shared" si="0"/>
        <v>9.2826187896610426E-3</v>
      </c>
      <c r="F1030" s="11">
        <f t="shared" si="1"/>
        <v>0.47937303307021611</v>
      </c>
    </row>
    <row r="1031" spans="1:6" ht="15.75" customHeight="1">
      <c r="A1031" s="5">
        <v>10</v>
      </c>
      <c r="B1031" s="7">
        <v>36</v>
      </c>
      <c r="C1031" s="7">
        <v>13229</v>
      </c>
      <c r="D1031" s="9">
        <f>+VLOOKUP(A1031,Regiones!$A$2:$C$26,3,FALSE)</f>
        <v>1550640</v>
      </c>
      <c r="E1031" s="11">
        <f t="shared" si="0"/>
        <v>8.5313161017386372E-3</v>
      </c>
      <c r="F1031" s="11">
        <f t="shared" si="1"/>
        <v>0.48790434917195474</v>
      </c>
    </row>
    <row r="1032" spans="1:6" ht="15.75" customHeight="1">
      <c r="A1032" s="5">
        <v>10</v>
      </c>
      <c r="B1032" s="7">
        <v>37</v>
      </c>
      <c r="C1032" s="7">
        <v>13086</v>
      </c>
      <c r="D1032" s="9">
        <f>+VLOOKUP(A1032,Regiones!$A$2:$C$26,3,FALSE)</f>
        <v>1550640</v>
      </c>
      <c r="E1032" s="11">
        <f t="shared" si="0"/>
        <v>8.4390961151524536E-3</v>
      </c>
      <c r="F1032" s="11">
        <f t="shared" si="1"/>
        <v>0.49634344528710722</v>
      </c>
    </row>
    <row r="1033" spans="1:6" ht="15.75" customHeight="1">
      <c r="A1033" s="5">
        <v>10</v>
      </c>
      <c r="B1033" s="7">
        <v>38</v>
      </c>
      <c r="C1033" s="7">
        <v>13013</v>
      </c>
      <c r="D1033" s="9">
        <f>+VLOOKUP(A1033,Regiones!$A$2:$C$26,3,FALSE)</f>
        <v>1550640</v>
      </c>
      <c r="E1033" s="11">
        <f t="shared" si="0"/>
        <v>8.3920187793427234E-3</v>
      </c>
      <c r="F1033" s="11">
        <f t="shared" si="1"/>
        <v>0.50473546406644998</v>
      </c>
    </row>
    <row r="1034" spans="1:6" ht="15.75" customHeight="1">
      <c r="A1034" s="5">
        <v>10</v>
      </c>
      <c r="B1034" s="7">
        <v>39</v>
      </c>
      <c r="C1034" s="7">
        <v>12542</v>
      </c>
      <c r="D1034" s="9">
        <f>+VLOOKUP(A1034,Regiones!$A$2:$C$26,3,FALSE)</f>
        <v>1550640</v>
      </c>
      <c r="E1034" s="11">
        <f t="shared" si="0"/>
        <v>8.088273229118299E-3</v>
      </c>
      <c r="F1034" s="11">
        <f t="shared" si="1"/>
        <v>0.51282373729556829</v>
      </c>
    </row>
    <row r="1035" spans="1:6" ht="15.75" customHeight="1">
      <c r="A1035" s="5">
        <v>10</v>
      </c>
      <c r="B1035" s="7">
        <v>40</v>
      </c>
      <c r="C1035" s="7">
        <v>12780</v>
      </c>
      <c r="D1035" s="9">
        <f>+VLOOKUP(A1035,Regiones!$A$2:$C$26,3,FALSE)</f>
        <v>1550640</v>
      </c>
      <c r="E1035" s="11">
        <f t="shared" si="0"/>
        <v>8.241758241758242E-3</v>
      </c>
      <c r="F1035" s="11">
        <f t="shared" si="1"/>
        <v>0.52106549553732651</v>
      </c>
    </row>
    <row r="1036" spans="1:6" ht="15.75" customHeight="1">
      <c r="A1036" s="5">
        <v>10</v>
      </c>
      <c r="B1036" s="7">
        <v>41</v>
      </c>
      <c r="C1036" s="7">
        <v>11219</v>
      </c>
      <c r="D1036" s="9">
        <f>+VLOOKUP(A1036,Regiones!$A$2:$C$26,3,FALSE)</f>
        <v>1550640</v>
      </c>
      <c r="E1036" s="11">
        <f t="shared" si="0"/>
        <v>7.2350771294433262E-3</v>
      </c>
      <c r="F1036" s="11">
        <f t="shared" si="1"/>
        <v>0.52830057266676989</v>
      </c>
    </row>
    <row r="1037" spans="1:6" ht="15.75" customHeight="1">
      <c r="A1037" s="5">
        <v>10</v>
      </c>
      <c r="B1037" s="7">
        <v>42</v>
      </c>
      <c r="C1037" s="7">
        <v>11386</v>
      </c>
      <c r="D1037" s="9">
        <f>+VLOOKUP(A1037,Regiones!$A$2:$C$26,3,FALSE)</f>
        <v>1550640</v>
      </c>
      <c r="E1037" s="11">
        <f t="shared" si="0"/>
        <v>7.3427745962957227E-3</v>
      </c>
      <c r="F1037" s="11">
        <f t="shared" si="1"/>
        <v>0.53564334726306562</v>
      </c>
    </row>
    <row r="1038" spans="1:6" ht="15.75" customHeight="1">
      <c r="A1038" s="5">
        <v>10</v>
      </c>
      <c r="B1038" s="7">
        <v>43</v>
      </c>
      <c r="C1038" s="7">
        <v>11254</v>
      </c>
      <c r="D1038" s="9">
        <f>+VLOOKUP(A1038,Regiones!$A$2:$C$26,3,FALSE)</f>
        <v>1550640</v>
      </c>
      <c r="E1038" s="11">
        <f t="shared" si="0"/>
        <v>7.2576484548315537E-3</v>
      </c>
      <c r="F1038" s="11">
        <f t="shared" si="1"/>
        <v>0.54290099571789718</v>
      </c>
    </row>
    <row r="1039" spans="1:6" ht="15.75" customHeight="1">
      <c r="A1039" s="5">
        <v>10</v>
      </c>
      <c r="B1039" s="7">
        <v>44</v>
      </c>
      <c r="C1039" s="7">
        <v>11303</v>
      </c>
      <c r="D1039" s="9">
        <f>+VLOOKUP(A1039,Regiones!$A$2:$C$26,3,FALSE)</f>
        <v>1550640</v>
      </c>
      <c r="E1039" s="11">
        <f t="shared" si="0"/>
        <v>7.289248310375071E-3</v>
      </c>
      <c r="F1039" s="11">
        <f t="shared" si="1"/>
        <v>0.55019024402827221</v>
      </c>
    </row>
    <row r="1040" spans="1:6" ht="15.75" customHeight="1">
      <c r="A1040" s="5">
        <v>10</v>
      </c>
      <c r="B1040" s="7">
        <v>45</v>
      </c>
      <c r="C1040" s="7">
        <v>11764</v>
      </c>
      <c r="D1040" s="9">
        <f>+VLOOKUP(A1040,Regiones!$A$2:$C$26,3,FALSE)</f>
        <v>1550640</v>
      </c>
      <c r="E1040" s="11">
        <f t="shared" si="0"/>
        <v>7.5865449104885723E-3</v>
      </c>
      <c r="F1040" s="11">
        <f t="shared" si="1"/>
        <v>0.55777678893876081</v>
      </c>
    </row>
    <row r="1041" spans="1:6" ht="15.75" customHeight="1">
      <c r="A1041" s="5">
        <v>10</v>
      </c>
      <c r="B1041" s="7">
        <v>46</v>
      </c>
      <c r="C1041" s="7">
        <v>11559</v>
      </c>
      <c r="D1041" s="9">
        <f>+VLOOKUP(A1041,Regiones!$A$2:$C$26,3,FALSE)</f>
        <v>1550640</v>
      </c>
      <c r="E1041" s="11">
        <f t="shared" si="0"/>
        <v>7.4543414332146731E-3</v>
      </c>
      <c r="F1041" s="11">
        <f t="shared" si="1"/>
        <v>0.56523113037197548</v>
      </c>
    </row>
    <row r="1042" spans="1:6" ht="15.75" customHeight="1">
      <c r="A1042" s="5">
        <v>10</v>
      </c>
      <c r="B1042" s="7">
        <v>47</v>
      </c>
      <c r="C1042" s="7">
        <v>11388</v>
      </c>
      <c r="D1042" s="9">
        <f>+VLOOKUP(A1042,Regiones!$A$2:$C$26,3,FALSE)</f>
        <v>1550640</v>
      </c>
      <c r="E1042" s="11">
        <f t="shared" si="0"/>
        <v>7.3440643863179073E-3</v>
      </c>
      <c r="F1042" s="11">
        <f t="shared" si="1"/>
        <v>0.57257519475829344</v>
      </c>
    </row>
    <row r="1043" spans="1:6" ht="15.75" customHeight="1">
      <c r="A1043" s="5">
        <v>10</v>
      </c>
      <c r="B1043" s="7">
        <v>48</v>
      </c>
      <c r="C1043" s="7">
        <v>11172</v>
      </c>
      <c r="D1043" s="9">
        <f>+VLOOKUP(A1043,Regiones!$A$2:$C$26,3,FALSE)</f>
        <v>1550640</v>
      </c>
      <c r="E1043" s="11">
        <f t="shared" si="0"/>
        <v>7.2047670639219935E-3</v>
      </c>
      <c r="F1043" s="11">
        <f t="shared" si="1"/>
        <v>0.57977996182221547</v>
      </c>
    </row>
    <row r="1044" spans="1:6" ht="15.75" customHeight="1">
      <c r="A1044" s="5">
        <v>10</v>
      </c>
      <c r="B1044" s="7">
        <v>49</v>
      </c>
      <c r="C1044" s="7">
        <v>10511</v>
      </c>
      <c r="D1044" s="9">
        <f>+VLOOKUP(A1044,Regiones!$A$2:$C$26,3,FALSE)</f>
        <v>1550640</v>
      </c>
      <c r="E1044" s="11">
        <f t="shared" si="0"/>
        <v>6.7784914615900528E-3</v>
      </c>
      <c r="F1044" s="11">
        <f t="shared" si="1"/>
        <v>0.58655845328380551</v>
      </c>
    </row>
    <row r="1045" spans="1:6" ht="15.75" customHeight="1">
      <c r="A1045" s="5">
        <v>10</v>
      </c>
      <c r="B1045" s="7">
        <v>50</v>
      </c>
      <c r="C1045" s="7">
        <v>10936</v>
      </c>
      <c r="D1045" s="9">
        <f>+VLOOKUP(A1045,Regiones!$A$2:$C$26,3,FALSE)</f>
        <v>1550640</v>
      </c>
      <c r="E1045" s="11">
        <f t="shared" si="0"/>
        <v>7.052571841304236E-3</v>
      </c>
      <c r="F1045" s="11">
        <f t="shared" si="1"/>
        <v>0.59361102512510977</v>
      </c>
    </row>
    <row r="1046" spans="1:6" ht="15.75" customHeight="1">
      <c r="A1046" s="5">
        <v>10</v>
      </c>
      <c r="B1046" s="7">
        <v>51</v>
      </c>
      <c r="C1046" s="7">
        <v>9828</v>
      </c>
      <c r="D1046" s="9">
        <f>+VLOOKUP(A1046,Regiones!$A$2:$C$26,3,FALSE)</f>
        <v>1550640</v>
      </c>
      <c r="E1046" s="11">
        <f t="shared" si="0"/>
        <v>6.3380281690140847E-3</v>
      </c>
      <c r="F1046" s="11">
        <f t="shared" si="1"/>
        <v>0.59994905329412385</v>
      </c>
    </row>
    <row r="1047" spans="1:6" ht="15.75" customHeight="1">
      <c r="A1047" s="5">
        <v>10</v>
      </c>
      <c r="B1047" s="7">
        <v>52</v>
      </c>
      <c r="C1047" s="7">
        <v>9723</v>
      </c>
      <c r="D1047" s="9">
        <f>+VLOOKUP(A1047,Regiones!$A$2:$C$26,3,FALSE)</f>
        <v>1550640</v>
      </c>
      <c r="E1047" s="11">
        <f t="shared" si="0"/>
        <v>6.2703141928494039E-3</v>
      </c>
      <c r="F1047" s="11">
        <f t="shared" si="1"/>
        <v>0.60621936748697325</v>
      </c>
    </row>
    <row r="1048" spans="1:6" ht="15.75" customHeight="1">
      <c r="A1048" s="5">
        <v>10</v>
      </c>
      <c r="B1048" s="7">
        <v>53</v>
      </c>
      <c r="C1048" s="7">
        <v>9900</v>
      </c>
      <c r="D1048" s="9">
        <f>+VLOOKUP(A1048,Regiones!$A$2:$C$26,3,FALSE)</f>
        <v>1550640</v>
      </c>
      <c r="E1048" s="11">
        <f t="shared" si="0"/>
        <v>6.3844606098127227E-3</v>
      </c>
      <c r="F1048" s="11">
        <f t="shared" si="1"/>
        <v>0.61260382809678593</v>
      </c>
    </row>
    <row r="1049" spans="1:6" ht="15.75" customHeight="1">
      <c r="A1049" s="5">
        <v>10</v>
      </c>
      <c r="B1049" s="7">
        <v>54</v>
      </c>
      <c r="C1049" s="7">
        <v>9194</v>
      </c>
      <c r="D1049" s="9">
        <f>+VLOOKUP(A1049,Regiones!$A$2:$C$26,3,FALSE)</f>
        <v>1550640</v>
      </c>
      <c r="E1049" s="11">
        <f t="shared" si="0"/>
        <v>5.9291647319816331E-3</v>
      </c>
      <c r="F1049" s="11">
        <f t="shared" si="1"/>
        <v>0.61853299282876761</v>
      </c>
    </row>
    <row r="1050" spans="1:6" ht="15.75" customHeight="1">
      <c r="A1050" s="5">
        <v>10</v>
      </c>
      <c r="B1050" s="7">
        <v>55</v>
      </c>
      <c r="C1050" s="7">
        <v>9165</v>
      </c>
      <c r="D1050" s="9">
        <f>+VLOOKUP(A1050,Regiones!$A$2:$C$26,3,FALSE)</f>
        <v>1550640</v>
      </c>
      <c r="E1050" s="11">
        <f t="shared" si="0"/>
        <v>5.9104627766599594E-3</v>
      </c>
      <c r="F1050" s="11">
        <f t="shared" si="1"/>
        <v>0.62444345560542758</v>
      </c>
    </row>
    <row r="1051" spans="1:6" ht="15.75" customHeight="1">
      <c r="A1051" s="5">
        <v>10</v>
      </c>
      <c r="B1051" s="7">
        <v>56</v>
      </c>
      <c r="C1051" s="7">
        <v>8611</v>
      </c>
      <c r="D1051" s="9">
        <f>+VLOOKUP(A1051,Regiones!$A$2:$C$26,3,FALSE)</f>
        <v>1550640</v>
      </c>
      <c r="E1051" s="11">
        <f t="shared" si="0"/>
        <v>5.5531909405148842E-3</v>
      </c>
      <c r="F1051" s="11">
        <f t="shared" si="1"/>
        <v>0.62999664654594245</v>
      </c>
    </row>
    <row r="1052" spans="1:6" ht="15.75" customHeight="1">
      <c r="A1052" s="5">
        <v>10</v>
      </c>
      <c r="B1052" s="7">
        <v>57</v>
      </c>
      <c r="C1052" s="7">
        <v>8229</v>
      </c>
      <c r="D1052" s="9">
        <f>+VLOOKUP(A1052,Regiones!$A$2:$C$26,3,FALSE)</f>
        <v>1550640</v>
      </c>
      <c r="E1052" s="11">
        <f t="shared" si="0"/>
        <v>5.3068410462776662E-3</v>
      </c>
      <c r="F1052" s="11">
        <f t="shared" si="1"/>
        <v>0.63530348759222011</v>
      </c>
    </row>
    <row r="1053" spans="1:6" ht="15.75" customHeight="1">
      <c r="A1053" s="5">
        <v>10</v>
      </c>
      <c r="B1053" s="7">
        <v>58</v>
      </c>
      <c r="C1053" s="7">
        <v>8135</v>
      </c>
      <c r="D1053" s="9">
        <f>+VLOOKUP(A1053,Regiones!$A$2:$C$26,3,FALSE)</f>
        <v>1550640</v>
      </c>
      <c r="E1053" s="11">
        <f t="shared" si="0"/>
        <v>5.246220915235E-3</v>
      </c>
      <c r="F1053" s="11">
        <f t="shared" si="1"/>
        <v>0.64054970850745507</v>
      </c>
    </row>
    <row r="1054" spans="1:6" ht="15.75" customHeight="1">
      <c r="A1054" s="5">
        <v>10</v>
      </c>
      <c r="B1054" s="7">
        <v>59</v>
      </c>
      <c r="C1054" s="7">
        <v>7386</v>
      </c>
      <c r="D1054" s="9">
        <f>+VLOOKUP(A1054,Regiones!$A$2:$C$26,3,FALSE)</f>
        <v>1550640</v>
      </c>
      <c r="E1054" s="11">
        <f t="shared" si="0"/>
        <v>4.7631945519269461E-3</v>
      </c>
      <c r="F1054" s="11">
        <f t="shared" si="1"/>
        <v>0.64531290305938205</v>
      </c>
    </row>
    <row r="1055" spans="1:6" ht="15.75" customHeight="1">
      <c r="A1055" s="5">
        <v>10</v>
      </c>
      <c r="B1055" s="7">
        <v>60</v>
      </c>
      <c r="C1055" s="7">
        <v>7477</v>
      </c>
      <c r="D1055" s="9">
        <f>+VLOOKUP(A1055,Regiones!$A$2:$C$26,3,FALSE)</f>
        <v>1550640</v>
      </c>
      <c r="E1055" s="11">
        <f t="shared" si="0"/>
        <v>4.8218799979363363E-3</v>
      </c>
      <c r="F1055" s="11">
        <f t="shared" si="1"/>
        <v>0.65013478305731842</v>
      </c>
    </row>
    <row r="1056" spans="1:6" ht="15.75" customHeight="1">
      <c r="A1056" s="5">
        <v>10</v>
      </c>
      <c r="B1056" s="7">
        <v>61</v>
      </c>
      <c r="C1056" s="7">
        <v>6455</v>
      </c>
      <c r="D1056" s="9">
        <f>+VLOOKUP(A1056,Regiones!$A$2:$C$26,3,FALSE)</f>
        <v>1550640</v>
      </c>
      <c r="E1056" s="11">
        <f t="shared" si="0"/>
        <v>4.1627972966001136E-3</v>
      </c>
      <c r="F1056" s="11">
        <f t="shared" si="1"/>
        <v>0.6542975803539185</v>
      </c>
    </row>
    <row r="1057" spans="1:6" ht="15.75" customHeight="1">
      <c r="A1057" s="5">
        <v>10</v>
      </c>
      <c r="B1057" s="7">
        <v>62</v>
      </c>
      <c r="C1057" s="7">
        <v>6322</v>
      </c>
      <c r="D1057" s="9">
        <f>+VLOOKUP(A1057,Regiones!$A$2:$C$26,3,FALSE)</f>
        <v>1550640</v>
      </c>
      <c r="E1057" s="11">
        <f t="shared" si="0"/>
        <v>4.0770262601248514E-3</v>
      </c>
      <c r="F1057" s="11">
        <f t="shared" si="1"/>
        <v>0.65837460661404335</v>
      </c>
    </row>
    <row r="1058" spans="1:6" ht="15.75" customHeight="1">
      <c r="A1058" s="5">
        <v>10</v>
      </c>
      <c r="B1058" s="7">
        <v>63</v>
      </c>
      <c r="C1058" s="7">
        <v>5912</v>
      </c>
      <c r="D1058" s="9">
        <f>+VLOOKUP(A1058,Regiones!$A$2:$C$26,3,FALSE)</f>
        <v>1550640</v>
      </c>
      <c r="E1058" s="11">
        <f t="shared" si="0"/>
        <v>3.8126193055770521E-3</v>
      </c>
      <c r="F1058" s="11">
        <f t="shared" si="1"/>
        <v>0.66218722591962043</v>
      </c>
    </row>
    <row r="1059" spans="1:6" ht="15.75" customHeight="1">
      <c r="A1059" s="5">
        <v>10</v>
      </c>
      <c r="B1059" s="7">
        <v>64</v>
      </c>
      <c r="C1059" s="7">
        <v>5439</v>
      </c>
      <c r="D1059" s="9">
        <f>+VLOOKUP(A1059,Regiones!$A$2:$C$26,3,FALSE)</f>
        <v>1550640</v>
      </c>
      <c r="E1059" s="11">
        <f t="shared" si="0"/>
        <v>3.5075839653304444E-3</v>
      </c>
      <c r="F1059" s="11">
        <f t="shared" si="1"/>
        <v>0.66569480988495089</v>
      </c>
    </row>
    <row r="1060" spans="1:6" ht="15.75" customHeight="1">
      <c r="A1060" s="5">
        <v>10</v>
      </c>
      <c r="B1060" s="7">
        <v>65</v>
      </c>
      <c r="C1060" s="7">
        <v>5632</v>
      </c>
      <c r="D1060" s="9">
        <f>+VLOOKUP(A1060,Regiones!$A$2:$C$26,3,FALSE)</f>
        <v>1550640</v>
      </c>
      <c r="E1060" s="11">
        <f t="shared" si="0"/>
        <v>3.6320487024712376E-3</v>
      </c>
      <c r="F1060" s="11">
        <f t="shared" si="1"/>
        <v>0.66932685858742214</v>
      </c>
    </row>
    <row r="1061" spans="1:6" ht="15.75" customHeight="1">
      <c r="A1061" s="5">
        <v>10</v>
      </c>
      <c r="B1061" s="7">
        <v>66</v>
      </c>
      <c r="C1061" s="7">
        <v>4981</v>
      </c>
      <c r="D1061" s="9">
        <f>+VLOOKUP(A1061,Regiones!$A$2:$C$26,3,FALSE)</f>
        <v>1550640</v>
      </c>
      <c r="E1061" s="11">
        <f t="shared" si="0"/>
        <v>3.2122220502502192E-3</v>
      </c>
      <c r="F1061" s="11">
        <f t="shared" si="1"/>
        <v>0.67253908063767232</v>
      </c>
    </row>
    <row r="1062" spans="1:6" ht="15.75" customHeight="1">
      <c r="A1062" s="5">
        <v>10</v>
      </c>
      <c r="B1062" s="7">
        <v>67</v>
      </c>
      <c r="C1062" s="7">
        <v>4795</v>
      </c>
      <c r="D1062" s="9">
        <f>+VLOOKUP(A1062,Regiones!$A$2:$C$26,3,FALSE)</f>
        <v>1550640</v>
      </c>
      <c r="E1062" s="11">
        <f t="shared" si="0"/>
        <v>3.0922715781870713E-3</v>
      </c>
      <c r="F1062" s="11">
        <f t="shared" si="1"/>
        <v>0.67563135221585935</v>
      </c>
    </row>
    <row r="1063" spans="1:6" ht="15.75" customHeight="1">
      <c r="A1063" s="5">
        <v>10</v>
      </c>
      <c r="B1063" s="7">
        <v>68</v>
      </c>
      <c r="C1063" s="7">
        <v>4569</v>
      </c>
      <c r="D1063" s="9">
        <f>+VLOOKUP(A1063,Regiones!$A$2:$C$26,3,FALSE)</f>
        <v>1550640</v>
      </c>
      <c r="E1063" s="11">
        <f t="shared" si="0"/>
        <v>2.9465253056802352E-3</v>
      </c>
      <c r="F1063" s="11">
        <f t="shared" si="1"/>
        <v>0.67857787752153953</v>
      </c>
    </row>
    <row r="1064" spans="1:6" ht="15.75" customHeight="1">
      <c r="A1064" s="5">
        <v>10</v>
      </c>
      <c r="B1064" s="7">
        <v>69</v>
      </c>
      <c r="C1064" s="7">
        <v>4276</v>
      </c>
      <c r="D1064" s="9">
        <f>+VLOOKUP(A1064,Regiones!$A$2:$C$26,3,FALSE)</f>
        <v>1550640</v>
      </c>
      <c r="E1064" s="11">
        <f t="shared" si="0"/>
        <v>2.7575710674302223E-3</v>
      </c>
      <c r="F1064" s="11">
        <f t="shared" si="1"/>
        <v>0.68133544858896977</v>
      </c>
    </row>
    <row r="1065" spans="1:6" ht="15.75" customHeight="1">
      <c r="A1065" s="5">
        <v>10</v>
      </c>
      <c r="B1065" s="7">
        <v>70</v>
      </c>
      <c r="C1065" s="7">
        <v>4519</v>
      </c>
      <c r="D1065" s="9">
        <f>+VLOOKUP(A1065,Regiones!$A$2:$C$26,3,FALSE)</f>
        <v>1550640</v>
      </c>
      <c r="E1065" s="11">
        <f t="shared" si="0"/>
        <v>2.9142805551256256E-3</v>
      </c>
      <c r="F1065" s="11">
        <f t="shared" si="1"/>
        <v>0.68424972914409543</v>
      </c>
    </row>
    <row r="1066" spans="1:6" ht="15.75" customHeight="1">
      <c r="A1066" s="5">
        <v>10</v>
      </c>
      <c r="B1066" s="7">
        <v>71</v>
      </c>
      <c r="C1066" s="7">
        <v>3854</v>
      </c>
      <c r="D1066" s="9">
        <f>+VLOOKUP(A1066,Regiones!$A$2:$C$26,3,FALSE)</f>
        <v>1550640</v>
      </c>
      <c r="E1066" s="11">
        <f t="shared" si="0"/>
        <v>2.4854253727493165E-3</v>
      </c>
      <c r="F1066" s="11">
        <f t="shared" si="1"/>
        <v>0.68673515451684475</v>
      </c>
    </row>
    <row r="1067" spans="1:6" ht="15.75" customHeight="1">
      <c r="A1067" s="5">
        <v>10</v>
      </c>
      <c r="B1067" s="7">
        <v>72</v>
      </c>
      <c r="C1067" s="7">
        <v>3629</v>
      </c>
      <c r="D1067" s="9">
        <f>+VLOOKUP(A1067,Regiones!$A$2:$C$26,3,FALSE)</f>
        <v>1550640</v>
      </c>
      <c r="E1067" s="11">
        <f t="shared" si="0"/>
        <v>2.3403239952535728E-3</v>
      </c>
      <c r="F1067" s="11">
        <f t="shared" si="1"/>
        <v>0.68907547851209827</v>
      </c>
    </row>
    <row r="1068" spans="1:6" ht="15.75" customHeight="1">
      <c r="A1068" s="5">
        <v>10</v>
      </c>
      <c r="B1068" s="7">
        <v>73</v>
      </c>
      <c r="C1068" s="7">
        <v>3445</v>
      </c>
      <c r="D1068" s="9">
        <f>+VLOOKUP(A1068,Regiones!$A$2:$C$26,3,FALSE)</f>
        <v>1550640</v>
      </c>
      <c r="E1068" s="11">
        <f t="shared" si="0"/>
        <v>2.2216633132126091E-3</v>
      </c>
      <c r="F1068" s="11">
        <f t="shared" si="1"/>
        <v>0.69129714182531088</v>
      </c>
    </row>
    <row r="1069" spans="1:6" ht="15.75" customHeight="1">
      <c r="A1069" s="5">
        <v>10</v>
      </c>
      <c r="B1069" s="7">
        <v>74</v>
      </c>
      <c r="C1069" s="7">
        <v>3325</v>
      </c>
      <c r="D1069" s="9">
        <f>+VLOOKUP(A1069,Regiones!$A$2:$C$26,3,FALSE)</f>
        <v>1550640</v>
      </c>
      <c r="E1069" s="11">
        <f t="shared" si="0"/>
        <v>2.1442759118815457E-3</v>
      </c>
      <c r="F1069" s="11">
        <f t="shared" si="1"/>
        <v>0.69344141773719248</v>
      </c>
    </row>
    <row r="1070" spans="1:6" ht="15.75" customHeight="1">
      <c r="A1070" s="5">
        <v>10</v>
      </c>
      <c r="B1070" s="7">
        <v>75</v>
      </c>
      <c r="C1070" s="7">
        <v>3169</v>
      </c>
      <c r="D1070" s="9">
        <f>+VLOOKUP(A1070,Regiones!$A$2:$C$26,3,FALSE)</f>
        <v>1550640</v>
      </c>
      <c r="E1070" s="11">
        <f t="shared" si="0"/>
        <v>2.0436722901511634E-3</v>
      </c>
      <c r="F1070" s="11">
        <f t="shared" si="1"/>
        <v>0.6954850900273436</v>
      </c>
    </row>
    <row r="1071" spans="1:6" ht="15.75" customHeight="1">
      <c r="A1071" s="5">
        <v>10</v>
      </c>
      <c r="B1071" s="7">
        <v>76</v>
      </c>
      <c r="C1071" s="7">
        <v>2684</v>
      </c>
      <c r="D1071" s="9">
        <f>+VLOOKUP(A1071,Regiones!$A$2:$C$26,3,FALSE)</f>
        <v>1550640</v>
      </c>
      <c r="E1071" s="11">
        <f t="shared" si="0"/>
        <v>1.7308982097714492E-3</v>
      </c>
      <c r="F1071" s="11">
        <f t="shared" si="1"/>
        <v>0.69721598823711506</v>
      </c>
    </row>
    <row r="1072" spans="1:6" ht="15.75" customHeight="1">
      <c r="A1072" s="5">
        <v>10</v>
      </c>
      <c r="B1072" s="7">
        <v>77</v>
      </c>
      <c r="C1072" s="7">
        <v>2619</v>
      </c>
      <c r="D1072" s="9">
        <f>+VLOOKUP(A1072,Regiones!$A$2:$C$26,3,FALSE)</f>
        <v>1550640</v>
      </c>
      <c r="E1072" s="11">
        <f t="shared" si="0"/>
        <v>1.6889800340504565E-3</v>
      </c>
      <c r="F1072" s="11">
        <f t="shared" si="1"/>
        <v>0.69890496827116555</v>
      </c>
    </row>
    <row r="1073" spans="1:6" ht="15.75" customHeight="1">
      <c r="A1073" s="5">
        <v>10</v>
      </c>
      <c r="B1073" s="7">
        <v>78</v>
      </c>
      <c r="C1073" s="7">
        <v>2449</v>
      </c>
      <c r="D1073" s="9">
        <f>+VLOOKUP(A1073,Regiones!$A$2:$C$26,3,FALSE)</f>
        <v>1550640</v>
      </c>
      <c r="E1073" s="11">
        <f t="shared" si="0"/>
        <v>1.5793478821647835E-3</v>
      </c>
      <c r="F1073" s="11">
        <f t="shared" si="1"/>
        <v>0.70048431615333029</v>
      </c>
    </row>
    <row r="1074" spans="1:6" ht="15.75" customHeight="1">
      <c r="A1074" s="5">
        <v>10</v>
      </c>
      <c r="B1074" s="7">
        <v>79</v>
      </c>
      <c r="C1074" s="7">
        <v>2155</v>
      </c>
      <c r="D1074" s="9">
        <f>+VLOOKUP(A1074,Regiones!$A$2:$C$26,3,FALSE)</f>
        <v>1550640</v>
      </c>
      <c r="E1074" s="11">
        <f t="shared" si="0"/>
        <v>1.3897487489036785E-3</v>
      </c>
      <c r="F1074" s="11">
        <f t="shared" si="1"/>
        <v>0.70187406490223392</v>
      </c>
    </row>
    <row r="1075" spans="1:6" ht="15.75" customHeight="1">
      <c r="A1075" s="5">
        <v>10</v>
      </c>
      <c r="B1075" s="7">
        <v>80</v>
      </c>
      <c r="C1075" s="7">
        <v>2152</v>
      </c>
      <c r="D1075" s="9">
        <f>+VLOOKUP(A1075,Regiones!$A$2:$C$26,3,FALSE)</f>
        <v>1550640</v>
      </c>
      <c r="E1075" s="11">
        <f t="shared" si="0"/>
        <v>1.3878140638704018E-3</v>
      </c>
      <c r="F1075" s="11">
        <f t="shared" si="1"/>
        <v>0.70326187896610437</v>
      </c>
    </row>
    <row r="1076" spans="1:6" ht="15.75" customHeight="1">
      <c r="A1076" s="5">
        <v>10</v>
      </c>
      <c r="B1076" s="7">
        <v>81</v>
      </c>
      <c r="C1076" s="7">
        <v>1649</v>
      </c>
      <c r="D1076" s="9">
        <f>+VLOOKUP(A1076,Regiones!$A$2:$C$26,3,FALSE)</f>
        <v>1550640</v>
      </c>
      <c r="E1076" s="11">
        <f t="shared" si="0"/>
        <v>1.0634318732910281E-3</v>
      </c>
      <c r="F1076" s="11">
        <f t="shared" si="1"/>
        <v>0.70432531083939542</v>
      </c>
    </row>
    <row r="1077" spans="1:6" ht="15.75" customHeight="1">
      <c r="A1077" s="5">
        <v>10</v>
      </c>
      <c r="B1077" s="7">
        <v>82</v>
      </c>
      <c r="C1077" s="7">
        <v>1560</v>
      </c>
      <c r="D1077" s="9">
        <f>+VLOOKUP(A1077,Regiones!$A$2:$C$26,3,FALSE)</f>
        <v>1550640</v>
      </c>
      <c r="E1077" s="11">
        <f t="shared" si="0"/>
        <v>1.006036217303823E-3</v>
      </c>
      <c r="F1077" s="11">
        <f t="shared" si="1"/>
        <v>0.7053313470566992</v>
      </c>
    </row>
    <row r="1078" spans="1:6" ht="15.75" customHeight="1">
      <c r="A1078" s="5">
        <v>10</v>
      </c>
      <c r="B1078" s="7">
        <v>83</v>
      </c>
      <c r="C1078" s="7">
        <v>1406</v>
      </c>
      <c r="D1078" s="9">
        <f>+VLOOKUP(A1078,Regiones!$A$2:$C$26,3,FALSE)</f>
        <v>1550640</v>
      </c>
      <c r="E1078" s="11">
        <f t="shared" si="0"/>
        <v>9.0672238559562498E-4</v>
      </c>
      <c r="F1078" s="11">
        <f t="shared" si="1"/>
        <v>0.70623806944229484</v>
      </c>
    </row>
    <row r="1079" spans="1:6" ht="15.75" customHeight="1">
      <c r="A1079" s="5">
        <v>10</v>
      </c>
      <c r="B1079" s="7">
        <v>84</v>
      </c>
      <c r="C1079" s="7">
        <v>1216</v>
      </c>
      <c r="D1079" s="9">
        <f>+VLOOKUP(A1079,Regiones!$A$2:$C$26,3,FALSE)</f>
        <v>1550640</v>
      </c>
      <c r="E1079" s="11">
        <f t="shared" si="0"/>
        <v>7.8419233348810818E-4</v>
      </c>
      <c r="F1079" s="11">
        <f t="shared" si="1"/>
        <v>0.70702226177578298</v>
      </c>
    </row>
    <row r="1080" spans="1:6" ht="15.75" customHeight="1">
      <c r="A1080" s="5">
        <v>10</v>
      </c>
      <c r="B1080" s="7">
        <v>85</v>
      </c>
      <c r="C1080" s="7">
        <v>1022</v>
      </c>
      <c r="D1080" s="9">
        <f>+VLOOKUP(A1080,Regiones!$A$2:$C$26,3,FALSE)</f>
        <v>1550640</v>
      </c>
      <c r="E1080" s="11">
        <f t="shared" si="0"/>
        <v>6.5908270133622246E-4</v>
      </c>
      <c r="F1080" s="11">
        <f t="shared" si="1"/>
        <v>0.70768134447711917</v>
      </c>
    </row>
    <row r="1081" spans="1:6" ht="15.75" customHeight="1">
      <c r="A1081" s="5">
        <v>10</v>
      </c>
      <c r="B1081" s="7">
        <v>86</v>
      </c>
      <c r="C1081" s="7">
        <v>764</v>
      </c>
      <c r="D1081" s="9">
        <f>+VLOOKUP(A1081,Regiones!$A$2:$C$26,3,FALSE)</f>
        <v>1550640</v>
      </c>
      <c r="E1081" s="11">
        <f t="shared" si="0"/>
        <v>4.9269978847443633E-4</v>
      </c>
      <c r="F1081" s="11">
        <f t="shared" si="1"/>
        <v>0.70817404426559361</v>
      </c>
    </row>
    <row r="1082" spans="1:6" ht="15.75" customHeight="1">
      <c r="A1082" s="5">
        <v>10</v>
      </c>
      <c r="B1082" s="7">
        <v>87</v>
      </c>
      <c r="C1082" s="7">
        <v>683</v>
      </c>
      <c r="D1082" s="9">
        <f>+VLOOKUP(A1082,Regiones!$A$2:$C$26,3,FALSE)</f>
        <v>1550640</v>
      </c>
      <c r="E1082" s="11">
        <f t="shared" si="0"/>
        <v>4.4046329257596865E-4</v>
      </c>
      <c r="F1082" s="11">
        <f t="shared" si="1"/>
        <v>0.70861450755816957</v>
      </c>
    </row>
    <row r="1083" spans="1:6" ht="15.75" customHeight="1">
      <c r="A1083" s="5">
        <v>10</v>
      </c>
      <c r="B1083" s="7">
        <v>88</v>
      </c>
      <c r="C1083" s="7">
        <v>628</v>
      </c>
      <c r="D1083" s="9">
        <f>+VLOOKUP(A1083,Regiones!$A$2:$C$26,3,FALSE)</f>
        <v>1550640</v>
      </c>
      <c r="E1083" s="11">
        <f t="shared" si="0"/>
        <v>4.0499406696589793E-4</v>
      </c>
      <c r="F1083" s="11">
        <f t="shared" si="1"/>
        <v>0.7090195016251355</v>
      </c>
    </row>
    <row r="1084" spans="1:6" ht="15.75" customHeight="1">
      <c r="A1084" s="5">
        <v>10</v>
      </c>
      <c r="B1084" s="7">
        <v>89</v>
      </c>
      <c r="C1084" s="7">
        <v>477</v>
      </c>
      <c r="D1084" s="9">
        <f>+VLOOKUP(A1084,Regiones!$A$2:$C$26,3,FALSE)</f>
        <v>1550640</v>
      </c>
      <c r="E1084" s="11">
        <f t="shared" si="0"/>
        <v>3.0761492029097662E-4</v>
      </c>
      <c r="F1084" s="11">
        <f t="shared" si="1"/>
        <v>0.70932711654542646</v>
      </c>
    </row>
    <row r="1085" spans="1:6" ht="15.75" customHeight="1">
      <c r="A1085" s="5">
        <v>10</v>
      </c>
      <c r="B1085" s="7">
        <v>90</v>
      </c>
      <c r="C1085" s="7">
        <v>457</v>
      </c>
      <c r="D1085" s="9">
        <f>+VLOOKUP(A1085,Regiones!$A$2:$C$26,3,FALSE)</f>
        <v>1550640</v>
      </c>
      <c r="E1085" s="11">
        <f t="shared" si="0"/>
        <v>2.9471702006913272E-4</v>
      </c>
      <c r="F1085" s="11">
        <f t="shared" si="1"/>
        <v>0.70962183356549557</v>
      </c>
    </row>
    <row r="1086" spans="1:6" ht="15.75" customHeight="1">
      <c r="A1086" s="5">
        <v>10</v>
      </c>
      <c r="B1086" s="7">
        <v>91</v>
      </c>
      <c r="C1086" s="7">
        <v>279</v>
      </c>
      <c r="D1086" s="9">
        <f>+VLOOKUP(A1086,Regiones!$A$2:$C$26,3,FALSE)</f>
        <v>1550640</v>
      </c>
      <c r="E1086" s="11">
        <f t="shared" si="0"/>
        <v>1.7992570809472218E-4</v>
      </c>
      <c r="F1086" s="11">
        <f t="shared" si="1"/>
        <v>0.70980175927359035</v>
      </c>
    </row>
    <row r="1087" spans="1:6" ht="15.75" customHeight="1">
      <c r="A1087" s="5">
        <v>10</v>
      </c>
      <c r="B1087" s="7">
        <v>92</v>
      </c>
      <c r="C1087" s="7">
        <v>234</v>
      </c>
      <c r="D1087" s="9">
        <f>+VLOOKUP(A1087,Regiones!$A$2:$C$26,3,FALSE)</f>
        <v>1550640</v>
      </c>
      <c r="E1087" s="11">
        <f t="shared" si="0"/>
        <v>1.5090543259557344E-4</v>
      </c>
      <c r="F1087" s="11">
        <f t="shared" si="1"/>
        <v>0.7099526647061859</v>
      </c>
    </row>
    <row r="1088" spans="1:6" ht="15.75" customHeight="1">
      <c r="A1088" s="5">
        <v>10</v>
      </c>
      <c r="B1088" s="7">
        <v>93</v>
      </c>
      <c r="C1088" s="7">
        <v>191</v>
      </c>
      <c r="D1088" s="9">
        <f>+VLOOKUP(A1088,Regiones!$A$2:$C$26,3,FALSE)</f>
        <v>1550640</v>
      </c>
      <c r="E1088" s="11">
        <f t="shared" si="0"/>
        <v>1.2317494711860908E-4</v>
      </c>
      <c r="F1088" s="11">
        <f t="shared" si="1"/>
        <v>0.71007583965330445</v>
      </c>
    </row>
    <row r="1089" spans="1:6" ht="15.75" customHeight="1">
      <c r="A1089" s="5">
        <v>10</v>
      </c>
      <c r="B1089" s="7">
        <v>94</v>
      </c>
      <c r="C1089" s="7">
        <v>145</v>
      </c>
      <c r="D1089" s="9">
        <f>+VLOOKUP(A1089,Regiones!$A$2:$C$26,3,FALSE)</f>
        <v>1550640</v>
      </c>
      <c r="E1089" s="11">
        <f t="shared" si="0"/>
        <v>9.3509776608368151E-5</v>
      </c>
      <c r="F1089" s="11">
        <f t="shared" si="1"/>
        <v>0.71016934942991283</v>
      </c>
    </row>
    <row r="1090" spans="1:6" ht="15.75" customHeight="1">
      <c r="A1090" s="5">
        <v>10</v>
      </c>
      <c r="B1090" s="7">
        <v>95</v>
      </c>
      <c r="C1090" s="7">
        <v>106</v>
      </c>
      <c r="D1090" s="9">
        <f>+VLOOKUP(A1090,Regiones!$A$2:$C$26,3,FALSE)</f>
        <v>1550640</v>
      </c>
      <c r="E1090" s="11">
        <f t="shared" si="0"/>
        <v>6.8358871175772578E-5</v>
      </c>
      <c r="F1090" s="11">
        <f t="shared" si="1"/>
        <v>0.71023770830108857</v>
      </c>
    </row>
    <row r="1091" spans="1:6" ht="15.75" customHeight="1">
      <c r="A1091" s="5">
        <v>10</v>
      </c>
      <c r="B1091" s="7">
        <v>96</v>
      </c>
      <c r="C1091" s="7">
        <v>83</v>
      </c>
      <c r="D1091" s="9">
        <f>+VLOOKUP(A1091,Regiones!$A$2:$C$26,3,FALSE)</f>
        <v>1550640</v>
      </c>
      <c r="E1091" s="11">
        <f t="shared" si="0"/>
        <v>5.352628592065212E-5</v>
      </c>
      <c r="F1091" s="11">
        <f t="shared" si="1"/>
        <v>0.71029123458700927</v>
      </c>
    </row>
    <row r="1092" spans="1:6" ht="15.75" customHeight="1">
      <c r="A1092" s="5">
        <v>10</v>
      </c>
      <c r="B1092" s="7">
        <v>97</v>
      </c>
      <c r="C1092" s="7">
        <v>49</v>
      </c>
      <c r="D1092" s="9">
        <f>+VLOOKUP(A1092,Regiones!$A$2:$C$26,3,FALSE)</f>
        <v>1550640</v>
      </c>
      <c r="E1092" s="11">
        <f t="shared" si="0"/>
        <v>3.1599855543517514E-5</v>
      </c>
      <c r="F1092" s="11">
        <f t="shared" si="1"/>
        <v>0.71032283444255273</v>
      </c>
    </row>
    <row r="1093" spans="1:6" ht="15.75" customHeight="1">
      <c r="A1093" s="5">
        <v>10</v>
      </c>
      <c r="B1093" s="7">
        <v>98</v>
      </c>
      <c r="C1093" s="7">
        <v>40</v>
      </c>
      <c r="D1093" s="9">
        <f>+VLOOKUP(A1093,Regiones!$A$2:$C$26,3,FALSE)</f>
        <v>1550640</v>
      </c>
      <c r="E1093" s="11">
        <f t="shared" si="0"/>
        <v>2.5795800443687768E-5</v>
      </c>
      <c r="F1093" s="11">
        <f t="shared" si="1"/>
        <v>0.71034863024299644</v>
      </c>
    </row>
    <row r="1094" spans="1:6" ht="15.75" customHeight="1">
      <c r="A1094" s="5">
        <v>10</v>
      </c>
      <c r="B1094" s="7">
        <v>99</v>
      </c>
      <c r="C1094" s="7">
        <v>24</v>
      </c>
      <c r="D1094" s="9">
        <f>+VLOOKUP(A1094,Regiones!$A$2:$C$26,3,FALSE)</f>
        <v>1550640</v>
      </c>
      <c r="E1094" s="11">
        <f t="shared" si="0"/>
        <v>1.5477480266212661E-5</v>
      </c>
      <c r="F1094" s="11">
        <f t="shared" si="1"/>
        <v>0.71036410772326264</v>
      </c>
    </row>
    <row r="1095" spans="1:6" ht="15.75" customHeight="1">
      <c r="A1095" s="5">
        <v>10</v>
      </c>
      <c r="B1095" s="7">
        <v>100</v>
      </c>
      <c r="C1095" s="7">
        <v>23</v>
      </c>
      <c r="D1095" s="9">
        <f>+VLOOKUP(A1095,Regiones!$A$2:$C$26,3,FALSE)</f>
        <v>1550640</v>
      </c>
      <c r="E1095" s="11">
        <f t="shared" si="0"/>
        <v>1.4832585255120467E-5</v>
      </c>
      <c r="F1095" s="11">
        <f t="shared" si="1"/>
        <v>0.71037894030851778</v>
      </c>
    </row>
    <row r="1096" spans="1:6" ht="15.75" customHeight="1">
      <c r="A1096" s="5">
        <v>10</v>
      </c>
      <c r="B1096" s="7">
        <v>101</v>
      </c>
      <c r="C1096" s="7">
        <v>14</v>
      </c>
      <c r="D1096" s="9">
        <f>+VLOOKUP(A1096,Regiones!$A$2:$C$26,3,FALSE)</f>
        <v>1550640</v>
      </c>
      <c r="E1096" s="11">
        <f t="shared" si="0"/>
        <v>9.0285301552907181E-6</v>
      </c>
      <c r="F1096" s="11">
        <f t="shared" si="1"/>
        <v>0.71038796883867306</v>
      </c>
    </row>
    <row r="1097" spans="1:6" ht="15.75" customHeight="1">
      <c r="A1097" s="5">
        <v>10</v>
      </c>
      <c r="B1097" s="7">
        <v>102</v>
      </c>
      <c r="C1097" s="7">
        <v>3</v>
      </c>
      <c r="D1097" s="9">
        <f>+VLOOKUP(A1097,Regiones!$A$2:$C$26,3,FALSE)</f>
        <v>1550640</v>
      </c>
      <c r="E1097" s="11">
        <f t="shared" si="0"/>
        <v>1.9346850332765826E-6</v>
      </c>
      <c r="F1097" s="11">
        <f t="shared" si="1"/>
        <v>0.71038990352370635</v>
      </c>
    </row>
    <row r="1098" spans="1:6" ht="15.75" customHeight="1">
      <c r="A1098" s="5">
        <v>10</v>
      </c>
      <c r="B1098" s="7">
        <v>103</v>
      </c>
      <c r="C1098" s="7">
        <v>8</v>
      </c>
      <c r="D1098" s="9">
        <f>+VLOOKUP(A1098,Regiones!$A$2:$C$26,3,FALSE)</f>
        <v>1550640</v>
      </c>
      <c r="E1098" s="11">
        <f t="shared" si="0"/>
        <v>5.1591600887375537E-6</v>
      </c>
      <c r="F1098" s="11">
        <f t="shared" si="1"/>
        <v>0.71039506268379504</v>
      </c>
    </row>
    <row r="1099" spans="1:6" ht="15.75" customHeight="1">
      <c r="A1099" s="5">
        <v>10</v>
      </c>
      <c r="B1099" s="7">
        <v>104</v>
      </c>
      <c r="C1099" s="7">
        <v>4</v>
      </c>
      <c r="D1099" s="9">
        <f>+VLOOKUP(A1099,Regiones!$A$2:$C$26,3,FALSE)</f>
        <v>1550640</v>
      </c>
      <c r="E1099" s="11">
        <f t="shared" si="0"/>
        <v>2.5795800443687768E-6</v>
      </c>
      <c r="F1099" s="11">
        <f t="shared" si="1"/>
        <v>0.71039764226383939</v>
      </c>
    </row>
    <row r="1100" spans="1:6" ht="15.75" customHeight="1">
      <c r="A1100" s="5">
        <v>10</v>
      </c>
      <c r="B1100" s="7">
        <v>105</v>
      </c>
      <c r="C1100" s="7">
        <v>6</v>
      </c>
      <c r="D1100" s="9">
        <f>+VLOOKUP(A1100,Regiones!$A$2:$C$26,3,FALSE)</f>
        <v>1550640</v>
      </c>
      <c r="E1100" s="11">
        <f t="shared" si="0"/>
        <v>3.8693700665531652E-6</v>
      </c>
      <c r="F1100" s="11">
        <f t="shared" si="1"/>
        <v>0.71040151163390597</v>
      </c>
    </row>
    <row r="1101" spans="1:6" ht="15.75" customHeight="1">
      <c r="A1101" s="5">
        <v>10</v>
      </c>
      <c r="B1101" s="7">
        <v>106</v>
      </c>
      <c r="C1101" s="7">
        <v>5</v>
      </c>
      <c r="D1101" s="9">
        <f>+VLOOKUP(A1101,Regiones!$A$2:$C$26,3,FALSE)</f>
        <v>1550640</v>
      </c>
      <c r="E1101" s="11">
        <f t="shared" si="0"/>
        <v>3.224475055460971E-6</v>
      </c>
      <c r="F1101" s="11">
        <f t="shared" si="1"/>
        <v>0.71040473610896138</v>
      </c>
    </row>
    <row r="1102" spans="1:6" ht="15.75" customHeight="1">
      <c r="A1102" s="5">
        <v>10</v>
      </c>
      <c r="B1102" s="7">
        <v>107</v>
      </c>
      <c r="C1102" s="7">
        <v>2</v>
      </c>
      <c r="D1102" s="9">
        <f>+VLOOKUP(A1102,Regiones!$A$2:$C$26,3,FALSE)</f>
        <v>1550640</v>
      </c>
      <c r="E1102" s="11">
        <f t="shared" si="0"/>
        <v>1.2897900221843884E-6</v>
      </c>
      <c r="F1102" s="11">
        <f t="shared" si="1"/>
        <v>0.71040602589898361</v>
      </c>
    </row>
    <row r="1103" spans="1:6" ht="15.75" customHeight="1">
      <c r="A1103" s="5">
        <v>10</v>
      </c>
      <c r="B1103" s="7">
        <v>108</v>
      </c>
      <c r="C1103" s="7">
        <v>1</v>
      </c>
      <c r="D1103" s="9">
        <f>+VLOOKUP(A1103,Regiones!$A$2:$C$26,3,FALSE)</f>
        <v>1550640</v>
      </c>
      <c r="E1103" s="11">
        <f t="shared" si="0"/>
        <v>6.4489501109219421E-7</v>
      </c>
      <c r="F1103" s="11">
        <f t="shared" si="1"/>
        <v>0.71040667079399467</v>
      </c>
    </row>
    <row r="1104" spans="1:6" ht="15.75" customHeight="1">
      <c r="A1104" s="5">
        <v>10</v>
      </c>
      <c r="B1104" s="7">
        <v>110</v>
      </c>
      <c r="C1104" s="7">
        <v>8</v>
      </c>
      <c r="D1104" s="9">
        <f>+VLOOKUP(A1104,Regiones!$A$2:$C$26,3,FALSE)</f>
        <v>1550640</v>
      </c>
      <c r="E1104" s="11">
        <f t="shared" si="0"/>
        <v>5.1591600887375537E-6</v>
      </c>
      <c r="F1104" s="11">
        <f t="shared" si="1"/>
        <v>0.71041182995408336</v>
      </c>
    </row>
    <row r="1105" spans="1:6" ht="15.75" customHeight="1">
      <c r="A1105" s="5">
        <v>11</v>
      </c>
      <c r="B1105" s="7">
        <v>0</v>
      </c>
      <c r="C1105" s="7">
        <v>19665</v>
      </c>
      <c r="D1105" s="9">
        <f>+VLOOKUP(A1105,Regiones!$A$2:$C$26,3,FALSE)</f>
        <v>10060574</v>
      </c>
      <c r="E1105" s="11">
        <f t="shared" si="0"/>
        <v>1.9546598434642E-3</v>
      </c>
      <c r="F1105" s="11">
        <f t="shared" si="1"/>
        <v>1.9546598434642E-3</v>
      </c>
    </row>
    <row r="1106" spans="1:6" ht="15.75" customHeight="1">
      <c r="A1106" s="5">
        <v>11</v>
      </c>
      <c r="B1106" s="7">
        <v>1</v>
      </c>
      <c r="C1106" s="7">
        <v>19145</v>
      </c>
      <c r="D1106" s="9">
        <f>+VLOOKUP(A1106,Regiones!$A$2:$C$26,3,FALSE)</f>
        <v>10060574</v>
      </c>
      <c r="E1106" s="11">
        <f t="shared" si="0"/>
        <v>1.902972931763138E-3</v>
      </c>
      <c r="F1106" s="11">
        <f t="shared" si="1"/>
        <v>3.8576327752273378E-3</v>
      </c>
    </row>
    <row r="1107" spans="1:6" ht="15.75" customHeight="1">
      <c r="A1107" s="5">
        <v>11</v>
      </c>
      <c r="B1107" s="7">
        <v>2</v>
      </c>
      <c r="C1107" s="7">
        <v>19128</v>
      </c>
      <c r="D1107" s="9">
        <f>+VLOOKUP(A1107,Regiones!$A$2:$C$26,3,FALSE)</f>
        <v>10060574</v>
      </c>
      <c r="E1107" s="11">
        <f t="shared" si="0"/>
        <v>1.9012831673421418E-3</v>
      </c>
      <c r="F1107" s="11">
        <f t="shared" si="1"/>
        <v>5.7589159425694798E-3</v>
      </c>
    </row>
    <row r="1108" spans="1:6" ht="15.75" customHeight="1">
      <c r="A1108" s="5">
        <v>11</v>
      </c>
      <c r="B1108" s="7">
        <v>3</v>
      </c>
      <c r="C1108" s="7">
        <v>18303</v>
      </c>
      <c r="D1108" s="9">
        <f>+VLOOKUP(A1108,Regiones!$A$2:$C$26,3,FALSE)</f>
        <v>10060574</v>
      </c>
      <c r="E1108" s="11">
        <f t="shared" si="0"/>
        <v>1.8192798939702646E-3</v>
      </c>
      <c r="F1108" s="11">
        <f t="shared" si="1"/>
        <v>7.5781958365397448E-3</v>
      </c>
    </row>
    <row r="1109" spans="1:6" ht="15.75" customHeight="1">
      <c r="A1109" s="5">
        <v>11</v>
      </c>
      <c r="B1109" s="7">
        <v>4</v>
      </c>
      <c r="C1109" s="7">
        <v>19568</v>
      </c>
      <c r="D1109" s="9">
        <f>+VLOOKUP(A1109,Regiones!$A$2:$C$26,3,FALSE)</f>
        <v>10060574</v>
      </c>
      <c r="E1109" s="11">
        <f t="shared" si="0"/>
        <v>1.9450182464738096E-3</v>
      </c>
      <c r="F1109" s="11">
        <f t="shared" si="1"/>
        <v>9.5232140830135547E-3</v>
      </c>
    </row>
    <row r="1110" spans="1:6" ht="15.75" customHeight="1">
      <c r="A1110" s="5">
        <v>11</v>
      </c>
      <c r="B1110" s="7">
        <v>5</v>
      </c>
      <c r="C1110" s="7">
        <v>20697</v>
      </c>
      <c r="D1110" s="9">
        <f>+VLOOKUP(A1110,Regiones!$A$2:$C$26,3,FALSE)</f>
        <v>10060574</v>
      </c>
      <c r="E1110" s="11">
        <f t="shared" si="0"/>
        <v>2.0572384836093846E-3</v>
      </c>
      <c r="F1110" s="11">
        <f t="shared" si="1"/>
        <v>1.1580452566622939E-2</v>
      </c>
    </row>
    <row r="1111" spans="1:6" ht="15.75" customHeight="1">
      <c r="A1111" s="5">
        <v>11</v>
      </c>
      <c r="B1111" s="7">
        <v>6</v>
      </c>
      <c r="C1111" s="7">
        <v>20814</v>
      </c>
      <c r="D1111" s="9">
        <f>+VLOOKUP(A1111,Regiones!$A$2:$C$26,3,FALSE)</f>
        <v>10060574</v>
      </c>
      <c r="E1111" s="11">
        <f t="shared" si="0"/>
        <v>2.0688680387421234E-3</v>
      </c>
      <c r="F1111" s="11">
        <f t="shared" si="1"/>
        <v>1.3649320605365063E-2</v>
      </c>
    </row>
    <row r="1112" spans="1:6" ht="15.75" customHeight="1">
      <c r="A1112" s="5">
        <v>11</v>
      </c>
      <c r="B1112" s="7">
        <v>7</v>
      </c>
      <c r="C1112" s="7">
        <v>21790</v>
      </c>
      <c r="D1112" s="9">
        <f>+VLOOKUP(A1112,Regiones!$A$2:$C$26,3,FALSE)</f>
        <v>10060574</v>
      </c>
      <c r="E1112" s="11">
        <f t="shared" si="0"/>
        <v>2.1658803960887319E-3</v>
      </c>
      <c r="F1112" s="11">
        <f t="shared" si="1"/>
        <v>1.5815201001453796E-2</v>
      </c>
    </row>
    <row r="1113" spans="1:6" ht="15.75" customHeight="1">
      <c r="A1113" s="5">
        <v>11</v>
      </c>
      <c r="B1113" s="7">
        <v>8</v>
      </c>
      <c r="C1113" s="7">
        <v>22607</v>
      </c>
      <c r="D1113" s="9">
        <f>+VLOOKUP(A1113,Regiones!$A$2:$C$26,3,FALSE)</f>
        <v>10060574</v>
      </c>
      <c r="E1113" s="11">
        <f t="shared" si="0"/>
        <v>2.2470884862036697E-3</v>
      </c>
      <c r="F1113" s="11">
        <f t="shared" si="1"/>
        <v>1.8062289487657465E-2</v>
      </c>
    </row>
    <row r="1114" spans="1:6" ht="15.75" customHeight="1">
      <c r="A1114" s="5">
        <v>11</v>
      </c>
      <c r="B1114" s="7">
        <v>9</v>
      </c>
      <c r="C1114" s="7">
        <v>20790</v>
      </c>
      <c r="D1114" s="9">
        <f>+VLOOKUP(A1114,Regiones!$A$2:$C$26,3,FALSE)</f>
        <v>10060574</v>
      </c>
      <c r="E1114" s="11">
        <f t="shared" si="0"/>
        <v>2.0664824889713054E-3</v>
      </c>
      <c r="F1114" s="11">
        <f t="shared" si="1"/>
        <v>2.0128771976628771E-2</v>
      </c>
    </row>
    <row r="1115" spans="1:6" ht="15.75" customHeight="1">
      <c r="A1115" s="5">
        <v>11</v>
      </c>
      <c r="B1115" s="7">
        <v>10</v>
      </c>
      <c r="C1115" s="7">
        <v>22525</v>
      </c>
      <c r="D1115" s="9">
        <f>+VLOOKUP(A1115,Regiones!$A$2:$C$26,3,FALSE)</f>
        <v>10060574</v>
      </c>
      <c r="E1115" s="11">
        <f t="shared" si="0"/>
        <v>2.238937857820041E-3</v>
      </c>
      <c r="F1115" s="11">
        <f t="shared" si="1"/>
        <v>2.2367709834448812E-2</v>
      </c>
    </row>
    <row r="1116" spans="1:6" ht="15.75" customHeight="1">
      <c r="A1116" s="5">
        <v>11</v>
      </c>
      <c r="B1116" s="7">
        <v>11</v>
      </c>
      <c r="C1116" s="7">
        <v>23753</v>
      </c>
      <c r="D1116" s="9">
        <f>+VLOOKUP(A1116,Regiones!$A$2:$C$26,3,FALSE)</f>
        <v>10060574</v>
      </c>
      <c r="E1116" s="11">
        <f t="shared" si="0"/>
        <v>2.3609984877602411E-3</v>
      </c>
      <c r="F1116" s="11">
        <f t="shared" si="1"/>
        <v>2.4728708322209053E-2</v>
      </c>
    </row>
    <row r="1117" spans="1:6" ht="15.75" customHeight="1">
      <c r="A1117" s="5">
        <v>11</v>
      </c>
      <c r="B1117" s="7">
        <v>12</v>
      </c>
      <c r="C1117" s="7">
        <v>23572</v>
      </c>
      <c r="D1117" s="9">
        <f>+VLOOKUP(A1117,Regiones!$A$2:$C$26,3,FALSE)</f>
        <v>10060574</v>
      </c>
      <c r="E1117" s="11">
        <f t="shared" si="0"/>
        <v>2.343007466571987E-3</v>
      </c>
      <c r="F1117" s="11">
        <f t="shared" si="1"/>
        <v>2.707171578878104E-2</v>
      </c>
    </row>
    <row r="1118" spans="1:6" ht="15.75" customHeight="1">
      <c r="A1118" s="5">
        <v>11</v>
      </c>
      <c r="B1118" s="7">
        <v>13</v>
      </c>
      <c r="C1118" s="7">
        <v>22863</v>
      </c>
      <c r="D1118" s="9">
        <f>+VLOOKUP(A1118,Regiones!$A$2:$C$26,3,FALSE)</f>
        <v>10060574</v>
      </c>
      <c r="E1118" s="11">
        <f t="shared" si="0"/>
        <v>2.2725343504257311E-3</v>
      </c>
      <c r="F1118" s="11">
        <f t="shared" si="1"/>
        <v>2.934425013920677E-2</v>
      </c>
    </row>
    <row r="1119" spans="1:6" ht="15.75" customHeight="1">
      <c r="A1119" s="5">
        <v>11</v>
      </c>
      <c r="B1119" s="7">
        <v>14</v>
      </c>
      <c r="C1119" s="7">
        <v>25187</v>
      </c>
      <c r="D1119" s="9">
        <f>+VLOOKUP(A1119,Regiones!$A$2:$C$26,3,FALSE)</f>
        <v>10060574</v>
      </c>
      <c r="E1119" s="11">
        <f t="shared" si="0"/>
        <v>2.5035350865666313E-3</v>
      </c>
      <c r="F1119" s="11">
        <f t="shared" si="1"/>
        <v>3.1847785225773403E-2</v>
      </c>
    </row>
    <row r="1120" spans="1:6" ht="15.75" customHeight="1">
      <c r="A1120" s="5">
        <v>11</v>
      </c>
      <c r="B1120" s="7">
        <v>15</v>
      </c>
      <c r="C1120" s="7">
        <v>24115</v>
      </c>
      <c r="D1120" s="9">
        <f>+VLOOKUP(A1120,Regiones!$A$2:$C$26,3,FALSE)</f>
        <v>10060574</v>
      </c>
      <c r="E1120" s="11">
        <f t="shared" si="0"/>
        <v>2.3969805301367495E-3</v>
      </c>
      <c r="F1120" s="11">
        <f t="shared" si="1"/>
        <v>3.424476575591015E-2</v>
      </c>
    </row>
    <row r="1121" spans="1:6" ht="15.75" customHeight="1">
      <c r="A1121" s="5">
        <v>11</v>
      </c>
      <c r="B1121" s="7">
        <v>16</v>
      </c>
      <c r="C1121" s="7">
        <v>23040</v>
      </c>
      <c r="D1121" s="9">
        <f>+VLOOKUP(A1121,Regiones!$A$2:$C$26,3,FALSE)</f>
        <v>10060574</v>
      </c>
      <c r="E1121" s="11">
        <f t="shared" si="0"/>
        <v>2.2901277799855157E-3</v>
      </c>
      <c r="F1121" s="11">
        <f t="shared" si="1"/>
        <v>3.6534893535895667E-2</v>
      </c>
    </row>
    <row r="1122" spans="1:6" ht="15.75" customHeight="1">
      <c r="A1122" s="5">
        <v>11</v>
      </c>
      <c r="B1122" s="7">
        <v>17</v>
      </c>
      <c r="C1122" s="7">
        <v>22445</v>
      </c>
      <c r="D1122" s="9">
        <f>+VLOOKUP(A1122,Regiones!$A$2:$C$26,3,FALSE)</f>
        <v>10060574</v>
      </c>
      <c r="E1122" s="11">
        <f t="shared" si="0"/>
        <v>2.2309860252506465E-3</v>
      </c>
      <c r="F1122" s="11">
        <f t="shared" si="1"/>
        <v>3.8765879561146313E-2</v>
      </c>
    </row>
    <row r="1123" spans="1:6" ht="15.75" customHeight="1">
      <c r="A1123" s="5">
        <v>11</v>
      </c>
      <c r="B1123" s="7">
        <v>18</v>
      </c>
      <c r="C1123" s="7">
        <v>22962</v>
      </c>
      <c r="D1123" s="9">
        <f>+VLOOKUP(A1123,Regiones!$A$2:$C$26,3,FALSE)</f>
        <v>10060574</v>
      </c>
      <c r="E1123" s="11">
        <f t="shared" si="0"/>
        <v>2.2823747432303564E-3</v>
      </c>
      <c r="F1123" s="11">
        <f t="shared" si="1"/>
        <v>4.1048254304376669E-2</v>
      </c>
    </row>
    <row r="1124" spans="1:6" ht="15.75" customHeight="1">
      <c r="A1124" s="5">
        <v>11</v>
      </c>
      <c r="B1124" s="7">
        <v>19</v>
      </c>
      <c r="C1124" s="7">
        <v>21923</v>
      </c>
      <c r="D1124" s="9">
        <f>+VLOOKUP(A1124,Regiones!$A$2:$C$26,3,FALSE)</f>
        <v>10060574</v>
      </c>
      <c r="E1124" s="11">
        <f t="shared" si="0"/>
        <v>2.17910031773535E-3</v>
      </c>
      <c r="F1124" s="11">
        <f t="shared" si="1"/>
        <v>4.3227354622112017E-2</v>
      </c>
    </row>
    <row r="1125" spans="1:6" ht="15.75" customHeight="1">
      <c r="A1125" s="5">
        <v>11</v>
      </c>
      <c r="B1125" s="7">
        <v>20</v>
      </c>
      <c r="C1125" s="7">
        <v>20197</v>
      </c>
      <c r="D1125" s="9">
        <f>+VLOOKUP(A1125,Regiones!$A$2:$C$26,3,FALSE)</f>
        <v>10060574</v>
      </c>
      <c r="E1125" s="11">
        <f t="shared" si="0"/>
        <v>2.0075395300506709E-3</v>
      </c>
      <c r="F1125" s="11">
        <f t="shared" si="1"/>
        <v>4.523489415216269E-2</v>
      </c>
    </row>
    <row r="1126" spans="1:6" ht="15.75" customHeight="1">
      <c r="A1126" s="5">
        <v>11</v>
      </c>
      <c r="B1126" s="7">
        <v>21</v>
      </c>
      <c r="C1126" s="7">
        <v>17747</v>
      </c>
      <c r="D1126" s="9">
        <f>+VLOOKUP(A1126,Regiones!$A$2:$C$26,3,FALSE)</f>
        <v>10060574</v>
      </c>
      <c r="E1126" s="11">
        <f t="shared" si="0"/>
        <v>1.7640146576129751E-3</v>
      </c>
      <c r="F1126" s="11">
        <f t="shared" si="1"/>
        <v>4.6998908809775662E-2</v>
      </c>
    </row>
    <row r="1127" spans="1:6" ht="15.75" customHeight="1">
      <c r="A1127" s="5">
        <v>11</v>
      </c>
      <c r="B1127" s="7">
        <v>22</v>
      </c>
      <c r="C1127" s="7">
        <v>17430</v>
      </c>
      <c r="D1127" s="9">
        <f>+VLOOKUP(A1127,Regiones!$A$2:$C$26,3,FALSE)</f>
        <v>10060574</v>
      </c>
      <c r="E1127" s="11">
        <f t="shared" si="0"/>
        <v>1.7325055210567508E-3</v>
      </c>
      <c r="F1127" s="11">
        <f t="shared" si="1"/>
        <v>4.8731414330832411E-2</v>
      </c>
    </row>
    <row r="1128" spans="1:6" ht="15.75" customHeight="1">
      <c r="A1128" s="5">
        <v>11</v>
      </c>
      <c r="B1128" s="7">
        <v>23</v>
      </c>
      <c r="C1128" s="7">
        <v>17516</v>
      </c>
      <c r="D1128" s="9">
        <f>+VLOOKUP(A1128,Regiones!$A$2:$C$26,3,FALSE)</f>
        <v>10060574</v>
      </c>
      <c r="E1128" s="11">
        <f t="shared" si="0"/>
        <v>1.7410537410688495E-3</v>
      </c>
      <c r="F1128" s="11">
        <f t="shared" si="1"/>
        <v>5.0472468071901262E-2</v>
      </c>
    </row>
    <row r="1129" spans="1:6" ht="15.75" customHeight="1">
      <c r="A1129" s="5">
        <v>11</v>
      </c>
      <c r="B1129" s="7">
        <v>24</v>
      </c>
      <c r="C1129" s="7">
        <v>17254</v>
      </c>
      <c r="D1129" s="9">
        <f>+VLOOKUP(A1129,Regiones!$A$2:$C$26,3,FALSE)</f>
        <v>10060574</v>
      </c>
      <c r="E1129" s="11">
        <f t="shared" si="0"/>
        <v>1.7150114894040837E-3</v>
      </c>
      <c r="F1129" s="11">
        <f t="shared" si="1"/>
        <v>5.2187479561305344E-2</v>
      </c>
    </row>
    <row r="1130" spans="1:6" ht="15.75" customHeight="1">
      <c r="A1130" s="5">
        <v>11</v>
      </c>
      <c r="B1130" s="7">
        <v>25</v>
      </c>
      <c r="C1130" s="7">
        <v>16593</v>
      </c>
      <c r="D1130" s="9">
        <f>+VLOOKUP(A1130,Regiones!$A$2:$C$26,3,FALSE)</f>
        <v>10060574</v>
      </c>
      <c r="E1130" s="11">
        <f t="shared" si="0"/>
        <v>1.6493094727994646E-3</v>
      </c>
      <c r="F1130" s="11">
        <f t="shared" si="1"/>
        <v>5.3836789034104812E-2</v>
      </c>
    </row>
    <row r="1131" spans="1:6" ht="15.75" customHeight="1">
      <c r="A1131" s="5">
        <v>11</v>
      </c>
      <c r="B1131" s="7">
        <v>26</v>
      </c>
      <c r="C1131" s="7">
        <v>15984</v>
      </c>
      <c r="D1131" s="9">
        <f>+VLOOKUP(A1131,Regiones!$A$2:$C$26,3,FALSE)</f>
        <v>10060574</v>
      </c>
      <c r="E1131" s="11">
        <f t="shared" si="0"/>
        <v>1.5887761473649515E-3</v>
      </c>
      <c r="F1131" s="11">
        <f t="shared" si="1"/>
        <v>5.5425565181469766E-2</v>
      </c>
    </row>
    <row r="1132" spans="1:6" ht="15.75" customHeight="1">
      <c r="A1132" s="5">
        <v>11</v>
      </c>
      <c r="B1132" s="7">
        <v>27</v>
      </c>
      <c r="C1132" s="7">
        <v>16279</v>
      </c>
      <c r="D1132" s="9">
        <f>+VLOOKUP(A1132,Regiones!$A$2:$C$26,3,FALSE)</f>
        <v>10060574</v>
      </c>
      <c r="E1132" s="11">
        <f t="shared" si="0"/>
        <v>1.6180985299645925E-3</v>
      </c>
      <c r="F1132" s="11">
        <f t="shared" si="1"/>
        <v>5.7043663711434357E-2</v>
      </c>
    </row>
    <row r="1133" spans="1:6" ht="15.75" customHeight="1">
      <c r="A1133" s="5">
        <v>11</v>
      </c>
      <c r="B1133" s="7">
        <v>28</v>
      </c>
      <c r="C1133" s="7">
        <v>16908</v>
      </c>
      <c r="D1133" s="9">
        <f>+VLOOKUP(A1133,Regiones!$A$2:$C$26,3,FALSE)</f>
        <v>10060574</v>
      </c>
      <c r="E1133" s="11">
        <f t="shared" si="0"/>
        <v>1.680619813541454E-3</v>
      </c>
      <c r="F1133" s="11">
        <f t="shared" si="1"/>
        <v>5.8724283524975808E-2</v>
      </c>
    </row>
    <row r="1134" spans="1:6" ht="15.75" customHeight="1">
      <c r="A1134" s="5">
        <v>11</v>
      </c>
      <c r="B1134" s="7">
        <v>29</v>
      </c>
      <c r="C1134" s="7">
        <v>16237</v>
      </c>
      <c r="D1134" s="9">
        <f>+VLOOKUP(A1134,Regiones!$A$2:$C$26,3,FALSE)</f>
        <v>10060574</v>
      </c>
      <c r="E1134" s="11">
        <f t="shared" si="0"/>
        <v>1.6139238178656606E-3</v>
      </c>
      <c r="F1134" s="11">
        <f t="shared" si="1"/>
        <v>6.0338207342841468E-2</v>
      </c>
    </row>
    <row r="1135" spans="1:6" ht="15.75" customHeight="1">
      <c r="A1135" s="5">
        <v>11</v>
      </c>
      <c r="B1135" s="7">
        <v>30</v>
      </c>
      <c r="C1135" s="7">
        <v>17223</v>
      </c>
      <c r="D1135" s="9">
        <f>+VLOOKUP(A1135,Regiones!$A$2:$C$26,3,FALSE)</f>
        <v>10060574</v>
      </c>
      <c r="E1135" s="11">
        <f t="shared" si="0"/>
        <v>1.7119301542834434E-3</v>
      </c>
      <c r="F1135" s="11">
        <f t="shared" si="1"/>
        <v>6.2050137497124909E-2</v>
      </c>
    </row>
    <row r="1136" spans="1:6" ht="15.75" customHeight="1">
      <c r="A1136" s="5">
        <v>11</v>
      </c>
      <c r="B1136" s="7">
        <v>31</v>
      </c>
      <c r="C1136" s="7">
        <v>15980</v>
      </c>
      <c r="D1136" s="9">
        <f>+VLOOKUP(A1136,Regiones!$A$2:$C$26,3,FALSE)</f>
        <v>10060574</v>
      </c>
      <c r="E1136" s="11">
        <f t="shared" si="0"/>
        <v>1.5883785557364819E-3</v>
      </c>
      <c r="F1136" s="11">
        <f t="shared" si="1"/>
        <v>6.3638516052861388E-2</v>
      </c>
    </row>
    <row r="1137" spans="1:6" ht="15.75" customHeight="1">
      <c r="A1137" s="5">
        <v>11</v>
      </c>
      <c r="B1137" s="7">
        <v>32</v>
      </c>
      <c r="C1137" s="7">
        <v>15084</v>
      </c>
      <c r="D1137" s="9">
        <f>+VLOOKUP(A1137,Regiones!$A$2:$C$26,3,FALSE)</f>
        <v>10060574</v>
      </c>
      <c r="E1137" s="11">
        <f t="shared" si="0"/>
        <v>1.4993180309592674E-3</v>
      </c>
      <c r="F1137" s="11">
        <f t="shared" si="1"/>
        <v>6.513783408382065E-2</v>
      </c>
    </row>
    <row r="1138" spans="1:6" ht="15.75" customHeight="1">
      <c r="A1138" s="5">
        <v>11</v>
      </c>
      <c r="B1138" s="7">
        <v>33</v>
      </c>
      <c r="C1138" s="7">
        <v>14565</v>
      </c>
      <c r="D1138" s="9">
        <f>+VLOOKUP(A1138,Regiones!$A$2:$C$26,3,FALSE)</f>
        <v>10060574</v>
      </c>
      <c r="E1138" s="11">
        <f t="shared" si="0"/>
        <v>1.4477305171653229E-3</v>
      </c>
      <c r="F1138" s="11">
        <f t="shared" si="1"/>
        <v>6.6585564600985969E-2</v>
      </c>
    </row>
    <row r="1139" spans="1:6" ht="15.75" customHeight="1">
      <c r="A1139" s="5">
        <v>11</v>
      </c>
      <c r="B1139" s="7">
        <v>34</v>
      </c>
      <c r="C1139" s="7">
        <v>13944</v>
      </c>
      <c r="D1139" s="9">
        <f>+VLOOKUP(A1139,Regiones!$A$2:$C$26,3,FALSE)</f>
        <v>10060574</v>
      </c>
      <c r="E1139" s="11">
        <f t="shared" si="0"/>
        <v>1.3860044168454006E-3</v>
      </c>
      <c r="F1139" s="11">
        <f t="shared" si="1"/>
        <v>6.7971569017831371E-2</v>
      </c>
    </row>
    <row r="1140" spans="1:6" ht="15.75" customHeight="1">
      <c r="A1140" s="5">
        <v>11</v>
      </c>
      <c r="B1140" s="7">
        <v>35</v>
      </c>
      <c r="C1140" s="7">
        <v>13765</v>
      </c>
      <c r="D1140" s="9">
        <f>+VLOOKUP(A1140,Regiones!$A$2:$C$26,3,FALSE)</f>
        <v>10060574</v>
      </c>
      <c r="E1140" s="11">
        <f t="shared" si="0"/>
        <v>1.3682121914713812E-3</v>
      </c>
      <c r="F1140" s="11">
        <f t="shared" si="1"/>
        <v>6.9339781209302759E-2</v>
      </c>
    </row>
    <row r="1141" spans="1:6" ht="15.75" customHeight="1">
      <c r="A1141" s="5">
        <v>11</v>
      </c>
      <c r="B1141" s="7">
        <v>36</v>
      </c>
      <c r="C1141" s="7">
        <v>13009</v>
      </c>
      <c r="D1141" s="9">
        <f>+VLOOKUP(A1141,Regiones!$A$2:$C$26,3,FALSE)</f>
        <v>10060574</v>
      </c>
      <c r="E1141" s="11">
        <f t="shared" si="0"/>
        <v>1.2930673736906066E-3</v>
      </c>
      <c r="F1141" s="11">
        <f t="shared" si="1"/>
        <v>7.063284858299336E-2</v>
      </c>
    </row>
    <row r="1142" spans="1:6" ht="15.75" customHeight="1">
      <c r="A1142" s="5">
        <v>11</v>
      </c>
      <c r="B1142" s="7">
        <v>37</v>
      </c>
      <c r="C1142" s="7">
        <v>12547</v>
      </c>
      <c r="D1142" s="9">
        <f>+VLOOKUP(A1142,Regiones!$A$2:$C$26,3,FALSE)</f>
        <v>10060574</v>
      </c>
      <c r="E1142" s="11">
        <f t="shared" si="0"/>
        <v>1.2471455406023553E-3</v>
      </c>
      <c r="F1142" s="11">
        <f t="shared" si="1"/>
        <v>7.187999412359572E-2</v>
      </c>
    </row>
    <row r="1143" spans="1:6" ht="15.75" customHeight="1">
      <c r="A1143" s="5">
        <v>11</v>
      </c>
      <c r="B1143" s="7">
        <v>38</v>
      </c>
      <c r="C1143" s="7">
        <v>12088</v>
      </c>
      <c r="D1143" s="9">
        <f>+VLOOKUP(A1143,Regiones!$A$2:$C$26,3,FALSE)</f>
        <v>10060574</v>
      </c>
      <c r="E1143" s="11">
        <f t="shared" si="0"/>
        <v>1.2015219012354564E-3</v>
      </c>
      <c r="F1143" s="11">
        <f t="shared" si="1"/>
        <v>7.3081516024831178E-2</v>
      </c>
    </row>
    <row r="1144" spans="1:6" ht="15.75" customHeight="1">
      <c r="A1144" s="5">
        <v>11</v>
      </c>
      <c r="B1144" s="7">
        <v>39</v>
      </c>
      <c r="C1144" s="7">
        <v>11824</v>
      </c>
      <c r="D1144" s="9">
        <f>+VLOOKUP(A1144,Regiones!$A$2:$C$26,3,FALSE)</f>
        <v>10060574</v>
      </c>
      <c r="E1144" s="11">
        <f t="shared" si="0"/>
        <v>1.1752808537564556E-3</v>
      </c>
      <c r="F1144" s="11">
        <f t="shared" si="1"/>
        <v>7.4256796878587633E-2</v>
      </c>
    </row>
    <row r="1145" spans="1:6" ht="15.75" customHeight="1">
      <c r="A1145" s="5">
        <v>11</v>
      </c>
      <c r="B1145" s="7">
        <v>40</v>
      </c>
      <c r="C1145" s="7">
        <v>12106</v>
      </c>
      <c r="D1145" s="9">
        <f>+VLOOKUP(A1145,Regiones!$A$2:$C$26,3,FALSE)</f>
        <v>10060574</v>
      </c>
      <c r="E1145" s="11">
        <f t="shared" si="0"/>
        <v>1.2033110635635701E-3</v>
      </c>
      <c r="F1145" s="11">
        <f t="shared" si="1"/>
        <v>7.5460107942151203E-2</v>
      </c>
    </row>
    <row r="1146" spans="1:6" ht="15.75" customHeight="1">
      <c r="A1146" s="5">
        <v>11</v>
      </c>
      <c r="B1146" s="7">
        <v>41</v>
      </c>
      <c r="C1146" s="7">
        <v>11004</v>
      </c>
      <c r="D1146" s="9">
        <f>+VLOOKUP(A1146,Regiones!$A$2:$C$26,3,FALSE)</f>
        <v>10060574</v>
      </c>
      <c r="E1146" s="11">
        <f t="shared" si="0"/>
        <v>1.0937745699201656E-3</v>
      </c>
      <c r="F1146" s="11">
        <f t="shared" si="1"/>
        <v>7.6553882512071375E-2</v>
      </c>
    </row>
    <row r="1147" spans="1:6" ht="15.75" customHeight="1">
      <c r="A1147" s="5">
        <v>11</v>
      </c>
      <c r="B1147" s="7">
        <v>42</v>
      </c>
      <c r="C1147" s="7">
        <v>11032</v>
      </c>
      <c r="D1147" s="9">
        <f>+VLOOKUP(A1147,Regiones!$A$2:$C$26,3,FALSE)</f>
        <v>10060574</v>
      </c>
      <c r="E1147" s="11">
        <f t="shared" si="0"/>
        <v>1.0965577113194536E-3</v>
      </c>
      <c r="F1147" s="11">
        <f t="shared" si="1"/>
        <v>7.7650440223390835E-2</v>
      </c>
    </row>
    <row r="1148" spans="1:6" ht="15.75" customHeight="1">
      <c r="A1148" s="5">
        <v>11</v>
      </c>
      <c r="B1148" s="7">
        <v>43</v>
      </c>
      <c r="C1148" s="7">
        <v>11018</v>
      </c>
      <c r="D1148" s="9">
        <f>+VLOOKUP(A1148,Regiones!$A$2:$C$26,3,FALSE)</f>
        <v>10060574</v>
      </c>
      <c r="E1148" s="11">
        <f t="shared" si="0"/>
        <v>1.0951661406198095E-3</v>
      </c>
      <c r="F1148" s="11">
        <f t="shared" si="1"/>
        <v>7.8745606364010651E-2</v>
      </c>
    </row>
    <row r="1149" spans="1:6" ht="15.75" customHeight="1">
      <c r="A1149" s="5">
        <v>11</v>
      </c>
      <c r="B1149" s="7">
        <v>44</v>
      </c>
      <c r="C1149" s="7">
        <v>10875</v>
      </c>
      <c r="D1149" s="9">
        <f>+VLOOKUP(A1149,Regiones!$A$2:$C$26,3,FALSE)</f>
        <v>10060574</v>
      </c>
      <c r="E1149" s="11">
        <f t="shared" si="0"/>
        <v>1.0809522399020176E-3</v>
      </c>
      <c r="F1149" s="11">
        <f t="shared" si="1"/>
        <v>7.9826558603912662E-2</v>
      </c>
    </row>
    <row r="1150" spans="1:6" ht="15.75" customHeight="1">
      <c r="A1150" s="5">
        <v>11</v>
      </c>
      <c r="B1150" s="7">
        <v>45</v>
      </c>
      <c r="C1150" s="7">
        <v>11317</v>
      </c>
      <c r="D1150" s="9">
        <f>+VLOOKUP(A1150,Regiones!$A$2:$C$26,3,FALSE)</f>
        <v>10060574</v>
      </c>
      <c r="E1150" s="11">
        <f t="shared" si="0"/>
        <v>1.1248861148479203E-3</v>
      </c>
      <c r="F1150" s="11">
        <f t="shared" si="1"/>
        <v>8.0951444718760576E-2</v>
      </c>
    </row>
    <row r="1151" spans="1:6" ht="15.75" customHeight="1">
      <c r="A1151" s="5">
        <v>11</v>
      </c>
      <c r="B1151" s="7">
        <v>46</v>
      </c>
      <c r="C1151" s="7">
        <v>10898</v>
      </c>
      <c r="D1151" s="9">
        <f>+VLOOKUP(A1151,Regiones!$A$2:$C$26,3,FALSE)</f>
        <v>10060574</v>
      </c>
      <c r="E1151" s="11">
        <f t="shared" si="0"/>
        <v>1.0832383917657184E-3</v>
      </c>
      <c r="F1151" s="11">
        <f t="shared" si="1"/>
        <v>8.2034683110526294E-2</v>
      </c>
    </row>
    <row r="1152" spans="1:6" ht="15.75" customHeight="1">
      <c r="A1152" s="5">
        <v>11</v>
      </c>
      <c r="B1152" s="7">
        <v>47</v>
      </c>
      <c r="C1152" s="7">
        <v>10789</v>
      </c>
      <c r="D1152" s="9">
        <f>+VLOOKUP(A1152,Regiones!$A$2:$C$26,3,FALSE)</f>
        <v>10060574</v>
      </c>
      <c r="E1152" s="11">
        <f t="shared" si="0"/>
        <v>1.0724040198899188E-3</v>
      </c>
      <c r="F1152" s="11">
        <f t="shared" si="1"/>
        <v>8.3107087130416216E-2</v>
      </c>
    </row>
    <row r="1153" spans="1:6" ht="15.75" customHeight="1">
      <c r="A1153" s="5">
        <v>11</v>
      </c>
      <c r="B1153" s="7">
        <v>48</v>
      </c>
      <c r="C1153" s="7">
        <v>10713</v>
      </c>
      <c r="D1153" s="9">
        <f>+VLOOKUP(A1153,Regiones!$A$2:$C$26,3,FALSE)</f>
        <v>10060574</v>
      </c>
      <c r="E1153" s="11">
        <f t="shared" si="0"/>
        <v>1.0648497789489944E-3</v>
      </c>
      <c r="F1153" s="11">
        <f t="shared" si="1"/>
        <v>8.4171936909365211E-2</v>
      </c>
    </row>
    <row r="1154" spans="1:6" ht="15.75" customHeight="1">
      <c r="A1154" s="5">
        <v>11</v>
      </c>
      <c r="B1154" s="7">
        <v>49</v>
      </c>
      <c r="C1154" s="7">
        <v>10108</v>
      </c>
      <c r="D1154" s="9">
        <f>+VLOOKUP(A1154,Regiones!$A$2:$C$26,3,FALSE)</f>
        <v>10060574</v>
      </c>
      <c r="E1154" s="11">
        <f t="shared" si="0"/>
        <v>1.0047140451429511E-3</v>
      </c>
      <c r="F1154" s="11">
        <f t="shared" si="1"/>
        <v>8.517665095450816E-2</v>
      </c>
    </row>
    <row r="1155" spans="1:6" ht="15.75" customHeight="1">
      <c r="A1155" s="5">
        <v>11</v>
      </c>
      <c r="B1155" s="7">
        <v>50</v>
      </c>
      <c r="C1155" s="7">
        <v>10962</v>
      </c>
      <c r="D1155" s="9">
        <f>+VLOOKUP(A1155,Regiones!$A$2:$C$26,3,FALSE)</f>
        <v>10060574</v>
      </c>
      <c r="E1155" s="11">
        <f t="shared" si="0"/>
        <v>1.0895998578212337E-3</v>
      </c>
      <c r="F1155" s="11">
        <f t="shared" si="1"/>
        <v>8.6266250812329387E-2</v>
      </c>
    </row>
    <row r="1156" spans="1:6" ht="15.75" customHeight="1">
      <c r="A1156" s="5">
        <v>11</v>
      </c>
      <c r="B1156" s="7">
        <v>51</v>
      </c>
      <c r="C1156" s="7">
        <v>9741</v>
      </c>
      <c r="D1156" s="9">
        <f>+VLOOKUP(A1156,Regiones!$A$2:$C$26,3,FALSE)</f>
        <v>10060574</v>
      </c>
      <c r="E1156" s="11">
        <f t="shared" si="0"/>
        <v>9.6823501323085545E-4</v>
      </c>
      <c r="F1156" s="11">
        <f t="shared" si="1"/>
        <v>8.7234485825560246E-2</v>
      </c>
    </row>
    <row r="1157" spans="1:6" ht="15.75" customHeight="1">
      <c r="A1157" s="5">
        <v>11</v>
      </c>
      <c r="B1157" s="7">
        <v>52</v>
      </c>
      <c r="C1157" s="7">
        <v>9676</v>
      </c>
      <c r="D1157" s="9">
        <f>+VLOOKUP(A1157,Regiones!$A$2:$C$26,3,FALSE)</f>
        <v>10060574</v>
      </c>
      <c r="E1157" s="11">
        <f t="shared" si="0"/>
        <v>9.6177414926822266E-4</v>
      </c>
      <c r="F1157" s="11">
        <f t="shared" si="1"/>
        <v>8.8196259974828467E-2</v>
      </c>
    </row>
    <row r="1158" spans="1:6" ht="15.75" customHeight="1">
      <c r="A1158" s="5">
        <v>11</v>
      </c>
      <c r="B1158" s="7">
        <v>53</v>
      </c>
      <c r="C1158" s="7">
        <v>9998</v>
      </c>
      <c r="D1158" s="9">
        <f>+VLOOKUP(A1158,Regiones!$A$2:$C$26,3,FALSE)</f>
        <v>10060574</v>
      </c>
      <c r="E1158" s="11">
        <f t="shared" si="0"/>
        <v>9.9378027536003413E-4</v>
      </c>
      <c r="F1158" s="11">
        <f t="shared" si="1"/>
        <v>8.9190040250188507E-2</v>
      </c>
    </row>
    <row r="1159" spans="1:6" ht="15.75" customHeight="1">
      <c r="A1159" s="5">
        <v>11</v>
      </c>
      <c r="B1159" s="7">
        <v>54</v>
      </c>
      <c r="C1159" s="7">
        <v>9582</v>
      </c>
      <c r="D1159" s="9">
        <f>+VLOOKUP(A1159,Regiones!$A$2:$C$26,3,FALSE)</f>
        <v>10060574</v>
      </c>
      <c r="E1159" s="11">
        <f t="shared" si="0"/>
        <v>9.524307459991845E-4</v>
      </c>
      <c r="F1159" s="11">
        <f t="shared" si="1"/>
        <v>9.014247099618769E-2</v>
      </c>
    </row>
    <row r="1160" spans="1:6" ht="15.75" customHeight="1">
      <c r="A1160" s="5">
        <v>11</v>
      </c>
      <c r="B1160" s="7">
        <v>55</v>
      </c>
      <c r="C1160" s="7">
        <v>9050</v>
      </c>
      <c r="D1160" s="9">
        <f>+VLOOKUP(A1160,Regiones!$A$2:$C$26,3,FALSE)</f>
        <v>10060574</v>
      </c>
      <c r="E1160" s="11">
        <f t="shared" si="0"/>
        <v>8.9955105941271342E-4</v>
      </c>
      <c r="F1160" s="11">
        <f t="shared" si="1"/>
        <v>9.10420220556004E-2</v>
      </c>
    </row>
    <row r="1161" spans="1:6" ht="15.75" customHeight="1">
      <c r="A1161" s="5">
        <v>11</v>
      </c>
      <c r="B1161" s="7">
        <v>56</v>
      </c>
      <c r="C1161" s="7">
        <v>8737</v>
      </c>
      <c r="D1161" s="9">
        <f>+VLOOKUP(A1161,Regiones!$A$2:$C$26,3,FALSE)</f>
        <v>10060574</v>
      </c>
      <c r="E1161" s="11">
        <f t="shared" si="0"/>
        <v>8.684395144849588E-4</v>
      </c>
      <c r="F1161" s="11">
        <f t="shared" si="1"/>
        <v>9.1910461570085353E-2</v>
      </c>
    </row>
    <row r="1162" spans="1:6" ht="15.75" customHeight="1">
      <c r="A1162" s="5">
        <v>11</v>
      </c>
      <c r="B1162" s="7">
        <v>57</v>
      </c>
      <c r="C1162" s="7">
        <v>8747</v>
      </c>
      <c r="D1162" s="9">
        <f>+VLOOKUP(A1162,Regiones!$A$2:$C$26,3,FALSE)</f>
        <v>10060574</v>
      </c>
      <c r="E1162" s="11">
        <f t="shared" si="0"/>
        <v>8.6943349355613311E-4</v>
      </c>
      <c r="F1162" s="11">
        <f t="shared" si="1"/>
        <v>9.2779895063641482E-2</v>
      </c>
    </row>
    <row r="1163" spans="1:6" ht="15.75" customHeight="1">
      <c r="A1163" s="5">
        <v>11</v>
      </c>
      <c r="B1163" s="7">
        <v>58</v>
      </c>
      <c r="C1163" s="7">
        <v>8206</v>
      </c>
      <c r="D1163" s="9">
        <f>+VLOOKUP(A1163,Regiones!$A$2:$C$26,3,FALSE)</f>
        <v>10060574</v>
      </c>
      <c r="E1163" s="11">
        <f t="shared" si="0"/>
        <v>8.1565922580560516E-4</v>
      </c>
      <c r="F1163" s="11">
        <f t="shared" si="1"/>
        <v>9.3595554289447089E-2</v>
      </c>
    </row>
    <row r="1164" spans="1:6" ht="15.75" customHeight="1">
      <c r="A1164" s="5">
        <v>11</v>
      </c>
      <c r="B1164" s="7">
        <v>59</v>
      </c>
      <c r="C1164" s="7">
        <v>7963</v>
      </c>
      <c r="D1164" s="9">
        <f>+VLOOKUP(A1164,Regiones!$A$2:$C$26,3,FALSE)</f>
        <v>10060574</v>
      </c>
      <c r="E1164" s="11">
        <f t="shared" si="0"/>
        <v>7.9150553437607038E-4</v>
      </c>
      <c r="F1164" s="11">
        <f t="shared" si="1"/>
        <v>9.4387059823823158E-2</v>
      </c>
    </row>
    <row r="1165" spans="1:6" ht="15.75" customHeight="1">
      <c r="A1165" s="5">
        <v>11</v>
      </c>
      <c r="B1165" s="7">
        <v>60</v>
      </c>
      <c r="C1165" s="7">
        <v>7656</v>
      </c>
      <c r="D1165" s="9">
        <f>+VLOOKUP(A1165,Regiones!$A$2:$C$26,3,FALSE)</f>
        <v>10060574</v>
      </c>
      <c r="E1165" s="11">
        <f t="shared" si="0"/>
        <v>7.6099037689102036E-4</v>
      </c>
      <c r="F1165" s="11">
        <f t="shared" si="1"/>
        <v>9.5148050200714179E-2</v>
      </c>
    </row>
    <row r="1166" spans="1:6" ht="15.75" customHeight="1">
      <c r="A1166" s="5">
        <v>11</v>
      </c>
      <c r="B1166" s="7">
        <v>61</v>
      </c>
      <c r="C1166" s="7">
        <v>6568</v>
      </c>
      <c r="D1166" s="9">
        <f>+VLOOKUP(A1166,Regiones!$A$2:$C$26,3,FALSE)</f>
        <v>10060574</v>
      </c>
      <c r="E1166" s="11">
        <f t="shared" si="0"/>
        <v>6.5284545394725987E-4</v>
      </c>
      <c r="F1166" s="11">
        <f t="shared" si="1"/>
        <v>9.5800895654661433E-2</v>
      </c>
    </row>
    <row r="1167" spans="1:6" ht="15.75" customHeight="1">
      <c r="A1167" s="5">
        <v>11</v>
      </c>
      <c r="B1167" s="7">
        <v>62</v>
      </c>
      <c r="C1167" s="7">
        <v>6493</v>
      </c>
      <c r="D1167" s="9">
        <f>+VLOOKUP(A1167,Regiones!$A$2:$C$26,3,FALSE)</f>
        <v>10060574</v>
      </c>
      <c r="E1167" s="11">
        <f t="shared" si="0"/>
        <v>6.4539061091345288E-4</v>
      </c>
      <c r="F1167" s="11">
        <f t="shared" si="1"/>
        <v>9.6446286265574888E-2</v>
      </c>
    </row>
    <row r="1168" spans="1:6" ht="15.75" customHeight="1">
      <c r="A1168" s="5">
        <v>11</v>
      </c>
      <c r="B1168" s="7">
        <v>63</v>
      </c>
      <c r="C1168" s="7">
        <v>5958</v>
      </c>
      <c r="D1168" s="9">
        <f>+VLOOKUP(A1168,Regiones!$A$2:$C$26,3,FALSE)</f>
        <v>10060574</v>
      </c>
      <c r="E1168" s="11">
        <f t="shared" si="0"/>
        <v>5.9221273060562944E-4</v>
      </c>
      <c r="F1168" s="11">
        <f t="shared" si="1"/>
        <v>9.7038498996180514E-2</v>
      </c>
    </row>
    <row r="1169" spans="1:6" ht="15.75" customHeight="1">
      <c r="A1169" s="5">
        <v>11</v>
      </c>
      <c r="B1169" s="7">
        <v>64</v>
      </c>
      <c r="C1169" s="7">
        <v>5550</v>
      </c>
      <c r="D1169" s="9">
        <f>+VLOOKUP(A1169,Regiones!$A$2:$C$26,3,FALSE)</f>
        <v>10060574</v>
      </c>
      <c r="E1169" s="11">
        <f t="shared" si="0"/>
        <v>5.5165838450171932E-4</v>
      </c>
      <c r="F1169" s="11">
        <f t="shared" si="1"/>
        <v>9.7590157380682233E-2</v>
      </c>
    </row>
    <row r="1170" spans="1:6" ht="15.75" customHeight="1">
      <c r="A1170" s="5">
        <v>11</v>
      </c>
      <c r="B1170" s="7">
        <v>65</v>
      </c>
      <c r="C1170" s="7">
        <v>5809</v>
      </c>
      <c r="D1170" s="9">
        <f>+VLOOKUP(A1170,Regiones!$A$2:$C$26,3,FALSE)</f>
        <v>10060574</v>
      </c>
      <c r="E1170" s="11">
        <f t="shared" si="0"/>
        <v>5.774024424451328E-4</v>
      </c>
      <c r="F1170" s="11">
        <f t="shared" si="1"/>
        <v>9.8167559823127359E-2</v>
      </c>
    </row>
    <row r="1171" spans="1:6" ht="15.75" customHeight="1">
      <c r="A1171" s="5">
        <v>11</v>
      </c>
      <c r="B1171" s="7">
        <v>66</v>
      </c>
      <c r="C1171" s="7">
        <v>5156</v>
      </c>
      <c r="D1171" s="9">
        <f>+VLOOKUP(A1171,Regiones!$A$2:$C$26,3,FALSE)</f>
        <v>10060574</v>
      </c>
      <c r="E1171" s="11">
        <f t="shared" si="0"/>
        <v>5.124956090974531E-4</v>
      </c>
      <c r="F1171" s="11">
        <f t="shared" si="1"/>
        <v>9.8680055432224814E-2</v>
      </c>
    </row>
    <row r="1172" spans="1:6" ht="15.75" customHeight="1">
      <c r="A1172" s="5">
        <v>11</v>
      </c>
      <c r="B1172" s="7">
        <v>67</v>
      </c>
      <c r="C1172" s="7">
        <v>5090</v>
      </c>
      <c r="D1172" s="9">
        <f>+VLOOKUP(A1172,Regiones!$A$2:$C$26,3,FALSE)</f>
        <v>10060574</v>
      </c>
      <c r="E1172" s="11">
        <f t="shared" si="0"/>
        <v>5.0593534722770286E-4</v>
      </c>
      <c r="F1172" s="11">
        <f t="shared" si="1"/>
        <v>9.9185990779452518E-2</v>
      </c>
    </row>
    <row r="1173" spans="1:6" ht="15.75" customHeight="1">
      <c r="A1173" s="5">
        <v>11</v>
      </c>
      <c r="B1173" s="7">
        <v>68</v>
      </c>
      <c r="C1173" s="7">
        <v>4808</v>
      </c>
      <c r="D1173" s="9">
        <f>+VLOOKUP(A1173,Regiones!$A$2:$C$26,3,FALSE)</f>
        <v>10060574</v>
      </c>
      <c r="E1173" s="11">
        <f t="shared" si="0"/>
        <v>4.7790513742058851E-4</v>
      </c>
      <c r="F1173" s="11">
        <f t="shared" si="1"/>
        <v>9.9663895916873108E-2</v>
      </c>
    </row>
    <row r="1174" spans="1:6" ht="15.75" customHeight="1">
      <c r="A1174" s="5">
        <v>11</v>
      </c>
      <c r="B1174" s="7">
        <v>69</v>
      </c>
      <c r="C1174" s="7">
        <v>4270</v>
      </c>
      <c r="D1174" s="9">
        <f>+VLOOKUP(A1174,Regiones!$A$2:$C$26,3,FALSE)</f>
        <v>10060574</v>
      </c>
      <c r="E1174" s="11">
        <f t="shared" si="0"/>
        <v>4.2442906339141287E-4</v>
      </c>
      <c r="F1174" s="11">
        <f t="shared" si="1"/>
        <v>0.10008832498026451</v>
      </c>
    </row>
    <row r="1175" spans="1:6" ht="15.75" customHeight="1">
      <c r="A1175" s="5">
        <v>11</v>
      </c>
      <c r="B1175" s="7">
        <v>70</v>
      </c>
      <c r="C1175" s="7">
        <v>4822</v>
      </c>
      <c r="D1175" s="9">
        <f>+VLOOKUP(A1175,Regiones!$A$2:$C$26,3,FALSE)</f>
        <v>10060574</v>
      </c>
      <c r="E1175" s="11">
        <f t="shared" si="0"/>
        <v>4.7929670812023252E-4</v>
      </c>
      <c r="F1175" s="11">
        <f t="shared" si="1"/>
        <v>0.10056762168838475</v>
      </c>
    </row>
    <row r="1176" spans="1:6" ht="15.75" customHeight="1">
      <c r="A1176" s="5">
        <v>11</v>
      </c>
      <c r="B1176" s="7">
        <v>71</v>
      </c>
      <c r="C1176" s="7">
        <v>3991</v>
      </c>
      <c r="D1176" s="9">
        <f>+VLOOKUP(A1176,Regiones!$A$2:$C$26,3,FALSE)</f>
        <v>10060574</v>
      </c>
      <c r="E1176" s="11">
        <f t="shared" si="0"/>
        <v>3.9669704730565077E-4</v>
      </c>
      <c r="F1176" s="11">
        <f t="shared" si="1"/>
        <v>0.10096431873569039</v>
      </c>
    </row>
    <row r="1177" spans="1:6" ht="15.75" customHeight="1">
      <c r="A1177" s="5">
        <v>11</v>
      </c>
      <c r="B1177" s="7">
        <v>72</v>
      </c>
      <c r="C1177" s="7">
        <v>3773</v>
      </c>
      <c r="D1177" s="9">
        <f>+VLOOKUP(A1177,Regiones!$A$2:$C$26,3,FALSE)</f>
        <v>10060574</v>
      </c>
      <c r="E1177" s="11">
        <f t="shared" si="0"/>
        <v>3.750283035540517E-4</v>
      </c>
      <c r="F1177" s="11">
        <f t="shared" si="1"/>
        <v>0.10133934703924445</v>
      </c>
    </row>
    <row r="1178" spans="1:6" ht="15.75" customHeight="1">
      <c r="A1178" s="5">
        <v>11</v>
      </c>
      <c r="B1178" s="7">
        <v>73</v>
      </c>
      <c r="C1178" s="7">
        <v>3687</v>
      </c>
      <c r="D1178" s="9">
        <f>+VLOOKUP(A1178,Regiones!$A$2:$C$26,3,FALSE)</f>
        <v>10060574</v>
      </c>
      <c r="E1178" s="11">
        <f t="shared" si="0"/>
        <v>3.6648008354195295E-4</v>
      </c>
      <c r="F1178" s="11">
        <f t="shared" si="1"/>
        <v>0.1017058271227864</v>
      </c>
    </row>
    <row r="1179" spans="1:6" ht="15.75" customHeight="1">
      <c r="A1179" s="5">
        <v>11</v>
      </c>
      <c r="B1179" s="7">
        <v>74</v>
      </c>
      <c r="C1179" s="7">
        <v>3483</v>
      </c>
      <c r="D1179" s="9">
        <f>+VLOOKUP(A1179,Regiones!$A$2:$C$26,3,FALSE)</f>
        <v>10060574</v>
      </c>
      <c r="E1179" s="11">
        <f t="shared" si="0"/>
        <v>3.4620291048999789E-4</v>
      </c>
      <c r="F1179" s="11">
        <f t="shared" si="1"/>
        <v>0.1020520300332764</v>
      </c>
    </row>
    <row r="1180" spans="1:6" ht="15.75" customHeight="1">
      <c r="A1180" s="5">
        <v>11</v>
      </c>
      <c r="B1180" s="7">
        <v>75</v>
      </c>
      <c r="C1180" s="7">
        <v>3445</v>
      </c>
      <c r="D1180" s="9">
        <f>+VLOOKUP(A1180,Regiones!$A$2:$C$26,3,FALSE)</f>
        <v>10060574</v>
      </c>
      <c r="E1180" s="11">
        <f t="shared" si="0"/>
        <v>3.4242579001953567E-4</v>
      </c>
      <c r="F1180" s="11">
        <f t="shared" si="1"/>
        <v>0.10239445582329593</v>
      </c>
    </row>
    <row r="1181" spans="1:6" ht="15.75" customHeight="1">
      <c r="A1181" s="5">
        <v>11</v>
      </c>
      <c r="B1181" s="7">
        <v>76</v>
      </c>
      <c r="C1181" s="7">
        <v>2861</v>
      </c>
      <c r="D1181" s="9">
        <f>+VLOOKUP(A1181,Regiones!$A$2:$C$26,3,FALSE)</f>
        <v>10060574</v>
      </c>
      <c r="E1181" s="11">
        <f t="shared" si="0"/>
        <v>2.8437741226295835E-4</v>
      </c>
      <c r="F1181" s="11">
        <f t="shared" si="1"/>
        <v>0.10267883323555889</v>
      </c>
    </row>
    <row r="1182" spans="1:6" ht="15.75" customHeight="1">
      <c r="A1182" s="5">
        <v>11</v>
      </c>
      <c r="B1182" s="7">
        <v>77</v>
      </c>
      <c r="C1182" s="7">
        <v>2668</v>
      </c>
      <c r="D1182" s="9">
        <f>+VLOOKUP(A1182,Regiones!$A$2:$C$26,3,FALSE)</f>
        <v>10060574</v>
      </c>
      <c r="E1182" s="11">
        <f t="shared" si="0"/>
        <v>2.6519361618929495E-4</v>
      </c>
      <c r="F1182" s="11">
        <f t="shared" si="1"/>
        <v>0.10294402685174818</v>
      </c>
    </row>
    <row r="1183" spans="1:6" ht="15.75" customHeight="1">
      <c r="A1183" s="5">
        <v>11</v>
      </c>
      <c r="B1183" s="7">
        <v>78</v>
      </c>
      <c r="C1183" s="7">
        <v>2682</v>
      </c>
      <c r="D1183" s="9">
        <f>+VLOOKUP(A1183,Regiones!$A$2:$C$26,3,FALSE)</f>
        <v>10060574</v>
      </c>
      <c r="E1183" s="11">
        <f t="shared" si="0"/>
        <v>2.6658518688893896E-4</v>
      </c>
      <c r="F1183" s="11">
        <f t="shared" si="1"/>
        <v>0.10321061203863711</v>
      </c>
    </row>
    <row r="1184" spans="1:6" ht="15.75" customHeight="1">
      <c r="A1184" s="5">
        <v>11</v>
      </c>
      <c r="B1184" s="7">
        <v>79</v>
      </c>
      <c r="C1184" s="7">
        <v>2341</v>
      </c>
      <c r="D1184" s="9">
        <f>+VLOOKUP(A1184,Regiones!$A$2:$C$26,3,FALSE)</f>
        <v>10060574</v>
      </c>
      <c r="E1184" s="11">
        <f t="shared" si="0"/>
        <v>2.3269050056189637E-4</v>
      </c>
      <c r="F1184" s="11">
        <f t="shared" si="1"/>
        <v>0.10344330253919901</v>
      </c>
    </row>
    <row r="1185" spans="1:6" ht="15.75" customHeight="1">
      <c r="A1185" s="5">
        <v>11</v>
      </c>
      <c r="B1185" s="7">
        <v>80</v>
      </c>
      <c r="C1185" s="7">
        <v>2452</v>
      </c>
      <c r="D1185" s="9">
        <f>+VLOOKUP(A1185,Regiones!$A$2:$C$26,3,FALSE)</f>
        <v>10060574</v>
      </c>
      <c r="E1185" s="11">
        <f t="shared" si="0"/>
        <v>2.4372366825193076E-4</v>
      </c>
      <c r="F1185" s="11">
        <f t="shared" si="1"/>
        <v>0.10368702620745093</v>
      </c>
    </row>
    <row r="1186" spans="1:6" ht="15.75" customHeight="1">
      <c r="A1186" s="5">
        <v>11</v>
      </c>
      <c r="B1186" s="7">
        <v>81</v>
      </c>
      <c r="C1186" s="7">
        <v>1907</v>
      </c>
      <c r="D1186" s="9">
        <f>+VLOOKUP(A1186,Regiones!$A$2:$C$26,3,FALSE)</f>
        <v>10060574</v>
      </c>
      <c r="E1186" s="11">
        <f t="shared" si="0"/>
        <v>1.8955180887293309E-4</v>
      </c>
      <c r="F1186" s="11">
        <f t="shared" si="1"/>
        <v>0.10387657801632387</v>
      </c>
    </row>
    <row r="1187" spans="1:6" ht="15.75" customHeight="1">
      <c r="A1187" s="5">
        <v>11</v>
      </c>
      <c r="B1187" s="7">
        <v>82</v>
      </c>
      <c r="C1187" s="7">
        <v>1684</v>
      </c>
      <c r="D1187" s="9">
        <f>+VLOOKUP(A1187,Regiones!$A$2:$C$26,3,FALSE)</f>
        <v>10060574</v>
      </c>
      <c r="E1187" s="11">
        <f t="shared" si="0"/>
        <v>1.6738607558574689E-4</v>
      </c>
      <c r="F1187" s="11">
        <f t="shared" si="1"/>
        <v>0.10404396409190962</v>
      </c>
    </row>
    <row r="1188" spans="1:6" ht="15.75" customHeight="1">
      <c r="A1188" s="5">
        <v>11</v>
      </c>
      <c r="B1188" s="7">
        <v>83</v>
      </c>
      <c r="C1188" s="7">
        <v>1491</v>
      </c>
      <c r="D1188" s="9">
        <f>+VLOOKUP(A1188,Regiones!$A$2:$C$26,3,FALSE)</f>
        <v>10060574</v>
      </c>
      <c r="E1188" s="11">
        <f t="shared" si="0"/>
        <v>1.4820227951208351E-4</v>
      </c>
      <c r="F1188" s="11">
        <f t="shared" si="1"/>
        <v>0.1041921663714217</v>
      </c>
    </row>
    <row r="1189" spans="1:6" ht="15.75" customHeight="1">
      <c r="A1189" s="5">
        <v>11</v>
      </c>
      <c r="B1189" s="7">
        <v>84</v>
      </c>
      <c r="C1189" s="7">
        <v>1240</v>
      </c>
      <c r="D1189" s="9">
        <f>+VLOOKUP(A1189,Regiones!$A$2:$C$26,3,FALSE)</f>
        <v>10060574</v>
      </c>
      <c r="E1189" s="11">
        <f t="shared" si="0"/>
        <v>1.2325340482560935E-4</v>
      </c>
      <c r="F1189" s="11">
        <f t="shared" si="1"/>
        <v>0.10431541977624731</v>
      </c>
    </row>
    <row r="1190" spans="1:6" ht="15.75" customHeight="1">
      <c r="A1190" s="5">
        <v>11</v>
      </c>
      <c r="B1190" s="7">
        <v>85</v>
      </c>
      <c r="C1190" s="7">
        <v>1088</v>
      </c>
      <c r="D1190" s="9">
        <f>+VLOOKUP(A1190,Regiones!$A$2:$C$26,3,FALSE)</f>
        <v>10060574</v>
      </c>
      <c r="E1190" s="11">
        <f t="shared" si="0"/>
        <v>1.0814492294376047E-4</v>
      </c>
      <c r="F1190" s="11">
        <f t="shared" si="1"/>
        <v>0.10442356469919106</v>
      </c>
    </row>
    <row r="1191" spans="1:6" ht="15.75" customHeight="1">
      <c r="A1191" s="5">
        <v>11</v>
      </c>
      <c r="B1191" s="7">
        <v>86</v>
      </c>
      <c r="C1191" s="7">
        <v>952</v>
      </c>
      <c r="D1191" s="9">
        <f>+VLOOKUP(A1191,Regiones!$A$2:$C$26,3,FALSE)</f>
        <v>10060574</v>
      </c>
      <c r="E1191" s="11">
        <f t="shared" si="0"/>
        <v>9.4626807575790405E-5</v>
      </c>
      <c r="F1191" s="11">
        <f t="shared" si="1"/>
        <v>0.10451819150676685</v>
      </c>
    </row>
    <row r="1192" spans="1:6" ht="15.75" customHeight="1">
      <c r="A1192" s="5">
        <v>11</v>
      </c>
      <c r="B1192" s="7">
        <v>87</v>
      </c>
      <c r="C1192" s="7">
        <v>758</v>
      </c>
      <c r="D1192" s="9">
        <f>+VLOOKUP(A1192,Regiones!$A$2:$C$26,3,FALSE)</f>
        <v>10060574</v>
      </c>
      <c r="E1192" s="11">
        <f t="shared" si="0"/>
        <v>7.5343613595009587E-5</v>
      </c>
      <c r="F1192" s="11">
        <f t="shared" si="1"/>
        <v>0.10459353512036186</v>
      </c>
    </row>
    <row r="1193" spans="1:6" ht="15.75" customHeight="1">
      <c r="A1193" s="5">
        <v>11</v>
      </c>
      <c r="B1193" s="7">
        <v>88</v>
      </c>
      <c r="C1193" s="7">
        <v>614</v>
      </c>
      <c r="D1193" s="9">
        <f>+VLOOKUP(A1193,Regiones!$A$2:$C$26,3,FALSE)</f>
        <v>10060574</v>
      </c>
      <c r="E1193" s="11">
        <f t="shared" si="0"/>
        <v>6.1030314970100115E-5</v>
      </c>
      <c r="F1193" s="11">
        <f t="shared" si="1"/>
        <v>0.10465456543533196</v>
      </c>
    </row>
    <row r="1194" spans="1:6" ht="15.75" customHeight="1">
      <c r="A1194" s="5">
        <v>11</v>
      </c>
      <c r="B1194" s="7">
        <v>89</v>
      </c>
      <c r="C1194" s="7">
        <v>563</v>
      </c>
      <c r="D1194" s="9">
        <f>+VLOOKUP(A1194,Regiones!$A$2:$C$26,3,FALSE)</f>
        <v>10060574</v>
      </c>
      <c r="E1194" s="11">
        <f t="shared" si="0"/>
        <v>5.5961021707111343E-5</v>
      </c>
      <c r="F1194" s="11">
        <f t="shared" si="1"/>
        <v>0.10471052645703907</v>
      </c>
    </row>
    <row r="1195" spans="1:6" ht="15.75" customHeight="1">
      <c r="A1195" s="5">
        <v>11</v>
      </c>
      <c r="B1195" s="7">
        <v>90</v>
      </c>
      <c r="C1195" s="7">
        <v>490</v>
      </c>
      <c r="D1195" s="9">
        <f>+VLOOKUP(A1195,Regiones!$A$2:$C$26,3,FALSE)</f>
        <v>10060574</v>
      </c>
      <c r="E1195" s="11">
        <f t="shared" si="0"/>
        <v>4.8704974487539179E-5</v>
      </c>
      <c r="F1195" s="11">
        <f t="shared" si="1"/>
        <v>0.10475923143152661</v>
      </c>
    </row>
    <row r="1196" spans="1:6" ht="15.75" customHeight="1">
      <c r="A1196" s="5">
        <v>11</v>
      </c>
      <c r="B1196" s="7">
        <v>91</v>
      </c>
      <c r="C1196" s="7">
        <v>336</v>
      </c>
      <c r="D1196" s="9">
        <f>+VLOOKUP(A1196,Regiones!$A$2:$C$26,3,FALSE)</f>
        <v>10060574</v>
      </c>
      <c r="E1196" s="11">
        <f t="shared" si="0"/>
        <v>3.3397696791455439E-5</v>
      </c>
      <c r="F1196" s="11">
        <f t="shared" si="1"/>
        <v>0.10479262912831808</v>
      </c>
    </row>
    <row r="1197" spans="1:6" ht="15.75" customHeight="1">
      <c r="A1197" s="5">
        <v>11</v>
      </c>
      <c r="B1197" s="7">
        <v>92</v>
      </c>
      <c r="C1197" s="7">
        <v>244</v>
      </c>
      <c r="D1197" s="9">
        <f>+VLOOKUP(A1197,Regiones!$A$2:$C$26,3,FALSE)</f>
        <v>10060574</v>
      </c>
      <c r="E1197" s="11">
        <f t="shared" si="0"/>
        <v>2.4253089336652164E-5</v>
      </c>
      <c r="F1197" s="11">
        <f t="shared" si="1"/>
        <v>0.10481688221765473</v>
      </c>
    </row>
    <row r="1198" spans="1:6" ht="15.75" customHeight="1">
      <c r="A1198" s="5">
        <v>11</v>
      </c>
      <c r="B1198" s="7">
        <v>93</v>
      </c>
      <c r="C1198" s="7">
        <v>223</v>
      </c>
      <c r="D1198" s="9">
        <f>+VLOOKUP(A1198,Regiones!$A$2:$C$26,3,FALSE)</f>
        <v>10060574</v>
      </c>
      <c r="E1198" s="11">
        <f t="shared" si="0"/>
        <v>2.2165733287186199E-5</v>
      </c>
      <c r="F1198" s="11">
        <f t="shared" si="1"/>
        <v>0.10483904795094191</v>
      </c>
    </row>
    <row r="1199" spans="1:6" ht="15.75" customHeight="1">
      <c r="A1199" s="5">
        <v>11</v>
      </c>
      <c r="B1199" s="7">
        <v>94</v>
      </c>
      <c r="C1199" s="7">
        <v>145</v>
      </c>
      <c r="D1199" s="9">
        <f>+VLOOKUP(A1199,Regiones!$A$2:$C$26,3,FALSE)</f>
        <v>10060574</v>
      </c>
      <c r="E1199" s="11">
        <f t="shared" si="0"/>
        <v>1.4412696532026901E-5</v>
      </c>
      <c r="F1199" s="11">
        <f t="shared" si="1"/>
        <v>0.10485346064747395</v>
      </c>
    </row>
    <row r="1200" spans="1:6" ht="15.75" customHeight="1">
      <c r="A1200" s="5">
        <v>11</v>
      </c>
      <c r="B1200" s="7">
        <v>95</v>
      </c>
      <c r="C1200" s="7">
        <v>116</v>
      </c>
      <c r="D1200" s="9">
        <f>+VLOOKUP(A1200,Regiones!$A$2:$C$26,3,FALSE)</f>
        <v>10060574</v>
      </c>
      <c r="E1200" s="11">
        <f t="shared" si="0"/>
        <v>1.1530157225621521E-5</v>
      </c>
      <c r="F1200" s="11">
        <f t="shared" si="1"/>
        <v>0.10486499080469956</v>
      </c>
    </row>
    <row r="1201" spans="1:6" ht="15.75" customHeight="1">
      <c r="A1201" s="5">
        <v>11</v>
      </c>
      <c r="B1201" s="7">
        <v>96</v>
      </c>
      <c r="C1201" s="7">
        <v>76</v>
      </c>
      <c r="D1201" s="9">
        <f>+VLOOKUP(A1201,Regiones!$A$2:$C$26,3,FALSE)</f>
        <v>10060574</v>
      </c>
      <c r="E1201" s="11">
        <f t="shared" si="0"/>
        <v>7.5542409409244444E-6</v>
      </c>
      <c r="F1201" s="11">
        <f t="shared" si="1"/>
        <v>0.10487254504564049</v>
      </c>
    </row>
    <row r="1202" spans="1:6" ht="15.75" customHeight="1">
      <c r="A1202" s="5">
        <v>11</v>
      </c>
      <c r="B1202" s="7">
        <v>97</v>
      </c>
      <c r="C1202" s="7">
        <v>51</v>
      </c>
      <c r="D1202" s="9">
        <f>+VLOOKUP(A1202,Regiones!$A$2:$C$26,3,FALSE)</f>
        <v>10060574</v>
      </c>
      <c r="E1202" s="11">
        <f t="shared" si="0"/>
        <v>5.0692932629887714E-6</v>
      </c>
      <c r="F1202" s="11">
        <f t="shared" si="1"/>
        <v>0.10487761433890348</v>
      </c>
    </row>
    <row r="1203" spans="1:6" ht="15.75" customHeight="1">
      <c r="A1203" s="5">
        <v>11</v>
      </c>
      <c r="B1203" s="7">
        <v>98</v>
      </c>
      <c r="C1203" s="7">
        <v>53</v>
      </c>
      <c r="D1203" s="9">
        <f>+VLOOKUP(A1203,Regiones!$A$2:$C$26,3,FALSE)</f>
        <v>10060574</v>
      </c>
      <c r="E1203" s="11">
        <f t="shared" si="0"/>
        <v>5.2680890772236257E-6</v>
      </c>
      <c r="F1203" s="11">
        <f t="shared" si="1"/>
        <v>0.1048828824279807</v>
      </c>
    </row>
    <row r="1204" spans="1:6" ht="15.75" customHeight="1">
      <c r="A1204" s="5">
        <v>11</v>
      </c>
      <c r="B1204" s="7">
        <v>99</v>
      </c>
      <c r="C1204" s="7">
        <v>28</v>
      </c>
      <c r="D1204" s="9">
        <f>+VLOOKUP(A1204,Regiones!$A$2:$C$26,3,FALSE)</f>
        <v>10060574</v>
      </c>
      <c r="E1204" s="11">
        <f t="shared" si="0"/>
        <v>2.7831413992879531E-6</v>
      </c>
      <c r="F1204" s="11">
        <f t="shared" si="1"/>
        <v>0.10488566556937999</v>
      </c>
    </row>
    <row r="1205" spans="1:6" ht="15.75" customHeight="1">
      <c r="A1205" s="5">
        <v>11</v>
      </c>
      <c r="B1205" s="7">
        <v>100</v>
      </c>
      <c r="C1205" s="7">
        <v>22</v>
      </c>
      <c r="D1205" s="9">
        <f>+VLOOKUP(A1205,Regiones!$A$2:$C$26,3,FALSE)</f>
        <v>10060574</v>
      </c>
      <c r="E1205" s="11">
        <f t="shared" si="0"/>
        <v>2.1867539565833916E-6</v>
      </c>
      <c r="F1205" s="11">
        <f t="shared" si="1"/>
        <v>0.10488785232333657</v>
      </c>
    </row>
    <row r="1206" spans="1:6" ht="15.75" customHeight="1">
      <c r="A1206" s="5">
        <v>11</v>
      </c>
      <c r="B1206" s="7">
        <v>101</v>
      </c>
      <c r="C1206" s="7">
        <v>10</v>
      </c>
      <c r="D1206" s="9">
        <f>+VLOOKUP(A1206,Regiones!$A$2:$C$26,3,FALSE)</f>
        <v>10060574</v>
      </c>
      <c r="E1206" s="11">
        <f t="shared" si="0"/>
        <v>9.9397907117426891E-7</v>
      </c>
      <c r="F1206" s="11">
        <f t="shared" si="1"/>
        <v>0.10488884630240775</v>
      </c>
    </row>
    <row r="1207" spans="1:6" ht="15.75" customHeight="1">
      <c r="A1207" s="5">
        <v>11</v>
      </c>
      <c r="B1207" s="7">
        <v>102</v>
      </c>
      <c r="C1207" s="7">
        <v>5</v>
      </c>
      <c r="D1207" s="9">
        <f>+VLOOKUP(A1207,Regiones!$A$2:$C$26,3,FALSE)</f>
        <v>10060574</v>
      </c>
      <c r="E1207" s="11">
        <f t="shared" si="0"/>
        <v>4.9698953558713445E-7</v>
      </c>
      <c r="F1207" s="11">
        <f t="shared" si="1"/>
        <v>0.10488934329194333</v>
      </c>
    </row>
    <row r="1208" spans="1:6" ht="15.75" customHeight="1">
      <c r="A1208" s="5">
        <v>11</v>
      </c>
      <c r="B1208" s="7">
        <v>104</v>
      </c>
      <c r="C1208" s="7">
        <v>2</v>
      </c>
      <c r="D1208" s="9">
        <f>+VLOOKUP(A1208,Regiones!$A$2:$C$26,3,FALSE)</f>
        <v>10060574</v>
      </c>
      <c r="E1208" s="11">
        <f t="shared" si="0"/>
        <v>1.987958142348538E-7</v>
      </c>
      <c r="F1208" s="11">
        <f t="shared" si="1"/>
        <v>0.10488954208775757</v>
      </c>
    </row>
    <row r="1209" spans="1:6" ht="15.75" customHeight="1">
      <c r="A1209" s="5">
        <v>11</v>
      </c>
      <c r="B1209" s="7">
        <v>105</v>
      </c>
      <c r="C1209" s="7">
        <v>3</v>
      </c>
      <c r="D1209" s="9">
        <f>+VLOOKUP(A1209,Regiones!$A$2:$C$26,3,FALSE)</f>
        <v>10060574</v>
      </c>
      <c r="E1209" s="11">
        <f t="shared" si="0"/>
        <v>2.9819372135228068E-7</v>
      </c>
      <c r="F1209" s="11">
        <f t="shared" si="1"/>
        <v>0.10488984028147892</v>
      </c>
    </row>
    <row r="1210" spans="1:6" ht="15.75" customHeight="1">
      <c r="A1210" s="5">
        <v>11</v>
      </c>
      <c r="B1210" s="7">
        <v>108</v>
      </c>
      <c r="C1210" s="7">
        <v>3</v>
      </c>
      <c r="D1210" s="9">
        <f>+VLOOKUP(A1210,Regiones!$A$2:$C$26,3,FALSE)</f>
        <v>10060574</v>
      </c>
      <c r="E1210" s="11">
        <f t="shared" si="0"/>
        <v>2.9819372135228068E-7</v>
      </c>
      <c r="F1210" s="11">
        <f t="shared" si="1"/>
        <v>0.10489013847520028</v>
      </c>
    </row>
    <row r="1211" spans="1:6" ht="15.75" customHeight="1">
      <c r="A1211" s="5">
        <v>11</v>
      </c>
      <c r="B1211" s="7">
        <v>110</v>
      </c>
      <c r="C1211" s="7">
        <v>4</v>
      </c>
      <c r="D1211" s="9">
        <f>+VLOOKUP(A1211,Regiones!$A$2:$C$26,3,FALSE)</f>
        <v>10060574</v>
      </c>
      <c r="E1211" s="11">
        <f t="shared" si="0"/>
        <v>3.9759162846970759E-7</v>
      </c>
      <c r="F1211" s="11">
        <f t="shared" si="1"/>
        <v>0.10489053606682874</v>
      </c>
    </row>
    <row r="1212" spans="1:6" ht="15.75" customHeight="1">
      <c r="A1212" s="5">
        <v>12</v>
      </c>
      <c r="B1212" s="7">
        <v>0</v>
      </c>
      <c r="C1212" s="7">
        <v>18337</v>
      </c>
      <c r="D1212" s="9">
        <f>+VLOOKUP(A1212,Regiones!$A$2:$C$26,3,FALSE)</f>
        <v>1525271</v>
      </c>
      <c r="E1212" s="11">
        <f t="shared" si="0"/>
        <v>1.2022125904183584E-2</v>
      </c>
      <c r="F1212" s="11">
        <f t="shared" si="1"/>
        <v>1.2022125904183584E-2</v>
      </c>
    </row>
    <row r="1213" spans="1:6" ht="15.75" customHeight="1">
      <c r="A1213" s="5">
        <v>12</v>
      </c>
      <c r="B1213" s="7">
        <v>1</v>
      </c>
      <c r="C1213" s="7">
        <v>18136</v>
      </c>
      <c r="D1213" s="9">
        <f>+VLOOKUP(A1213,Regiones!$A$2:$C$26,3,FALSE)</f>
        <v>1525271</v>
      </c>
      <c r="E1213" s="11">
        <f t="shared" si="0"/>
        <v>1.1890346043424415E-2</v>
      </c>
      <c r="F1213" s="11">
        <f t="shared" si="1"/>
        <v>2.3912471947607997E-2</v>
      </c>
    </row>
    <row r="1214" spans="1:6" ht="15.75" customHeight="1">
      <c r="A1214" s="5">
        <v>12</v>
      </c>
      <c r="B1214" s="7">
        <v>2</v>
      </c>
      <c r="C1214" s="7">
        <v>17823</v>
      </c>
      <c r="D1214" s="9">
        <f>+VLOOKUP(A1214,Regiones!$A$2:$C$26,3,FALSE)</f>
        <v>1525271</v>
      </c>
      <c r="E1214" s="11">
        <f t="shared" si="0"/>
        <v>1.1685136608510881E-2</v>
      </c>
      <c r="F1214" s="11">
        <f t="shared" si="1"/>
        <v>3.5597608556118876E-2</v>
      </c>
    </row>
    <row r="1215" spans="1:6" ht="15.75" customHeight="1">
      <c r="A1215" s="5">
        <v>12</v>
      </c>
      <c r="B1215" s="7">
        <v>3</v>
      </c>
      <c r="C1215" s="7">
        <v>17178</v>
      </c>
      <c r="D1215" s="9">
        <f>+VLOOKUP(A1215,Regiones!$A$2:$C$26,3,FALSE)</f>
        <v>1525271</v>
      </c>
      <c r="E1215" s="11">
        <f t="shared" si="0"/>
        <v>1.1262260935925484E-2</v>
      </c>
      <c r="F1215" s="11">
        <f t="shared" si="1"/>
        <v>4.6859869492044362E-2</v>
      </c>
    </row>
    <row r="1216" spans="1:6" ht="15.75" customHeight="1">
      <c r="A1216" s="5">
        <v>12</v>
      </c>
      <c r="B1216" s="7">
        <v>4</v>
      </c>
      <c r="C1216" s="7">
        <v>17175</v>
      </c>
      <c r="D1216" s="9">
        <f>+VLOOKUP(A1216,Regiones!$A$2:$C$26,3,FALSE)</f>
        <v>1525271</v>
      </c>
      <c r="E1216" s="11">
        <f t="shared" si="0"/>
        <v>1.1260294072332065E-2</v>
      </c>
      <c r="F1216" s="11">
        <f t="shared" si="1"/>
        <v>5.8120163564376423E-2</v>
      </c>
    </row>
    <row r="1217" spans="1:6" ht="15.75" customHeight="1">
      <c r="A1217" s="5">
        <v>12</v>
      </c>
      <c r="B1217" s="7">
        <v>5</v>
      </c>
      <c r="C1217" s="7">
        <v>18534</v>
      </c>
      <c r="D1217" s="9">
        <f>+VLOOKUP(A1217,Regiones!$A$2:$C$26,3,FALSE)</f>
        <v>1525271</v>
      </c>
      <c r="E1217" s="11">
        <f t="shared" si="0"/>
        <v>1.2151283280151528E-2</v>
      </c>
      <c r="F1217" s="11">
        <f t="shared" si="1"/>
        <v>7.0271446844527949E-2</v>
      </c>
    </row>
    <row r="1218" spans="1:6" ht="15.75" customHeight="1">
      <c r="A1218" s="5">
        <v>12</v>
      </c>
      <c r="B1218" s="7">
        <v>6</v>
      </c>
      <c r="C1218" s="7">
        <v>19549</v>
      </c>
      <c r="D1218" s="9">
        <f>+VLOOKUP(A1218,Regiones!$A$2:$C$26,3,FALSE)</f>
        <v>1525271</v>
      </c>
      <c r="E1218" s="11">
        <f t="shared" si="0"/>
        <v>1.2816738795925445E-2</v>
      </c>
      <c r="F1218" s="11">
        <f t="shared" si="1"/>
        <v>8.3088185640453394E-2</v>
      </c>
    </row>
    <row r="1219" spans="1:6" ht="15.75" customHeight="1">
      <c r="A1219" s="5">
        <v>12</v>
      </c>
      <c r="B1219" s="7">
        <v>7</v>
      </c>
      <c r="C1219" s="7">
        <v>19762</v>
      </c>
      <c r="D1219" s="9">
        <f>+VLOOKUP(A1219,Regiones!$A$2:$C$26,3,FALSE)</f>
        <v>1525271</v>
      </c>
      <c r="E1219" s="11">
        <f t="shared" si="0"/>
        <v>1.2956386111058297E-2</v>
      </c>
      <c r="F1219" s="11">
        <f t="shared" si="1"/>
        <v>9.6044571751511695E-2</v>
      </c>
    </row>
    <row r="1220" spans="1:6" ht="15.75" customHeight="1">
      <c r="A1220" s="5">
        <v>12</v>
      </c>
      <c r="B1220" s="7">
        <v>8</v>
      </c>
      <c r="C1220" s="7">
        <v>19851</v>
      </c>
      <c r="D1220" s="9">
        <f>+VLOOKUP(A1220,Regiones!$A$2:$C$26,3,FALSE)</f>
        <v>1525271</v>
      </c>
      <c r="E1220" s="11">
        <f t="shared" si="0"/>
        <v>1.3014736397663105E-2</v>
      </c>
      <c r="F1220" s="11">
        <f t="shared" si="1"/>
        <v>0.10905930814917481</v>
      </c>
    </row>
    <row r="1221" spans="1:6" ht="15.75" customHeight="1">
      <c r="A1221" s="5">
        <v>12</v>
      </c>
      <c r="B1221" s="7">
        <v>9</v>
      </c>
      <c r="C1221" s="7">
        <v>19810</v>
      </c>
      <c r="D1221" s="9">
        <f>+VLOOKUP(A1221,Regiones!$A$2:$C$26,3,FALSE)</f>
        <v>1525271</v>
      </c>
      <c r="E1221" s="11">
        <f t="shared" si="0"/>
        <v>1.2987855928553024E-2</v>
      </c>
      <c r="F1221" s="11">
        <f t="shared" si="1"/>
        <v>0.12204716407772782</v>
      </c>
    </row>
    <row r="1222" spans="1:6" ht="15.75" customHeight="1">
      <c r="A1222" s="5">
        <v>12</v>
      </c>
      <c r="B1222" s="7">
        <v>10</v>
      </c>
      <c r="C1222" s="7">
        <v>21175</v>
      </c>
      <c r="D1222" s="9">
        <f>+VLOOKUP(A1222,Regiones!$A$2:$C$26,3,FALSE)</f>
        <v>1525271</v>
      </c>
      <c r="E1222" s="11">
        <f t="shared" si="0"/>
        <v>1.3882778863559328E-2</v>
      </c>
      <c r="F1222" s="11">
        <f t="shared" si="1"/>
        <v>0.13592994294128716</v>
      </c>
    </row>
    <row r="1223" spans="1:6" ht="15.75" customHeight="1">
      <c r="A1223" s="5">
        <v>12</v>
      </c>
      <c r="B1223" s="7">
        <v>11</v>
      </c>
      <c r="C1223" s="7">
        <v>20986</v>
      </c>
      <c r="D1223" s="9">
        <f>+VLOOKUP(A1223,Regiones!$A$2:$C$26,3,FALSE)</f>
        <v>1525271</v>
      </c>
      <c r="E1223" s="11">
        <f t="shared" si="0"/>
        <v>1.375886645717384E-2</v>
      </c>
      <c r="F1223" s="11">
        <f t="shared" si="1"/>
        <v>0.14968880939846099</v>
      </c>
    </row>
    <row r="1224" spans="1:6" ht="15.75" customHeight="1">
      <c r="A1224" s="5">
        <v>12</v>
      </c>
      <c r="B1224" s="7">
        <v>12</v>
      </c>
      <c r="C1224" s="7">
        <v>20813</v>
      </c>
      <c r="D1224" s="9">
        <f>+VLOOKUP(A1224,Regiones!$A$2:$C$26,3,FALSE)</f>
        <v>1525271</v>
      </c>
      <c r="E1224" s="11">
        <f t="shared" si="0"/>
        <v>1.364544398995326E-2</v>
      </c>
      <c r="F1224" s="11">
        <f t="shared" si="1"/>
        <v>0.16333425338841426</v>
      </c>
    </row>
    <row r="1225" spans="1:6" ht="15.75" customHeight="1">
      <c r="A1225" s="5">
        <v>12</v>
      </c>
      <c r="B1225" s="7">
        <v>13</v>
      </c>
      <c r="C1225" s="7">
        <v>19975</v>
      </c>
      <c r="D1225" s="9">
        <f>+VLOOKUP(A1225,Regiones!$A$2:$C$26,3,FALSE)</f>
        <v>1525271</v>
      </c>
      <c r="E1225" s="11">
        <f t="shared" si="0"/>
        <v>1.3096033426191148E-2</v>
      </c>
      <c r="F1225" s="11">
        <f t="shared" si="1"/>
        <v>0.1764302868146054</v>
      </c>
    </row>
    <row r="1226" spans="1:6" ht="15.75" customHeight="1">
      <c r="A1226" s="5">
        <v>12</v>
      </c>
      <c r="B1226" s="7">
        <v>14</v>
      </c>
      <c r="C1226" s="7">
        <v>22378</v>
      </c>
      <c r="D1226" s="9">
        <f>+VLOOKUP(A1226,Regiones!$A$2:$C$26,3,FALSE)</f>
        <v>1525271</v>
      </c>
      <c r="E1226" s="11">
        <f t="shared" si="0"/>
        <v>1.4671491164520928E-2</v>
      </c>
      <c r="F1226" s="11">
        <f t="shared" si="1"/>
        <v>0.19110177797912634</v>
      </c>
    </row>
    <row r="1227" spans="1:6" ht="15.75" customHeight="1">
      <c r="A1227" s="5">
        <v>12</v>
      </c>
      <c r="B1227" s="7">
        <v>15</v>
      </c>
      <c r="C1227" s="7">
        <v>21472</v>
      </c>
      <c r="D1227" s="9">
        <f>+VLOOKUP(A1227,Regiones!$A$2:$C$26,3,FALSE)</f>
        <v>1525271</v>
      </c>
      <c r="E1227" s="11">
        <f t="shared" si="0"/>
        <v>1.4077498359307952E-2</v>
      </c>
      <c r="F1227" s="11">
        <f t="shared" si="1"/>
        <v>0.2051792763384343</v>
      </c>
    </row>
    <row r="1228" spans="1:6" ht="15.75" customHeight="1">
      <c r="A1228" s="5">
        <v>12</v>
      </c>
      <c r="B1228" s="7">
        <v>16</v>
      </c>
      <c r="C1228" s="7">
        <v>20767</v>
      </c>
      <c r="D1228" s="9">
        <f>+VLOOKUP(A1228,Regiones!$A$2:$C$26,3,FALSE)</f>
        <v>1525271</v>
      </c>
      <c r="E1228" s="11">
        <f t="shared" si="0"/>
        <v>1.3615285414854147E-2</v>
      </c>
      <c r="F1228" s="11">
        <f t="shared" si="1"/>
        <v>0.21879456175328846</v>
      </c>
    </row>
    <row r="1229" spans="1:6" ht="15.75" customHeight="1">
      <c r="A1229" s="5">
        <v>12</v>
      </c>
      <c r="B1229" s="7">
        <v>17</v>
      </c>
      <c r="C1229" s="7">
        <v>20527</v>
      </c>
      <c r="D1229" s="9">
        <f>+VLOOKUP(A1229,Regiones!$A$2:$C$26,3,FALSE)</f>
        <v>1525271</v>
      </c>
      <c r="E1229" s="11">
        <f t="shared" si="0"/>
        <v>1.3457936327380512E-2</v>
      </c>
      <c r="F1229" s="11">
        <f t="shared" si="1"/>
        <v>0.23225249808066897</v>
      </c>
    </row>
    <row r="1230" spans="1:6" ht="15.75" customHeight="1">
      <c r="A1230" s="5">
        <v>12</v>
      </c>
      <c r="B1230" s="7">
        <v>18</v>
      </c>
      <c r="C1230" s="7">
        <v>21172</v>
      </c>
      <c r="D1230" s="9">
        <f>+VLOOKUP(A1230,Regiones!$A$2:$C$26,3,FALSE)</f>
        <v>1525271</v>
      </c>
      <c r="E1230" s="11">
        <f t="shared" si="0"/>
        <v>1.3880811999965909E-2</v>
      </c>
      <c r="F1230" s="11">
        <f t="shared" si="1"/>
        <v>0.24613331008063488</v>
      </c>
    </row>
    <row r="1231" spans="1:6" ht="15.75" customHeight="1">
      <c r="A1231" s="5">
        <v>12</v>
      </c>
      <c r="B1231" s="7">
        <v>19</v>
      </c>
      <c r="C1231" s="7">
        <v>20629</v>
      </c>
      <c r="D1231" s="9">
        <f>+VLOOKUP(A1231,Regiones!$A$2:$C$26,3,FALSE)</f>
        <v>1525271</v>
      </c>
      <c r="E1231" s="11">
        <f t="shared" si="0"/>
        <v>1.3524809689556806E-2</v>
      </c>
      <c r="F1231" s="11">
        <f t="shared" si="1"/>
        <v>0.25965811977019171</v>
      </c>
    </row>
    <row r="1232" spans="1:6" ht="15.75" customHeight="1">
      <c r="A1232" s="5">
        <v>12</v>
      </c>
      <c r="B1232" s="7">
        <v>20</v>
      </c>
      <c r="C1232" s="7">
        <v>19025</v>
      </c>
      <c r="D1232" s="9">
        <f>+VLOOKUP(A1232,Regiones!$A$2:$C$26,3,FALSE)</f>
        <v>1525271</v>
      </c>
      <c r="E1232" s="11">
        <f t="shared" si="0"/>
        <v>1.2473193288274674E-2</v>
      </c>
      <c r="F1232" s="11">
        <f t="shared" si="1"/>
        <v>0.27213131305846638</v>
      </c>
    </row>
    <row r="1233" spans="1:6" ht="15.75" customHeight="1">
      <c r="A1233" s="5">
        <v>12</v>
      </c>
      <c r="B1233" s="7">
        <v>21</v>
      </c>
      <c r="C1233" s="7">
        <v>16901</v>
      </c>
      <c r="D1233" s="9">
        <f>+VLOOKUP(A1233,Regiones!$A$2:$C$26,3,FALSE)</f>
        <v>1525271</v>
      </c>
      <c r="E1233" s="11">
        <f t="shared" si="0"/>
        <v>1.1080653864132997E-2</v>
      </c>
      <c r="F1233" s="11">
        <f t="shared" si="1"/>
        <v>0.28321196692259937</v>
      </c>
    </row>
    <row r="1234" spans="1:6" ht="15.75" customHeight="1">
      <c r="A1234" s="5">
        <v>12</v>
      </c>
      <c r="B1234" s="7">
        <v>22</v>
      </c>
      <c r="C1234" s="7">
        <v>16638</v>
      </c>
      <c r="D1234" s="9">
        <f>+VLOOKUP(A1234,Regiones!$A$2:$C$26,3,FALSE)</f>
        <v>1525271</v>
      </c>
      <c r="E1234" s="11">
        <f t="shared" si="0"/>
        <v>1.0908225489109804E-2</v>
      </c>
      <c r="F1234" s="11">
        <f t="shared" si="1"/>
        <v>0.29412019241170917</v>
      </c>
    </row>
    <row r="1235" spans="1:6" ht="15.75" customHeight="1">
      <c r="A1235" s="5">
        <v>12</v>
      </c>
      <c r="B1235" s="7">
        <v>23</v>
      </c>
      <c r="C1235" s="7">
        <v>16320</v>
      </c>
      <c r="D1235" s="9">
        <f>+VLOOKUP(A1235,Regiones!$A$2:$C$26,3,FALSE)</f>
        <v>1525271</v>
      </c>
      <c r="E1235" s="11">
        <f t="shared" si="0"/>
        <v>1.0699737948207236E-2</v>
      </c>
      <c r="F1235" s="11">
        <f t="shared" si="1"/>
        <v>0.30481993035991639</v>
      </c>
    </row>
    <row r="1236" spans="1:6" ht="15.75" customHeight="1">
      <c r="A1236" s="5">
        <v>12</v>
      </c>
      <c r="B1236" s="7">
        <v>24</v>
      </c>
      <c r="C1236" s="7">
        <v>16073</v>
      </c>
      <c r="D1236" s="9">
        <f>+VLOOKUP(A1236,Regiones!$A$2:$C$26,3,FALSE)</f>
        <v>1525271</v>
      </c>
      <c r="E1236" s="11">
        <f t="shared" si="0"/>
        <v>1.0537799512348954E-2</v>
      </c>
      <c r="F1236" s="11">
        <f t="shared" si="1"/>
        <v>0.31535772987226535</v>
      </c>
    </row>
    <row r="1237" spans="1:6" ht="15.75" customHeight="1">
      <c r="A1237" s="5">
        <v>12</v>
      </c>
      <c r="B1237" s="7">
        <v>25</v>
      </c>
      <c r="C1237" s="7">
        <v>14980</v>
      </c>
      <c r="D1237" s="9">
        <f>+VLOOKUP(A1237,Regiones!$A$2:$C$26,3,FALSE)</f>
        <v>1525271</v>
      </c>
      <c r="E1237" s="11">
        <f t="shared" si="0"/>
        <v>9.821205543146104E-3</v>
      </c>
      <c r="F1237" s="11">
        <f t="shared" si="1"/>
        <v>0.32517893541541143</v>
      </c>
    </row>
    <row r="1238" spans="1:6" ht="15.75" customHeight="1">
      <c r="A1238" s="5">
        <v>12</v>
      </c>
      <c r="B1238" s="7">
        <v>26</v>
      </c>
      <c r="C1238" s="7">
        <v>14300</v>
      </c>
      <c r="D1238" s="9">
        <f>+VLOOKUP(A1238,Regiones!$A$2:$C$26,3,FALSE)</f>
        <v>1525271</v>
      </c>
      <c r="E1238" s="11">
        <f t="shared" si="0"/>
        <v>9.375383128637468E-3</v>
      </c>
      <c r="F1238" s="11">
        <f t="shared" si="1"/>
        <v>0.33455431854404888</v>
      </c>
    </row>
    <row r="1239" spans="1:6" ht="15.75" customHeight="1">
      <c r="A1239" s="5">
        <v>12</v>
      </c>
      <c r="B1239" s="7">
        <v>27</v>
      </c>
      <c r="C1239" s="7">
        <v>14646</v>
      </c>
      <c r="D1239" s="9">
        <f>+VLOOKUP(A1239,Regiones!$A$2:$C$26,3,FALSE)</f>
        <v>1525271</v>
      </c>
      <c r="E1239" s="11">
        <f t="shared" si="0"/>
        <v>9.6022280630786265E-3</v>
      </c>
      <c r="F1239" s="11">
        <f t="shared" si="1"/>
        <v>0.34415654660712752</v>
      </c>
    </row>
    <row r="1240" spans="1:6" ht="15.75" customHeight="1">
      <c r="A1240" s="5">
        <v>12</v>
      </c>
      <c r="B1240" s="7">
        <v>28</v>
      </c>
      <c r="C1240" s="7">
        <v>14988</v>
      </c>
      <c r="D1240" s="9">
        <f>+VLOOKUP(A1240,Regiones!$A$2:$C$26,3,FALSE)</f>
        <v>1525271</v>
      </c>
      <c r="E1240" s="11">
        <f t="shared" si="0"/>
        <v>9.826450512728558E-3</v>
      </c>
      <c r="F1240" s="11">
        <f t="shared" si="1"/>
        <v>0.35398299711985609</v>
      </c>
    </row>
    <row r="1241" spans="1:6" ht="15.75" customHeight="1">
      <c r="A1241" s="5">
        <v>12</v>
      </c>
      <c r="B1241" s="7">
        <v>29</v>
      </c>
      <c r="C1241" s="7">
        <v>14752</v>
      </c>
      <c r="D1241" s="9">
        <f>+VLOOKUP(A1241,Regiones!$A$2:$C$26,3,FALSE)</f>
        <v>1525271</v>
      </c>
      <c r="E1241" s="11">
        <f t="shared" si="0"/>
        <v>9.6717239100461497E-3</v>
      </c>
      <c r="F1241" s="11">
        <f t="shared" si="1"/>
        <v>0.36365472102990226</v>
      </c>
    </row>
    <row r="1242" spans="1:6" ht="15.75" customHeight="1">
      <c r="A1242" s="5">
        <v>12</v>
      </c>
      <c r="B1242" s="7">
        <v>30</v>
      </c>
      <c r="C1242" s="7">
        <v>15544</v>
      </c>
      <c r="D1242" s="9">
        <f>+VLOOKUP(A1242,Regiones!$A$2:$C$26,3,FALSE)</f>
        <v>1525271</v>
      </c>
      <c r="E1242" s="11">
        <f t="shared" si="0"/>
        <v>1.0190975898709147E-2</v>
      </c>
      <c r="F1242" s="11">
        <f t="shared" si="1"/>
        <v>0.37384569692861142</v>
      </c>
    </row>
    <row r="1243" spans="1:6" ht="15.75" customHeight="1">
      <c r="A1243" s="5">
        <v>12</v>
      </c>
      <c r="B1243" s="7">
        <v>31</v>
      </c>
      <c r="C1243" s="7">
        <v>14484</v>
      </c>
      <c r="D1243" s="9">
        <f>+VLOOKUP(A1243,Regiones!$A$2:$C$26,3,FALSE)</f>
        <v>1525271</v>
      </c>
      <c r="E1243" s="11">
        <f t="shared" si="0"/>
        <v>9.4960174290339219E-3</v>
      </c>
      <c r="F1243" s="11">
        <f t="shared" si="1"/>
        <v>0.38334171435764536</v>
      </c>
    </row>
    <row r="1244" spans="1:6" ht="15.75" customHeight="1">
      <c r="A1244" s="5">
        <v>12</v>
      </c>
      <c r="B1244" s="7">
        <v>32</v>
      </c>
      <c r="C1244" s="7">
        <v>13576</v>
      </c>
      <c r="D1244" s="9">
        <f>+VLOOKUP(A1244,Regiones!$A$2:$C$26,3,FALSE)</f>
        <v>1525271</v>
      </c>
      <c r="E1244" s="11">
        <f t="shared" si="0"/>
        <v>8.9007133814253334E-3</v>
      </c>
      <c r="F1244" s="11">
        <f t="shared" si="1"/>
        <v>0.3922424277390707</v>
      </c>
    </row>
    <row r="1245" spans="1:6" ht="15.75" customHeight="1">
      <c r="A1245" s="5">
        <v>12</v>
      </c>
      <c r="B1245" s="7">
        <v>33</v>
      </c>
      <c r="C1245" s="7">
        <v>13312</v>
      </c>
      <c r="D1245" s="9">
        <f>+VLOOKUP(A1245,Regiones!$A$2:$C$26,3,FALSE)</f>
        <v>1525271</v>
      </c>
      <c r="E1245" s="11">
        <f t="shared" si="0"/>
        <v>8.7276293852043343E-3</v>
      </c>
      <c r="F1245" s="11">
        <f t="shared" si="1"/>
        <v>0.40097005712427503</v>
      </c>
    </row>
    <row r="1246" spans="1:6" ht="15.75" customHeight="1">
      <c r="A1246" s="5">
        <v>12</v>
      </c>
      <c r="B1246" s="7">
        <v>34</v>
      </c>
      <c r="C1246" s="7">
        <v>12639</v>
      </c>
      <c r="D1246" s="9">
        <f>+VLOOKUP(A1246,Regiones!$A$2:$C$26,3,FALSE)</f>
        <v>1525271</v>
      </c>
      <c r="E1246" s="11">
        <f t="shared" si="0"/>
        <v>8.2863963190803469E-3</v>
      </c>
      <c r="F1246" s="11">
        <f t="shared" si="1"/>
        <v>0.40925645344335537</v>
      </c>
    </row>
    <row r="1247" spans="1:6" ht="15.75" customHeight="1">
      <c r="A1247" s="5">
        <v>12</v>
      </c>
      <c r="B1247" s="7">
        <v>35</v>
      </c>
      <c r="C1247" s="7">
        <v>13044</v>
      </c>
      <c r="D1247" s="9">
        <f>+VLOOKUP(A1247,Regiones!$A$2:$C$26,3,FALSE)</f>
        <v>1525271</v>
      </c>
      <c r="E1247" s="11">
        <f t="shared" si="0"/>
        <v>8.5519229041921083E-3</v>
      </c>
      <c r="F1247" s="11">
        <f t="shared" si="1"/>
        <v>0.41780837634754747</v>
      </c>
    </row>
    <row r="1248" spans="1:6" ht="15.75" customHeight="1">
      <c r="A1248" s="5">
        <v>12</v>
      </c>
      <c r="B1248" s="7">
        <v>36</v>
      </c>
      <c r="C1248" s="7">
        <v>11814</v>
      </c>
      <c r="D1248" s="9">
        <f>+VLOOKUP(A1248,Regiones!$A$2:$C$26,3,FALSE)</f>
        <v>1525271</v>
      </c>
      <c r="E1248" s="11">
        <f t="shared" si="0"/>
        <v>7.7455088308897241E-3</v>
      </c>
      <c r="F1248" s="11">
        <f t="shared" si="1"/>
        <v>0.42555388517843717</v>
      </c>
    </row>
    <row r="1249" spans="1:6" ht="15.75" customHeight="1">
      <c r="A1249" s="5">
        <v>12</v>
      </c>
      <c r="B1249" s="7">
        <v>37</v>
      </c>
      <c r="C1249" s="7">
        <v>11724</v>
      </c>
      <c r="D1249" s="9">
        <f>+VLOOKUP(A1249,Regiones!$A$2:$C$26,3,FALSE)</f>
        <v>1525271</v>
      </c>
      <c r="E1249" s="11">
        <f t="shared" si="0"/>
        <v>7.6865029230871107E-3</v>
      </c>
      <c r="F1249" s="11">
        <f t="shared" si="1"/>
        <v>0.43324038810152427</v>
      </c>
    </row>
    <row r="1250" spans="1:6" ht="15.75" customHeight="1">
      <c r="A1250" s="5">
        <v>12</v>
      </c>
      <c r="B1250" s="7">
        <v>38</v>
      </c>
      <c r="C1250" s="7">
        <v>11626</v>
      </c>
      <c r="D1250" s="9">
        <f>+VLOOKUP(A1250,Regiones!$A$2:$C$26,3,FALSE)</f>
        <v>1525271</v>
      </c>
      <c r="E1250" s="11">
        <f t="shared" si="0"/>
        <v>7.6222520457020423E-3</v>
      </c>
      <c r="F1250" s="11">
        <f t="shared" si="1"/>
        <v>0.44086264014722631</v>
      </c>
    </row>
    <row r="1251" spans="1:6" ht="15.75" customHeight="1">
      <c r="A1251" s="5">
        <v>12</v>
      </c>
      <c r="B1251" s="7">
        <v>39</v>
      </c>
      <c r="C1251" s="7">
        <v>11289</v>
      </c>
      <c r="D1251" s="9">
        <f>+VLOOKUP(A1251,Regiones!$A$2:$C$26,3,FALSE)</f>
        <v>1525271</v>
      </c>
      <c r="E1251" s="11">
        <f t="shared" si="0"/>
        <v>7.4013077020411459E-3</v>
      </c>
      <c r="F1251" s="11">
        <f t="shared" si="1"/>
        <v>0.44826394784926749</v>
      </c>
    </row>
    <row r="1252" spans="1:6" ht="15.75" customHeight="1">
      <c r="A1252" s="5">
        <v>12</v>
      </c>
      <c r="B1252" s="7">
        <v>40</v>
      </c>
      <c r="C1252" s="7">
        <v>11380</v>
      </c>
      <c r="D1252" s="9">
        <f>+VLOOKUP(A1252,Regiones!$A$2:$C$26,3,FALSE)</f>
        <v>1525271</v>
      </c>
      <c r="E1252" s="11">
        <f t="shared" si="0"/>
        <v>7.4609692310415657E-3</v>
      </c>
      <c r="F1252" s="11">
        <f t="shared" si="1"/>
        <v>0.45572491708030904</v>
      </c>
    </row>
    <row r="1253" spans="1:6" ht="15.75" customHeight="1">
      <c r="A1253" s="5">
        <v>12</v>
      </c>
      <c r="B1253" s="7">
        <v>41</v>
      </c>
      <c r="C1253" s="7">
        <v>10774</v>
      </c>
      <c r="D1253" s="9">
        <f>+VLOOKUP(A1253,Regiones!$A$2:$C$26,3,FALSE)</f>
        <v>1525271</v>
      </c>
      <c r="E1253" s="11">
        <f t="shared" si="0"/>
        <v>7.0636627851706352E-3</v>
      </c>
      <c r="F1253" s="11">
        <f t="shared" si="1"/>
        <v>0.46278857986547967</v>
      </c>
    </row>
    <row r="1254" spans="1:6" ht="15.75" customHeight="1">
      <c r="A1254" s="5">
        <v>12</v>
      </c>
      <c r="B1254" s="7">
        <v>42</v>
      </c>
      <c r="C1254" s="7">
        <v>10664</v>
      </c>
      <c r="D1254" s="9">
        <f>+VLOOKUP(A1254,Regiones!$A$2:$C$26,3,FALSE)</f>
        <v>1525271</v>
      </c>
      <c r="E1254" s="11">
        <f t="shared" si="0"/>
        <v>6.9915444534118859E-3</v>
      </c>
      <c r="F1254" s="11">
        <f t="shared" si="1"/>
        <v>0.46978012431889155</v>
      </c>
    </row>
    <row r="1255" spans="1:6" ht="15.75" customHeight="1">
      <c r="A1255" s="5">
        <v>12</v>
      </c>
      <c r="B1255" s="7">
        <v>43</v>
      </c>
      <c r="C1255" s="7">
        <v>10173</v>
      </c>
      <c r="D1255" s="9">
        <f>+VLOOKUP(A1255,Regiones!$A$2:$C$26,3,FALSE)</f>
        <v>1525271</v>
      </c>
      <c r="E1255" s="11">
        <f t="shared" si="0"/>
        <v>6.6696344452887388E-3</v>
      </c>
      <c r="F1255" s="11">
        <f t="shared" si="1"/>
        <v>0.47644975876418028</v>
      </c>
    </row>
    <row r="1256" spans="1:6" ht="15.75" customHeight="1">
      <c r="A1256" s="5">
        <v>12</v>
      </c>
      <c r="B1256" s="7">
        <v>44</v>
      </c>
      <c r="C1256" s="7">
        <v>10536</v>
      </c>
      <c r="D1256" s="9">
        <f>+VLOOKUP(A1256,Regiones!$A$2:$C$26,3,FALSE)</f>
        <v>1525271</v>
      </c>
      <c r="E1256" s="11">
        <f t="shared" si="0"/>
        <v>6.9076249400926134E-3</v>
      </c>
      <c r="F1256" s="11">
        <f t="shared" si="1"/>
        <v>0.48335738370427289</v>
      </c>
    </row>
    <row r="1257" spans="1:6" ht="15.75" customHeight="1">
      <c r="A1257" s="5">
        <v>12</v>
      </c>
      <c r="B1257" s="7">
        <v>45</v>
      </c>
      <c r="C1257" s="7">
        <v>11006</v>
      </c>
      <c r="D1257" s="9">
        <f>+VLOOKUP(A1257,Regiones!$A$2:$C$26,3,FALSE)</f>
        <v>1525271</v>
      </c>
      <c r="E1257" s="11">
        <f t="shared" si="0"/>
        <v>7.2157669030618165E-3</v>
      </c>
      <c r="F1257" s="11">
        <f t="shared" si="1"/>
        <v>0.4905731506073347</v>
      </c>
    </row>
    <row r="1258" spans="1:6" ht="15.75" customHeight="1">
      <c r="A1258" s="5">
        <v>12</v>
      </c>
      <c r="B1258" s="7">
        <v>46</v>
      </c>
      <c r="C1258" s="7">
        <v>10671</v>
      </c>
      <c r="D1258" s="9">
        <f>+VLOOKUP(A1258,Regiones!$A$2:$C$26,3,FALSE)</f>
        <v>1525271</v>
      </c>
      <c r="E1258" s="11">
        <f t="shared" si="0"/>
        <v>6.9961338017965335E-3</v>
      </c>
      <c r="F1258" s="11">
        <f t="shared" si="1"/>
        <v>0.49756928440913123</v>
      </c>
    </row>
    <row r="1259" spans="1:6" ht="15.75" customHeight="1">
      <c r="A1259" s="5">
        <v>12</v>
      </c>
      <c r="B1259" s="7">
        <v>47</v>
      </c>
      <c r="C1259" s="7">
        <v>10549</v>
      </c>
      <c r="D1259" s="9">
        <f>+VLOOKUP(A1259,Regiones!$A$2:$C$26,3,FALSE)</f>
        <v>1525271</v>
      </c>
      <c r="E1259" s="11">
        <f t="shared" si="0"/>
        <v>6.9161480156641015E-3</v>
      </c>
      <c r="F1259" s="11">
        <f t="shared" si="1"/>
        <v>0.50448543242479538</v>
      </c>
    </row>
    <row r="1260" spans="1:6" ht="15.75" customHeight="1">
      <c r="A1260" s="5">
        <v>12</v>
      </c>
      <c r="B1260" s="7">
        <v>48</v>
      </c>
      <c r="C1260" s="7">
        <v>10384</v>
      </c>
      <c r="D1260" s="9">
        <f>+VLOOKUP(A1260,Regiones!$A$2:$C$26,3,FALSE)</f>
        <v>1525271</v>
      </c>
      <c r="E1260" s="11">
        <f t="shared" si="0"/>
        <v>6.8079705180259771E-3</v>
      </c>
      <c r="F1260" s="11">
        <f t="shared" si="1"/>
        <v>0.51129340294282133</v>
      </c>
    </row>
    <row r="1261" spans="1:6" ht="15.75" customHeight="1">
      <c r="A1261" s="5">
        <v>12</v>
      </c>
      <c r="B1261" s="7">
        <v>49</v>
      </c>
      <c r="C1261" s="7">
        <v>9995</v>
      </c>
      <c r="D1261" s="9">
        <f>+VLOOKUP(A1261,Regiones!$A$2:$C$26,3,FALSE)</f>
        <v>1525271</v>
      </c>
      <c r="E1261" s="11">
        <f t="shared" si="0"/>
        <v>6.5529338720791254E-3</v>
      </c>
      <c r="F1261" s="11">
        <f t="shared" si="1"/>
        <v>0.51784633681490044</v>
      </c>
    </row>
    <row r="1262" spans="1:6" ht="15.75" customHeight="1">
      <c r="A1262" s="5">
        <v>12</v>
      </c>
      <c r="B1262" s="7">
        <v>50</v>
      </c>
      <c r="C1262" s="7">
        <v>10119</v>
      </c>
      <c r="D1262" s="9">
        <f>+VLOOKUP(A1262,Regiones!$A$2:$C$26,3,FALSE)</f>
        <v>1525271</v>
      </c>
      <c r="E1262" s="11">
        <f t="shared" si="0"/>
        <v>6.6342309006071709E-3</v>
      </c>
      <c r="F1262" s="11">
        <f t="shared" si="1"/>
        <v>0.52448056771550766</v>
      </c>
    </row>
    <row r="1263" spans="1:6" ht="15.75" customHeight="1">
      <c r="A1263" s="5">
        <v>12</v>
      </c>
      <c r="B1263" s="7">
        <v>51</v>
      </c>
      <c r="C1263" s="7">
        <v>9414</v>
      </c>
      <c r="D1263" s="9">
        <f>+VLOOKUP(A1263,Regiones!$A$2:$C$26,3,FALSE)</f>
        <v>1525271</v>
      </c>
      <c r="E1263" s="11">
        <f t="shared" si="0"/>
        <v>6.1720179561533658E-3</v>
      </c>
      <c r="F1263" s="11">
        <f t="shared" si="1"/>
        <v>0.53065258567166107</v>
      </c>
    </row>
    <row r="1264" spans="1:6" ht="15.75" customHeight="1">
      <c r="A1264" s="5">
        <v>12</v>
      </c>
      <c r="B1264" s="7">
        <v>52</v>
      </c>
      <c r="C1264" s="7">
        <v>9438</v>
      </c>
      <c r="D1264" s="9">
        <f>+VLOOKUP(A1264,Regiones!$A$2:$C$26,3,FALSE)</f>
        <v>1525271</v>
      </c>
      <c r="E1264" s="11">
        <f t="shared" si="0"/>
        <v>6.1877528649007295E-3</v>
      </c>
      <c r="F1264" s="11">
        <f t="shared" si="1"/>
        <v>0.53684033853656177</v>
      </c>
    </row>
    <row r="1265" spans="1:6" ht="15.75" customHeight="1">
      <c r="A1265" s="5">
        <v>12</v>
      </c>
      <c r="B1265" s="7">
        <v>53</v>
      </c>
      <c r="C1265" s="7">
        <v>9482</v>
      </c>
      <c r="D1265" s="9">
        <f>+VLOOKUP(A1265,Regiones!$A$2:$C$26,3,FALSE)</f>
        <v>1525271</v>
      </c>
      <c r="E1265" s="11">
        <f t="shared" si="0"/>
        <v>6.2166001976042291E-3</v>
      </c>
      <c r="F1265" s="11">
        <f t="shared" si="1"/>
        <v>0.54305693873416605</v>
      </c>
    </row>
    <row r="1266" spans="1:6" ht="15.75" customHeight="1">
      <c r="A1266" s="5">
        <v>12</v>
      </c>
      <c r="B1266" s="7">
        <v>54</v>
      </c>
      <c r="C1266" s="7">
        <v>9269</v>
      </c>
      <c r="D1266" s="9">
        <f>+VLOOKUP(A1266,Regiones!$A$2:$C$26,3,FALSE)</f>
        <v>1525271</v>
      </c>
      <c r="E1266" s="11">
        <f t="shared" si="0"/>
        <v>6.0769528824713773E-3</v>
      </c>
      <c r="F1266" s="11">
        <f t="shared" si="1"/>
        <v>0.54913389161663739</v>
      </c>
    </row>
    <row r="1267" spans="1:6" ht="15.75" customHeight="1">
      <c r="A1267" s="5">
        <v>12</v>
      </c>
      <c r="B1267" s="7">
        <v>55</v>
      </c>
      <c r="C1267" s="7">
        <v>9281</v>
      </c>
      <c r="D1267" s="9">
        <f>+VLOOKUP(A1267,Regiones!$A$2:$C$26,3,FALSE)</f>
        <v>1525271</v>
      </c>
      <c r="E1267" s="11">
        <f t="shared" si="0"/>
        <v>6.0848203368450591E-3</v>
      </c>
      <c r="F1267" s="11">
        <f t="shared" si="1"/>
        <v>0.55521871195348249</v>
      </c>
    </row>
    <row r="1268" spans="1:6" ht="15.75" customHeight="1">
      <c r="A1268" s="5">
        <v>12</v>
      </c>
      <c r="B1268" s="7">
        <v>56</v>
      </c>
      <c r="C1268" s="7">
        <v>8933</v>
      </c>
      <c r="D1268" s="9">
        <f>+VLOOKUP(A1268,Regiones!$A$2:$C$26,3,FALSE)</f>
        <v>1525271</v>
      </c>
      <c r="E1268" s="11">
        <f t="shared" si="0"/>
        <v>5.8566641600082871E-3</v>
      </c>
      <c r="F1268" s="11">
        <f t="shared" si="1"/>
        <v>0.56107537611349079</v>
      </c>
    </row>
    <row r="1269" spans="1:6" ht="15.75" customHeight="1">
      <c r="A1269" s="5">
        <v>12</v>
      </c>
      <c r="B1269" s="7">
        <v>57</v>
      </c>
      <c r="C1269" s="7">
        <v>8433</v>
      </c>
      <c r="D1269" s="9">
        <f>+VLOOKUP(A1269,Regiones!$A$2:$C$26,3,FALSE)</f>
        <v>1525271</v>
      </c>
      <c r="E1269" s="11">
        <f t="shared" si="0"/>
        <v>5.5288535611048789E-3</v>
      </c>
      <c r="F1269" s="11">
        <f t="shared" si="1"/>
        <v>0.56660422967459567</v>
      </c>
    </row>
    <row r="1270" spans="1:6" ht="15.75" customHeight="1">
      <c r="A1270" s="5">
        <v>12</v>
      </c>
      <c r="B1270" s="7">
        <v>58</v>
      </c>
      <c r="C1270" s="7">
        <v>8370</v>
      </c>
      <c r="D1270" s="9">
        <f>+VLOOKUP(A1270,Regiones!$A$2:$C$26,3,FALSE)</f>
        <v>1525271</v>
      </c>
      <c r="E1270" s="11">
        <f t="shared" si="0"/>
        <v>5.4875494256430499E-3</v>
      </c>
      <c r="F1270" s="11">
        <f t="shared" si="1"/>
        <v>0.57209177910023867</v>
      </c>
    </row>
    <row r="1271" spans="1:6" ht="15.75" customHeight="1">
      <c r="A1271" s="5">
        <v>12</v>
      </c>
      <c r="B1271" s="7">
        <v>59</v>
      </c>
      <c r="C1271" s="7">
        <v>7951</v>
      </c>
      <c r="D1271" s="9">
        <f>+VLOOKUP(A1271,Regiones!$A$2:$C$26,3,FALSE)</f>
        <v>1525271</v>
      </c>
      <c r="E1271" s="11">
        <f t="shared" si="0"/>
        <v>5.212844143761994E-3</v>
      </c>
      <c r="F1271" s="11">
        <f t="shared" si="1"/>
        <v>0.57730462324400067</v>
      </c>
    </row>
    <row r="1272" spans="1:6" ht="15.75" customHeight="1">
      <c r="A1272" s="5">
        <v>12</v>
      </c>
      <c r="B1272" s="7">
        <v>60</v>
      </c>
      <c r="C1272" s="7">
        <v>7966</v>
      </c>
      <c r="D1272" s="9">
        <f>+VLOOKUP(A1272,Regiones!$A$2:$C$26,3,FALSE)</f>
        <v>1525271</v>
      </c>
      <c r="E1272" s="11">
        <f t="shared" si="0"/>
        <v>5.2226784617290956E-3</v>
      </c>
      <c r="F1272" s="11">
        <f t="shared" si="1"/>
        <v>0.58252730170572975</v>
      </c>
    </row>
    <row r="1273" spans="1:6" ht="15.75" customHeight="1">
      <c r="A1273" s="5">
        <v>12</v>
      </c>
      <c r="B1273" s="7">
        <v>61</v>
      </c>
      <c r="C1273" s="7">
        <v>6989</v>
      </c>
      <c r="D1273" s="9">
        <f>+VLOOKUP(A1273,Regiones!$A$2:$C$26,3,FALSE)</f>
        <v>1525271</v>
      </c>
      <c r="E1273" s="11">
        <f t="shared" si="0"/>
        <v>4.5821365514718366E-3</v>
      </c>
      <c r="F1273" s="11">
        <f t="shared" si="1"/>
        <v>0.58710943825720163</v>
      </c>
    </row>
    <row r="1274" spans="1:6" ht="15.75" customHeight="1">
      <c r="A1274" s="5">
        <v>12</v>
      </c>
      <c r="B1274" s="7">
        <v>62</v>
      </c>
      <c r="C1274" s="7">
        <v>6633</v>
      </c>
      <c r="D1274" s="9">
        <f>+VLOOKUP(A1274,Regiones!$A$2:$C$26,3,FALSE)</f>
        <v>1525271</v>
      </c>
      <c r="E1274" s="11">
        <f t="shared" si="0"/>
        <v>4.3487354050526107E-3</v>
      </c>
      <c r="F1274" s="11">
        <f t="shared" si="1"/>
        <v>0.59145817366225428</v>
      </c>
    </row>
    <row r="1275" spans="1:6" ht="15.75" customHeight="1">
      <c r="A1275" s="5">
        <v>12</v>
      </c>
      <c r="B1275" s="7">
        <v>63</v>
      </c>
      <c r="C1275" s="7">
        <v>6361</v>
      </c>
      <c r="D1275" s="9">
        <f>+VLOOKUP(A1275,Regiones!$A$2:$C$26,3,FALSE)</f>
        <v>1525271</v>
      </c>
      <c r="E1275" s="11">
        <f t="shared" si="0"/>
        <v>4.1704064392491568E-3</v>
      </c>
      <c r="F1275" s="11">
        <f t="shared" si="1"/>
        <v>0.59562858010150344</v>
      </c>
    </row>
    <row r="1276" spans="1:6" ht="15.75" customHeight="1">
      <c r="A1276" s="5">
        <v>12</v>
      </c>
      <c r="B1276" s="7">
        <v>64</v>
      </c>
      <c r="C1276" s="7">
        <v>6097</v>
      </c>
      <c r="D1276" s="9">
        <f>+VLOOKUP(A1276,Regiones!$A$2:$C$26,3,FALSE)</f>
        <v>1525271</v>
      </c>
      <c r="E1276" s="11">
        <f t="shared" si="0"/>
        <v>3.9973224430281569E-3</v>
      </c>
      <c r="F1276" s="11">
        <f t="shared" si="1"/>
        <v>0.59962590254453163</v>
      </c>
    </row>
    <row r="1277" spans="1:6" ht="15.75" customHeight="1">
      <c r="A1277" s="5">
        <v>12</v>
      </c>
      <c r="B1277" s="7">
        <v>65</v>
      </c>
      <c r="C1277" s="7">
        <v>6285</v>
      </c>
      <c r="D1277" s="9">
        <f>+VLOOKUP(A1277,Regiones!$A$2:$C$26,3,FALSE)</f>
        <v>1525271</v>
      </c>
      <c r="E1277" s="11">
        <f t="shared" si="0"/>
        <v>4.1205792282158387E-3</v>
      </c>
      <c r="F1277" s="11">
        <f t="shared" si="1"/>
        <v>0.60374648177274748</v>
      </c>
    </row>
    <row r="1278" spans="1:6" ht="15.75" customHeight="1">
      <c r="A1278" s="5">
        <v>12</v>
      </c>
      <c r="B1278" s="7">
        <v>66</v>
      </c>
      <c r="C1278" s="7">
        <v>5449</v>
      </c>
      <c r="D1278" s="9">
        <f>+VLOOKUP(A1278,Regiones!$A$2:$C$26,3,FALSE)</f>
        <v>1525271</v>
      </c>
      <c r="E1278" s="11">
        <f t="shared" si="0"/>
        <v>3.5724799068493403E-3</v>
      </c>
      <c r="F1278" s="11">
        <f t="shared" si="1"/>
        <v>0.60731896167959687</v>
      </c>
    </row>
    <row r="1279" spans="1:6" ht="15.75" customHeight="1">
      <c r="A1279" s="5">
        <v>12</v>
      </c>
      <c r="B1279" s="7">
        <v>67</v>
      </c>
      <c r="C1279" s="7">
        <v>5077</v>
      </c>
      <c r="D1279" s="9">
        <f>+VLOOKUP(A1279,Regiones!$A$2:$C$26,3,FALSE)</f>
        <v>1525271</v>
      </c>
      <c r="E1279" s="11">
        <f t="shared" si="0"/>
        <v>3.3285888212652047E-3</v>
      </c>
      <c r="F1279" s="11">
        <f t="shared" si="1"/>
        <v>0.61064755050086206</v>
      </c>
    </row>
    <row r="1280" spans="1:6" ht="15.75" customHeight="1">
      <c r="A1280" s="5">
        <v>12</v>
      </c>
      <c r="B1280" s="7">
        <v>68</v>
      </c>
      <c r="C1280" s="7">
        <v>4950</v>
      </c>
      <c r="D1280" s="9">
        <f>+VLOOKUP(A1280,Regiones!$A$2:$C$26,3,FALSE)</f>
        <v>1525271</v>
      </c>
      <c r="E1280" s="11">
        <f t="shared" si="0"/>
        <v>3.2453249291437389E-3</v>
      </c>
      <c r="F1280" s="11">
        <f t="shared" si="1"/>
        <v>0.61389287543000581</v>
      </c>
    </row>
    <row r="1281" spans="1:6" ht="15.75" customHeight="1">
      <c r="A1281" s="5">
        <v>12</v>
      </c>
      <c r="B1281" s="7">
        <v>69</v>
      </c>
      <c r="C1281" s="7">
        <v>4652</v>
      </c>
      <c r="D1281" s="9">
        <f>+VLOOKUP(A1281,Regiones!$A$2:$C$26,3,FALSE)</f>
        <v>1525271</v>
      </c>
      <c r="E1281" s="11">
        <f t="shared" si="0"/>
        <v>3.0499498121973078E-3</v>
      </c>
      <c r="F1281" s="11">
        <f t="shared" si="1"/>
        <v>0.61694282524220312</v>
      </c>
    </row>
    <row r="1282" spans="1:6" ht="15.75" customHeight="1">
      <c r="A1282" s="5">
        <v>12</v>
      </c>
      <c r="B1282" s="7">
        <v>70</v>
      </c>
      <c r="C1282" s="7">
        <v>4823</v>
      </c>
      <c r="D1282" s="9">
        <f>+VLOOKUP(A1282,Regiones!$A$2:$C$26,3,FALSE)</f>
        <v>1525271</v>
      </c>
      <c r="E1282" s="11">
        <f t="shared" si="0"/>
        <v>3.1620610370222736E-3</v>
      </c>
      <c r="F1282" s="11">
        <f t="shared" si="1"/>
        <v>0.62010488627922544</v>
      </c>
    </row>
    <row r="1283" spans="1:6" ht="15.75" customHeight="1">
      <c r="A1283" s="5">
        <v>12</v>
      </c>
      <c r="B1283" s="7">
        <v>71</v>
      </c>
      <c r="C1283" s="7">
        <v>4101</v>
      </c>
      <c r="D1283" s="9">
        <f>+VLOOKUP(A1283,Regiones!$A$2:$C$26,3,FALSE)</f>
        <v>1525271</v>
      </c>
      <c r="E1283" s="11">
        <f t="shared" si="0"/>
        <v>2.6887025322057524E-3</v>
      </c>
      <c r="F1283" s="11">
        <f t="shared" si="1"/>
        <v>0.62279358881143121</v>
      </c>
    </row>
    <row r="1284" spans="1:6" ht="15.75" customHeight="1">
      <c r="A1284" s="5">
        <v>12</v>
      </c>
      <c r="B1284" s="7">
        <v>72</v>
      </c>
      <c r="C1284" s="7">
        <v>3962</v>
      </c>
      <c r="D1284" s="9">
        <f>+VLOOKUP(A1284,Regiones!$A$2:$C$26,3,FALSE)</f>
        <v>1525271</v>
      </c>
      <c r="E1284" s="11">
        <f t="shared" si="0"/>
        <v>2.5975711857106048E-3</v>
      </c>
      <c r="F1284" s="11">
        <f t="shared" si="1"/>
        <v>0.62539115999714179</v>
      </c>
    </row>
    <row r="1285" spans="1:6" ht="15.75" customHeight="1">
      <c r="A1285" s="5">
        <v>12</v>
      </c>
      <c r="B1285" s="7">
        <v>73</v>
      </c>
      <c r="C1285" s="7">
        <v>3739</v>
      </c>
      <c r="D1285" s="9">
        <f>+VLOOKUP(A1285,Regiones!$A$2:$C$26,3,FALSE)</f>
        <v>1525271</v>
      </c>
      <c r="E1285" s="11">
        <f t="shared" si="0"/>
        <v>2.4513676585996851E-3</v>
      </c>
      <c r="F1285" s="11">
        <f t="shared" si="1"/>
        <v>0.62784252765574144</v>
      </c>
    </row>
    <row r="1286" spans="1:6" ht="15.75" customHeight="1">
      <c r="A1286" s="5">
        <v>12</v>
      </c>
      <c r="B1286" s="7">
        <v>74</v>
      </c>
      <c r="C1286" s="7">
        <v>3606</v>
      </c>
      <c r="D1286" s="9">
        <f>+VLOOKUP(A1286,Regiones!$A$2:$C$26,3,FALSE)</f>
        <v>1525271</v>
      </c>
      <c r="E1286" s="11">
        <f t="shared" si="0"/>
        <v>2.3641700392913784E-3</v>
      </c>
      <c r="F1286" s="11">
        <f t="shared" si="1"/>
        <v>0.63020669769503279</v>
      </c>
    </row>
    <row r="1287" spans="1:6" ht="15.75" customHeight="1">
      <c r="A1287" s="5">
        <v>12</v>
      </c>
      <c r="B1287" s="7">
        <v>75</v>
      </c>
      <c r="C1287" s="7">
        <v>3540</v>
      </c>
      <c r="D1287" s="9">
        <f>+VLOOKUP(A1287,Regiones!$A$2:$C$26,3,FALSE)</f>
        <v>1525271</v>
      </c>
      <c r="E1287" s="11">
        <f t="shared" si="0"/>
        <v>2.3208990402361286E-3</v>
      </c>
      <c r="F1287" s="11">
        <f t="shared" si="1"/>
        <v>0.63252759673526893</v>
      </c>
    </row>
    <row r="1288" spans="1:6" ht="15.75" customHeight="1">
      <c r="A1288" s="5">
        <v>12</v>
      </c>
      <c r="B1288" s="7">
        <v>76</v>
      </c>
      <c r="C1288" s="7">
        <v>3016</v>
      </c>
      <c r="D1288" s="9">
        <f>+VLOOKUP(A1288,Regiones!$A$2:$C$26,3,FALSE)</f>
        <v>1525271</v>
      </c>
      <c r="E1288" s="11">
        <f t="shared" si="0"/>
        <v>1.9773535325853572E-3</v>
      </c>
      <c r="F1288" s="11">
        <f t="shared" si="1"/>
        <v>0.63450495026785425</v>
      </c>
    </row>
    <row r="1289" spans="1:6" ht="15.75" customHeight="1">
      <c r="A1289" s="5">
        <v>12</v>
      </c>
      <c r="B1289" s="7">
        <v>77</v>
      </c>
      <c r="C1289" s="7">
        <v>2850</v>
      </c>
      <c r="D1289" s="9">
        <f>+VLOOKUP(A1289,Regiones!$A$2:$C$26,3,FALSE)</f>
        <v>1525271</v>
      </c>
      <c r="E1289" s="11">
        <f t="shared" si="0"/>
        <v>1.8685204137494256E-3</v>
      </c>
      <c r="F1289" s="11">
        <f t="shared" si="1"/>
        <v>0.63637347068160366</v>
      </c>
    </row>
    <row r="1290" spans="1:6" ht="15.75" customHeight="1">
      <c r="A1290" s="5">
        <v>12</v>
      </c>
      <c r="B1290" s="7">
        <v>78</v>
      </c>
      <c r="C1290" s="7">
        <v>2842</v>
      </c>
      <c r="D1290" s="9">
        <f>+VLOOKUP(A1290,Regiones!$A$2:$C$26,3,FALSE)</f>
        <v>1525271</v>
      </c>
      <c r="E1290" s="11">
        <f t="shared" si="0"/>
        <v>1.863275444166971E-3</v>
      </c>
      <c r="F1290" s="11">
        <f t="shared" si="1"/>
        <v>0.63823674612577064</v>
      </c>
    </row>
    <row r="1291" spans="1:6" ht="15.75" customHeight="1">
      <c r="A1291" s="5">
        <v>12</v>
      </c>
      <c r="B1291" s="7">
        <v>79</v>
      </c>
      <c r="C1291" s="7">
        <v>2533</v>
      </c>
      <c r="D1291" s="9">
        <f>+VLOOKUP(A1291,Regiones!$A$2:$C$26,3,FALSE)</f>
        <v>1525271</v>
      </c>
      <c r="E1291" s="11">
        <f t="shared" si="0"/>
        <v>1.6606884940446648E-3</v>
      </c>
      <c r="F1291" s="11">
        <f t="shared" si="1"/>
        <v>0.6398974346198153</v>
      </c>
    </row>
    <row r="1292" spans="1:6" ht="15.75" customHeight="1">
      <c r="A1292" s="5">
        <v>12</v>
      </c>
      <c r="B1292" s="7">
        <v>80</v>
      </c>
      <c r="C1292" s="7">
        <v>2517</v>
      </c>
      <c r="D1292" s="9">
        <f>+VLOOKUP(A1292,Regiones!$A$2:$C$26,3,FALSE)</f>
        <v>1525271</v>
      </c>
      <c r="E1292" s="11">
        <f t="shared" si="0"/>
        <v>1.6501985548797557E-3</v>
      </c>
      <c r="F1292" s="11">
        <f t="shared" si="1"/>
        <v>0.6415476331746951</v>
      </c>
    </row>
    <row r="1293" spans="1:6" ht="15.75" customHeight="1">
      <c r="A1293" s="5">
        <v>12</v>
      </c>
      <c r="B1293" s="7">
        <v>81</v>
      </c>
      <c r="C1293" s="7">
        <v>1963</v>
      </c>
      <c r="D1293" s="9">
        <f>+VLOOKUP(A1293,Regiones!$A$2:$C$26,3,FALSE)</f>
        <v>1525271</v>
      </c>
      <c r="E1293" s="11">
        <f t="shared" si="0"/>
        <v>1.2869844112947798E-3</v>
      </c>
      <c r="F1293" s="11">
        <f t="shared" si="1"/>
        <v>0.64283461758598992</v>
      </c>
    </row>
    <row r="1294" spans="1:6" ht="15.75" customHeight="1">
      <c r="A1294" s="5">
        <v>12</v>
      </c>
      <c r="B1294" s="7">
        <v>82</v>
      </c>
      <c r="C1294" s="7">
        <v>1825</v>
      </c>
      <c r="D1294" s="9">
        <f>+VLOOKUP(A1294,Regiones!$A$2:$C$26,3,FALSE)</f>
        <v>1525271</v>
      </c>
      <c r="E1294" s="11">
        <f t="shared" si="0"/>
        <v>1.1965086859974392E-3</v>
      </c>
      <c r="F1294" s="11">
        <f t="shared" si="1"/>
        <v>0.64403112627198733</v>
      </c>
    </row>
    <row r="1295" spans="1:6" ht="15.75" customHeight="1">
      <c r="A1295" s="5">
        <v>12</v>
      </c>
      <c r="B1295" s="7">
        <v>83</v>
      </c>
      <c r="C1295" s="7">
        <v>1703</v>
      </c>
      <c r="D1295" s="9">
        <f>+VLOOKUP(A1295,Regiones!$A$2:$C$26,3,FALSE)</f>
        <v>1525271</v>
      </c>
      <c r="E1295" s="11">
        <f t="shared" si="0"/>
        <v>1.1165228998650076E-3</v>
      </c>
      <c r="F1295" s="11">
        <f t="shared" si="1"/>
        <v>0.6451476491718523</v>
      </c>
    </row>
    <row r="1296" spans="1:6" ht="15.75" customHeight="1">
      <c r="A1296" s="5">
        <v>12</v>
      </c>
      <c r="B1296" s="7">
        <v>84</v>
      </c>
      <c r="C1296" s="7">
        <v>1439</v>
      </c>
      <c r="D1296" s="9">
        <f>+VLOOKUP(A1296,Regiones!$A$2:$C$26,3,FALSE)</f>
        <v>1525271</v>
      </c>
      <c r="E1296" s="11">
        <f t="shared" si="0"/>
        <v>9.4343890364400815E-4</v>
      </c>
      <c r="F1296" s="11">
        <f t="shared" si="1"/>
        <v>0.64609108807549631</v>
      </c>
    </row>
    <row r="1297" spans="1:6" ht="15.75" customHeight="1">
      <c r="A1297" s="5">
        <v>12</v>
      </c>
      <c r="B1297" s="7">
        <v>85</v>
      </c>
      <c r="C1297" s="7">
        <v>1326</v>
      </c>
      <c r="D1297" s="9">
        <f>+VLOOKUP(A1297,Regiones!$A$2:$C$26,3,FALSE)</f>
        <v>1525271</v>
      </c>
      <c r="E1297" s="11">
        <f t="shared" si="0"/>
        <v>8.6935370829183795E-4</v>
      </c>
      <c r="F1297" s="11">
        <f t="shared" si="1"/>
        <v>0.6469604417837882</v>
      </c>
    </row>
    <row r="1298" spans="1:6" ht="15.75" customHeight="1">
      <c r="A1298" s="5">
        <v>12</v>
      </c>
      <c r="B1298" s="7">
        <v>86</v>
      </c>
      <c r="C1298" s="7">
        <v>1085</v>
      </c>
      <c r="D1298" s="9">
        <f>+VLOOKUP(A1298,Regiones!$A$2:$C$26,3,FALSE)</f>
        <v>1525271</v>
      </c>
      <c r="E1298" s="11">
        <f t="shared" si="0"/>
        <v>7.1134899962039535E-4</v>
      </c>
      <c r="F1298" s="11">
        <f t="shared" si="1"/>
        <v>0.64767179078340864</v>
      </c>
    </row>
    <row r="1299" spans="1:6" ht="15.75" customHeight="1">
      <c r="A1299" s="5">
        <v>12</v>
      </c>
      <c r="B1299" s="7">
        <v>87</v>
      </c>
      <c r="C1299" s="7">
        <v>910</v>
      </c>
      <c r="D1299" s="9">
        <f>+VLOOKUP(A1299,Regiones!$A$2:$C$26,3,FALSE)</f>
        <v>1525271</v>
      </c>
      <c r="E1299" s="11">
        <f t="shared" si="0"/>
        <v>5.966152900042025E-4</v>
      </c>
      <c r="F1299" s="11">
        <f t="shared" si="1"/>
        <v>0.64826840607341285</v>
      </c>
    </row>
    <row r="1300" spans="1:6" ht="15.75" customHeight="1">
      <c r="A1300" s="5">
        <v>12</v>
      </c>
      <c r="B1300" s="7">
        <v>88</v>
      </c>
      <c r="C1300" s="7">
        <v>818</v>
      </c>
      <c r="D1300" s="9">
        <f>+VLOOKUP(A1300,Regiones!$A$2:$C$26,3,FALSE)</f>
        <v>1525271</v>
      </c>
      <c r="E1300" s="11">
        <f t="shared" si="0"/>
        <v>5.3629813980597544E-4</v>
      </c>
      <c r="F1300" s="11">
        <f t="shared" si="1"/>
        <v>0.64880470421321879</v>
      </c>
    </row>
    <row r="1301" spans="1:6" ht="15.75" customHeight="1">
      <c r="A1301" s="5">
        <v>12</v>
      </c>
      <c r="B1301" s="7">
        <v>89</v>
      </c>
      <c r="C1301" s="7">
        <v>629</v>
      </c>
      <c r="D1301" s="9">
        <f>+VLOOKUP(A1301,Regiones!$A$2:$C$26,3,FALSE)</f>
        <v>1525271</v>
      </c>
      <c r="E1301" s="11">
        <f t="shared" si="0"/>
        <v>4.1238573342048724E-4</v>
      </c>
      <c r="F1301" s="11">
        <f t="shared" si="1"/>
        <v>0.64921708994663929</v>
      </c>
    </row>
    <row r="1302" spans="1:6" ht="15.75" customHeight="1">
      <c r="A1302" s="5">
        <v>12</v>
      </c>
      <c r="B1302" s="7">
        <v>90</v>
      </c>
      <c r="C1302" s="7">
        <v>619</v>
      </c>
      <c r="D1302" s="9">
        <f>+VLOOKUP(A1302,Regiones!$A$2:$C$26,3,FALSE)</f>
        <v>1525271</v>
      </c>
      <c r="E1302" s="11">
        <f t="shared" si="0"/>
        <v>4.058295214424191E-4</v>
      </c>
      <c r="F1302" s="11">
        <f t="shared" si="1"/>
        <v>0.64962291946808171</v>
      </c>
    </row>
    <row r="1303" spans="1:6" ht="15.75" customHeight="1">
      <c r="A1303" s="5">
        <v>12</v>
      </c>
      <c r="B1303" s="7">
        <v>91</v>
      </c>
      <c r="C1303" s="7">
        <v>446</v>
      </c>
      <c r="D1303" s="9">
        <f>+VLOOKUP(A1303,Regiones!$A$2:$C$26,3,FALSE)</f>
        <v>1525271</v>
      </c>
      <c r="E1303" s="11">
        <f t="shared" si="0"/>
        <v>2.9240705422183992E-4</v>
      </c>
      <c r="F1303" s="11">
        <f t="shared" si="1"/>
        <v>0.64991532652230355</v>
      </c>
    </row>
    <row r="1304" spans="1:6" ht="15.75" customHeight="1">
      <c r="A1304" s="5">
        <v>12</v>
      </c>
      <c r="B1304" s="7">
        <v>92</v>
      </c>
      <c r="C1304" s="7">
        <v>306</v>
      </c>
      <c r="D1304" s="9">
        <f>+VLOOKUP(A1304,Regiones!$A$2:$C$26,3,FALSE)</f>
        <v>1525271</v>
      </c>
      <c r="E1304" s="11">
        <f t="shared" si="0"/>
        <v>2.0062008652888569E-4</v>
      </c>
      <c r="F1304" s="11">
        <f t="shared" si="1"/>
        <v>0.65011594660883243</v>
      </c>
    </row>
    <row r="1305" spans="1:6" ht="15.75" customHeight="1">
      <c r="A1305" s="5">
        <v>12</v>
      </c>
      <c r="B1305" s="7">
        <v>93</v>
      </c>
      <c r="C1305" s="7">
        <v>271</v>
      </c>
      <c r="D1305" s="9">
        <f>+VLOOKUP(A1305,Regiones!$A$2:$C$26,3,FALSE)</f>
        <v>1525271</v>
      </c>
      <c r="E1305" s="11">
        <f t="shared" si="0"/>
        <v>1.7767334460564712E-4</v>
      </c>
      <c r="F1305" s="11">
        <f t="shared" si="1"/>
        <v>0.65029361995343804</v>
      </c>
    </row>
    <row r="1306" spans="1:6" ht="15.75" customHeight="1">
      <c r="A1306" s="5">
        <v>12</v>
      </c>
      <c r="B1306" s="7">
        <v>94</v>
      </c>
      <c r="C1306" s="7">
        <v>224</v>
      </c>
      <c r="D1306" s="9">
        <f>+VLOOKUP(A1306,Regiones!$A$2:$C$26,3,FALSE)</f>
        <v>1525271</v>
      </c>
      <c r="E1306" s="11">
        <f t="shared" si="0"/>
        <v>1.4685914830872679E-4</v>
      </c>
      <c r="F1306" s="11">
        <f t="shared" si="1"/>
        <v>0.65044047910174674</v>
      </c>
    </row>
    <row r="1307" spans="1:6" ht="15.75" customHeight="1">
      <c r="A1307" s="5">
        <v>12</v>
      </c>
      <c r="B1307" s="7">
        <v>95</v>
      </c>
      <c r="C1307" s="7">
        <v>163</v>
      </c>
      <c r="D1307" s="9">
        <f>+VLOOKUP(A1307,Regiones!$A$2:$C$26,3,FALSE)</f>
        <v>1525271</v>
      </c>
      <c r="E1307" s="11">
        <f t="shared" si="0"/>
        <v>1.0686625524251101E-4</v>
      </c>
      <c r="F1307" s="11">
        <f t="shared" si="1"/>
        <v>0.65054734535698922</v>
      </c>
    </row>
    <row r="1308" spans="1:6" ht="15.75" customHeight="1">
      <c r="A1308" s="5">
        <v>12</v>
      </c>
      <c r="B1308" s="7">
        <v>96</v>
      </c>
      <c r="C1308" s="7">
        <v>114</v>
      </c>
      <c r="D1308" s="9">
        <f>+VLOOKUP(A1308,Regiones!$A$2:$C$26,3,FALSE)</f>
        <v>1525271</v>
      </c>
      <c r="E1308" s="11">
        <f t="shared" si="0"/>
        <v>7.4740816549977027E-5</v>
      </c>
      <c r="F1308" s="11">
        <f t="shared" si="1"/>
        <v>0.65062208617353923</v>
      </c>
    </row>
    <row r="1309" spans="1:6" ht="15.75" customHeight="1">
      <c r="A1309" s="5">
        <v>12</v>
      </c>
      <c r="B1309" s="7">
        <v>97</v>
      </c>
      <c r="C1309" s="7">
        <v>71</v>
      </c>
      <c r="D1309" s="9">
        <f>+VLOOKUP(A1309,Regiones!$A$2:$C$26,3,FALSE)</f>
        <v>1525271</v>
      </c>
      <c r="E1309" s="11">
        <f t="shared" si="0"/>
        <v>4.6549105044283931E-5</v>
      </c>
      <c r="F1309" s="11">
        <f t="shared" si="1"/>
        <v>0.65066863527858354</v>
      </c>
    </row>
    <row r="1310" spans="1:6" ht="15.75" customHeight="1">
      <c r="A1310" s="5">
        <v>12</v>
      </c>
      <c r="B1310" s="7">
        <v>98</v>
      </c>
      <c r="C1310" s="7">
        <v>36</v>
      </c>
      <c r="D1310" s="9">
        <f>+VLOOKUP(A1310,Regiones!$A$2:$C$26,3,FALSE)</f>
        <v>1525271</v>
      </c>
      <c r="E1310" s="11">
        <f t="shared" si="0"/>
        <v>2.3602363121045374E-5</v>
      </c>
      <c r="F1310" s="11">
        <f t="shared" si="1"/>
        <v>0.65069223764170459</v>
      </c>
    </row>
    <row r="1311" spans="1:6" ht="15.75" customHeight="1">
      <c r="A1311" s="5">
        <v>12</v>
      </c>
      <c r="B1311" s="7">
        <v>99</v>
      </c>
      <c r="C1311" s="7">
        <v>38</v>
      </c>
      <c r="D1311" s="9">
        <f>+VLOOKUP(A1311,Regiones!$A$2:$C$26,3,FALSE)</f>
        <v>1525271</v>
      </c>
      <c r="E1311" s="11">
        <f t="shared" si="0"/>
        <v>2.4913605516659007E-5</v>
      </c>
      <c r="F1311" s="11">
        <f t="shared" si="1"/>
        <v>0.65071715124722129</v>
      </c>
    </row>
    <row r="1312" spans="1:6" ht="15.75" customHeight="1">
      <c r="A1312" s="5">
        <v>12</v>
      </c>
      <c r="B1312" s="7">
        <v>100</v>
      </c>
      <c r="C1312" s="7">
        <v>24</v>
      </c>
      <c r="D1312" s="9">
        <f>+VLOOKUP(A1312,Regiones!$A$2:$C$26,3,FALSE)</f>
        <v>1525271</v>
      </c>
      <c r="E1312" s="11">
        <f t="shared" si="0"/>
        <v>1.5734908747363583E-5</v>
      </c>
      <c r="F1312" s="11">
        <f t="shared" si="1"/>
        <v>0.65073288615596869</v>
      </c>
    </row>
    <row r="1313" spans="1:6" ht="15.75" customHeight="1">
      <c r="A1313" s="5">
        <v>12</v>
      </c>
      <c r="B1313" s="7">
        <v>101</v>
      </c>
      <c r="C1313" s="7">
        <v>16</v>
      </c>
      <c r="D1313" s="9">
        <f>+VLOOKUP(A1313,Regiones!$A$2:$C$26,3,FALSE)</f>
        <v>1525271</v>
      </c>
      <c r="E1313" s="11">
        <f t="shared" si="0"/>
        <v>1.0489939164909056E-5</v>
      </c>
      <c r="F1313" s="11">
        <f t="shared" si="1"/>
        <v>0.65074337609513355</v>
      </c>
    </row>
    <row r="1314" spans="1:6" ht="15.75" customHeight="1">
      <c r="A1314" s="5">
        <v>12</v>
      </c>
      <c r="B1314" s="7">
        <v>102</v>
      </c>
      <c r="C1314" s="7">
        <v>6</v>
      </c>
      <c r="D1314" s="9">
        <f>+VLOOKUP(A1314,Regiones!$A$2:$C$26,3,FALSE)</f>
        <v>1525271</v>
      </c>
      <c r="E1314" s="11">
        <f t="shared" si="0"/>
        <v>3.9337271868408956E-6</v>
      </c>
      <c r="F1314" s="11">
        <f t="shared" si="1"/>
        <v>0.65074730982232043</v>
      </c>
    </row>
    <row r="1315" spans="1:6" ht="15.75" customHeight="1">
      <c r="A1315" s="5">
        <v>12</v>
      </c>
      <c r="B1315" s="7">
        <v>103</v>
      </c>
      <c r="C1315" s="7">
        <v>8</v>
      </c>
      <c r="D1315" s="9">
        <f>+VLOOKUP(A1315,Regiones!$A$2:$C$26,3,FALSE)</f>
        <v>1525271</v>
      </c>
      <c r="E1315" s="11">
        <f t="shared" si="0"/>
        <v>5.2449695824545278E-6</v>
      </c>
      <c r="F1315" s="11">
        <f t="shared" si="1"/>
        <v>0.65075255479190286</v>
      </c>
    </row>
    <row r="1316" spans="1:6" ht="15.75" customHeight="1">
      <c r="A1316" s="5">
        <v>12</v>
      </c>
      <c r="B1316" s="7">
        <v>104</v>
      </c>
      <c r="C1316" s="7">
        <v>1</v>
      </c>
      <c r="D1316" s="9">
        <f>+VLOOKUP(A1316,Regiones!$A$2:$C$26,3,FALSE)</f>
        <v>1525271</v>
      </c>
      <c r="E1316" s="11">
        <f t="shared" si="0"/>
        <v>6.5562119780681597E-7</v>
      </c>
      <c r="F1316" s="11">
        <f t="shared" si="1"/>
        <v>0.65075321041310064</v>
      </c>
    </row>
    <row r="1317" spans="1:6" ht="15.75" customHeight="1">
      <c r="A1317" s="5">
        <v>12</v>
      </c>
      <c r="B1317" s="7">
        <v>105</v>
      </c>
      <c r="C1317" s="7">
        <v>1</v>
      </c>
      <c r="D1317" s="9">
        <f>+VLOOKUP(A1317,Regiones!$A$2:$C$26,3,FALSE)</f>
        <v>1525271</v>
      </c>
      <c r="E1317" s="11">
        <f t="shared" si="0"/>
        <v>6.5562119780681597E-7</v>
      </c>
      <c r="F1317" s="11">
        <f t="shared" si="1"/>
        <v>0.65075386603429841</v>
      </c>
    </row>
    <row r="1318" spans="1:6" ht="15.75" customHeight="1">
      <c r="A1318" s="5">
        <v>12</v>
      </c>
      <c r="B1318" s="7">
        <v>106</v>
      </c>
      <c r="C1318" s="7">
        <v>2</v>
      </c>
      <c r="D1318" s="9">
        <f>+VLOOKUP(A1318,Regiones!$A$2:$C$26,3,FALSE)</f>
        <v>1525271</v>
      </c>
      <c r="E1318" s="11">
        <f t="shared" si="0"/>
        <v>1.3112423956136319E-6</v>
      </c>
      <c r="F1318" s="11">
        <f t="shared" si="1"/>
        <v>0.65075517727669407</v>
      </c>
    </row>
    <row r="1319" spans="1:6" ht="15.75" customHeight="1">
      <c r="A1319" s="5">
        <v>12</v>
      </c>
      <c r="B1319" s="7">
        <v>107</v>
      </c>
      <c r="C1319" s="7">
        <v>2</v>
      </c>
      <c r="D1319" s="9">
        <f>+VLOOKUP(A1319,Regiones!$A$2:$C$26,3,FALSE)</f>
        <v>1525271</v>
      </c>
      <c r="E1319" s="11">
        <f t="shared" si="0"/>
        <v>1.3112423956136319E-6</v>
      </c>
      <c r="F1319" s="11">
        <f t="shared" si="1"/>
        <v>0.65075648851908974</v>
      </c>
    </row>
    <row r="1320" spans="1:6" ht="15.75" customHeight="1">
      <c r="A1320" s="5">
        <v>12</v>
      </c>
      <c r="B1320" s="7">
        <v>108</v>
      </c>
      <c r="C1320" s="7">
        <v>1</v>
      </c>
      <c r="D1320" s="9">
        <f>+VLOOKUP(A1320,Regiones!$A$2:$C$26,3,FALSE)</f>
        <v>1525271</v>
      </c>
      <c r="E1320" s="11">
        <f t="shared" si="0"/>
        <v>6.5562119780681597E-7</v>
      </c>
      <c r="F1320" s="11">
        <f t="shared" si="1"/>
        <v>0.65075714414028751</v>
      </c>
    </row>
    <row r="1321" spans="1:6" ht="15.75" customHeight="1">
      <c r="A1321" s="5">
        <v>12</v>
      </c>
      <c r="B1321" s="7">
        <v>109</v>
      </c>
      <c r="C1321" s="7">
        <v>5</v>
      </c>
      <c r="D1321" s="9">
        <f>+VLOOKUP(A1321,Regiones!$A$2:$C$26,3,FALSE)</f>
        <v>1525271</v>
      </c>
      <c r="E1321" s="11">
        <f t="shared" si="0"/>
        <v>3.27810598903408E-6</v>
      </c>
      <c r="F1321" s="11">
        <f t="shared" si="1"/>
        <v>0.6507604222462765</v>
      </c>
    </row>
    <row r="1322" spans="1:6" ht="15.75" customHeight="1">
      <c r="A1322" s="5">
        <v>12</v>
      </c>
      <c r="B1322" s="7">
        <v>110</v>
      </c>
      <c r="C1322" s="7">
        <v>9</v>
      </c>
      <c r="D1322" s="9">
        <f>+VLOOKUP(A1322,Regiones!$A$2:$C$26,3,FALSE)</f>
        <v>1525271</v>
      </c>
      <c r="E1322" s="11">
        <f t="shared" si="0"/>
        <v>5.9005907802613434E-6</v>
      </c>
      <c r="F1322" s="11">
        <f t="shared" si="1"/>
        <v>0.65076632283705682</v>
      </c>
    </row>
    <row r="1323" spans="1:6" ht="15.75" customHeight="1">
      <c r="A1323" s="5">
        <v>13</v>
      </c>
      <c r="B1323" s="7">
        <v>0</v>
      </c>
      <c r="C1323" s="7">
        <v>17420</v>
      </c>
      <c r="D1323" s="9">
        <f>+VLOOKUP(A1323,Regiones!$A$2:$C$26,3,FALSE)</f>
        <v>305617</v>
      </c>
      <c r="E1323" s="11">
        <f t="shared" si="0"/>
        <v>5.6999447020290105E-2</v>
      </c>
      <c r="F1323" s="11">
        <f t="shared" si="1"/>
        <v>5.6999447020290105E-2</v>
      </c>
    </row>
    <row r="1324" spans="1:6" ht="15.75" customHeight="1">
      <c r="A1324" s="5">
        <v>13</v>
      </c>
      <c r="B1324" s="7">
        <v>1</v>
      </c>
      <c r="C1324" s="7">
        <v>18107</v>
      </c>
      <c r="D1324" s="9">
        <f>+VLOOKUP(A1324,Regiones!$A$2:$C$26,3,FALSE)</f>
        <v>305617</v>
      </c>
      <c r="E1324" s="11">
        <f t="shared" si="0"/>
        <v>5.9247358622066183E-2</v>
      </c>
      <c r="F1324" s="11">
        <f t="shared" si="1"/>
        <v>0.11624680564235629</v>
      </c>
    </row>
    <row r="1325" spans="1:6" ht="15.75" customHeight="1">
      <c r="A1325" s="5">
        <v>13</v>
      </c>
      <c r="B1325" s="7">
        <v>2</v>
      </c>
      <c r="C1325" s="7">
        <v>16934</v>
      </c>
      <c r="D1325" s="9">
        <f>+VLOOKUP(A1325,Regiones!$A$2:$C$26,3,FALSE)</f>
        <v>305617</v>
      </c>
      <c r="E1325" s="11">
        <f t="shared" si="0"/>
        <v>5.5409221345671215E-2</v>
      </c>
      <c r="F1325" s="11">
        <f t="shared" si="1"/>
        <v>0.17165602698802751</v>
      </c>
    </row>
    <row r="1326" spans="1:6" ht="15.75" customHeight="1">
      <c r="A1326" s="5">
        <v>13</v>
      </c>
      <c r="B1326" s="7">
        <v>3</v>
      </c>
      <c r="C1326" s="7">
        <v>16089</v>
      </c>
      <c r="D1326" s="9">
        <f>+VLOOKUP(A1326,Regiones!$A$2:$C$26,3,FALSE)</f>
        <v>305617</v>
      </c>
      <c r="E1326" s="11">
        <f t="shared" si="0"/>
        <v>5.2644322796179532E-2</v>
      </c>
      <c r="F1326" s="11">
        <f t="shared" si="1"/>
        <v>0.22430034978420704</v>
      </c>
    </row>
    <row r="1327" spans="1:6" ht="15.75" customHeight="1">
      <c r="A1327" s="5">
        <v>13</v>
      </c>
      <c r="B1327" s="7">
        <v>4</v>
      </c>
      <c r="C1327" s="7">
        <v>16745</v>
      </c>
      <c r="D1327" s="9">
        <f>+VLOOKUP(A1327,Regiones!$A$2:$C$26,3,FALSE)</f>
        <v>305617</v>
      </c>
      <c r="E1327" s="11">
        <f t="shared" si="0"/>
        <v>5.4790800249986095E-2</v>
      </c>
      <c r="F1327" s="11">
        <f t="shared" si="1"/>
        <v>0.27909115003419316</v>
      </c>
    </row>
    <row r="1328" spans="1:6" ht="15.75" customHeight="1">
      <c r="A1328" s="5">
        <v>13</v>
      </c>
      <c r="B1328" s="7">
        <v>5</v>
      </c>
      <c r="C1328" s="7">
        <v>17999</v>
      </c>
      <c r="D1328" s="9">
        <f>+VLOOKUP(A1328,Regiones!$A$2:$C$26,3,FALSE)</f>
        <v>305617</v>
      </c>
      <c r="E1328" s="11">
        <f t="shared" si="0"/>
        <v>5.8893975138817542E-2</v>
      </c>
      <c r="F1328" s="11">
        <f t="shared" si="1"/>
        <v>0.33798512517301071</v>
      </c>
    </row>
    <row r="1329" spans="1:6" ht="15.75" customHeight="1">
      <c r="A1329" s="5">
        <v>13</v>
      </c>
      <c r="B1329" s="7">
        <v>6</v>
      </c>
      <c r="C1329" s="7">
        <v>17950</v>
      </c>
      <c r="D1329" s="9">
        <f>+VLOOKUP(A1329,Regiones!$A$2:$C$26,3,FALSE)</f>
        <v>305617</v>
      </c>
      <c r="E1329" s="11">
        <f t="shared" si="0"/>
        <v>5.8733643743639916E-2</v>
      </c>
      <c r="F1329" s="11">
        <f t="shared" si="1"/>
        <v>0.39671876891665064</v>
      </c>
    </row>
    <row r="1330" spans="1:6" ht="15.75" customHeight="1">
      <c r="A1330" s="5">
        <v>13</v>
      </c>
      <c r="B1330" s="7">
        <v>7</v>
      </c>
      <c r="C1330" s="7">
        <v>18169</v>
      </c>
      <c r="D1330" s="9">
        <f>+VLOOKUP(A1330,Regiones!$A$2:$C$26,3,FALSE)</f>
        <v>305617</v>
      </c>
      <c r="E1330" s="11">
        <f t="shared" si="0"/>
        <v>5.9450226918005215E-2</v>
      </c>
      <c r="F1330" s="11">
        <f t="shared" si="1"/>
        <v>0.45616899583465587</v>
      </c>
    </row>
    <row r="1331" spans="1:6" ht="15.75" customHeight="1">
      <c r="A1331" s="5">
        <v>13</v>
      </c>
      <c r="B1331" s="7">
        <v>8</v>
      </c>
      <c r="C1331" s="7">
        <v>18958</v>
      </c>
      <c r="D1331" s="9">
        <f>+VLOOKUP(A1331,Regiones!$A$2:$C$26,3,FALSE)</f>
        <v>305617</v>
      </c>
      <c r="E1331" s="11">
        <f t="shared" si="0"/>
        <v>6.2031889587293901E-2</v>
      </c>
      <c r="F1331" s="11">
        <f t="shared" si="1"/>
        <v>0.51820088542194975</v>
      </c>
    </row>
    <row r="1332" spans="1:6" ht="15.75" customHeight="1">
      <c r="A1332" s="5">
        <v>13</v>
      </c>
      <c r="B1332" s="7">
        <v>9</v>
      </c>
      <c r="C1332" s="7">
        <v>18819</v>
      </c>
      <c r="D1332" s="9">
        <f>+VLOOKUP(A1332,Regiones!$A$2:$C$26,3,FALSE)</f>
        <v>305617</v>
      </c>
      <c r="E1332" s="11">
        <f t="shared" si="0"/>
        <v>6.1577071956075743E-2</v>
      </c>
      <c r="F1332" s="11">
        <f t="shared" si="1"/>
        <v>0.57977795737802551</v>
      </c>
    </row>
    <row r="1333" spans="1:6" ht="15.75" customHeight="1">
      <c r="A1333" s="5">
        <v>13</v>
      </c>
      <c r="B1333" s="7">
        <v>10</v>
      </c>
      <c r="C1333" s="7">
        <v>20616</v>
      </c>
      <c r="D1333" s="9">
        <f>+VLOOKUP(A1333,Regiones!$A$2:$C$26,3,FALSE)</f>
        <v>305617</v>
      </c>
      <c r="E1333" s="11">
        <f t="shared" si="0"/>
        <v>6.7456980469018407E-2</v>
      </c>
      <c r="F1333" s="11">
        <f t="shared" si="1"/>
        <v>0.64723493784704389</v>
      </c>
    </row>
    <row r="1334" spans="1:6" ht="15.75" customHeight="1">
      <c r="A1334" s="5">
        <v>13</v>
      </c>
      <c r="B1334" s="7">
        <v>11</v>
      </c>
      <c r="C1334" s="7">
        <v>19650</v>
      </c>
      <c r="D1334" s="9">
        <f>+VLOOKUP(A1334,Regiones!$A$2:$C$26,3,FALSE)</f>
        <v>305617</v>
      </c>
      <c r="E1334" s="11">
        <f t="shared" si="0"/>
        <v>6.4296161535516677E-2</v>
      </c>
      <c r="F1334" s="11">
        <f t="shared" si="1"/>
        <v>0.71153109938256054</v>
      </c>
    </row>
    <row r="1335" spans="1:6" ht="15.75" customHeight="1">
      <c r="A1335" s="5">
        <v>13</v>
      </c>
      <c r="B1335" s="7">
        <v>12</v>
      </c>
      <c r="C1335" s="7">
        <v>19324</v>
      </c>
      <c r="D1335" s="9">
        <f>+VLOOKUP(A1335,Regiones!$A$2:$C$26,3,FALSE)</f>
        <v>305617</v>
      </c>
      <c r="E1335" s="11">
        <f t="shared" si="0"/>
        <v>6.3229466947192073E-2</v>
      </c>
      <c r="F1335" s="11">
        <f t="shared" si="1"/>
        <v>0.77476056632975265</v>
      </c>
    </row>
    <row r="1336" spans="1:6" ht="15.75" customHeight="1">
      <c r="A1336" s="5">
        <v>13</v>
      </c>
      <c r="B1336" s="7">
        <v>13</v>
      </c>
      <c r="C1336" s="7">
        <v>18936</v>
      </c>
      <c r="D1336" s="9">
        <f>+VLOOKUP(A1336,Regiones!$A$2:$C$26,3,FALSE)</f>
        <v>305617</v>
      </c>
      <c r="E1336" s="11">
        <f t="shared" si="0"/>
        <v>6.1959904062928436E-2</v>
      </c>
      <c r="F1336" s="11">
        <f t="shared" si="1"/>
        <v>0.83672047039268105</v>
      </c>
    </row>
    <row r="1337" spans="1:6" ht="15.75" customHeight="1">
      <c r="A1337" s="5">
        <v>13</v>
      </c>
      <c r="B1337" s="7">
        <v>14</v>
      </c>
      <c r="C1337" s="7">
        <v>20752</v>
      </c>
      <c r="D1337" s="9">
        <f>+VLOOKUP(A1337,Regiones!$A$2:$C$26,3,FALSE)</f>
        <v>305617</v>
      </c>
      <c r="E1337" s="11">
        <f t="shared" si="0"/>
        <v>6.7901981892368554E-2</v>
      </c>
      <c r="F1337" s="11">
        <f t="shared" si="1"/>
        <v>0.90462245228504956</v>
      </c>
    </row>
    <row r="1338" spans="1:6" ht="15.75" customHeight="1">
      <c r="A1338" s="5">
        <v>13</v>
      </c>
      <c r="B1338" s="7">
        <v>15</v>
      </c>
      <c r="C1338" s="7">
        <v>19490</v>
      </c>
      <c r="D1338" s="9">
        <f>+VLOOKUP(A1338,Regiones!$A$2:$C$26,3,FALSE)</f>
        <v>305617</v>
      </c>
      <c r="E1338" s="11">
        <f t="shared" si="0"/>
        <v>6.3772630449222392E-2</v>
      </c>
      <c r="F1338" s="11">
        <f t="shared" si="1"/>
        <v>0.96839508273427199</v>
      </c>
    </row>
    <row r="1339" spans="1:6" ht="15.75" customHeight="1">
      <c r="A1339" s="5">
        <v>13</v>
      </c>
      <c r="B1339" s="7">
        <v>16</v>
      </c>
      <c r="C1339" s="7">
        <v>18525</v>
      </c>
      <c r="D1339" s="9">
        <f>+VLOOKUP(A1339,Regiones!$A$2:$C$26,3,FALSE)</f>
        <v>305617</v>
      </c>
      <c r="E1339" s="11">
        <f t="shared" si="0"/>
        <v>6.0615083585009999E-2</v>
      </c>
      <c r="F1339" s="11">
        <f t="shared" si="1"/>
        <v>1.0290101663192819</v>
      </c>
    </row>
    <row r="1340" spans="1:6" ht="15.75" customHeight="1">
      <c r="A1340" s="5">
        <v>13</v>
      </c>
      <c r="B1340" s="7">
        <v>17</v>
      </c>
      <c r="C1340" s="7">
        <v>17994</v>
      </c>
      <c r="D1340" s="9">
        <f>+VLOOKUP(A1340,Regiones!$A$2:$C$26,3,FALSE)</f>
        <v>305617</v>
      </c>
      <c r="E1340" s="11">
        <f t="shared" si="0"/>
        <v>5.8877614792370844E-2</v>
      </c>
      <c r="F1340" s="11">
        <f t="shared" si="1"/>
        <v>1.0878877811116527</v>
      </c>
    </row>
    <row r="1341" spans="1:6" ht="15.75" customHeight="1">
      <c r="A1341" s="5">
        <v>13</v>
      </c>
      <c r="B1341" s="7">
        <v>18</v>
      </c>
      <c r="C1341" s="7">
        <v>17845</v>
      </c>
      <c r="D1341" s="9">
        <f>+VLOOKUP(A1341,Regiones!$A$2:$C$26,3,FALSE)</f>
        <v>305617</v>
      </c>
      <c r="E1341" s="11">
        <f t="shared" si="0"/>
        <v>5.8390076468259292E-2</v>
      </c>
      <c r="F1341" s="11">
        <f t="shared" si="1"/>
        <v>1.146277857579912</v>
      </c>
    </row>
    <row r="1342" spans="1:6" ht="15.75" customHeight="1">
      <c r="A1342" s="5">
        <v>13</v>
      </c>
      <c r="B1342" s="7">
        <v>19</v>
      </c>
      <c r="C1342" s="7">
        <v>16694</v>
      </c>
      <c r="D1342" s="9">
        <f>+VLOOKUP(A1342,Regiones!$A$2:$C$26,3,FALSE)</f>
        <v>305617</v>
      </c>
      <c r="E1342" s="11">
        <f t="shared" si="0"/>
        <v>5.4623924716229788E-2</v>
      </c>
      <c r="F1342" s="11">
        <f t="shared" si="1"/>
        <v>1.2009017822961416</v>
      </c>
    </row>
    <row r="1343" spans="1:6" ht="15.75" customHeight="1">
      <c r="A1343" s="5">
        <v>13</v>
      </c>
      <c r="B1343" s="7">
        <v>20</v>
      </c>
      <c r="C1343" s="7">
        <v>15109</v>
      </c>
      <c r="D1343" s="9">
        <f>+VLOOKUP(A1343,Regiones!$A$2:$C$26,3,FALSE)</f>
        <v>305617</v>
      </c>
      <c r="E1343" s="11">
        <f t="shared" si="0"/>
        <v>4.9437694892627046E-2</v>
      </c>
      <c r="F1343" s="11">
        <f t="shared" si="1"/>
        <v>1.2503394771887686</v>
      </c>
    </row>
    <row r="1344" spans="1:6" ht="15.75" customHeight="1">
      <c r="A1344" s="5">
        <v>13</v>
      </c>
      <c r="B1344" s="7">
        <v>21</v>
      </c>
      <c r="C1344" s="7">
        <v>13764</v>
      </c>
      <c r="D1344" s="9">
        <f>+VLOOKUP(A1344,Regiones!$A$2:$C$26,3,FALSE)</f>
        <v>305617</v>
      </c>
      <c r="E1344" s="11">
        <f t="shared" si="0"/>
        <v>4.5036761698465724E-2</v>
      </c>
      <c r="F1344" s="11">
        <f t="shared" si="1"/>
        <v>1.2953762388872343</v>
      </c>
    </row>
    <row r="1345" spans="1:6" ht="15.75" customHeight="1">
      <c r="A1345" s="5">
        <v>13</v>
      </c>
      <c r="B1345" s="7">
        <v>22</v>
      </c>
      <c r="C1345" s="7">
        <v>13731</v>
      </c>
      <c r="D1345" s="9">
        <f>+VLOOKUP(A1345,Regiones!$A$2:$C$26,3,FALSE)</f>
        <v>305617</v>
      </c>
      <c r="E1345" s="11">
        <f t="shared" si="0"/>
        <v>4.4928783411917528E-2</v>
      </c>
      <c r="F1345" s="11">
        <f t="shared" si="1"/>
        <v>1.3403050222991517</v>
      </c>
    </row>
    <row r="1346" spans="1:6" ht="15.75" customHeight="1">
      <c r="A1346" s="5">
        <v>13</v>
      </c>
      <c r="B1346" s="7">
        <v>23</v>
      </c>
      <c r="C1346" s="7">
        <v>13389</v>
      </c>
      <c r="D1346" s="9">
        <f>+VLOOKUP(A1346,Regiones!$A$2:$C$26,3,FALSE)</f>
        <v>305617</v>
      </c>
      <c r="E1346" s="11">
        <f t="shared" si="0"/>
        <v>4.3809735714963501E-2</v>
      </c>
      <c r="F1346" s="11">
        <f t="shared" si="1"/>
        <v>1.3841147580141153</v>
      </c>
    </row>
    <row r="1347" spans="1:6" ht="15.75" customHeight="1">
      <c r="A1347" s="5">
        <v>13</v>
      </c>
      <c r="B1347" s="7">
        <v>24</v>
      </c>
      <c r="C1347" s="7">
        <v>13536</v>
      </c>
      <c r="D1347" s="9">
        <f>+VLOOKUP(A1347,Regiones!$A$2:$C$26,3,FALSE)</f>
        <v>305617</v>
      </c>
      <c r="E1347" s="11">
        <f t="shared" si="0"/>
        <v>4.4290729900496373E-2</v>
      </c>
      <c r="F1347" s="11">
        <f t="shared" si="1"/>
        <v>1.4284054879146117</v>
      </c>
    </row>
    <row r="1348" spans="1:6" ht="15.75" customHeight="1">
      <c r="A1348" s="5">
        <v>13</v>
      </c>
      <c r="B1348" s="7">
        <v>25</v>
      </c>
      <c r="C1348" s="7">
        <v>13270</v>
      </c>
      <c r="D1348" s="9">
        <f>+VLOOKUP(A1348,Regiones!$A$2:$C$26,3,FALSE)</f>
        <v>305617</v>
      </c>
      <c r="E1348" s="11">
        <f t="shared" si="0"/>
        <v>4.3420359469532127E-2</v>
      </c>
      <c r="F1348" s="11">
        <f t="shared" si="1"/>
        <v>1.4718258473841439</v>
      </c>
    </row>
    <row r="1349" spans="1:6" ht="15.75" customHeight="1">
      <c r="A1349" s="5">
        <v>13</v>
      </c>
      <c r="B1349" s="7">
        <v>26</v>
      </c>
      <c r="C1349" s="7">
        <v>12620</v>
      </c>
      <c r="D1349" s="9">
        <f>+VLOOKUP(A1349,Regiones!$A$2:$C$26,3,FALSE)</f>
        <v>305617</v>
      </c>
      <c r="E1349" s="11">
        <f t="shared" si="0"/>
        <v>4.1293514431461599E-2</v>
      </c>
      <c r="F1349" s="11">
        <f t="shared" si="1"/>
        <v>1.5131193618156056</v>
      </c>
    </row>
    <row r="1350" spans="1:6" ht="15.75" customHeight="1">
      <c r="A1350" s="5">
        <v>13</v>
      </c>
      <c r="B1350" s="7">
        <v>27</v>
      </c>
      <c r="C1350" s="7">
        <v>12728</v>
      </c>
      <c r="D1350" s="9">
        <f>+VLOOKUP(A1350,Regiones!$A$2:$C$26,3,FALSE)</f>
        <v>305617</v>
      </c>
      <c r="E1350" s="11">
        <f t="shared" si="0"/>
        <v>4.164689791471024E-2</v>
      </c>
      <c r="F1350" s="11">
        <f t="shared" si="1"/>
        <v>1.5547662597303158</v>
      </c>
    </row>
    <row r="1351" spans="1:6" ht="15.75" customHeight="1">
      <c r="A1351" s="5">
        <v>13</v>
      </c>
      <c r="B1351" s="7">
        <v>28</v>
      </c>
      <c r="C1351" s="7">
        <v>14031</v>
      </c>
      <c r="D1351" s="9">
        <f>+VLOOKUP(A1351,Regiones!$A$2:$C$26,3,FALSE)</f>
        <v>305617</v>
      </c>
      <c r="E1351" s="11">
        <f t="shared" si="0"/>
        <v>4.5910404198719314E-2</v>
      </c>
      <c r="F1351" s="11">
        <f t="shared" si="1"/>
        <v>1.6006766639290351</v>
      </c>
    </row>
    <row r="1352" spans="1:6" ht="15.75" customHeight="1">
      <c r="A1352" s="5">
        <v>13</v>
      </c>
      <c r="B1352" s="7">
        <v>29</v>
      </c>
      <c r="C1352" s="7">
        <v>13210</v>
      </c>
      <c r="D1352" s="9">
        <f>+VLOOKUP(A1352,Regiones!$A$2:$C$26,3,FALSE)</f>
        <v>305617</v>
      </c>
      <c r="E1352" s="11">
        <f t="shared" si="0"/>
        <v>4.3224035312171769E-2</v>
      </c>
      <c r="F1352" s="11">
        <f t="shared" si="1"/>
        <v>1.6439006992412069</v>
      </c>
    </row>
    <row r="1353" spans="1:6" ht="15.75" customHeight="1">
      <c r="A1353" s="5">
        <v>13</v>
      </c>
      <c r="B1353" s="7">
        <v>30</v>
      </c>
      <c r="C1353" s="7">
        <v>14217</v>
      </c>
      <c r="D1353" s="9">
        <f>+VLOOKUP(A1353,Regiones!$A$2:$C$26,3,FALSE)</f>
        <v>305617</v>
      </c>
      <c r="E1353" s="11">
        <f t="shared" si="0"/>
        <v>4.6519009086536417E-2</v>
      </c>
      <c r="F1353" s="11">
        <f t="shared" si="1"/>
        <v>1.6904197083277432</v>
      </c>
    </row>
    <row r="1354" spans="1:6" ht="15.75" customHeight="1">
      <c r="A1354" s="5">
        <v>13</v>
      </c>
      <c r="B1354" s="7">
        <v>31</v>
      </c>
      <c r="C1354" s="7">
        <v>12888</v>
      </c>
      <c r="D1354" s="9">
        <f>+VLOOKUP(A1354,Regiones!$A$2:$C$26,3,FALSE)</f>
        <v>305617</v>
      </c>
      <c r="E1354" s="11">
        <f t="shared" si="0"/>
        <v>4.2170429001004525E-2</v>
      </c>
      <c r="F1354" s="11">
        <f t="shared" si="1"/>
        <v>1.7325901373287478</v>
      </c>
    </row>
    <row r="1355" spans="1:6" ht="15.75" customHeight="1">
      <c r="A1355" s="5">
        <v>13</v>
      </c>
      <c r="B1355" s="7">
        <v>32</v>
      </c>
      <c r="C1355" s="7">
        <v>12936</v>
      </c>
      <c r="D1355" s="9">
        <f>+VLOOKUP(A1355,Regiones!$A$2:$C$26,3,FALSE)</f>
        <v>305617</v>
      </c>
      <c r="E1355" s="11">
        <f t="shared" si="0"/>
        <v>4.2327488326892808E-2</v>
      </c>
      <c r="F1355" s="11">
        <f t="shared" si="1"/>
        <v>1.7749176256556405</v>
      </c>
    </row>
    <row r="1356" spans="1:6" ht="15.75" customHeight="1">
      <c r="A1356" s="5">
        <v>13</v>
      </c>
      <c r="B1356" s="7">
        <v>33</v>
      </c>
      <c r="C1356" s="7">
        <v>12704</v>
      </c>
      <c r="D1356" s="9">
        <f>+VLOOKUP(A1356,Regiones!$A$2:$C$26,3,FALSE)</f>
        <v>305617</v>
      </c>
      <c r="E1356" s="11">
        <f t="shared" si="0"/>
        <v>4.1568368251766102E-2</v>
      </c>
      <c r="F1356" s="11">
        <f t="shared" si="1"/>
        <v>1.8164859939074065</v>
      </c>
    </row>
    <row r="1357" spans="1:6" ht="15.75" customHeight="1">
      <c r="A1357" s="5">
        <v>13</v>
      </c>
      <c r="B1357" s="7">
        <v>34</v>
      </c>
      <c r="C1357" s="7">
        <v>11731</v>
      </c>
      <c r="D1357" s="9">
        <f>+VLOOKUP(A1357,Regiones!$A$2:$C$26,3,FALSE)</f>
        <v>305617</v>
      </c>
      <c r="E1357" s="11">
        <f t="shared" si="0"/>
        <v>3.8384644833238987E-2</v>
      </c>
      <c r="F1357" s="11">
        <f t="shared" si="1"/>
        <v>1.8548706387406455</v>
      </c>
    </row>
    <row r="1358" spans="1:6" ht="15.75" customHeight="1">
      <c r="A1358" s="5">
        <v>13</v>
      </c>
      <c r="B1358" s="7">
        <v>35</v>
      </c>
      <c r="C1358" s="7">
        <v>11798</v>
      </c>
      <c r="D1358" s="9">
        <f>+VLOOKUP(A1358,Regiones!$A$2:$C$26,3,FALSE)</f>
        <v>305617</v>
      </c>
      <c r="E1358" s="11">
        <f t="shared" si="0"/>
        <v>3.8603873475624717E-2</v>
      </c>
      <c r="F1358" s="11">
        <f t="shared" si="1"/>
        <v>1.8934745122162702</v>
      </c>
    </row>
    <row r="1359" spans="1:6" ht="15.75" customHeight="1">
      <c r="A1359" s="5">
        <v>13</v>
      </c>
      <c r="B1359" s="7">
        <v>36</v>
      </c>
      <c r="C1359" s="7">
        <v>11235</v>
      </c>
      <c r="D1359" s="9">
        <f>+VLOOKUP(A1359,Regiones!$A$2:$C$26,3,FALSE)</f>
        <v>305617</v>
      </c>
      <c r="E1359" s="11">
        <f t="shared" si="0"/>
        <v>3.676169846572671E-2</v>
      </c>
      <c r="F1359" s="11">
        <f t="shared" si="1"/>
        <v>1.9302362106819968</v>
      </c>
    </row>
    <row r="1360" spans="1:6" ht="15.75" customHeight="1">
      <c r="A1360" s="5">
        <v>13</v>
      </c>
      <c r="B1360" s="7">
        <v>37</v>
      </c>
      <c r="C1360" s="7">
        <v>10617</v>
      </c>
      <c r="D1360" s="9">
        <f>+VLOOKUP(A1360,Regiones!$A$2:$C$26,3,FALSE)</f>
        <v>305617</v>
      </c>
      <c r="E1360" s="11">
        <f t="shared" si="0"/>
        <v>3.4739559644915041E-2</v>
      </c>
      <c r="F1360" s="11">
        <f t="shared" si="1"/>
        <v>1.964975770326912</v>
      </c>
    </row>
    <row r="1361" spans="1:6" ht="15.75" customHeight="1">
      <c r="A1361" s="5">
        <v>13</v>
      </c>
      <c r="B1361" s="7">
        <v>38</v>
      </c>
      <c r="C1361" s="7">
        <v>10162</v>
      </c>
      <c r="D1361" s="9">
        <f>+VLOOKUP(A1361,Regiones!$A$2:$C$26,3,FALSE)</f>
        <v>305617</v>
      </c>
      <c r="E1361" s="11">
        <f t="shared" si="0"/>
        <v>3.3250768118265675E-2</v>
      </c>
      <c r="F1361" s="11">
        <f t="shared" si="1"/>
        <v>1.9982265384451776</v>
      </c>
    </row>
    <row r="1362" spans="1:6" ht="15.75" customHeight="1">
      <c r="A1362" s="5">
        <v>13</v>
      </c>
      <c r="B1362" s="7">
        <v>39</v>
      </c>
      <c r="C1362" s="7">
        <v>9833</v>
      </c>
      <c r="D1362" s="9">
        <f>+VLOOKUP(A1362,Regiones!$A$2:$C$26,3,FALSE)</f>
        <v>305617</v>
      </c>
      <c r="E1362" s="11">
        <f t="shared" si="0"/>
        <v>3.2174257322073053E-2</v>
      </c>
      <c r="F1362" s="11">
        <f t="shared" si="1"/>
        <v>2.0304007957672505</v>
      </c>
    </row>
    <row r="1363" spans="1:6" ht="15.75" customHeight="1">
      <c r="A1363" s="5">
        <v>13</v>
      </c>
      <c r="B1363" s="7">
        <v>40</v>
      </c>
      <c r="C1363" s="7">
        <v>9614</v>
      </c>
      <c r="D1363" s="9">
        <f>+VLOOKUP(A1363,Regiones!$A$2:$C$26,3,FALSE)</f>
        <v>305617</v>
      </c>
      <c r="E1363" s="11">
        <f t="shared" si="0"/>
        <v>3.1457674147707754E-2</v>
      </c>
      <c r="F1363" s="11">
        <f t="shared" si="1"/>
        <v>2.0618584699149585</v>
      </c>
    </row>
    <row r="1364" spans="1:6" ht="15.75" customHeight="1">
      <c r="A1364" s="5">
        <v>13</v>
      </c>
      <c r="B1364" s="7">
        <v>41</v>
      </c>
      <c r="C1364" s="7">
        <v>8798</v>
      </c>
      <c r="D1364" s="9">
        <f>+VLOOKUP(A1364,Regiones!$A$2:$C$26,3,FALSE)</f>
        <v>305617</v>
      </c>
      <c r="E1364" s="11">
        <f t="shared" si="0"/>
        <v>2.8787665607606906E-2</v>
      </c>
      <c r="F1364" s="11">
        <f t="shared" si="1"/>
        <v>2.0906461355225652</v>
      </c>
    </row>
    <row r="1365" spans="1:6" ht="15.75" customHeight="1">
      <c r="A1365" s="5">
        <v>13</v>
      </c>
      <c r="B1365" s="7">
        <v>42</v>
      </c>
      <c r="C1365" s="7">
        <v>9045</v>
      </c>
      <c r="D1365" s="9">
        <f>+VLOOKUP(A1365,Regiones!$A$2:$C$26,3,FALSE)</f>
        <v>305617</v>
      </c>
      <c r="E1365" s="11">
        <f t="shared" si="0"/>
        <v>2.9595866722073708E-2</v>
      </c>
      <c r="F1365" s="11">
        <f t="shared" si="1"/>
        <v>2.1202420022446389</v>
      </c>
    </row>
    <row r="1366" spans="1:6" ht="15.75" customHeight="1">
      <c r="A1366" s="5">
        <v>13</v>
      </c>
      <c r="B1366" s="7">
        <v>43</v>
      </c>
      <c r="C1366" s="7">
        <v>8657</v>
      </c>
      <c r="D1366" s="9">
        <f>+VLOOKUP(A1366,Regiones!$A$2:$C$26,3,FALSE)</f>
        <v>305617</v>
      </c>
      <c r="E1366" s="11">
        <f t="shared" si="0"/>
        <v>2.8326303837810068E-2</v>
      </c>
      <c r="F1366" s="11">
        <f t="shared" si="1"/>
        <v>2.1485683060824488</v>
      </c>
    </row>
    <row r="1367" spans="1:6" ht="15.75" customHeight="1">
      <c r="A1367" s="5">
        <v>13</v>
      </c>
      <c r="B1367" s="7">
        <v>44</v>
      </c>
      <c r="C1367" s="7">
        <v>8054</v>
      </c>
      <c r="D1367" s="9">
        <f>+VLOOKUP(A1367,Regiones!$A$2:$C$26,3,FALSE)</f>
        <v>305617</v>
      </c>
      <c r="E1367" s="11">
        <f t="shared" si="0"/>
        <v>2.635324605633849E-2</v>
      </c>
      <c r="F1367" s="11">
        <f t="shared" si="1"/>
        <v>2.1749215521387875</v>
      </c>
    </row>
    <row r="1368" spans="1:6" ht="15.75" customHeight="1">
      <c r="A1368" s="5">
        <v>13</v>
      </c>
      <c r="B1368" s="7">
        <v>45</v>
      </c>
      <c r="C1368" s="7">
        <v>8500</v>
      </c>
      <c r="D1368" s="9">
        <f>+VLOOKUP(A1368,Regiones!$A$2:$C$26,3,FALSE)</f>
        <v>305617</v>
      </c>
      <c r="E1368" s="11">
        <f t="shared" si="0"/>
        <v>2.7812588959383804E-2</v>
      </c>
      <c r="F1368" s="11">
        <f t="shared" si="1"/>
        <v>2.2027341410981713</v>
      </c>
    </row>
    <row r="1369" spans="1:6" ht="15.75" customHeight="1">
      <c r="A1369" s="5">
        <v>13</v>
      </c>
      <c r="B1369" s="7">
        <v>46</v>
      </c>
      <c r="C1369" s="7">
        <v>8391</v>
      </c>
      <c r="D1369" s="9">
        <f>+VLOOKUP(A1369,Regiones!$A$2:$C$26,3,FALSE)</f>
        <v>305617</v>
      </c>
      <c r="E1369" s="11">
        <f t="shared" si="0"/>
        <v>2.7455933406845823E-2</v>
      </c>
      <c r="F1369" s="11">
        <f t="shared" si="1"/>
        <v>2.2301900745050172</v>
      </c>
    </row>
    <row r="1370" spans="1:6" ht="15.75" customHeight="1">
      <c r="A1370" s="5">
        <v>13</v>
      </c>
      <c r="B1370" s="7">
        <v>47</v>
      </c>
      <c r="C1370" s="7">
        <v>8071</v>
      </c>
      <c r="D1370" s="9">
        <f>+VLOOKUP(A1370,Regiones!$A$2:$C$26,3,FALSE)</f>
        <v>305617</v>
      </c>
      <c r="E1370" s="11">
        <f t="shared" si="0"/>
        <v>2.6408871234257256E-2</v>
      </c>
      <c r="F1370" s="11">
        <f t="shared" si="1"/>
        <v>2.2565989457392743</v>
      </c>
    </row>
    <row r="1371" spans="1:6" ht="15.75" customHeight="1">
      <c r="A1371" s="5">
        <v>13</v>
      </c>
      <c r="B1371" s="7">
        <v>48</v>
      </c>
      <c r="C1371" s="7">
        <v>8014</v>
      </c>
      <c r="D1371" s="9">
        <f>+VLOOKUP(A1371,Regiones!$A$2:$C$26,3,FALSE)</f>
        <v>305617</v>
      </c>
      <c r="E1371" s="11">
        <f t="shared" si="0"/>
        <v>2.6222363284764919E-2</v>
      </c>
      <c r="F1371" s="11">
        <f t="shared" si="1"/>
        <v>2.2828213090240395</v>
      </c>
    </row>
    <row r="1372" spans="1:6" ht="15.75" customHeight="1">
      <c r="A1372" s="5">
        <v>13</v>
      </c>
      <c r="B1372" s="7">
        <v>49</v>
      </c>
      <c r="C1372" s="7">
        <v>7780</v>
      </c>
      <c r="D1372" s="9">
        <f>+VLOOKUP(A1372,Regiones!$A$2:$C$26,3,FALSE)</f>
        <v>305617</v>
      </c>
      <c r="E1372" s="11">
        <f t="shared" si="0"/>
        <v>2.5456699071059529E-2</v>
      </c>
      <c r="F1372" s="11">
        <f t="shared" si="1"/>
        <v>2.3082780080950989</v>
      </c>
    </row>
    <row r="1373" spans="1:6" ht="15.75" customHeight="1">
      <c r="A1373" s="5">
        <v>13</v>
      </c>
      <c r="B1373" s="7">
        <v>50</v>
      </c>
      <c r="C1373" s="7">
        <v>8139</v>
      </c>
      <c r="D1373" s="9">
        <f>+VLOOKUP(A1373,Regiones!$A$2:$C$26,3,FALSE)</f>
        <v>305617</v>
      </c>
      <c r="E1373" s="11">
        <f t="shared" si="0"/>
        <v>2.6631371945932326E-2</v>
      </c>
      <c r="F1373" s="11">
        <f t="shared" si="1"/>
        <v>2.3349093800410312</v>
      </c>
    </row>
    <row r="1374" spans="1:6" ht="15.75" customHeight="1">
      <c r="A1374" s="5">
        <v>13</v>
      </c>
      <c r="B1374" s="7">
        <v>51</v>
      </c>
      <c r="C1374" s="7">
        <v>7448</v>
      </c>
      <c r="D1374" s="9">
        <f>+VLOOKUP(A1374,Regiones!$A$2:$C$26,3,FALSE)</f>
        <v>305617</v>
      </c>
      <c r="E1374" s="11">
        <f t="shared" si="0"/>
        <v>2.437037206699889E-2</v>
      </c>
      <c r="F1374" s="11">
        <f t="shared" si="1"/>
        <v>2.35927975210803</v>
      </c>
    </row>
    <row r="1375" spans="1:6" ht="15.75" customHeight="1">
      <c r="A1375" s="5">
        <v>13</v>
      </c>
      <c r="B1375" s="7">
        <v>52</v>
      </c>
      <c r="C1375" s="7">
        <v>7540</v>
      </c>
      <c r="D1375" s="9">
        <f>+VLOOKUP(A1375,Regiones!$A$2:$C$26,3,FALSE)</f>
        <v>305617</v>
      </c>
      <c r="E1375" s="11">
        <f t="shared" si="0"/>
        <v>2.4671402441618105E-2</v>
      </c>
      <c r="F1375" s="11">
        <f t="shared" si="1"/>
        <v>2.3839511545496479</v>
      </c>
    </row>
    <row r="1376" spans="1:6" ht="15.75" customHeight="1">
      <c r="A1376" s="5">
        <v>13</v>
      </c>
      <c r="B1376" s="7">
        <v>53</v>
      </c>
      <c r="C1376" s="7">
        <v>7658</v>
      </c>
      <c r="D1376" s="9">
        <f>+VLOOKUP(A1376,Regiones!$A$2:$C$26,3,FALSE)</f>
        <v>305617</v>
      </c>
      <c r="E1376" s="11">
        <f t="shared" si="0"/>
        <v>2.5057506617760138E-2</v>
      </c>
      <c r="F1376" s="11">
        <f t="shared" si="1"/>
        <v>2.409008661167408</v>
      </c>
    </row>
    <row r="1377" spans="1:6" ht="15.75" customHeight="1">
      <c r="A1377" s="5">
        <v>13</v>
      </c>
      <c r="B1377" s="7">
        <v>54</v>
      </c>
      <c r="C1377" s="7">
        <v>7467</v>
      </c>
      <c r="D1377" s="9">
        <f>+VLOOKUP(A1377,Regiones!$A$2:$C$26,3,FALSE)</f>
        <v>305617</v>
      </c>
      <c r="E1377" s="11">
        <f t="shared" si="0"/>
        <v>2.4432541383496337E-2</v>
      </c>
      <c r="F1377" s="11">
        <f t="shared" si="1"/>
        <v>2.4334412025509042</v>
      </c>
    </row>
    <row r="1378" spans="1:6" ht="15.75" customHeight="1">
      <c r="A1378" s="5">
        <v>13</v>
      </c>
      <c r="B1378" s="7">
        <v>55</v>
      </c>
      <c r="C1378" s="7">
        <v>7334</v>
      </c>
      <c r="D1378" s="9">
        <f>+VLOOKUP(A1378,Regiones!$A$2:$C$26,3,FALSE)</f>
        <v>305617</v>
      </c>
      <c r="E1378" s="11">
        <f t="shared" si="0"/>
        <v>2.3997356168014215E-2</v>
      </c>
      <c r="F1378" s="11">
        <f t="shared" si="1"/>
        <v>2.4574385587189185</v>
      </c>
    </row>
    <row r="1379" spans="1:6" ht="15.75" customHeight="1">
      <c r="A1379" s="5">
        <v>13</v>
      </c>
      <c r="B1379" s="7">
        <v>56</v>
      </c>
      <c r="C1379" s="7">
        <v>7070</v>
      </c>
      <c r="D1379" s="9">
        <f>+VLOOKUP(A1379,Regiones!$A$2:$C$26,3,FALSE)</f>
        <v>305617</v>
      </c>
      <c r="E1379" s="11">
        <f t="shared" si="0"/>
        <v>2.3133529875628646E-2</v>
      </c>
      <c r="F1379" s="11">
        <f t="shared" si="1"/>
        <v>2.4805720885945473</v>
      </c>
    </row>
    <row r="1380" spans="1:6" ht="15.75" customHeight="1">
      <c r="A1380" s="5">
        <v>13</v>
      </c>
      <c r="B1380" s="7">
        <v>57</v>
      </c>
      <c r="C1380" s="7">
        <v>6965</v>
      </c>
      <c r="D1380" s="9">
        <f>+VLOOKUP(A1380,Regiones!$A$2:$C$26,3,FALSE)</f>
        <v>305617</v>
      </c>
      <c r="E1380" s="11">
        <f t="shared" si="0"/>
        <v>2.2789962600248022E-2</v>
      </c>
      <c r="F1380" s="11">
        <f t="shared" si="1"/>
        <v>2.5033620511947952</v>
      </c>
    </row>
    <row r="1381" spans="1:6" ht="15.75" customHeight="1">
      <c r="A1381" s="5">
        <v>13</v>
      </c>
      <c r="B1381" s="7">
        <v>58</v>
      </c>
      <c r="C1381" s="7">
        <v>6956</v>
      </c>
      <c r="D1381" s="9">
        <f>+VLOOKUP(A1381,Regiones!$A$2:$C$26,3,FALSE)</f>
        <v>305617</v>
      </c>
      <c r="E1381" s="11">
        <f t="shared" si="0"/>
        <v>2.276051397664397E-2</v>
      </c>
      <c r="F1381" s="11">
        <f t="shared" si="1"/>
        <v>2.526122565171439</v>
      </c>
    </row>
    <row r="1382" spans="1:6" ht="15.75" customHeight="1">
      <c r="A1382" s="5">
        <v>13</v>
      </c>
      <c r="B1382" s="7">
        <v>59</v>
      </c>
      <c r="C1382" s="7">
        <v>6697</v>
      </c>
      <c r="D1382" s="9">
        <f>+VLOOKUP(A1382,Regiones!$A$2:$C$26,3,FALSE)</f>
        <v>305617</v>
      </c>
      <c r="E1382" s="11">
        <f t="shared" si="0"/>
        <v>2.1913048030705099E-2</v>
      </c>
      <c r="F1382" s="11">
        <f t="shared" si="1"/>
        <v>2.5480356132021442</v>
      </c>
    </row>
    <row r="1383" spans="1:6" ht="15.75" customHeight="1">
      <c r="A1383" s="5">
        <v>13</v>
      </c>
      <c r="B1383" s="7">
        <v>60</v>
      </c>
      <c r="C1383" s="7">
        <v>6484</v>
      </c>
      <c r="D1383" s="9">
        <f>+VLOOKUP(A1383,Regiones!$A$2:$C$26,3,FALSE)</f>
        <v>305617</v>
      </c>
      <c r="E1383" s="11">
        <f t="shared" si="0"/>
        <v>2.1216097272075834E-2</v>
      </c>
      <c r="F1383" s="11">
        <f t="shared" si="1"/>
        <v>2.5692517104742199</v>
      </c>
    </row>
    <row r="1384" spans="1:6" ht="15.75" customHeight="1">
      <c r="A1384" s="5">
        <v>13</v>
      </c>
      <c r="B1384" s="7">
        <v>61</v>
      </c>
      <c r="C1384" s="7">
        <v>5683</v>
      </c>
      <c r="D1384" s="9">
        <f>+VLOOKUP(A1384,Regiones!$A$2:$C$26,3,FALSE)</f>
        <v>305617</v>
      </c>
      <c r="E1384" s="11">
        <f t="shared" si="0"/>
        <v>1.8595169771315076E-2</v>
      </c>
      <c r="F1384" s="11">
        <f t="shared" si="1"/>
        <v>2.587846880245535</v>
      </c>
    </row>
    <row r="1385" spans="1:6" ht="15.75" customHeight="1">
      <c r="A1385" s="5">
        <v>13</v>
      </c>
      <c r="B1385" s="7">
        <v>62</v>
      </c>
      <c r="C1385" s="7">
        <v>5704</v>
      </c>
      <c r="D1385" s="9">
        <f>+VLOOKUP(A1385,Regiones!$A$2:$C$26,3,FALSE)</f>
        <v>305617</v>
      </c>
      <c r="E1385" s="11">
        <f t="shared" si="0"/>
        <v>1.8663883226391204E-2</v>
      </c>
      <c r="F1385" s="11">
        <f t="shared" si="1"/>
        <v>2.6065107634719262</v>
      </c>
    </row>
    <row r="1386" spans="1:6" ht="15.75" customHeight="1">
      <c r="A1386" s="5">
        <v>13</v>
      </c>
      <c r="B1386" s="7">
        <v>63</v>
      </c>
      <c r="C1386" s="7">
        <v>5214</v>
      </c>
      <c r="D1386" s="9">
        <f>+VLOOKUP(A1386,Regiones!$A$2:$C$26,3,FALSE)</f>
        <v>305617</v>
      </c>
      <c r="E1386" s="11">
        <f t="shared" si="0"/>
        <v>1.706056927461496E-2</v>
      </c>
      <c r="F1386" s="11">
        <f t="shared" si="1"/>
        <v>2.6235713327465411</v>
      </c>
    </row>
    <row r="1387" spans="1:6" ht="15.75" customHeight="1">
      <c r="A1387" s="5">
        <v>13</v>
      </c>
      <c r="B1387" s="7">
        <v>64</v>
      </c>
      <c r="C1387" s="7">
        <v>5063</v>
      </c>
      <c r="D1387" s="9">
        <f>+VLOOKUP(A1387,Regiones!$A$2:$C$26,3,FALSE)</f>
        <v>305617</v>
      </c>
      <c r="E1387" s="11">
        <f t="shared" si="0"/>
        <v>1.6566486811924731E-2</v>
      </c>
      <c r="F1387" s="11">
        <f t="shared" si="1"/>
        <v>2.6401378195584657</v>
      </c>
    </row>
    <row r="1388" spans="1:6" ht="15.75" customHeight="1">
      <c r="A1388" s="5">
        <v>13</v>
      </c>
      <c r="B1388" s="7">
        <v>65</v>
      </c>
      <c r="C1388" s="7">
        <v>5120</v>
      </c>
      <c r="D1388" s="9">
        <f>+VLOOKUP(A1388,Regiones!$A$2:$C$26,3,FALSE)</f>
        <v>305617</v>
      </c>
      <c r="E1388" s="11">
        <f t="shared" si="0"/>
        <v>1.6752994761417069E-2</v>
      </c>
      <c r="F1388" s="11">
        <f t="shared" si="1"/>
        <v>2.6568908143198828</v>
      </c>
    </row>
    <row r="1389" spans="1:6" ht="15.75" customHeight="1">
      <c r="A1389" s="5">
        <v>13</v>
      </c>
      <c r="B1389" s="7">
        <v>66</v>
      </c>
      <c r="C1389" s="7">
        <v>4515</v>
      </c>
      <c r="D1389" s="9">
        <f>+VLOOKUP(A1389,Regiones!$A$2:$C$26,3,FALSE)</f>
        <v>305617</v>
      </c>
      <c r="E1389" s="11">
        <f t="shared" si="0"/>
        <v>1.4773392841366809E-2</v>
      </c>
      <c r="F1389" s="11">
        <f t="shared" si="1"/>
        <v>2.6716642071612497</v>
      </c>
    </row>
    <row r="1390" spans="1:6" ht="15.75" customHeight="1">
      <c r="A1390" s="5">
        <v>13</v>
      </c>
      <c r="B1390" s="7">
        <v>67</v>
      </c>
      <c r="C1390" s="7">
        <v>4666</v>
      </c>
      <c r="D1390" s="9">
        <f>+VLOOKUP(A1390,Regiones!$A$2:$C$26,3,FALSE)</f>
        <v>305617</v>
      </c>
      <c r="E1390" s="11">
        <f t="shared" si="0"/>
        <v>1.5267475304057039E-2</v>
      </c>
      <c r="F1390" s="11">
        <f t="shared" si="1"/>
        <v>2.6869316824653069</v>
      </c>
    </row>
    <row r="1391" spans="1:6" ht="15.75" customHeight="1">
      <c r="A1391" s="5">
        <v>13</v>
      </c>
      <c r="B1391" s="7">
        <v>68</v>
      </c>
      <c r="C1391" s="7">
        <v>4175</v>
      </c>
      <c r="D1391" s="9">
        <f>+VLOOKUP(A1391,Regiones!$A$2:$C$26,3,FALSE)</f>
        <v>305617</v>
      </c>
      <c r="E1391" s="11">
        <f t="shared" si="0"/>
        <v>1.3660889282991457E-2</v>
      </c>
      <c r="F1391" s="11">
        <f t="shared" si="1"/>
        <v>2.7005925717482984</v>
      </c>
    </row>
    <row r="1392" spans="1:6" ht="15.75" customHeight="1">
      <c r="A1392" s="5">
        <v>13</v>
      </c>
      <c r="B1392" s="7">
        <v>69</v>
      </c>
      <c r="C1392" s="7">
        <v>3815</v>
      </c>
      <c r="D1392" s="9">
        <f>+VLOOKUP(A1392,Regiones!$A$2:$C$26,3,FALSE)</f>
        <v>305617</v>
      </c>
      <c r="E1392" s="11">
        <f t="shared" si="0"/>
        <v>1.248294433882932E-2</v>
      </c>
      <c r="F1392" s="11">
        <f t="shared" si="1"/>
        <v>2.7130755160871276</v>
      </c>
    </row>
    <row r="1393" spans="1:6" ht="15.75" customHeight="1">
      <c r="A1393" s="5">
        <v>13</v>
      </c>
      <c r="B1393" s="7">
        <v>70</v>
      </c>
      <c r="C1393" s="7">
        <v>4519</v>
      </c>
      <c r="D1393" s="9">
        <f>+VLOOKUP(A1393,Regiones!$A$2:$C$26,3,FALSE)</f>
        <v>305617</v>
      </c>
      <c r="E1393" s="11">
        <f t="shared" si="0"/>
        <v>1.4786481118524165E-2</v>
      </c>
      <c r="F1393" s="11">
        <f t="shared" si="1"/>
        <v>2.7278619972056517</v>
      </c>
    </row>
    <row r="1394" spans="1:6" ht="15.75" customHeight="1">
      <c r="A1394" s="5">
        <v>13</v>
      </c>
      <c r="B1394" s="7">
        <v>71</v>
      </c>
      <c r="C1394" s="7">
        <v>3558</v>
      </c>
      <c r="D1394" s="9">
        <f>+VLOOKUP(A1394,Regiones!$A$2:$C$26,3,FALSE)</f>
        <v>305617</v>
      </c>
      <c r="E1394" s="11">
        <f t="shared" si="0"/>
        <v>1.1642022531469126E-2</v>
      </c>
      <c r="F1394" s="11">
        <f t="shared" si="1"/>
        <v>2.739504019737121</v>
      </c>
    </row>
    <row r="1395" spans="1:6" ht="15.75" customHeight="1">
      <c r="A1395" s="5">
        <v>13</v>
      </c>
      <c r="B1395" s="7">
        <v>72</v>
      </c>
      <c r="C1395" s="7">
        <v>3241</v>
      </c>
      <c r="D1395" s="9">
        <f>+VLOOKUP(A1395,Regiones!$A$2:$C$26,3,FALSE)</f>
        <v>305617</v>
      </c>
      <c r="E1395" s="11">
        <f t="shared" si="0"/>
        <v>1.0604776566748577E-2</v>
      </c>
      <c r="F1395" s="11">
        <f t="shared" si="1"/>
        <v>2.7501087963038695</v>
      </c>
    </row>
    <row r="1396" spans="1:6" ht="15.75" customHeight="1">
      <c r="A1396" s="5">
        <v>13</v>
      </c>
      <c r="B1396" s="7">
        <v>73</v>
      </c>
      <c r="C1396" s="7">
        <v>3232</v>
      </c>
      <c r="D1396" s="9">
        <f>+VLOOKUP(A1396,Regiones!$A$2:$C$26,3,FALSE)</f>
        <v>305617</v>
      </c>
      <c r="E1396" s="11">
        <f t="shared" si="0"/>
        <v>1.0575327943144523E-2</v>
      </c>
      <c r="F1396" s="11">
        <f t="shared" si="1"/>
        <v>2.7606841242470139</v>
      </c>
    </row>
    <row r="1397" spans="1:6" ht="15.75" customHeight="1">
      <c r="A1397" s="5">
        <v>13</v>
      </c>
      <c r="B1397" s="7">
        <v>74</v>
      </c>
      <c r="C1397" s="7">
        <v>2899</v>
      </c>
      <c r="D1397" s="9">
        <f>+VLOOKUP(A1397,Regiones!$A$2:$C$26,3,FALSE)</f>
        <v>305617</v>
      </c>
      <c r="E1397" s="11">
        <f t="shared" si="0"/>
        <v>9.485728869794546E-3</v>
      </c>
      <c r="F1397" s="11">
        <f t="shared" si="1"/>
        <v>2.7701698531168084</v>
      </c>
    </row>
    <row r="1398" spans="1:6" ht="15.75" customHeight="1">
      <c r="A1398" s="5">
        <v>13</v>
      </c>
      <c r="B1398" s="7">
        <v>75</v>
      </c>
      <c r="C1398" s="7">
        <v>2905</v>
      </c>
      <c r="D1398" s="9">
        <f>+VLOOKUP(A1398,Regiones!$A$2:$C$26,3,FALSE)</f>
        <v>305617</v>
      </c>
      <c r="E1398" s="11">
        <f t="shared" si="0"/>
        <v>9.5053612855305822E-3</v>
      </c>
      <c r="F1398" s="11">
        <f t="shared" si="1"/>
        <v>2.7796752144023391</v>
      </c>
    </row>
    <row r="1399" spans="1:6" ht="15.75" customHeight="1">
      <c r="A1399" s="5">
        <v>13</v>
      </c>
      <c r="B1399" s="7">
        <v>76</v>
      </c>
      <c r="C1399" s="7">
        <v>2619</v>
      </c>
      <c r="D1399" s="9">
        <f>+VLOOKUP(A1399,Regiones!$A$2:$C$26,3,FALSE)</f>
        <v>305617</v>
      </c>
      <c r="E1399" s="11">
        <f t="shared" si="0"/>
        <v>8.5695494687795509E-3</v>
      </c>
      <c r="F1399" s="11">
        <f t="shared" si="1"/>
        <v>2.7882447638711185</v>
      </c>
    </row>
    <row r="1400" spans="1:6" ht="15.75" customHeight="1">
      <c r="A1400" s="5">
        <v>13</v>
      </c>
      <c r="B1400" s="7">
        <v>77</v>
      </c>
      <c r="C1400" s="7">
        <v>2337</v>
      </c>
      <c r="D1400" s="9">
        <f>+VLOOKUP(A1400,Regiones!$A$2:$C$26,3,FALSE)</f>
        <v>305617</v>
      </c>
      <c r="E1400" s="11">
        <f t="shared" si="0"/>
        <v>7.6468259291858761E-3</v>
      </c>
      <c r="F1400" s="11">
        <f t="shared" si="1"/>
        <v>2.7958915898003043</v>
      </c>
    </row>
    <row r="1401" spans="1:6" ht="15.75" customHeight="1">
      <c r="A1401" s="5">
        <v>13</v>
      </c>
      <c r="B1401" s="7">
        <v>78</v>
      </c>
      <c r="C1401" s="7">
        <v>2572</v>
      </c>
      <c r="D1401" s="9">
        <f>+VLOOKUP(A1401,Regiones!$A$2:$C$26,3,FALSE)</f>
        <v>305617</v>
      </c>
      <c r="E1401" s="11">
        <f t="shared" si="0"/>
        <v>8.4157622121806049E-3</v>
      </c>
      <c r="F1401" s="11">
        <f t="shared" si="1"/>
        <v>2.804307352012485</v>
      </c>
    </row>
    <row r="1402" spans="1:6" ht="15.75" customHeight="1">
      <c r="A1402" s="5">
        <v>13</v>
      </c>
      <c r="B1402" s="7">
        <v>79</v>
      </c>
      <c r="C1402" s="7">
        <v>2215</v>
      </c>
      <c r="D1402" s="9">
        <f>+VLOOKUP(A1402,Regiones!$A$2:$C$26,3,FALSE)</f>
        <v>305617</v>
      </c>
      <c r="E1402" s="11">
        <f t="shared" si="0"/>
        <v>7.2476334758864855E-3</v>
      </c>
      <c r="F1402" s="11">
        <f t="shared" si="1"/>
        <v>2.8115549854883715</v>
      </c>
    </row>
    <row r="1403" spans="1:6" ht="15.75" customHeight="1">
      <c r="A1403" s="5">
        <v>13</v>
      </c>
      <c r="B1403" s="7">
        <v>80</v>
      </c>
      <c r="C1403" s="7">
        <v>2323</v>
      </c>
      <c r="D1403" s="9">
        <f>+VLOOKUP(A1403,Regiones!$A$2:$C$26,3,FALSE)</f>
        <v>305617</v>
      </c>
      <c r="E1403" s="11">
        <f t="shared" si="0"/>
        <v>7.6010169591351267E-3</v>
      </c>
      <c r="F1403" s="11">
        <f t="shared" si="1"/>
        <v>2.8191560024475066</v>
      </c>
    </row>
    <row r="1404" spans="1:6" ht="15.75" customHeight="1">
      <c r="A1404" s="5">
        <v>13</v>
      </c>
      <c r="B1404" s="7">
        <v>81</v>
      </c>
      <c r="C1404" s="7">
        <v>1758</v>
      </c>
      <c r="D1404" s="9">
        <f>+VLOOKUP(A1404,Regiones!$A$2:$C$26,3,FALSE)</f>
        <v>305617</v>
      </c>
      <c r="E1404" s="11">
        <f t="shared" si="0"/>
        <v>5.7522978106584388E-3</v>
      </c>
      <c r="F1404" s="11">
        <f t="shared" si="1"/>
        <v>2.8249083002581652</v>
      </c>
    </row>
    <row r="1405" spans="1:6" ht="15.75" customHeight="1">
      <c r="A1405" s="5">
        <v>13</v>
      </c>
      <c r="B1405" s="7">
        <v>82</v>
      </c>
      <c r="C1405" s="7">
        <v>1714</v>
      </c>
      <c r="D1405" s="9">
        <f>+VLOOKUP(A1405,Regiones!$A$2:$C$26,3,FALSE)</f>
        <v>305617</v>
      </c>
      <c r="E1405" s="11">
        <f t="shared" si="0"/>
        <v>5.608326761927511E-3</v>
      </c>
      <c r="F1405" s="11">
        <f t="shared" si="1"/>
        <v>2.8305166270200925</v>
      </c>
    </row>
    <row r="1406" spans="1:6" ht="15.75" customHeight="1">
      <c r="A1406" s="5">
        <v>13</v>
      </c>
      <c r="B1406" s="7">
        <v>83</v>
      </c>
      <c r="C1406" s="7">
        <v>1462</v>
      </c>
      <c r="D1406" s="9">
        <f>+VLOOKUP(A1406,Regiones!$A$2:$C$26,3,FALSE)</f>
        <v>305617</v>
      </c>
      <c r="E1406" s="11">
        <f t="shared" si="0"/>
        <v>4.7837653010140146E-3</v>
      </c>
      <c r="F1406" s="11">
        <f t="shared" si="1"/>
        <v>2.8353003923211064</v>
      </c>
    </row>
    <row r="1407" spans="1:6" ht="15.75" customHeight="1">
      <c r="A1407" s="5">
        <v>13</v>
      </c>
      <c r="B1407" s="7">
        <v>84</v>
      </c>
      <c r="C1407" s="7">
        <v>1241</v>
      </c>
      <c r="D1407" s="9">
        <f>+VLOOKUP(A1407,Regiones!$A$2:$C$26,3,FALSE)</f>
        <v>305617</v>
      </c>
      <c r="E1407" s="11">
        <f t="shared" si="0"/>
        <v>4.0606379880700353E-3</v>
      </c>
      <c r="F1407" s="11">
        <f t="shared" si="1"/>
        <v>2.8393610303091763</v>
      </c>
    </row>
    <row r="1408" spans="1:6" ht="15.75" customHeight="1">
      <c r="A1408" s="5">
        <v>13</v>
      </c>
      <c r="B1408" s="7">
        <v>85</v>
      </c>
      <c r="C1408" s="7">
        <v>1085</v>
      </c>
      <c r="D1408" s="9">
        <f>+VLOOKUP(A1408,Regiones!$A$2:$C$26,3,FALSE)</f>
        <v>305617</v>
      </c>
      <c r="E1408" s="11">
        <f t="shared" si="0"/>
        <v>3.5501951789331091E-3</v>
      </c>
      <c r="F1408" s="11">
        <f t="shared" si="1"/>
        <v>2.8429112254881095</v>
      </c>
    </row>
    <row r="1409" spans="1:6" ht="15.75" customHeight="1">
      <c r="A1409" s="5">
        <v>13</v>
      </c>
      <c r="B1409" s="7">
        <v>86</v>
      </c>
      <c r="C1409" s="7">
        <v>994</v>
      </c>
      <c r="D1409" s="9">
        <f>+VLOOKUP(A1409,Regiones!$A$2:$C$26,3,FALSE)</f>
        <v>305617</v>
      </c>
      <c r="E1409" s="11">
        <f t="shared" si="0"/>
        <v>3.2524368736032354E-3</v>
      </c>
      <c r="F1409" s="11">
        <f t="shared" si="1"/>
        <v>2.8461636623617128</v>
      </c>
    </row>
    <row r="1410" spans="1:6" ht="15.75" customHeight="1">
      <c r="A1410" s="5">
        <v>13</v>
      </c>
      <c r="B1410" s="7">
        <v>87</v>
      </c>
      <c r="C1410" s="7">
        <v>782</v>
      </c>
      <c r="D1410" s="9">
        <f>+VLOOKUP(A1410,Regiones!$A$2:$C$26,3,FALSE)</f>
        <v>305617</v>
      </c>
      <c r="E1410" s="11">
        <f t="shared" si="0"/>
        <v>2.5587581842633099E-3</v>
      </c>
      <c r="F1410" s="11">
        <f t="shared" si="1"/>
        <v>2.8487224205459762</v>
      </c>
    </row>
    <row r="1411" spans="1:6" ht="15.75" customHeight="1">
      <c r="A1411" s="5">
        <v>13</v>
      </c>
      <c r="B1411" s="7">
        <v>88</v>
      </c>
      <c r="C1411" s="7">
        <v>706</v>
      </c>
      <c r="D1411" s="9">
        <f>+VLOOKUP(A1411,Regiones!$A$2:$C$26,3,FALSE)</f>
        <v>305617</v>
      </c>
      <c r="E1411" s="11">
        <f t="shared" si="0"/>
        <v>2.3100809182735253E-3</v>
      </c>
      <c r="F1411" s="11">
        <f t="shared" si="1"/>
        <v>2.8510325014642497</v>
      </c>
    </row>
    <row r="1412" spans="1:6" ht="15.75" customHeight="1">
      <c r="A1412" s="5">
        <v>13</v>
      </c>
      <c r="B1412" s="7">
        <v>89</v>
      </c>
      <c r="C1412" s="7">
        <v>586</v>
      </c>
      <c r="D1412" s="9">
        <f>+VLOOKUP(A1412,Regiones!$A$2:$C$26,3,FALSE)</f>
        <v>305617</v>
      </c>
      <c r="E1412" s="11">
        <f t="shared" si="0"/>
        <v>1.9174326035528129E-3</v>
      </c>
      <c r="F1412" s="11">
        <f t="shared" si="1"/>
        <v>2.8529499340678024</v>
      </c>
    </row>
    <row r="1413" spans="1:6" ht="15.75" customHeight="1">
      <c r="A1413" s="5">
        <v>13</v>
      </c>
      <c r="B1413" s="7">
        <v>90</v>
      </c>
      <c r="C1413" s="7">
        <v>555</v>
      </c>
      <c r="D1413" s="9">
        <f>+VLOOKUP(A1413,Regiones!$A$2:$C$26,3,FALSE)</f>
        <v>305617</v>
      </c>
      <c r="E1413" s="11">
        <f t="shared" si="0"/>
        <v>1.8159984555832954E-3</v>
      </c>
      <c r="F1413" s="11">
        <f t="shared" si="1"/>
        <v>2.8547659325233856</v>
      </c>
    </row>
    <row r="1414" spans="1:6" ht="15.75" customHeight="1">
      <c r="A1414" s="5">
        <v>13</v>
      </c>
      <c r="B1414" s="7">
        <v>91</v>
      </c>
      <c r="C1414" s="7">
        <v>353</v>
      </c>
      <c r="D1414" s="9">
        <f>+VLOOKUP(A1414,Regiones!$A$2:$C$26,3,FALSE)</f>
        <v>305617</v>
      </c>
      <c r="E1414" s="11">
        <f t="shared" si="0"/>
        <v>1.1550404591367627E-3</v>
      </c>
      <c r="F1414" s="11">
        <f t="shared" si="1"/>
        <v>2.8559209729825223</v>
      </c>
    </row>
    <row r="1415" spans="1:6" ht="15.75" customHeight="1">
      <c r="A1415" s="5">
        <v>13</v>
      </c>
      <c r="B1415" s="7">
        <v>92</v>
      </c>
      <c r="C1415" s="7">
        <v>301</v>
      </c>
      <c r="D1415" s="9">
        <f>+VLOOKUP(A1415,Regiones!$A$2:$C$26,3,FALSE)</f>
        <v>305617</v>
      </c>
      <c r="E1415" s="11">
        <f t="shared" si="0"/>
        <v>9.8489285609112054E-4</v>
      </c>
      <c r="F1415" s="11">
        <f t="shared" si="1"/>
        <v>2.8569058658386135</v>
      </c>
    </row>
    <row r="1416" spans="1:6" ht="15.75" customHeight="1">
      <c r="A1416" s="5">
        <v>13</v>
      </c>
      <c r="B1416" s="7">
        <v>93</v>
      </c>
      <c r="C1416" s="7">
        <v>226</v>
      </c>
      <c r="D1416" s="9">
        <f>+VLOOKUP(A1416,Regiones!$A$2:$C$26,3,FALSE)</f>
        <v>305617</v>
      </c>
      <c r="E1416" s="11">
        <f t="shared" si="0"/>
        <v>7.3948765939067524E-4</v>
      </c>
      <c r="F1416" s="11">
        <f t="shared" si="1"/>
        <v>2.857645353498004</v>
      </c>
    </row>
    <row r="1417" spans="1:6" ht="15.75" customHeight="1">
      <c r="A1417" s="5">
        <v>13</v>
      </c>
      <c r="B1417" s="7">
        <v>94</v>
      </c>
      <c r="C1417" s="7">
        <v>196</v>
      </c>
      <c r="D1417" s="9">
        <f>+VLOOKUP(A1417,Regiones!$A$2:$C$26,3,FALSE)</f>
        <v>305617</v>
      </c>
      <c r="E1417" s="11">
        <f t="shared" si="0"/>
        <v>6.4132558071049715E-4</v>
      </c>
      <c r="F1417" s="11">
        <f t="shared" si="1"/>
        <v>2.8582866790787143</v>
      </c>
    </row>
    <row r="1418" spans="1:6" ht="15.75" customHeight="1">
      <c r="A1418" s="5">
        <v>13</v>
      </c>
      <c r="B1418" s="7">
        <v>95</v>
      </c>
      <c r="C1418" s="7">
        <v>116</v>
      </c>
      <c r="D1418" s="9">
        <f>+VLOOKUP(A1418,Regiones!$A$2:$C$26,3,FALSE)</f>
        <v>305617</v>
      </c>
      <c r="E1418" s="11">
        <f t="shared" si="0"/>
        <v>3.7956003756335545E-4</v>
      </c>
      <c r="F1418" s="11">
        <f t="shared" si="1"/>
        <v>2.8586662391162778</v>
      </c>
    </row>
    <row r="1419" spans="1:6" ht="15.75" customHeight="1">
      <c r="A1419" s="5">
        <v>13</v>
      </c>
      <c r="B1419" s="7">
        <v>96</v>
      </c>
      <c r="C1419" s="7">
        <v>96</v>
      </c>
      <c r="D1419" s="9">
        <f>+VLOOKUP(A1419,Regiones!$A$2:$C$26,3,FALSE)</f>
        <v>305617</v>
      </c>
      <c r="E1419" s="11">
        <f t="shared" si="0"/>
        <v>3.1411865177657E-4</v>
      </c>
      <c r="F1419" s="11">
        <f t="shared" si="1"/>
        <v>2.8589803577680546</v>
      </c>
    </row>
    <row r="1420" spans="1:6" ht="15.75" customHeight="1">
      <c r="A1420" s="5">
        <v>13</v>
      </c>
      <c r="B1420" s="7">
        <v>97</v>
      </c>
      <c r="C1420" s="7">
        <v>60</v>
      </c>
      <c r="D1420" s="9">
        <f>+VLOOKUP(A1420,Regiones!$A$2:$C$26,3,FALSE)</f>
        <v>305617</v>
      </c>
      <c r="E1420" s="11">
        <f t="shared" si="0"/>
        <v>1.9632415736035627E-4</v>
      </c>
      <c r="F1420" s="11">
        <f t="shared" si="1"/>
        <v>2.859176681925415</v>
      </c>
    </row>
    <row r="1421" spans="1:6" ht="15.75" customHeight="1">
      <c r="A1421" s="5">
        <v>13</v>
      </c>
      <c r="B1421" s="7">
        <v>98</v>
      </c>
      <c r="C1421" s="7">
        <v>57</v>
      </c>
      <c r="D1421" s="9">
        <f>+VLOOKUP(A1421,Regiones!$A$2:$C$26,3,FALSE)</f>
        <v>305617</v>
      </c>
      <c r="E1421" s="11">
        <f t="shared" si="0"/>
        <v>1.8650794949233844E-4</v>
      </c>
      <c r="F1421" s="11">
        <f t="shared" si="1"/>
        <v>2.8593631898749075</v>
      </c>
    </row>
    <row r="1422" spans="1:6" ht="15.75" customHeight="1">
      <c r="A1422" s="5">
        <v>13</v>
      </c>
      <c r="B1422" s="7">
        <v>99</v>
      </c>
      <c r="C1422" s="7">
        <v>36</v>
      </c>
      <c r="D1422" s="9">
        <f>+VLOOKUP(A1422,Regiones!$A$2:$C$26,3,FALSE)</f>
        <v>305617</v>
      </c>
      <c r="E1422" s="11">
        <f t="shared" si="0"/>
        <v>1.1779449441621376E-4</v>
      </c>
      <c r="F1422" s="11">
        <f t="shared" si="1"/>
        <v>2.8594809843693239</v>
      </c>
    </row>
    <row r="1423" spans="1:6" ht="15.75" customHeight="1">
      <c r="A1423" s="5">
        <v>13</v>
      </c>
      <c r="B1423" s="7">
        <v>100</v>
      </c>
      <c r="C1423" s="7">
        <v>30</v>
      </c>
      <c r="D1423" s="9">
        <f>+VLOOKUP(A1423,Regiones!$A$2:$C$26,3,FALSE)</f>
        <v>305617</v>
      </c>
      <c r="E1423" s="11">
        <f t="shared" si="0"/>
        <v>9.8162078680178136E-5</v>
      </c>
      <c r="F1423" s="11">
        <f t="shared" si="1"/>
        <v>2.859579146448004</v>
      </c>
    </row>
    <row r="1424" spans="1:6" ht="15.75" customHeight="1">
      <c r="A1424" s="5">
        <v>13</v>
      </c>
      <c r="B1424" s="7">
        <v>101</v>
      </c>
      <c r="C1424" s="7">
        <v>11</v>
      </c>
      <c r="D1424" s="9">
        <f>+VLOOKUP(A1424,Regiones!$A$2:$C$26,3,FALSE)</f>
        <v>305617</v>
      </c>
      <c r="E1424" s="11">
        <f t="shared" si="0"/>
        <v>3.5992762182731984E-5</v>
      </c>
      <c r="F1424" s="11">
        <f t="shared" si="1"/>
        <v>2.8596151392101867</v>
      </c>
    </row>
    <row r="1425" spans="1:6" ht="15.75" customHeight="1">
      <c r="A1425" s="5">
        <v>13</v>
      </c>
      <c r="B1425" s="7">
        <v>102</v>
      </c>
      <c r="C1425" s="7">
        <v>8</v>
      </c>
      <c r="D1425" s="9">
        <f>+VLOOKUP(A1425,Regiones!$A$2:$C$26,3,FALSE)</f>
        <v>305617</v>
      </c>
      <c r="E1425" s="11">
        <f t="shared" si="0"/>
        <v>2.6176554314714167E-5</v>
      </c>
      <c r="F1425" s="11">
        <f t="shared" si="1"/>
        <v>2.8596413157645015</v>
      </c>
    </row>
    <row r="1426" spans="1:6" ht="15.75" customHeight="1">
      <c r="A1426" s="5">
        <v>13</v>
      </c>
      <c r="B1426" s="7">
        <v>103</v>
      </c>
      <c r="C1426" s="7">
        <v>10</v>
      </c>
      <c r="D1426" s="9">
        <f>+VLOOKUP(A1426,Regiones!$A$2:$C$26,3,FALSE)</f>
        <v>305617</v>
      </c>
      <c r="E1426" s="11">
        <f t="shared" si="0"/>
        <v>3.2720692893392712E-5</v>
      </c>
      <c r="F1426" s="11">
        <f t="shared" si="1"/>
        <v>2.8596740364573949</v>
      </c>
    </row>
    <row r="1427" spans="1:6" ht="15.75" customHeight="1">
      <c r="A1427" s="5">
        <v>13</v>
      </c>
      <c r="B1427" s="7">
        <v>104</v>
      </c>
      <c r="C1427" s="7">
        <v>5</v>
      </c>
      <c r="D1427" s="9">
        <f>+VLOOKUP(A1427,Regiones!$A$2:$C$26,3,FALSE)</f>
        <v>305617</v>
      </c>
      <c r="E1427" s="11">
        <f t="shared" si="0"/>
        <v>1.6360346446696356E-5</v>
      </c>
      <c r="F1427" s="11">
        <f t="shared" si="1"/>
        <v>2.8596903968038414</v>
      </c>
    </row>
    <row r="1428" spans="1:6" ht="15.75" customHeight="1">
      <c r="A1428" s="5">
        <v>13</v>
      </c>
      <c r="B1428" s="7">
        <v>105</v>
      </c>
      <c r="C1428" s="7">
        <v>5</v>
      </c>
      <c r="D1428" s="9">
        <f>+VLOOKUP(A1428,Regiones!$A$2:$C$26,3,FALSE)</f>
        <v>305617</v>
      </c>
      <c r="E1428" s="11">
        <f t="shared" si="0"/>
        <v>1.6360346446696356E-5</v>
      </c>
      <c r="F1428" s="11">
        <f t="shared" si="1"/>
        <v>2.8597067571502879</v>
      </c>
    </row>
    <row r="1429" spans="1:6" ht="15.75" customHeight="1">
      <c r="A1429" s="5">
        <v>13</v>
      </c>
      <c r="B1429" s="7">
        <v>106</v>
      </c>
      <c r="C1429" s="7">
        <v>4</v>
      </c>
      <c r="D1429" s="9">
        <f>+VLOOKUP(A1429,Regiones!$A$2:$C$26,3,FALSE)</f>
        <v>305617</v>
      </c>
      <c r="E1429" s="11">
        <f t="shared" si="0"/>
        <v>1.3088277157357083E-5</v>
      </c>
      <c r="F1429" s="11">
        <f t="shared" si="1"/>
        <v>2.8597198454274451</v>
      </c>
    </row>
    <row r="1430" spans="1:6" ht="15.75" customHeight="1">
      <c r="A1430" s="5">
        <v>13</v>
      </c>
      <c r="B1430" s="7">
        <v>107</v>
      </c>
      <c r="C1430" s="7">
        <v>4</v>
      </c>
      <c r="D1430" s="9">
        <f>+VLOOKUP(A1430,Regiones!$A$2:$C$26,3,FALSE)</f>
        <v>305617</v>
      </c>
      <c r="E1430" s="11">
        <f t="shared" si="0"/>
        <v>1.3088277157357083E-5</v>
      </c>
      <c r="F1430" s="11">
        <f t="shared" si="1"/>
        <v>2.8597329337046022</v>
      </c>
    </row>
    <row r="1431" spans="1:6" ht="15.75" customHeight="1">
      <c r="A1431" s="5">
        <v>13</v>
      </c>
      <c r="B1431" s="7">
        <v>108</v>
      </c>
      <c r="C1431" s="7">
        <v>4</v>
      </c>
      <c r="D1431" s="9">
        <f>+VLOOKUP(A1431,Regiones!$A$2:$C$26,3,FALSE)</f>
        <v>305617</v>
      </c>
      <c r="E1431" s="11">
        <f t="shared" si="0"/>
        <v>1.3088277157357083E-5</v>
      </c>
      <c r="F1431" s="11">
        <f t="shared" si="1"/>
        <v>2.8597460219817594</v>
      </c>
    </row>
    <row r="1432" spans="1:6" ht="15.75" customHeight="1">
      <c r="A1432" s="5">
        <v>13</v>
      </c>
      <c r="B1432" s="7">
        <v>109</v>
      </c>
      <c r="C1432" s="7">
        <v>8</v>
      </c>
      <c r="D1432" s="9">
        <f>+VLOOKUP(A1432,Regiones!$A$2:$C$26,3,FALSE)</f>
        <v>305617</v>
      </c>
      <c r="E1432" s="11">
        <f t="shared" si="0"/>
        <v>2.6176554314714167E-5</v>
      </c>
      <c r="F1432" s="11">
        <f t="shared" si="1"/>
        <v>2.8597721985360742</v>
      </c>
    </row>
    <row r="1433" spans="1:6" ht="15.75" customHeight="1">
      <c r="A1433" s="5">
        <v>13</v>
      </c>
      <c r="B1433" s="7">
        <v>110</v>
      </c>
      <c r="C1433" s="7">
        <v>11</v>
      </c>
      <c r="D1433" s="9">
        <f>+VLOOKUP(A1433,Regiones!$A$2:$C$26,3,FALSE)</f>
        <v>305617</v>
      </c>
      <c r="E1433" s="11">
        <f t="shared" si="0"/>
        <v>3.5992762182731984E-5</v>
      </c>
      <c r="F1433" s="11">
        <f t="shared" si="1"/>
        <v>2.8598081912982569</v>
      </c>
    </row>
    <row r="1434" spans="1:6" ht="15.75" customHeight="1">
      <c r="A1434" s="5">
        <v>14</v>
      </c>
      <c r="B1434" s="7">
        <v>0</v>
      </c>
      <c r="C1434" s="7">
        <v>13071</v>
      </c>
      <c r="D1434" s="9">
        <f>+VLOOKUP(A1434,Regiones!$A$2:$C$26,3,FALSE)</f>
        <v>4356406</v>
      </c>
      <c r="E1434" s="11">
        <f t="shared" si="0"/>
        <v>3.0004090527834181E-3</v>
      </c>
      <c r="F1434" s="11">
        <f t="shared" si="1"/>
        <v>3.0004090527834181E-3</v>
      </c>
    </row>
    <row r="1435" spans="1:6" ht="15.75" customHeight="1">
      <c r="A1435" s="5">
        <v>14</v>
      </c>
      <c r="B1435" s="7">
        <v>1</v>
      </c>
      <c r="C1435" s="7">
        <v>12805</v>
      </c>
      <c r="D1435" s="9">
        <f>+VLOOKUP(A1435,Regiones!$A$2:$C$26,3,FALSE)</f>
        <v>4356406</v>
      </c>
      <c r="E1435" s="11">
        <f t="shared" si="0"/>
        <v>2.9393495463921407E-3</v>
      </c>
      <c r="F1435" s="11">
        <f t="shared" si="1"/>
        <v>5.9397585991755588E-3</v>
      </c>
    </row>
    <row r="1436" spans="1:6" ht="15.75" customHeight="1">
      <c r="A1436" s="5">
        <v>14</v>
      </c>
      <c r="B1436" s="7">
        <v>2</v>
      </c>
      <c r="C1436" s="7">
        <v>13336</v>
      </c>
      <c r="D1436" s="9">
        <f>+VLOOKUP(A1436,Regiones!$A$2:$C$26,3,FALSE)</f>
        <v>4356406</v>
      </c>
      <c r="E1436" s="11">
        <f t="shared" si="0"/>
        <v>3.0612390121581871E-3</v>
      </c>
      <c r="F1436" s="11">
        <f t="shared" si="1"/>
        <v>9.0009976113337459E-3</v>
      </c>
    </row>
    <row r="1437" spans="1:6" ht="15.75" customHeight="1">
      <c r="A1437" s="5">
        <v>14</v>
      </c>
      <c r="B1437" s="7">
        <v>3</v>
      </c>
      <c r="C1437" s="7">
        <v>13170</v>
      </c>
      <c r="D1437" s="9">
        <f>+VLOOKUP(A1437,Regiones!$A$2:$C$26,3,FALSE)</f>
        <v>4356406</v>
      </c>
      <c r="E1437" s="11">
        <f t="shared" si="0"/>
        <v>3.0231342074177659E-3</v>
      </c>
      <c r="F1437" s="11">
        <f t="shared" si="1"/>
        <v>1.2024131818751511E-2</v>
      </c>
    </row>
    <row r="1438" spans="1:6" ht="15.75" customHeight="1">
      <c r="A1438" s="5">
        <v>14</v>
      </c>
      <c r="B1438" s="7">
        <v>4</v>
      </c>
      <c r="C1438" s="7">
        <v>13409</v>
      </c>
      <c r="D1438" s="9">
        <f>+VLOOKUP(A1438,Regiones!$A$2:$C$26,3,FALSE)</f>
        <v>4356406</v>
      </c>
      <c r="E1438" s="11">
        <f t="shared" si="0"/>
        <v>3.0779959443633124E-3</v>
      </c>
      <c r="F1438" s="11">
        <f t="shared" si="1"/>
        <v>1.5102127763114825E-2</v>
      </c>
    </row>
    <row r="1439" spans="1:6" ht="15.75" customHeight="1">
      <c r="A1439" s="5">
        <v>14</v>
      </c>
      <c r="B1439" s="7">
        <v>5</v>
      </c>
      <c r="C1439" s="7">
        <v>13593</v>
      </c>
      <c r="D1439" s="9">
        <f>+VLOOKUP(A1439,Regiones!$A$2:$C$26,3,FALSE)</f>
        <v>4356406</v>
      </c>
      <c r="E1439" s="11">
        <f t="shared" si="0"/>
        <v>3.120232595400888E-3</v>
      </c>
      <c r="F1439" s="11">
        <f t="shared" si="1"/>
        <v>1.8222360358515714E-2</v>
      </c>
    </row>
    <row r="1440" spans="1:6" ht="15.75" customHeight="1">
      <c r="A1440" s="5">
        <v>14</v>
      </c>
      <c r="B1440" s="7">
        <v>6</v>
      </c>
      <c r="C1440" s="7">
        <v>13327</v>
      </c>
      <c r="D1440" s="9">
        <f>+VLOOKUP(A1440,Regiones!$A$2:$C$26,3,FALSE)</f>
        <v>4356406</v>
      </c>
      <c r="E1440" s="11">
        <f t="shared" si="0"/>
        <v>3.0591730890096101E-3</v>
      </c>
      <c r="F1440" s="11">
        <f t="shared" si="1"/>
        <v>2.1281533447525324E-2</v>
      </c>
    </row>
    <row r="1441" spans="1:6" ht="15.75" customHeight="1">
      <c r="A1441" s="5">
        <v>14</v>
      </c>
      <c r="B1441" s="7">
        <v>7</v>
      </c>
      <c r="C1441" s="7">
        <v>12822</v>
      </c>
      <c r="D1441" s="9">
        <f>+VLOOKUP(A1441,Regiones!$A$2:$C$26,3,FALSE)</f>
        <v>4356406</v>
      </c>
      <c r="E1441" s="11">
        <f t="shared" si="0"/>
        <v>2.9432518456727862E-3</v>
      </c>
      <c r="F1441" s="11">
        <f t="shared" si="1"/>
        <v>2.422478529319811E-2</v>
      </c>
    </row>
    <row r="1442" spans="1:6" ht="15.75" customHeight="1">
      <c r="A1442" s="5">
        <v>14</v>
      </c>
      <c r="B1442" s="7">
        <v>8</v>
      </c>
      <c r="C1442" s="7">
        <v>12998</v>
      </c>
      <c r="D1442" s="9">
        <f>+VLOOKUP(A1442,Regiones!$A$2:$C$26,3,FALSE)</f>
        <v>4356406</v>
      </c>
      <c r="E1442" s="11">
        <f t="shared" si="0"/>
        <v>2.9836521205782933E-3</v>
      </c>
      <c r="F1442" s="11">
        <f t="shared" si="1"/>
        <v>2.7208437413776404E-2</v>
      </c>
    </row>
    <row r="1443" spans="1:6" ht="15.75" customHeight="1">
      <c r="A1443" s="5">
        <v>14</v>
      </c>
      <c r="B1443" s="7">
        <v>9</v>
      </c>
      <c r="C1443" s="7">
        <v>12806</v>
      </c>
      <c r="D1443" s="9">
        <f>+VLOOKUP(A1443,Regiones!$A$2:$C$26,3,FALSE)</f>
        <v>4356406</v>
      </c>
      <c r="E1443" s="11">
        <f t="shared" si="0"/>
        <v>2.9395790934086492E-3</v>
      </c>
      <c r="F1443" s="11">
        <f t="shared" si="1"/>
        <v>3.0148016507185054E-2</v>
      </c>
    </row>
    <row r="1444" spans="1:6" ht="15.75" customHeight="1">
      <c r="A1444" s="5">
        <v>14</v>
      </c>
      <c r="B1444" s="7">
        <v>10</v>
      </c>
      <c r="C1444" s="7">
        <v>13594</v>
      </c>
      <c r="D1444" s="9">
        <f>+VLOOKUP(A1444,Regiones!$A$2:$C$26,3,FALSE)</f>
        <v>4356406</v>
      </c>
      <c r="E1444" s="11">
        <f t="shared" si="0"/>
        <v>3.1204621424173965E-3</v>
      </c>
      <c r="F1444" s="11">
        <f t="shared" si="1"/>
        <v>3.3268478649602452E-2</v>
      </c>
    </row>
    <row r="1445" spans="1:6" ht="15.75" customHeight="1">
      <c r="A1445" s="5">
        <v>14</v>
      </c>
      <c r="B1445" s="7">
        <v>11</v>
      </c>
      <c r="C1445" s="7">
        <v>12652</v>
      </c>
      <c r="D1445" s="9">
        <f>+VLOOKUP(A1445,Regiones!$A$2:$C$26,3,FALSE)</f>
        <v>4356406</v>
      </c>
      <c r="E1445" s="11">
        <f t="shared" si="0"/>
        <v>2.9042288528663305E-3</v>
      </c>
      <c r="F1445" s="11">
        <f t="shared" si="1"/>
        <v>3.617270750246878E-2</v>
      </c>
    </row>
    <row r="1446" spans="1:6" ht="15.75" customHeight="1">
      <c r="A1446" s="5">
        <v>14</v>
      </c>
      <c r="B1446" s="7">
        <v>12</v>
      </c>
      <c r="C1446" s="7">
        <v>12626</v>
      </c>
      <c r="D1446" s="9">
        <f>+VLOOKUP(A1446,Regiones!$A$2:$C$26,3,FALSE)</f>
        <v>4356406</v>
      </c>
      <c r="E1446" s="11">
        <f t="shared" si="0"/>
        <v>2.8982606304371081E-3</v>
      </c>
      <c r="F1446" s="11">
        <f t="shared" si="1"/>
        <v>3.9070968132905885E-2</v>
      </c>
    </row>
    <row r="1447" spans="1:6" ht="15.75" customHeight="1">
      <c r="A1447" s="5">
        <v>14</v>
      </c>
      <c r="B1447" s="7">
        <v>13</v>
      </c>
      <c r="C1447" s="7">
        <v>12367</v>
      </c>
      <c r="D1447" s="9">
        <f>+VLOOKUP(A1447,Regiones!$A$2:$C$26,3,FALSE)</f>
        <v>4356406</v>
      </c>
      <c r="E1447" s="11">
        <f t="shared" si="0"/>
        <v>2.8388079531613906E-3</v>
      </c>
      <c r="F1447" s="11">
        <f t="shared" si="1"/>
        <v>4.1909776086067274E-2</v>
      </c>
    </row>
    <row r="1448" spans="1:6" ht="15.75" customHeight="1">
      <c r="A1448" s="5">
        <v>14</v>
      </c>
      <c r="B1448" s="7">
        <v>14</v>
      </c>
      <c r="C1448" s="7">
        <v>13012</v>
      </c>
      <c r="D1448" s="9">
        <f>+VLOOKUP(A1448,Regiones!$A$2:$C$26,3,FALSE)</f>
        <v>4356406</v>
      </c>
      <c r="E1448" s="11">
        <f t="shared" si="0"/>
        <v>2.9868657788094132E-3</v>
      </c>
      <c r="F1448" s="11">
        <f t="shared" si="1"/>
        <v>4.4896641864876685E-2</v>
      </c>
    </row>
    <row r="1449" spans="1:6" ht="15.75" customHeight="1">
      <c r="A1449" s="5">
        <v>14</v>
      </c>
      <c r="B1449" s="7">
        <v>15</v>
      </c>
      <c r="C1449" s="7">
        <v>13171</v>
      </c>
      <c r="D1449" s="9">
        <f>+VLOOKUP(A1449,Regiones!$A$2:$C$26,3,FALSE)</f>
        <v>4356406</v>
      </c>
      <c r="E1449" s="11">
        <f t="shared" si="0"/>
        <v>3.0233637544342744E-3</v>
      </c>
      <c r="F1449" s="11">
        <f t="shared" si="1"/>
        <v>4.7920005619310958E-2</v>
      </c>
    </row>
    <row r="1450" spans="1:6" ht="15.75" customHeight="1">
      <c r="A1450" s="5">
        <v>14</v>
      </c>
      <c r="B1450" s="7">
        <v>16</v>
      </c>
      <c r="C1450" s="7">
        <v>12829</v>
      </c>
      <c r="D1450" s="9">
        <f>+VLOOKUP(A1450,Regiones!$A$2:$C$26,3,FALSE)</f>
        <v>4356406</v>
      </c>
      <c r="E1450" s="11">
        <f t="shared" si="0"/>
        <v>2.9448586747883461E-3</v>
      </c>
      <c r="F1450" s="11">
        <f t="shared" si="1"/>
        <v>5.0864864294099303E-2</v>
      </c>
    </row>
    <row r="1451" spans="1:6" ht="15.75" customHeight="1">
      <c r="A1451" s="5">
        <v>14</v>
      </c>
      <c r="B1451" s="7">
        <v>17</v>
      </c>
      <c r="C1451" s="7">
        <v>12844</v>
      </c>
      <c r="D1451" s="9">
        <f>+VLOOKUP(A1451,Regiones!$A$2:$C$26,3,FALSE)</f>
        <v>4356406</v>
      </c>
      <c r="E1451" s="11">
        <f t="shared" si="0"/>
        <v>2.9483018800359746E-3</v>
      </c>
      <c r="F1451" s="11">
        <f t="shared" si="1"/>
        <v>5.3813166174135278E-2</v>
      </c>
    </row>
    <row r="1452" spans="1:6" ht="15.75" customHeight="1">
      <c r="A1452" s="5">
        <v>14</v>
      </c>
      <c r="B1452" s="7">
        <v>18</v>
      </c>
      <c r="C1452" s="7">
        <v>12933</v>
      </c>
      <c r="D1452" s="9">
        <f>+VLOOKUP(A1452,Regiones!$A$2:$C$26,3,FALSE)</f>
        <v>4356406</v>
      </c>
      <c r="E1452" s="11">
        <f t="shared" si="0"/>
        <v>2.9687315645052365E-3</v>
      </c>
      <c r="F1452" s="11">
        <f t="shared" si="1"/>
        <v>5.6781897738640515E-2</v>
      </c>
    </row>
    <row r="1453" spans="1:6" ht="15.75" customHeight="1">
      <c r="A1453" s="5">
        <v>14</v>
      </c>
      <c r="B1453" s="7">
        <v>19</v>
      </c>
      <c r="C1453" s="7">
        <v>12640</v>
      </c>
      <c r="D1453" s="9">
        <f>+VLOOKUP(A1453,Regiones!$A$2:$C$26,3,FALSE)</f>
        <v>4356406</v>
      </c>
      <c r="E1453" s="11">
        <f t="shared" si="0"/>
        <v>2.901474288668228E-3</v>
      </c>
      <c r="F1453" s="11">
        <f t="shared" si="1"/>
        <v>5.9683372027308744E-2</v>
      </c>
    </row>
    <row r="1454" spans="1:6" ht="15.75" customHeight="1">
      <c r="A1454" s="5">
        <v>14</v>
      </c>
      <c r="B1454" s="7">
        <v>20</v>
      </c>
      <c r="C1454" s="7">
        <v>11477</v>
      </c>
      <c r="D1454" s="9">
        <f>+VLOOKUP(A1454,Regiones!$A$2:$C$26,3,FALSE)</f>
        <v>4356406</v>
      </c>
      <c r="E1454" s="11">
        <f t="shared" si="0"/>
        <v>2.63451110846877E-3</v>
      </c>
      <c r="F1454" s="11">
        <f t="shared" si="1"/>
        <v>6.2317883135777512E-2</v>
      </c>
    </row>
    <row r="1455" spans="1:6" ht="15.75" customHeight="1">
      <c r="A1455" s="5">
        <v>14</v>
      </c>
      <c r="B1455" s="7">
        <v>21</v>
      </c>
      <c r="C1455" s="7">
        <v>10655</v>
      </c>
      <c r="D1455" s="9">
        <f>+VLOOKUP(A1455,Regiones!$A$2:$C$26,3,FALSE)</f>
        <v>4356406</v>
      </c>
      <c r="E1455" s="11">
        <f t="shared" si="0"/>
        <v>2.4458234608987317E-3</v>
      </c>
      <c r="F1455" s="11">
        <f t="shared" si="1"/>
        <v>6.476370659667624E-2</v>
      </c>
    </row>
    <row r="1456" spans="1:6" ht="15.75" customHeight="1">
      <c r="A1456" s="5">
        <v>14</v>
      </c>
      <c r="B1456" s="7">
        <v>22</v>
      </c>
      <c r="C1456" s="7">
        <v>10945</v>
      </c>
      <c r="D1456" s="9">
        <f>+VLOOKUP(A1456,Regiones!$A$2:$C$26,3,FALSE)</f>
        <v>4356406</v>
      </c>
      <c r="E1456" s="11">
        <f t="shared" si="0"/>
        <v>2.5123920956862146E-3</v>
      </c>
      <c r="F1456" s="11">
        <f t="shared" si="1"/>
        <v>6.7276098692362452E-2</v>
      </c>
    </row>
    <row r="1457" spans="1:6" ht="15.75" customHeight="1">
      <c r="A1457" s="5">
        <v>14</v>
      </c>
      <c r="B1457" s="7">
        <v>23</v>
      </c>
      <c r="C1457" s="7">
        <v>10835</v>
      </c>
      <c r="D1457" s="9">
        <f>+VLOOKUP(A1457,Regiones!$A$2:$C$26,3,FALSE)</f>
        <v>4356406</v>
      </c>
      <c r="E1457" s="11">
        <f t="shared" si="0"/>
        <v>2.4871419238702728E-3</v>
      </c>
      <c r="F1457" s="11">
        <f t="shared" si="1"/>
        <v>6.9763240616232722E-2</v>
      </c>
    </row>
    <row r="1458" spans="1:6" ht="15.75" customHeight="1">
      <c r="A1458" s="5">
        <v>14</v>
      </c>
      <c r="B1458" s="7">
        <v>24</v>
      </c>
      <c r="C1458" s="7">
        <v>10566</v>
      </c>
      <c r="D1458" s="9">
        <f>+VLOOKUP(A1458,Regiones!$A$2:$C$26,3,FALSE)</f>
        <v>4356406</v>
      </c>
      <c r="E1458" s="11">
        <f t="shared" si="0"/>
        <v>2.4253937764294694E-3</v>
      </c>
      <c r="F1458" s="11">
        <f t="shared" si="1"/>
        <v>7.2188634392662196E-2</v>
      </c>
    </row>
    <row r="1459" spans="1:6" ht="15.75" customHeight="1">
      <c r="A1459" s="5">
        <v>14</v>
      </c>
      <c r="B1459" s="7">
        <v>25</v>
      </c>
      <c r="C1459" s="7">
        <v>10166</v>
      </c>
      <c r="D1459" s="9">
        <f>+VLOOKUP(A1459,Regiones!$A$2:$C$26,3,FALSE)</f>
        <v>4356406</v>
      </c>
      <c r="E1459" s="11">
        <f t="shared" si="0"/>
        <v>2.3335749698260447E-3</v>
      </c>
      <c r="F1459" s="11">
        <f t="shared" si="1"/>
        <v>7.452220936248824E-2</v>
      </c>
    </row>
    <row r="1460" spans="1:6" ht="15.75" customHeight="1">
      <c r="A1460" s="5">
        <v>14</v>
      </c>
      <c r="B1460" s="7">
        <v>26</v>
      </c>
      <c r="C1460" s="7">
        <v>9940</v>
      </c>
      <c r="D1460" s="9">
        <f>+VLOOKUP(A1460,Regiones!$A$2:$C$26,3,FALSE)</f>
        <v>4356406</v>
      </c>
      <c r="E1460" s="11">
        <f t="shared" si="0"/>
        <v>2.2816973440951097E-3</v>
      </c>
      <c r="F1460" s="11">
        <f t="shared" si="1"/>
        <v>7.6803906706583353E-2</v>
      </c>
    </row>
    <row r="1461" spans="1:6" ht="15.75" customHeight="1">
      <c r="A1461" s="5">
        <v>14</v>
      </c>
      <c r="B1461" s="7">
        <v>27</v>
      </c>
      <c r="C1461" s="7">
        <v>9947</v>
      </c>
      <c r="D1461" s="9">
        <f>+VLOOKUP(A1461,Regiones!$A$2:$C$26,3,FALSE)</f>
        <v>4356406</v>
      </c>
      <c r="E1461" s="11">
        <f t="shared" si="0"/>
        <v>2.2833041732106697E-3</v>
      </c>
      <c r="F1461" s="11">
        <f t="shared" si="1"/>
        <v>7.908721087979402E-2</v>
      </c>
    </row>
    <row r="1462" spans="1:6" ht="15.75" customHeight="1">
      <c r="A1462" s="5">
        <v>14</v>
      </c>
      <c r="B1462" s="7">
        <v>28</v>
      </c>
      <c r="C1462" s="7">
        <v>10855</v>
      </c>
      <c r="D1462" s="9">
        <f>+VLOOKUP(A1462,Regiones!$A$2:$C$26,3,FALSE)</f>
        <v>4356406</v>
      </c>
      <c r="E1462" s="11">
        <f t="shared" si="0"/>
        <v>2.4917328642004443E-3</v>
      </c>
      <c r="F1462" s="11">
        <f t="shared" si="1"/>
        <v>8.1578943743994464E-2</v>
      </c>
    </row>
    <row r="1463" spans="1:6" ht="15.75" customHeight="1">
      <c r="A1463" s="5">
        <v>14</v>
      </c>
      <c r="B1463" s="7">
        <v>29</v>
      </c>
      <c r="C1463" s="7">
        <v>10584</v>
      </c>
      <c r="D1463" s="9">
        <f>+VLOOKUP(A1463,Regiones!$A$2:$C$26,3,FALSE)</f>
        <v>4356406</v>
      </c>
      <c r="E1463" s="11">
        <f t="shared" si="0"/>
        <v>2.4295256227266238E-3</v>
      </c>
      <c r="F1463" s="11">
        <f t="shared" si="1"/>
        <v>8.4008469366721086E-2</v>
      </c>
    </row>
    <row r="1464" spans="1:6" ht="15.75" customHeight="1">
      <c r="A1464" s="5">
        <v>14</v>
      </c>
      <c r="B1464" s="7">
        <v>30</v>
      </c>
      <c r="C1464" s="7">
        <v>10688</v>
      </c>
      <c r="D1464" s="9">
        <f>+VLOOKUP(A1464,Regiones!$A$2:$C$26,3,FALSE)</f>
        <v>4356406</v>
      </c>
      <c r="E1464" s="11">
        <f t="shared" si="0"/>
        <v>2.4533985124435141E-3</v>
      </c>
      <c r="F1464" s="11">
        <f t="shared" si="1"/>
        <v>8.64618678791646E-2</v>
      </c>
    </row>
    <row r="1465" spans="1:6" ht="15.75" customHeight="1">
      <c r="A1465" s="5">
        <v>14</v>
      </c>
      <c r="B1465" s="7">
        <v>31</v>
      </c>
      <c r="C1465" s="7">
        <v>10365</v>
      </c>
      <c r="D1465" s="9">
        <f>+VLOOKUP(A1465,Regiones!$A$2:$C$26,3,FALSE)</f>
        <v>4356406</v>
      </c>
      <c r="E1465" s="11">
        <f t="shared" si="0"/>
        <v>2.3792548261112488E-3</v>
      </c>
      <c r="F1465" s="11">
        <f t="shared" si="1"/>
        <v>8.8841122705275846E-2</v>
      </c>
    </row>
    <row r="1466" spans="1:6" ht="15.75" customHeight="1">
      <c r="A1466" s="5">
        <v>14</v>
      </c>
      <c r="B1466" s="7">
        <v>32</v>
      </c>
      <c r="C1466" s="7">
        <v>9992</v>
      </c>
      <c r="D1466" s="9">
        <f>+VLOOKUP(A1466,Regiones!$A$2:$C$26,3,FALSE)</f>
        <v>4356406</v>
      </c>
      <c r="E1466" s="11">
        <f t="shared" si="0"/>
        <v>2.293633788953555E-3</v>
      </c>
      <c r="F1466" s="11">
        <f t="shared" si="1"/>
        <v>9.1134756494229405E-2</v>
      </c>
    </row>
    <row r="1467" spans="1:6" ht="15.75" customHeight="1">
      <c r="A1467" s="5">
        <v>14</v>
      </c>
      <c r="B1467" s="7">
        <v>33</v>
      </c>
      <c r="C1467" s="7">
        <v>9894</v>
      </c>
      <c r="D1467" s="9">
        <f>+VLOOKUP(A1467,Regiones!$A$2:$C$26,3,FALSE)</f>
        <v>4356406</v>
      </c>
      <c r="E1467" s="11">
        <f t="shared" si="0"/>
        <v>2.2711381813357158E-3</v>
      </c>
      <c r="F1467" s="11">
        <f t="shared" si="1"/>
        <v>9.3405894675565121E-2</v>
      </c>
    </row>
    <row r="1468" spans="1:6" ht="15.75" customHeight="1">
      <c r="A1468" s="5">
        <v>14</v>
      </c>
      <c r="B1468" s="7">
        <v>34</v>
      </c>
      <c r="C1468" s="7">
        <v>9309</v>
      </c>
      <c r="D1468" s="9">
        <f>+VLOOKUP(A1468,Regiones!$A$2:$C$26,3,FALSE)</f>
        <v>4356406</v>
      </c>
      <c r="E1468" s="11">
        <f t="shared" si="0"/>
        <v>2.136853176678207E-3</v>
      </c>
      <c r="F1468" s="11">
        <f t="shared" si="1"/>
        <v>9.5542747852243329E-2</v>
      </c>
    </row>
    <row r="1469" spans="1:6" ht="15.75" customHeight="1">
      <c r="A1469" s="5">
        <v>14</v>
      </c>
      <c r="B1469" s="7">
        <v>35</v>
      </c>
      <c r="C1469" s="7">
        <v>10142</v>
      </c>
      <c r="D1469" s="9">
        <f>+VLOOKUP(A1469,Regiones!$A$2:$C$26,3,FALSE)</f>
        <v>4356406</v>
      </c>
      <c r="E1469" s="11">
        <f t="shared" si="0"/>
        <v>2.3280658414298393E-3</v>
      </c>
      <c r="F1469" s="11">
        <f t="shared" si="1"/>
        <v>9.7870813693673162E-2</v>
      </c>
    </row>
    <row r="1470" spans="1:6" ht="15.75" customHeight="1">
      <c r="A1470" s="5">
        <v>14</v>
      </c>
      <c r="B1470" s="7">
        <v>36</v>
      </c>
      <c r="C1470" s="7">
        <v>9256</v>
      </c>
      <c r="D1470" s="9">
        <f>+VLOOKUP(A1470,Regiones!$A$2:$C$26,3,FALSE)</f>
        <v>4356406</v>
      </c>
      <c r="E1470" s="11">
        <f t="shared" si="0"/>
        <v>2.1246871848032531E-3</v>
      </c>
      <c r="F1470" s="11">
        <f t="shared" si="1"/>
        <v>9.9995500878476418E-2</v>
      </c>
    </row>
    <row r="1471" spans="1:6" ht="15.75" customHeight="1">
      <c r="A1471" s="5">
        <v>14</v>
      </c>
      <c r="B1471" s="7">
        <v>37</v>
      </c>
      <c r="C1471" s="7">
        <v>8798</v>
      </c>
      <c r="D1471" s="9">
        <f>+VLOOKUP(A1471,Regiones!$A$2:$C$26,3,FALSE)</f>
        <v>4356406</v>
      </c>
      <c r="E1471" s="11">
        <f t="shared" si="0"/>
        <v>2.0195546512423316E-3</v>
      </c>
      <c r="F1471" s="11">
        <f t="shared" si="1"/>
        <v>0.10201505552971875</v>
      </c>
    </row>
    <row r="1472" spans="1:6" ht="15.75" customHeight="1">
      <c r="A1472" s="5">
        <v>14</v>
      </c>
      <c r="B1472" s="7">
        <v>38</v>
      </c>
      <c r="C1472" s="7">
        <v>8503</v>
      </c>
      <c r="D1472" s="9">
        <f>+VLOOKUP(A1472,Regiones!$A$2:$C$26,3,FALSE)</f>
        <v>4356406</v>
      </c>
      <c r="E1472" s="11">
        <f t="shared" si="0"/>
        <v>1.9518382813723055E-3</v>
      </c>
      <c r="F1472" s="11">
        <f t="shared" si="1"/>
        <v>0.10396689381109106</v>
      </c>
    </row>
    <row r="1473" spans="1:6" ht="15.75" customHeight="1">
      <c r="A1473" s="5">
        <v>14</v>
      </c>
      <c r="B1473" s="7">
        <v>39</v>
      </c>
      <c r="C1473" s="7">
        <v>8482</v>
      </c>
      <c r="D1473" s="9">
        <f>+VLOOKUP(A1473,Regiones!$A$2:$C$26,3,FALSE)</f>
        <v>4356406</v>
      </c>
      <c r="E1473" s="11">
        <f t="shared" si="0"/>
        <v>1.9470177940256257E-3</v>
      </c>
      <c r="F1473" s="11">
        <f t="shared" si="1"/>
        <v>0.10591391160511669</v>
      </c>
    </row>
    <row r="1474" spans="1:6" ht="15.75" customHeight="1">
      <c r="A1474" s="5">
        <v>14</v>
      </c>
      <c r="B1474" s="7">
        <v>40</v>
      </c>
      <c r="C1474" s="7">
        <v>8148</v>
      </c>
      <c r="D1474" s="9">
        <f>+VLOOKUP(A1474,Regiones!$A$2:$C$26,3,FALSE)</f>
        <v>4356406</v>
      </c>
      <c r="E1474" s="11">
        <f t="shared" si="0"/>
        <v>1.8703490905117659E-3</v>
      </c>
      <c r="F1474" s="11">
        <f t="shared" si="1"/>
        <v>0.10778426069562846</v>
      </c>
    </row>
    <row r="1475" spans="1:6" ht="15.75" customHeight="1">
      <c r="A1475" s="5">
        <v>14</v>
      </c>
      <c r="B1475" s="7">
        <v>41</v>
      </c>
      <c r="C1475" s="7">
        <v>7490</v>
      </c>
      <c r="D1475" s="9">
        <f>+VLOOKUP(A1475,Regiones!$A$2:$C$26,3,FALSE)</f>
        <v>4356406</v>
      </c>
      <c r="E1475" s="11">
        <f t="shared" si="0"/>
        <v>1.7193071536491318E-3</v>
      </c>
      <c r="F1475" s="11">
        <f t="shared" si="1"/>
        <v>0.1095035678492776</v>
      </c>
    </row>
    <row r="1476" spans="1:6" ht="15.75" customHeight="1">
      <c r="A1476" s="5">
        <v>14</v>
      </c>
      <c r="B1476" s="7">
        <v>42</v>
      </c>
      <c r="C1476" s="7">
        <v>7286</v>
      </c>
      <c r="D1476" s="9">
        <f>+VLOOKUP(A1476,Regiones!$A$2:$C$26,3,FALSE)</f>
        <v>4356406</v>
      </c>
      <c r="E1476" s="11">
        <f t="shared" si="0"/>
        <v>1.6724795622813852E-3</v>
      </c>
      <c r="F1476" s="11">
        <f t="shared" si="1"/>
        <v>0.11117604741155898</v>
      </c>
    </row>
    <row r="1477" spans="1:6" ht="15.75" customHeight="1">
      <c r="A1477" s="5">
        <v>14</v>
      </c>
      <c r="B1477" s="7">
        <v>43</v>
      </c>
      <c r="C1477" s="7">
        <v>7152</v>
      </c>
      <c r="D1477" s="9">
        <f>+VLOOKUP(A1477,Regiones!$A$2:$C$26,3,FALSE)</f>
        <v>4356406</v>
      </c>
      <c r="E1477" s="11">
        <f t="shared" si="0"/>
        <v>1.6417202620692378E-3</v>
      </c>
      <c r="F1477" s="11">
        <f t="shared" si="1"/>
        <v>0.11281776767362822</v>
      </c>
    </row>
    <row r="1478" spans="1:6" ht="15.75" customHeight="1">
      <c r="A1478" s="5">
        <v>14</v>
      </c>
      <c r="B1478" s="7">
        <v>44</v>
      </c>
      <c r="C1478" s="7">
        <v>6669</v>
      </c>
      <c r="D1478" s="9">
        <f>+VLOOKUP(A1478,Regiones!$A$2:$C$26,3,FALSE)</f>
        <v>4356406</v>
      </c>
      <c r="E1478" s="11">
        <f t="shared" si="0"/>
        <v>1.5308490530956023E-3</v>
      </c>
      <c r="F1478" s="11">
        <f t="shared" si="1"/>
        <v>0.11434861672672382</v>
      </c>
    </row>
    <row r="1479" spans="1:6" ht="15.75" customHeight="1">
      <c r="A1479" s="5">
        <v>14</v>
      </c>
      <c r="B1479" s="7">
        <v>45</v>
      </c>
      <c r="C1479" s="7">
        <v>6918</v>
      </c>
      <c r="D1479" s="9">
        <f>+VLOOKUP(A1479,Regiones!$A$2:$C$26,3,FALSE)</f>
        <v>4356406</v>
      </c>
      <c r="E1479" s="11">
        <f t="shared" si="0"/>
        <v>1.5880062602062343E-3</v>
      </c>
      <c r="F1479" s="11">
        <f t="shared" si="1"/>
        <v>0.11593662298693005</v>
      </c>
    </row>
    <row r="1480" spans="1:6" ht="15.75" customHeight="1">
      <c r="A1480" s="5">
        <v>14</v>
      </c>
      <c r="B1480" s="7">
        <v>46</v>
      </c>
      <c r="C1480" s="7">
        <v>7029</v>
      </c>
      <c r="D1480" s="9">
        <f>+VLOOKUP(A1480,Regiones!$A$2:$C$26,3,FALSE)</f>
        <v>4356406</v>
      </c>
      <c r="E1480" s="11">
        <f t="shared" si="0"/>
        <v>1.6134859790386845E-3</v>
      </c>
      <c r="F1480" s="11">
        <f t="shared" si="1"/>
        <v>0.11755010896596874</v>
      </c>
    </row>
    <row r="1481" spans="1:6" ht="15.75" customHeight="1">
      <c r="A1481" s="5">
        <v>14</v>
      </c>
      <c r="B1481" s="7">
        <v>47</v>
      </c>
      <c r="C1481" s="7">
        <v>6907</v>
      </c>
      <c r="D1481" s="9">
        <f>+VLOOKUP(A1481,Regiones!$A$2:$C$26,3,FALSE)</f>
        <v>4356406</v>
      </c>
      <c r="E1481" s="11">
        <f t="shared" si="0"/>
        <v>1.58548124302464E-3</v>
      </c>
      <c r="F1481" s="11">
        <f t="shared" si="1"/>
        <v>0.11913559020899338</v>
      </c>
    </row>
    <row r="1482" spans="1:6" ht="15.75" customHeight="1">
      <c r="A1482" s="5">
        <v>14</v>
      </c>
      <c r="B1482" s="7">
        <v>48</v>
      </c>
      <c r="C1482" s="7">
        <v>6927</v>
      </c>
      <c r="D1482" s="9">
        <f>+VLOOKUP(A1482,Regiones!$A$2:$C$26,3,FALSE)</f>
        <v>4356406</v>
      </c>
      <c r="E1482" s="11">
        <f t="shared" si="0"/>
        <v>1.5900721833548113E-3</v>
      </c>
      <c r="F1482" s="11">
        <f t="shared" si="1"/>
        <v>0.12072566239234819</v>
      </c>
    </row>
    <row r="1483" spans="1:6" ht="15.75" customHeight="1">
      <c r="A1483" s="5">
        <v>14</v>
      </c>
      <c r="B1483" s="7">
        <v>49</v>
      </c>
      <c r="C1483" s="7">
        <v>6712</v>
      </c>
      <c r="D1483" s="9">
        <f>+VLOOKUP(A1483,Regiones!$A$2:$C$26,3,FALSE)</f>
        <v>4356406</v>
      </c>
      <c r="E1483" s="11">
        <f t="shared" si="0"/>
        <v>1.5407195748054704E-3</v>
      </c>
      <c r="F1483" s="11">
        <f t="shared" si="1"/>
        <v>0.12226638196715367</v>
      </c>
    </row>
    <row r="1484" spans="1:6" ht="15.75" customHeight="1">
      <c r="A1484" s="5">
        <v>14</v>
      </c>
      <c r="B1484" s="7">
        <v>50</v>
      </c>
      <c r="C1484" s="7">
        <v>6707</v>
      </c>
      <c r="D1484" s="9">
        <f>+VLOOKUP(A1484,Regiones!$A$2:$C$26,3,FALSE)</f>
        <v>4356406</v>
      </c>
      <c r="E1484" s="11">
        <f t="shared" si="0"/>
        <v>1.5395718397229275E-3</v>
      </c>
      <c r="F1484" s="11">
        <f t="shared" si="1"/>
        <v>0.1238059538068766</v>
      </c>
    </row>
    <row r="1485" spans="1:6" ht="15.75" customHeight="1">
      <c r="A1485" s="5">
        <v>14</v>
      </c>
      <c r="B1485" s="7">
        <v>51</v>
      </c>
      <c r="C1485" s="7">
        <v>6456</v>
      </c>
      <c r="D1485" s="9">
        <f>+VLOOKUP(A1485,Regiones!$A$2:$C$26,3,FALSE)</f>
        <v>4356406</v>
      </c>
      <c r="E1485" s="11">
        <f t="shared" si="0"/>
        <v>1.4819555385792785E-3</v>
      </c>
      <c r="F1485" s="11">
        <f t="shared" si="1"/>
        <v>0.12528790934545589</v>
      </c>
    </row>
    <row r="1486" spans="1:6" ht="15.75" customHeight="1">
      <c r="A1486" s="5">
        <v>14</v>
      </c>
      <c r="B1486" s="7">
        <v>52</v>
      </c>
      <c r="C1486" s="7">
        <v>6340</v>
      </c>
      <c r="D1486" s="9">
        <f>+VLOOKUP(A1486,Regiones!$A$2:$C$26,3,FALSE)</f>
        <v>4356406</v>
      </c>
      <c r="E1486" s="11">
        <f t="shared" si="0"/>
        <v>1.4553280846642852E-3</v>
      </c>
      <c r="F1486" s="11">
        <f t="shared" si="1"/>
        <v>0.12674323743012017</v>
      </c>
    </row>
    <row r="1487" spans="1:6" ht="15.75" customHeight="1">
      <c r="A1487" s="5">
        <v>14</v>
      </c>
      <c r="B1487" s="7">
        <v>53</v>
      </c>
      <c r="C1487" s="7">
        <v>6234</v>
      </c>
      <c r="D1487" s="9">
        <f>+VLOOKUP(A1487,Regiones!$A$2:$C$26,3,FALSE)</f>
        <v>4356406</v>
      </c>
      <c r="E1487" s="11">
        <f t="shared" si="0"/>
        <v>1.4309961009143777E-3</v>
      </c>
      <c r="F1487" s="11">
        <f t="shared" si="1"/>
        <v>0.12817423353103455</v>
      </c>
    </row>
    <row r="1488" spans="1:6" ht="15.75" customHeight="1">
      <c r="A1488" s="5">
        <v>14</v>
      </c>
      <c r="B1488" s="7">
        <v>54</v>
      </c>
      <c r="C1488" s="7">
        <v>6309</v>
      </c>
      <c r="D1488" s="9">
        <f>+VLOOKUP(A1488,Regiones!$A$2:$C$26,3,FALSE)</f>
        <v>4356406</v>
      </c>
      <c r="E1488" s="11">
        <f t="shared" si="0"/>
        <v>1.4482121271525198E-3</v>
      </c>
      <c r="F1488" s="11">
        <f t="shared" si="1"/>
        <v>0.12962244565818706</v>
      </c>
    </row>
    <row r="1489" spans="1:6" ht="15.75" customHeight="1">
      <c r="A1489" s="5">
        <v>14</v>
      </c>
      <c r="B1489" s="7">
        <v>55</v>
      </c>
      <c r="C1489" s="7">
        <v>6338</v>
      </c>
      <c r="D1489" s="9">
        <f>+VLOOKUP(A1489,Regiones!$A$2:$C$26,3,FALSE)</f>
        <v>4356406</v>
      </c>
      <c r="E1489" s="11">
        <f t="shared" si="0"/>
        <v>1.454868990631268E-3</v>
      </c>
      <c r="F1489" s="11">
        <f t="shared" si="1"/>
        <v>0.13107731464881833</v>
      </c>
    </row>
    <row r="1490" spans="1:6" ht="15.75" customHeight="1">
      <c r="A1490" s="5">
        <v>14</v>
      </c>
      <c r="B1490" s="7">
        <v>56</v>
      </c>
      <c r="C1490" s="7">
        <v>6054</v>
      </c>
      <c r="D1490" s="9">
        <f>+VLOOKUP(A1490,Regiones!$A$2:$C$26,3,FALSE)</f>
        <v>4356406</v>
      </c>
      <c r="E1490" s="11">
        <f t="shared" si="0"/>
        <v>1.3896776379428363E-3</v>
      </c>
      <c r="F1490" s="11">
        <f t="shared" si="1"/>
        <v>0.13246699228676118</v>
      </c>
    </row>
    <row r="1491" spans="1:6" ht="15.75" customHeight="1">
      <c r="A1491" s="5">
        <v>14</v>
      </c>
      <c r="B1491" s="7">
        <v>57</v>
      </c>
      <c r="C1491" s="7">
        <v>6200</v>
      </c>
      <c r="D1491" s="9">
        <f>+VLOOKUP(A1491,Regiones!$A$2:$C$26,3,FALSE)</f>
        <v>4356406</v>
      </c>
      <c r="E1491" s="11">
        <f t="shared" si="0"/>
        <v>1.4231915023530865E-3</v>
      </c>
      <c r="F1491" s="11">
        <f t="shared" si="1"/>
        <v>0.13389018378911427</v>
      </c>
    </row>
    <row r="1492" spans="1:6" ht="15.75" customHeight="1">
      <c r="A1492" s="5">
        <v>14</v>
      </c>
      <c r="B1492" s="7">
        <v>58</v>
      </c>
      <c r="C1492" s="7">
        <v>6090</v>
      </c>
      <c r="D1492" s="9">
        <f>+VLOOKUP(A1492,Regiones!$A$2:$C$26,3,FALSE)</f>
        <v>4356406</v>
      </c>
      <c r="E1492" s="11">
        <f t="shared" si="0"/>
        <v>1.3979413305371445E-3</v>
      </c>
      <c r="F1492" s="11">
        <f t="shared" si="1"/>
        <v>0.13528812511965141</v>
      </c>
    </row>
    <row r="1493" spans="1:6" ht="15.75" customHeight="1">
      <c r="A1493" s="5">
        <v>14</v>
      </c>
      <c r="B1493" s="7">
        <v>59</v>
      </c>
      <c r="C1493" s="7">
        <v>5880</v>
      </c>
      <c r="D1493" s="9">
        <f>+VLOOKUP(A1493,Regiones!$A$2:$C$26,3,FALSE)</f>
        <v>4356406</v>
      </c>
      <c r="E1493" s="11">
        <f t="shared" si="0"/>
        <v>1.3497364570703464E-3</v>
      </c>
      <c r="F1493" s="11">
        <f t="shared" si="1"/>
        <v>0.13663786157672175</v>
      </c>
    </row>
    <row r="1494" spans="1:6" ht="15.75" customHeight="1">
      <c r="A1494" s="5">
        <v>14</v>
      </c>
      <c r="B1494" s="7">
        <v>60</v>
      </c>
      <c r="C1494" s="7">
        <v>6147</v>
      </c>
      <c r="D1494" s="9">
        <f>+VLOOKUP(A1494,Regiones!$A$2:$C$26,3,FALSE)</f>
        <v>4356406</v>
      </c>
      <c r="E1494" s="11">
        <f t="shared" si="0"/>
        <v>1.4110255104781326E-3</v>
      </c>
      <c r="F1494" s="11">
        <f t="shared" si="1"/>
        <v>0.1380488870871999</v>
      </c>
    </row>
    <row r="1495" spans="1:6" ht="15.75" customHeight="1">
      <c r="A1495" s="5">
        <v>14</v>
      </c>
      <c r="B1495" s="7">
        <v>61</v>
      </c>
      <c r="C1495" s="7">
        <v>5445</v>
      </c>
      <c r="D1495" s="9">
        <f>+VLOOKUP(A1495,Regiones!$A$2:$C$26,3,FALSE)</f>
        <v>4356406</v>
      </c>
      <c r="E1495" s="11">
        <f t="shared" si="0"/>
        <v>1.2498835048891219E-3</v>
      </c>
      <c r="F1495" s="11">
        <f t="shared" si="1"/>
        <v>0.13929877059208901</v>
      </c>
    </row>
    <row r="1496" spans="1:6" ht="15.75" customHeight="1">
      <c r="A1496" s="5">
        <v>14</v>
      </c>
      <c r="B1496" s="7">
        <v>62</v>
      </c>
      <c r="C1496" s="7">
        <v>5296</v>
      </c>
      <c r="D1496" s="9">
        <f>+VLOOKUP(A1496,Regiones!$A$2:$C$26,3,FALSE)</f>
        <v>4356406</v>
      </c>
      <c r="E1496" s="11">
        <f t="shared" si="0"/>
        <v>1.2156809994293462E-3</v>
      </c>
      <c r="F1496" s="11">
        <f t="shared" si="1"/>
        <v>0.14051445159151835</v>
      </c>
    </row>
    <row r="1497" spans="1:6" ht="15.75" customHeight="1">
      <c r="A1497" s="5">
        <v>14</v>
      </c>
      <c r="B1497" s="7">
        <v>63</v>
      </c>
      <c r="C1497" s="7">
        <v>5090</v>
      </c>
      <c r="D1497" s="9">
        <f>+VLOOKUP(A1497,Regiones!$A$2:$C$26,3,FALSE)</f>
        <v>4356406</v>
      </c>
      <c r="E1497" s="11">
        <f t="shared" si="0"/>
        <v>1.1683943140285823E-3</v>
      </c>
      <c r="F1497" s="11">
        <f t="shared" si="1"/>
        <v>0.14168284590554692</v>
      </c>
    </row>
    <row r="1498" spans="1:6" ht="15.75" customHeight="1">
      <c r="A1498" s="5">
        <v>14</v>
      </c>
      <c r="B1498" s="7">
        <v>64</v>
      </c>
      <c r="C1498" s="7">
        <v>4625</v>
      </c>
      <c r="D1498" s="9">
        <f>+VLOOKUP(A1498,Regiones!$A$2:$C$26,3,FALSE)</f>
        <v>4356406</v>
      </c>
      <c r="E1498" s="11">
        <f t="shared" si="0"/>
        <v>1.0616549513521008E-3</v>
      </c>
      <c r="F1498" s="11">
        <f t="shared" si="1"/>
        <v>0.14274450085689902</v>
      </c>
    </row>
    <row r="1499" spans="1:6" ht="15.75" customHeight="1">
      <c r="A1499" s="5">
        <v>14</v>
      </c>
      <c r="B1499" s="7">
        <v>65</v>
      </c>
      <c r="C1499" s="7">
        <v>5018</v>
      </c>
      <c r="D1499" s="9">
        <f>+VLOOKUP(A1499,Regiones!$A$2:$C$26,3,FALSE)</f>
        <v>4356406</v>
      </c>
      <c r="E1499" s="11">
        <f t="shared" si="0"/>
        <v>1.1518669288399657E-3</v>
      </c>
      <c r="F1499" s="11">
        <f t="shared" si="1"/>
        <v>0.143896367785739</v>
      </c>
    </row>
    <row r="1500" spans="1:6" ht="15.75" customHeight="1">
      <c r="A1500" s="5">
        <v>14</v>
      </c>
      <c r="B1500" s="7">
        <v>66</v>
      </c>
      <c r="C1500" s="7">
        <v>4494</v>
      </c>
      <c r="D1500" s="9">
        <f>+VLOOKUP(A1500,Regiones!$A$2:$C$26,3,FALSE)</f>
        <v>4356406</v>
      </c>
      <c r="E1500" s="11">
        <f t="shared" si="0"/>
        <v>1.0315842921894791E-3</v>
      </c>
      <c r="F1500" s="11">
        <f t="shared" si="1"/>
        <v>0.14492795207792847</v>
      </c>
    </row>
    <row r="1501" spans="1:6" ht="15.75" customHeight="1">
      <c r="A1501" s="5">
        <v>14</v>
      </c>
      <c r="B1501" s="7">
        <v>67</v>
      </c>
      <c r="C1501" s="7">
        <v>3984</v>
      </c>
      <c r="D1501" s="9">
        <f>+VLOOKUP(A1501,Regiones!$A$2:$C$26,3,FALSE)</f>
        <v>4356406</v>
      </c>
      <c r="E1501" s="11">
        <f t="shared" si="0"/>
        <v>9.1451531377011229E-4</v>
      </c>
      <c r="F1501" s="11">
        <f t="shared" si="1"/>
        <v>0.14584246739169859</v>
      </c>
    </row>
    <row r="1502" spans="1:6" ht="15.75" customHeight="1">
      <c r="A1502" s="5">
        <v>14</v>
      </c>
      <c r="B1502" s="7">
        <v>68</v>
      </c>
      <c r="C1502" s="7">
        <v>3886</v>
      </c>
      <c r="D1502" s="9">
        <f>+VLOOKUP(A1502,Regiones!$A$2:$C$26,3,FALSE)</f>
        <v>4356406</v>
      </c>
      <c r="E1502" s="11">
        <f t="shared" si="0"/>
        <v>8.9201970615227324E-4</v>
      </c>
      <c r="F1502" s="11">
        <f t="shared" si="1"/>
        <v>0.14673448709785086</v>
      </c>
    </row>
    <row r="1503" spans="1:6" ht="15.75" customHeight="1">
      <c r="A1503" s="5">
        <v>14</v>
      </c>
      <c r="B1503" s="7">
        <v>69</v>
      </c>
      <c r="C1503" s="7">
        <v>3610</v>
      </c>
      <c r="D1503" s="9">
        <f>+VLOOKUP(A1503,Regiones!$A$2:$C$26,3,FALSE)</f>
        <v>4356406</v>
      </c>
      <c r="E1503" s="11">
        <f t="shared" si="0"/>
        <v>8.2866472959591006E-4</v>
      </c>
      <c r="F1503" s="11">
        <f t="shared" si="1"/>
        <v>0.14756315182744678</v>
      </c>
    </row>
    <row r="1504" spans="1:6" ht="15.75" customHeight="1">
      <c r="A1504" s="5">
        <v>14</v>
      </c>
      <c r="B1504" s="7">
        <v>70</v>
      </c>
      <c r="C1504" s="7">
        <v>3451</v>
      </c>
      <c r="D1504" s="9">
        <f>+VLOOKUP(A1504,Regiones!$A$2:$C$26,3,FALSE)</f>
        <v>4356406</v>
      </c>
      <c r="E1504" s="11">
        <f t="shared" si="0"/>
        <v>7.9216675397104864E-4</v>
      </c>
      <c r="F1504" s="11">
        <f t="shared" si="1"/>
        <v>0.14835531858141782</v>
      </c>
    </row>
    <row r="1505" spans="1:6" ht="15.75" customHeight="1">
      <c r="A1505" s="5">
        <v>14</v>
      </c>
      <c r="B1505" s="7">
        <v>71</v>
      </c>
      <c r="C1505" s="7">
        <v>3216</v>
      </c>
      <c r="D1505" s="9">
        <f>+VLOOKUP(A1505,Regiones!$A$2:$C$26,3,FALSE)</f>
        <v>4356406</v>
      </c>
      <c r="E1505" s="11">
        <f t="shared" si="0"/>
        <v>7.3822320509153651E-4</v>
      </c>
      <c r="F1505" s="11">
        <f t="shared" si="1"/>
        <v>0.14909354178650935</v>
      </c>
    </row>
    <row r="1506" spans="1:6" ht="15.75" customHeight="1">
      <c r="A1506" s="5">
        <v>14</v>
      </c>
      <c r="B1506" s="7">
        <v>72</v>
      </c>
      <c r="C1506" s="7">
        <v>2894</v>
      </c>
      <c r="D1506" s="9">
        <f>+VLOOKUP(A1506,Regiones!$A$2:$C$26,3,FALSE)</f>
        <v>4356406</v>
      </c>
      <c r="E1506" s="11">
        <f t="shared" si="0"/>
        <v>6.6430906577577943E-4</v>
      </c>
      <c r="F1506" s="11">
        <f t="shared" si="1"/>
        <v>0.14975785085228513</v>
      </c>
    </row>
    <row r="1507" spans="1:6" ht="15.75" customHeight="1">
      <c r="A1507" s="5">
        <v>14</v>
      </c>
      <c r="B1507" s="7">
        <v>73</v>
      </c>
      <c r="C1507" s="7">
        <v>2601</v>
      </c>
      <c r="D1507" s="9">
        <f>+VLOOKUP(A1507,Regiones!$A$2:$C$26,3,FALSE)</f>
        <v>4356406</v>
      </c>
      <c r="E1507" s="11">
        <f t="shared" si="0"/>
        <v>5.9705178993877067E-4</v>
      </c>
      <c r="F1507" s="11">
        <f t="shared" si="1"/>
        <v>0.1503549026422239</v>
      </c>
    </row>
    <row r="1508" spans="1:6" ht="15.75" customHeight="1">
      <c r="A1508" s="5">
        <v>14</v>
      </c>
      <c r="B1508" s="7">
        <v>74</v>
      </c>
      <c r="C1508" s="7">
        <v>2713</v>
      </c>
      <c r="D1508" s="9">
        <f>+VLOOKUP(A1508,Regiones!$A$2:$C$26,3,FALSE)</f>
        <v>4356406</v>
      </c>
      <c r="E1508" s="11">
        <f t="shared" si="0"/>
        <v>6.2276105578772958E-4</v>
      </c>
      <c r="F1508" s="11">
        <f t="shared" si="1"/>
        <v>0.15097766369801163</v>
      </c>
    </row>
    <row r="1509" spans="1:6" ht="15.75" customHeight="1">
      <c r="A1509" s="5">
        <v>14</v>
      </c>
      <c r="B1509" s="7">
        <v>75</v>
      </c>
      <c r="C1509" s="7">
        <v>2710</v>
      </c>
      <c r="D1509" s="9">
        <f>+VLOOKUP(A1509,Regiones!$A$2:$C$26,3,FALSE)</f>
        <v>4356406</v>
      </c>
      <c r="E1509" s="11">
        <f t="shared" si="0"/>
        <v>6.2207241473820395E-4</v>
      </c>
      <c r="F1509" s="11">
        <f t="shared" si="1"/>
        <v>0.15159973611274985</v>
      </c>
    </row>
    <row r="1510" spans="1:6" ht="15.75" customHeight="1">
      <c r="A1510" s="5">
        <v>14</v>
      </c>
      <c r="B1510" s="7">
        <v>76</v>
      </c>
      <c r="C1510" s="7">
        <v>2277</v>
      </c>
      <c r="D1510" s="9">
        <f>+VLOOKUP(A1510,Regiones!$A$2:$C$26,3,FALSE)</f>
        <v>4356406</v>
      </c>
      <c r="E1510" s="11">
        <f t="shared" si="0"/>
        <v>5.2267855658999648E-4</v>
      </c>
      <c r="F1510" s="11">
        <f t="shared" si="1"/>
        <v>0.15212241466933984</v>
      </c>
    </row>
    <row r="1511" spans="1:6" ht="15.75" customHeight="1">
      <c r="A1511" s="5">
        <v>14</v>
      </c>
      <c r="B1511" s="7">
        <v>77</v>
      </c>
      <c r="C1511" s="7">
        <v>2145</v>
      </c>
      <c r="D1511" s="9">
        <f>+VLOOKUP(A1511,Regiones!$A$2:$C$26,3,FALSE)</f>
        <v>4356406</v>
      </c>
      <c r="E1511" s="11">
        <f t="shared" si="0"/>
        <v>4.9237835041086625E-4</v>
      </c>
      <c r="F1511" s="11">
        <f t="shared" si="1"/>
        <v>0.1526147930197507</v>
      </c>
    </row>
    <row r="1512" spans="1:6" ht="15.75" customHeight="1">
      <c r="A1512" s="5">
        <v>14</v>
      </c>
      <c r="B1512" s="7">
        <v>78</v>
      </c>
      <c r="C1512" s="7">
        <v>2138</v>
      </c>
      <c r="D1512" s="9">
        <f>+VLOOKUP(A1512,Regiones!$A$2:$C$26,3,FALSE)</f>
        <v>4356406</v>
      </c>
      <c r="E1512" s="11">
        <f t="shared" si="0"/>
        <v>4.9077152129530627E-4</v>
      </c>
      <c r="F1512" s="11">
        <f t="shared" si="1"/>
        <v>0.15310556454104601</v>
      </c>
    </row>
    <row r="1513" spans="1:6" ht="15.75" customHeight="1">
      <c r="A1513" s="5">
        <v>14</v>
      </c>
      <c r="B1513" s="7">
        <v>79</v>
      </c>
      <c r="C1513" s="7">
        <v>2038</v>
      </c>
      <c r="D1513" s="9">
        <f>+VLOOKUP(A1513,Regiones!$A$2:$C$26,3,FALSE)</f>
        <v>4356406</v>
      </c>
      <c r="E1513" s="11">
        <f t="shared" si="0"/>
        <v>4.6781681964445004E-4</v>
      </c>
      <c r="F1513" s="11">
        <f t="shared" si="1"/>
        <v>0.15357338136069046</v>
      </c>
    </row>
    <row r="1514" spans="1:6" ht="15.75" customHeight="1">
      <c r="A1514" s="5">
        <v>14</v>
      </c>
      <c r="B1514" s="7">
        <v>80</v>
      </c>
      <c r="C1514" s="7">
        <v>1928</v>
      </c>
      <c r="D1514" s="9">
        <f>+VLOOKUP(A1514,Regiones!$A$2:$C$26,3,FALSE)</f>
        <v>4356406</v>
      </c>
      <c r="E1514" s="11">
        <f t="shared" si="0"/>
        <v>4.4256664782850815E-4</v>
      </c>
      <c r="F1514" s="11">
        <f t="shared" si="1"/>
        <v>0.15401594800851898</v>
      </c>
    </row>
    <row r="1515" spans="1:6" ht="15.75" customHeight="1">
      <c r="A1515" s="5">
        <v>14</v>
      </c>
      <c r="B1515" s="7">
        <v>81</v>
      </c>
      <c r="C1515" s="7">
        <v>1616</v>
      </c>
      <c r="D1515" s="9">
        <f>+VLOOKUP(A1515,Regiones!$A$2:$C$26,3,FALSE)</f>
        <v>4356406</v>
      </c>
      <c r="E1515" s="11">
        <f t="shared" si="0"/>
        <v>3.7094797867783674E-4</v>
      </c>
      <c r="F1515" s="11">
        <f t="shared" si="1"/>
        <v>0.15438689598719682</v>
      </c>
    </row>
    <row r="1516" spans="1:6" ht="15.75" customHeight="1">
      <c r="A1516" s="5">
        <v>14</v>
      </c>
      <c r="B1516" s="7">
        <v>82</v>
      </c>
      <c r="C1516" s="7">
        <v>1454</v>
      </c>
      <c r="D1516" s="9">
        <f>+VLOOKUP(A1516,Regiones!$A$2:$C$26,3,FALSE)</f>
        <v>4356406</v>
      </c>
      <c r="E1516" s="11">
        <f t="shared" si="0"/>
        <v>3.3376136200344964E-4</v>
      </c>
      <c r="F1516" s="11">
        <f t="shared" si="1"/>
        <v>0.15472065734920026</v>
      </c>
    </row>
    <row r="1517" spans="1:6" ht="15.75" customHeight="1">
      <c r="A1517" s="5">
        <v>14</v>
      </c>
      <c r="B1517" s="7">
        <v>83</v>
      </c>
      <c r="C1517" s="7">
        <v>1263</v>
      </c>
      <c r="D1517" s="9">
        <f>+VLOOKUP(A1517,Regiones!$A$2:$C$26,3,FALSE)</f>
        <v>4356406</v>
      </c>
      <c r="E1517" s="11">
        <f t="shared" si="0"/>
        <v>2.8991788185031423E-4</v>
      </c>
      <c r="F1517" s="11">
        <f t="shared" si="1"/>
        <v>0.15501057523105058</v>
      </c>
    </row>
    <row r="1518" spans="1:6" ht="15.75" customHeight="1">
      <c r="A1518" s="5">
        <v>14</v>
      </c>
      <c r="B1518" s="7">
        <v>84</v>
      </c>
      <c r="C1518" s="7">
        <v>1027</v>
      </c>
      <c r="D1518" s="9">
        <f>+VLOOKUP(A1518,Regiones!$A$2:$C$26,3,FALSE)</f>
        <v>4356406</v>
      </c>
      <c r="E1518" s="11">
        <f t="shared" si="0"/>
        <v>2.3574478595429351E-4</v>
      </c>
      <c r="F1518" s="11">
        <f t="shared" si="1"/>
        <v>0.15524632001700486</v>
      </c>
    </row>
    <row r="1519" spans="1:6" ht="15.75" customHeight="1">
      <c r="A1519" s="5">
        <v>14</v>
      </c>
      <c r="B1519" s="7">
        <v>85</v>
      </c>
      <c r="C1519" s="7">
        <v>933</v>
      </c>
      <c r="D1519" s="9">
        <f>+VLOOKUP(A1519,Regiones!$A$2:$C$26,3,FALSE)</f>
        <v>4356406</v>
      </c>
      <c r="E1519" s="11">
        <f t="shared" si="0"/>
        <v>2.1416736640248867E-4</v>
      </c>
      <c r="F1519" s="11">
        <f t="shared" si="1"/>
        <v>0.15546048738340734</v>
      </c>
    </row>
    <row r="1520" spans="1:6" ht="15.75" customHeight="1">
      <c r="A1520" s="5">
        <v>14</v>
      </c>
      <c r="B1520" s="7">
        <v>86</v>
      </c>
      <c r="C1520" s="7">
        <v>892</v>
      </c>
      <c r="D1520" s="9">
        <f>+VLOOKUP(A1520,Regiones!$A$2:$C$26,3,FALSE)</f>
        <v>4356406</v>
      </c>
      <c r="E1520" s="11">
        <f t="shared" si="0"/>
        <v>2.047559387256376E-4</v>
      </c>
      <c r="F1520" s="11">
        <f t="shared" si="1"/>
        <v>0.15566524332213297</v>
      </c>
    </row>
    <row r="1521" spans="1:6" ht="15.75" customHeight="1">
      <c r="A1521" s="5">
        <v>14</v>
      </c>
      <c r="B1521" s="7">
        <v>87</v>
      </c>
      <c r="C1521" s="7">
        <v>639</v>
      </c>
      <c r="D1521" s="9">
        <f>+VLOOKUP(A1521,Regiones!$A$2:$C$26,3,FALSE)</f>
        <v>4356406</v>
      </c>
      <c r="E1521" s="11">
        <f t="shared" si="0"/>
        <v>1.4668054354897132E-4</v>
      </c>
      <c r="F1521" s="11">
        <f t="shared" si="1"/>
        <v>0.15581192386568193</v>
      </c>
    </row>
    <row r="1522" spans="1:6" ht="15.75" customHeight="1">
      <c r="A1522" s="5">
        <v>14</v>
      </c>
      <c r="B1522" s="7">
        <v>88</v>
      </c>
      <c r="C1522" s="7">
        <v>566</v>
      </c>
      <c r="D1522" s="9">
        <f>+VLOOKUP(A1522,Regiones!$A$2:$C$26,3,FALSE)</f>
        <v>4356406</v>
      </c>
      <c r="E1522" s="11">
        <f t="shared" si="0"/>
        <v>1.2992361134384628E-4</v>
      </c>
      <c r="F1522" s="11">
        <f t="shared" si="1"/>
        <v>0.15594184747702577</v>
      </c>
    </row>
    <row r="1523" spans="1:6" ht="15.75" customHeight="1">
      <c r="A1523" s="5">
        <v>14</v>
      </c>
      <c r="B1523" s="7">
        <v>89</v>
      </c>
      <c r="C1523" s="7">
        <v>432</v>
      </c>
      <c r="D1523" s="9">
        <f>+VLOOKUP(A1523,Regiones!$A$2:$C$26,3,FALSE)</f>
        <v>4356406</v>
      </c>
      <c r="E1523" s="11">
        <f t="shared" si="0"/>
        <v>9.9164311131698924E-5</v>
      </c>
      <c r="F1523" s="11">
        <f t="shared" si="1"/>
        <v>0.15604101178815746</v>
      </c>
    </row>
    <row r="1524" spans="1:6" ht="15.75" customHeight="1">
      <c r="A1524" s="5">
        <v>14</v>
      </c>
      <c r="B1524" s="7">
        <v>90</v>
      </c>
      <c r="C1524" s="7">
        <v>372</v>
      </c>
      <c r="D1524" s="9">
        <f>+VLOOKUP(A1524,Regiones!$A$2:$C$26,3,FALSE)</f>
        <v>4356406</v>
      </c>
      <c r="E1524" s="11">
        <f t="shared" si="0"/>
        <v>8.539149014118519E-5</v>
      </c>
      <c r="F1524" s="11">
        <f t="shared" si="1"/>
        <v>0.15612640327829866</v>
      </c>
    </row>
    <row r="1525" spans="1:6" ht="15.75" customHeight="1">
      <c r="A1525" s="5">
        <v>14</v>
      </c>
      <c r="B1525" s="7">
        <v>91</v>
      </c>
      <c r="C1525" s="7">
        <v>225</v>
      </c>
      <c r="D1525" s="9">
        <f>+VLOOKUP(A1525,Regiones!$A$2:$C$26,3,FALSE)</f>
        <v>4356406</v>
      </c>
      <c r="E1525" s="11">
        <f t="shared" si="0"/>
        <v>5.1648078714426522E-5</v>
      </c>
      <c r="F1525" s="11">
        <f t="shared" si="1"/>
        <v>0.1561780513570131</v>
      </c>
    </row>
    <row r="1526" spans="1:6" ht="15.75" customHeight="1">
      <c r="A1526" s="5">
        <v>14</v>
      </c>
      <c r="B1526" s="7">
        <v>92</v>
      </c>
      <c r="C1526" s="7">
        <v>177</v>
      </c>
      <c r="D1526" s="9">
        <f>+VLOOKUP(A1526,Regiones!$A$2:$C$26,3,FALSE)</f>
        <v>4356406</v>
      </c>
      <c r="E1526" s="11">
        <f t="shared" si="0"/>
        <v>4.0629821922015535E-5</v>
      </c>
      <c r="F1526" s="11">
        <f t="shared" si="1"/>
        <v>0.15621868117893511</v>
      </c>
    </row>
    <row r="1527" spans="1:6" ht="15.75" customHeight="1">
      <c r="A1527" s="5">
        <v>14</v>
      </c>
      <c r="B1527" s="7">
        <v>93</v>
      </c>
      <c r="C1527" s="7">
        <v>140</v>
      </c>
      <c r="D1527" s="9">
        <f>+VLOOKUP(A1527,Regiones!$A$2:$C$26,3,FALSE)</f>
        <v>4356406</v>
      </c>
      <c r="E1527" s="11">
        <f t="shared" si="0"/>
        <v>3.213658231119873E-5</v>
      </c>
      <c r="F1527" s="11">
        <f t="shared" si="1"/>
        <v>0.1562508177612463</v>
      </c>
    </row>
    <row r="1528" spans="1:6" ht="15.75" customHeight="1">
      <c r="A1528" s="5">
        <v>14</v>
      </c>
      <c r="B1528" s="7">
        <v>94</v>
      </c>
      <c r="C1528" s="7">
        <v>108</v>
      </c>
      <c r="D1528" s="9">
        <f>+VLOOKUP(A1528,Regiones!$A$2:$C$26,3,FALSE)</f>
        <v>4356406</v>
      </c>
      <c r="E1528" s="11">
        <f t="shared" si="0"/>
        <v>2.4791077782924731E-5</v>
      </c>
      <c r="F1528" s="11">
        <f t="shared" si="1"/>
        <v>0.15627560883902922</v>
      </c>
    </row>
    <row r="1529" spans="1:6" ht="15.75" customHeight="1">
      <c r="A1529" s="5">
        <v>14</v>
      </c>
      <c r="B1529" s="7">
        <v>95</v>
      </c>
      <c r="C1529" s="7">
        <v>90</v>
      </c>
      <c r="D1529" s="9">
        <f>+VLOOKUP(A1529,Regiones!$A$2:$C$26,3,FALSE)</f>
        <v>4356406</v>
      </c>
      <c r="E1529" s="11">
        <f t="shared" si="0"/>
        <v>2.0659231485770609E-5</v>
      </c>
      <c r="F1529" s="11">
        <f t="shared" si="1"/>
        <v>0.156296268070515</v>
      </c>
    </row>
    <row r="1530" spans="1:6" ht="15.75" customHeight="1">
      <c r="A1530" s="5">
        <v>14</v>
      </c>
      <c r="B1530" s="7">
        <v>96</v>
      </c>
      <c r="C1530" s="7">
        <v>46</v>
      </c>
      <c r="D1530" s="9">
        <f>+VLOOKUP(A1530,Regiones!$A$2:$C$26,3,FALSE)</f>
        <v>4356406</v>
      </c>
      <c r="E1530" s="11">
        <f t="shared" si="0"/>
        <v>1.0559162759393867E-5</v>
      </c>
      <c r="F1530" s="11">
        <f t="shared" si="1"/>
        <v>0.15630682723327438</v>
      </c>
    </row>
    <row r="1531" spans="1:6" ht="15.75" customHeight="1">
      <c r="A1531" s="5">
        <v>14</v>
      </c>
      <c r="B1531" s="7">
        <v>97</v>
      </c>
      <c r="C1531" s="7">
        <v>36</v>
      </c>
      <c r="D1531" s="9">
        <f>+VLOOKUP(A1531,Regiones!$A$2:$C$26,3,FALSE)</f>
        <v>4356406</v>
      </c>
      <c r="E1531" s="11">
        <f t="shared" si="0"/>
        <v>8.2636925943082448E-6</v>
      </c>
      <c r="F1531" s="11">
        <f t="shared" si="1"/>
        <v>0.15631509092586868</v>
      </c>
    </row>
    <row r="1532" spans="1:6" ht="15.75" customHeight="1">
      <c r="A1532" s="5">
        <v>14</v>
      </c>
      <c r="B1532" s="7">
        <v>98</v>
      </c>
      <c r="C1532" s="7">
        <v>23</v>
      </c>
      <c r="D1532" s="9">
        <f>+VLOOKUP(A1532,Regiones!$A$2:$C$26,3,FALSE)</f>
        <v>4356406</v>
      </c>
      <c r="E1532" s="11">
        <f t="shared" si="0"/>
        <v>5.2795813796969333E-6</v>
      </c>
      <c r="F1532" s="11">
        <f t="shared" si="1"/>
        <v>0.15632037050724837</v>
      </c>
    </row>
    <row r="1533" spans="1:6" ht="15.75" customHeight="1">
      <c r="A1533" s="5">
        <v>14</v>
      </c>
      <c r="B1533" s="7">
        <v>99</v>
      </c>
      <c r="C1533" s="7">
        <v>20</v>
      </c>
      <c r="D1533" s="9">
        <f>+VLOOKUP(A1533,Regiones!$A$2:$C$26,3,FALSE)</f>
        <v>4356406</v>
      </c>
      <c r="E1533" s="11">
        <f t="shared" si="0"/>
        <v>4.5909403301712463E-6</v>
      </c>
      <c r="F1533" s="11">
        <f t="shared" si="1"/>
        <v>0.15632496144757854</v>
      </c>
    </row>
    <row r="1534" spans="1:6" ht="15.75" customHeight="1">
      <c r="A1534" s="5">
        <v>14</v>
      </c>
      <c r="B1534" s="7">
        <v>100</v>
      </c>
      <c r="C1534" s="7">
        <v>15</v>
      </c>
      <c r="D1534" s="9">
        <f>+VLOOKUP(A1534,Regiones!$A$2:$C$26,3,FALSE)</f>
        <v>4356406</v>
      </c>
      <c r="E1534" s="11">
        <f t="shared" si="0"/>
        <v>3.4432052476284349E-6</v>
      </c>
      <c r="F1534" s="11">
        <f t="shared" si="1"/>
        <v>0.15632840465282616</v>
      </c>
    </row>
    <row r="1535" spans="1:6" ht="15.75" customHeight="1">
      <c r="A1535" s="5">
        <v>14</v>
      </c>
      <c r="B1535" s="7">
        <v>101</v>
      </c>
      <c r="C1535" s="7">
        <v>7</v>
      </c>
      <c r="D1535" s="9">
        <f>+VLOOKUP(A1535,Regiones!$A$2:$C$26,3,FALSE)</f>
        <v>4356406</v>
      </c>
      <c r="E1535" s="11">
        <f t="shared" si="0"/>
        <v>1.6068291155599363E-6</v>
      </c>
      <c r="F1535" s="11">
        <f t="shared" si="1"/>
        <v>0.15633001148194173</v>
      </c>
    </row>
    <row r="1536" spans="1:6" ht="15.75" customHeight="1">
      <c r="A1536" s="5">
        <v>14</v>
      </c>
      <c r="B1536" s="7">
        <v>102</v>
      </c>
      <c r="C1536" s="7">
        <v>7</v>
      </c>
      <c r="D1536" s="9">
        <f>+VLOOKUP(A1536,Regiones!$A$2:$C$26,3,FALSE)</f>
        <v>4356406</v>
      </c>
      <c r="E1536" s="11">
        <f t="shared" si="0"/>
        <v>1.6068291155599363E-6</v>
      </c>
      <c r="F1536" s="11">
        <f t="shared" si="1"/>
        <v>0.1563316183110573</v>
      </c>
    </row>
    <row r="1537" spans="1:6" ht="15.75" customHeight="1">
      <c r="A1537" s="5">
        <v>14</v>
      </c>
      <c r="B1537" s="7">
        <v>103</v>
      </c>
      <c r="C1537" s="7">
        <v>2</v>
      </c>
      <c r="D1537" s="9">
        <f>+VLOOKUP(A1537,Regiones!$A$2:$C$26,3,FALSE)</f>
        <v>4356406</v>
      </c>
      <c r="E1537" s="11">
        <f t="shared" si="0"/>
        <v>4.5909403301712466E-7</v>
      </c>
      <c r="F1537" s="11">
        <f t="shared" si="1"/>
        <v>0.15633207740509031</v>
      </c>
    </row>
    <row r="1538" spans="1:6" ht="15.75" customHeight="1">
      <c r="A1538" s="5">
        <v>14</v>
      </c>
      <c r="B1538" s="7">
        <v>104</v>
      </c>
      <c r="C1538" s="7">
        <v>2</v>
      </c>
      <c r="D1538" s="9">
        <f>+VLOOKUP(A1538,Regiones!$A$2:$C$26,3,FALSE)</f>
        <v>4356406</v>
      </c>
      <c r="E1538" s="11">
        <f t="shared" si="0"/>
        <v>4.5909403301712466E-7</v>
      </c>
      <c r="F1538" s="11">
        <f t="shared" si="1"/>
        <v>0.15633253649912332</v>
      </c>
    </row>
    <row r="1539" spans="1:6" ht="15.75" customHeight="1">
      <c r="A1539" s="5">
        <v>14</v>
      </c>
      <c r="B1539" s="7">
        <v>105</v>
      </c>
      <c r="C1539" s="7">
        <v>1</v>
      </c>
      <c r="D1539" s="9">
        <f>+VLOOKUP(A1539,Regiones!$A$2:$C$26,3,FALSE)</f>
        <v>4356406</v>
      </c>
      <c r="E1539" s="11">
        <f t="shared" si="0"/>
        <v>2.2954701650856233E-7</v>
      </c>
      <c r="F1539" s="11">
        <f t="shared" si="1"/>
        <v>0.15633276604613983</v>
      </c>
    </row>
    <row r="1540" spans="1:6" ht="15.75" customHeight="1">
      <c r="A1540" s="5">
        <v>14</v>
      </c>
      <c r="B1540" s="7">
        <v>106</v>
      </c>
      <c r="C1540" s="7">
        <v>1</v>
      </c>
      <c r="D1540" s="9">
        <f>+VLOOKUP(A1540,Regiones!$A$2:$C$26,3,FALSE)</f>
        <v>4356406</v>
      </c>
      <c r="E1540" s="11">
        <f t="shared" si="0"/>
        <v>2.2954701650856233E-7</v>
      </c>
      <c r="F1540" s="11">
        <f t="shared" si="1"/>
        <v>0.15633299559315633</v>
      </c>
    </row>
    <row r="1541" spans="1:6" ht="15.75" customHeight="1">
      <c r="A1541" s="5">
        <v>14</v>
      </c>
      <c r="B1541" s="7">
        <v>107</v>
      </c>
      <c r="C1541" s="7">
        <v>1</v>
      </c>
      <c r="D1541" s="9">
        <f>+VLOOKUP(A1541,Regiones!$A$2:$C$26,3,FALSE)</f>
        <v>4356406</v>
      </c>
      <c r="E1541" s="11">
        <f t="shared" si="0"/>
        <v>2.2954701650856233E-7</v>
      </c>
      <c r="F1541" s="11">
        <f t="shared" si="1"/>
        <v>0.15633322514017284</v>
      </c>
    </row>
    <row r="1542" spans="1:6" ht="15.75" customHeight="1">
      <c r="A1542" s="5">
        <v>14</v>
      </c>
      <c r="B1542" s="7">
        <v>108</v>
      </c>
      <c r="C1542" s="7">
        <v>1</v>
      </c>
      <c r="D1542" s="9">
        <f>+VLOOKUP(A1542,Regiones!$A$2:$C$26,3,FALSE)</f>
        <v>4356406</v>
      </c>
      <c r="E1542" s="11">
        <f t="shared" si="0"/>
        <v>2.2954701650856233E-7</v>
      </c>
      <c r="F1542" s="11">
        <f t="shared" si="1"/>
        <v>0.15633345468718934</v>
      </c>
    </row>
    <row r="1543" spans="1:6" ht="15.75" customHeight="1">
      <c r="A1543" s="5">
        <v>14</v>
      </c>
      <c r="B1543" s="7">
        <v>109</v>
      </c>
      <c r="C1543" s="7">
        <v>1</v>
      </c>
      <c r="D1543" s="9">
        <f>+VLOOKUP(A1543,Regiones!$A$2:$C$26,3,FALSE)</f>
        <v>4356406</v>
      </c>
      <c r="E1543" s="11">
        <f t="shared" si="0"/>
        <v>2.2954701650856233E-7</v>
      </c>
      <c r="F1543" s="11">
        <f t="shared" si="1"/>
        <v>0.15633368423420585</v>
      </c>
    </row>
    <row r="1544" spans="1:6" ht="15.75" customHeight="1">
      <c r="A1544" s="5">
        <v>14</v>
      </c>
      <c r="B1544" s="7">
        <v>110</v>
      </c>
      <c r="C1544" s="7">
        <v>2</v>
      </c>
      <c r="D1544" s="9">
        <f>+VLOOKUP(A1544,Regiones!$A$2:$C$26,3,FALSE)</f>
        <v>4356406</v>
      </c>
      <c r="E1544" s="11">
        <f t="shared" si="0"/>
        <v>4.5909403301712466E-7</v>
      </c>
      <c r="F1544" s="11">
        <f t="shared" si="1"/>
        <v>0.15633414332823886</v>
      </c>
    </row>
    <row r="1545" spans="1:6" ht="15.75" customHeight="1">
      <c r="A1545" s="5">
        <v>15</v>
      </c>
      <c r="B1545" s="7">
        <v>0</v>
      </c>
      <c r="C1545" s="7">
        <v>12331</v>
      </c>
      <c r="D1545" s="9">
        <f>+VLOOKUP(A1545,Regiones!$A$2:$C$26,3,FALSE)</f>
        <v>1639591</v>
      </c>
      <c r="E1545" s="11">
        <f t="shared" si="0"/>
        <v>7.5207780476960412E-3</v>
      </c>
      <c r="F1545" s="11">
        <f t="shared" si="1"/>
        <v>7.5207780476960412E-3</v>
      </c>
    </row>
    <row r="1546" spans="1:6" ht="15.75" customHeight="1">
      <c r="A1546" s="5">
        <v>15</v>
      </c>
      <c r="B1546" s="7">
        <v>1</v>
      </c>
      <c r="C1546" s="7">
        <v>12389</v>
      </c>
      <c r="D1546" s="9">
        <f>+VLOOKUP(A1546,Regiones!$A$2:$C$26,3,FALSE)</f>
        <v>1639591</v>
      </c>
      <c r="E1546" s="11">
        <f t="shared" si="0"/>
        <v>7.556152723453593E-3</v>
      </c>
      <c r="F1546" s="11">
        <f t="shared" si="1"/>
        <v>1.5076930771149634E-2</v>
      </c>
    </row>
    <row r="1547" spans="1:6" ht="15.75" customHeight="1">
      <c r="A1547" s="5">
        <v>15</v>
      </c>
      <c r="B1547" s="7">
        <v>2</v>
      </c>
      <c r="C1547" s="7">
        <v>12387</v>
      </c>
      <c r="D1547" s="9">
        <f>+VLOOKUP(A1547,Regiones!$A$2:$C$26,3,FALSE)</f>
        <v>1639591</v>
      </c>
      <c r="E1547" s="11">
        <f t="shared" si="0"/>
        <v>7.55493290704816E-3</v>
      </c>
      <c r="F1547" s="11">
        <f t="shared" si="1"/>
        <v>2.2631863678197795E-2</v>
      </c>
    </row>
    <row r="1548" spans="1:6" ht="15.75" customHeight="1">
      <c r="A1548" s="5">
        <v>15</v>
      </c>
      <c r="B1548" s="7">
        <v>3</v>
      </c>
      <c r="C1548" s="7">
        <v>11870</v>
      </c>
      <c r="D1548" s="9">
        <f>+VLOOKUP(A1548,Regiones!$A$2:$C$26,3,FALSE)</f>
        <v>1639591</v>
      </c>
      <c r="E1548" s="11">
        <f t="shared" si="0"/>
        <v>7.2396103662437762E-3</v>
      </c>
      <c r="F1548" s="11">
        <f t="shared" si="1"/>
        <v>2.9871474044441571E-2</v>
      </c>
    </row>
    <row r="1549" spans="1:6" ht="15.75" customHeight="1">
      <c r="A1549" s="5">
        <v>15</v>
      </c>
      <c r="B1549" s="7">
        <v>4</v>
      </c>
      <c r="C1549" s="7">
        <v>11776</v>
      </c>
      <c r="D1549" s="9">
        <f>+VLOOKUP(A1549,Regiones!$A$2:$C$26,3,FALSE)</f>
        <v>1639591</v>
      </c>
      <c r="E1549" s="11">
        <f t="shared" si="0"/>
        <v>7.1822789951884345E-3</v>
      </c>
      <c r="F1549" s="11">
        <f t="shared" si="1"/>
        <v>3.7053753039630002E-2</v>
      </c>
    </row>
    <row r="1550" spans="1:6" ht="15.75" customHeight="1">
      <c r="A1550" s="5">
        <v>15</v>
      </c>
      <c r="B1550" s="7">
        <v>5</v>
      </c>
      <c r="C1550" s="7">
        <v>12598</v>
      </c>
      <c r="D1550" s="9">
        <f>+VLOOKUP(A1550,Regiones!$A$2:$C$26,3,FALSE)</f>
        <v>1639591</v>
      </c>
      <c r="E1550" s="11">
        <f t="shared" si="0"/>
        <v>7.6836235378213227E-3</v>
      </c>
      <c r="F1550" s="11">
        <f t="shared" si="1"/>
        <v>4.4737376577451325E-2</v>
      </c>
    </row>
    <row r="1551" spans="1:6" ht="15.75" customHeight="1">
      <c r="A1551" s="5">
        <v>15</v>
      </c>
      <c r="B1551" s="7">
        <v>6</v>
      </c>
      <c r="C1551" s="7">
        <v>12584</v>
      </c>
      <c r="D1551" s="9">
        <f>+VLOOKUP(A1551,Regiones!$A$2:$C$26,3,FALSE)</f>
        <v>1639591</v>
      </c>
      <c r="E1551" s="11">
        <f t="shared" si="0"/>
        <v>7.675084822983293E-3</v>
      </c>
      <c r="F1551" s="11">
        <f t="shared" si="1"/>
        <v>5.2412461400434616E-2</v>
      </c>
    </row>
    <row r="1552" spans="1:6" ht="15.75" customHeight="1">
      <c r="A1552" s="5">
        <v>15</v>
      </c>
      <c r="B1552" s="7">
        <v>7</v>
      </c>
      <c r="C1552" s="7">
        <v>12573</v>
      </c>
      <c r="D1552" s="9">
        <f>+VLOOKUP(A1552,Regiones!$A$2:$C$26,3,FALSE)</f>
        <v>1639591</v>
      </c>
      <c r="E1552" s="11">
        <f t="shared" si="0"/>
        <v>7.6683758327534121E-3</v>
      </c>
      <c r="F1552" s="11">
        <f t="shared" si="1"/>
        <v>6.0080837233188029E-2</v>
      </c>
    </row>
    <row r="1553" spans="1:6" ht="15.75" customHeight="1">
      <c r="A1553" s="5">
        <v>15</v>
      </c>
      <c r="B1553" s="7">
        <v>8</v>
      </c>
      <c r="C1553" s="7">
        <v>12999</v>
      </c>
      <c r="D1553" s="9">
        <f>+VLOOKUP(A1553,Regiones!$A$2:$C$26,3,FALSE)</f>
        <v>1639591</v>
      </c>
      <c r="E1553" s="11">
        <f t="shared" si="0"/>
        <v>7.9281967271106028E-3</v>
      </c>
      <c r="F1553" s="11">
        <f t="shared" si="1"/>
        <v>6.8009033960298629E-2</v>
      </c>
    </row>
    <row r="1554" spans="1:6" ht="15.75" customHeight="1">
      <c r="A1554" s="5">
        <v>15</v>
      </c>
      <c r="B1554" s="7">
        <v>9</v>
      </c>
      <c r="C1554" s="7">
        <v>13228</v>
      </c>
      <c r="D1554" s="9">
        <f>+VLOOKUP(A1554,Regiones!$A$2:$C$26,3,FALSE)</f>
        <v>1639591</v>
      </c>
      <c r="E1554" s="11">
        <f t="shared" si="0"/>
        <v>8.0678657055326605E-3</v>
      </c>
      <c r="F1554" s="11">
        <f t="shared" si="1"/>
        <v>7.6076899665831282E-2</v>
      </c>
    </row>
    <row r="1555" spans="1:6" ht="15.75" customHeight="1">
      <c r="A1555" s="5">
        <v>15</v>
      </c>
      <c r="B1555" s="7">
        <v>10</v>
      </c>
      <c r="C1555" s="7">
        <v>14298</v>
      </c>
      <c r="D1555" s="9">
        <f>+VLOOKUP(A1555,Regiones!$A$2:$C$26,3,FALSE)</f>
        <v>1639591</v>
      </c>
      <c r="E1555" s="11">
        <f t="shared" si="0"/>
        <v>8.7204674824392179E-3</v>
      </c>
      <c r="F1555" s="11">
        <f t="shared" si="1"/>
        <v>8.4797367148270505E-2</v>
      </c>
    </row>
    <row r="1556" spans="1:6" ht="15.75" customHeight="1">
      <c r="A1556" s="5">
        <v>15</v>
      </c>
      <c r="B1556" s="7">
        <v>11</v>
      </c>
      <c r="C1556" s="7">
        <v>14081</v>
      </c>
      <c r="D1556" s="9">
        <f>+VLOOKUP(A1556,Regiones!$A$2:$C$26,3,FALSE)</f>
        <v>1639591</v>
      </c>
      <c r="E1556" s="11">
        <f t="shared" si="0"/>
        <v>8.5881174024497568E-3</v>
      </c>
      <c r="F1556" s="11">
        <f t="shared" si="1"/>
        <v>9.3385484550720266E-2</v>
      </c>
    </row>
    <row r="1557" spans="1:6" ht="15.75" customHeight="1">
      <c r="A1557" s="5">
        <v>15</v>
      </c>
      <c r="B1557" s="7">
        <v>12</v>
      </c>
      <c r="C1557" s="7">
        <v>13918</v>
      </c>
      <c r="D1557" s="9">
        <f>+VLOOKUP(A1557,Regiones!$A$2:$C$26,3,FALSE)</f>
        <v>1639591</v>
      </c>
      <c r="E1557" s="11">
        <f t="shared" si="0"/>
        <v>8.4887023654069832E-3</v>
      </c>
      <c r="F1557" s="11">
        <f t="shared" si="1"/>
        <v>0.10187418691612725</v>
      </c>
    </row>
    <row r="1558" spans="1:6" ht="15.75" customHeight="1">
      <c r="A1558" s="5">
        <v>15</v>
      </c>
      <c r="B1558" s="7">
        <v>13</v>
      </c>
      <c r="C1558" s="7">
        <v>13617</v>
      </c>
      <c r="D1558" s="9">
        <f>+VLOOKUP(A1558,Regiones!$A$2:$C$26,3,FALSE)</f>
        <v>1639591</v>
      </c>
      <c r="E1558" s="11">
        <f t="shared" si="0"/>
        <v>8.305119996389344E-3</v>
      </c>
      <c r="F1558" s="11">
        <f t="shared" si="1"/>
        <v>0.11017930691251659</v>
      </c>
    </row>
    <row r="1559" spans="1:6" ht="15.75" customHeight="1">
      <c r="A1559" s="5">
        <v>15</v>
      </c>
      <c r="B1559" s="7">
        <v>14</v>
      </c>
      <c r="C1559" s="7">
        <v>15297</v>
      </c>
      <c r="D1559" s="9">
        <f>+VLOOKUP(A1559,Regiones!$A$2:$C$26,3,FALSE)</f>
        <v>1639591</v>
      </c>
      <c r="E1559" s="11">
        <f t="shared" si="0"/>
        <v>9.3297657769529103E-3</v>
      </c>
      <c r="F1559" s="11">
        <f t="shared" si="1"/>
        <v>0.1195090726894695</v>
      </c>
    </row>
    <row r="1560" spans="1:6" ht="15.75" customHeight="1">
      <c r="A1560" s="5">
        <v>15</v>
      </c>
      <c r="B1560" s="7">
        <v>15</v>
      </c>
      <c r="C1560" s="7">
        <v>15056</v>
      </c>
      <c r="D1560" s="9">
        <f>+VLOOKUP(A1560,Regiones!$A$2:$C$26,3,FALSE)</f>
        <v>1639591</v>
      </c>
      <c r="E1560" s="11">
        <f t="shared" si="0"/>
        <v>9.182777900098256E-3</v>
      </c>
      <c r="F1560" s="11">
        <f t="shared" si="1"/>
        <v>0.12869185058956775</v>
      </c>
    </row>
    <row r="1561" spans="1:6" ht="15.75" customHeight="1">
      <c r="A1561" s="5">
        <v>15</v>
      </c>
      <c r="B1561" s="7">
        <v>16</v>
      </c>
      <c r="C1561" s="7">
        <v>14532</v>
      </c>
      <c r="D1561" s="9">
        <f>+VLOOKUP(A1561,Regiones!$A$2:$C$26,3,FALSE)</f>
        <v>1639591</v>
      </c>
      <c r="E1561" s="11">
        <f t="shared" si="0"/>
        <v>8.8631860018748582E-3</v>
      </c>
      <c r="F1561" s="11">
        <f t="shared" si="1"/>
        <v>0.13755503659144261</v>
      </c>
    </row>
    <row r="1562" spans="1:6" ht="15.75" customHeight="1">
      <c r="A1562" s="5">
        <v>15</v>
      </c>
      <c r="B1562" s="7">
        <v>17</v>
      </c>
      <c r="C1562" s="7">
        <v>14502</v>
      </c>
      <c r="D1562" s="9">
        <f>+VLOOKUP(A1562,Regiones!$A$2:$C$26,3,FALSE)</f>
        <v>1639591</v>
      </c>
      <c r="E1562" s="11">
        <f t="shared" si="0"/>
        <v>8.8448887557933658E-3</v>
      </c>
      <c r="F1562" s="11">
        <f t="shared" si="1"/>
        <v>0.14639992534723598</v>
      </c>
    </row>
    <row r="1563" spans="1:6" ht="15.75" customHeight="1">
      <c r="A1563" s="5">
        <v>15</v>
      </c>
      <c r="B1563" s="7">
        <v>18</v>
      </c>
      <c r="C1563" s="7">
        <v>14286</v>
      </c>
      <c r="D1563" s="9">
        <f>+VLOOKUP(A1563,Regiones!$A$2:$C$26,3,FALSE)</f>
        <v>1639591</v>
      </c>
      <c r="E1563" s="11">
        <f t="shared" si="0"/>
        <v>8.7131485840066213E-3</v>
      </c>
      <c r="F1563" s="11">
        <f t="shared" si="1"/>
        <v>0.1551130739312426</v>
      </c>
    </row>
    <row r="1564" spans="1:6" ht="15.75" customHeight="1">
      <c r="A1564" s="5">
        <v>15</v>
      </c>
      <c r="B1564" s="7">
        <v>19</v>
      </c>
      <c r="C1564" s="7">
        <v>12835</v>
      </c>
      <c r="D1564" s="9">
        <f>+VLOOKUP(A1564,Regiones!$A$2:$C$26,3,FALSE)</f>
        <v>1639591</v>
      </c>
      <c r="E1564" s="11">
        <f t="shared" si="0"/>
        <v>7.8281717818651109E-3</v>
      </c>
      <c r="F1564" s="11">
        <f t="shared" si="1"/>
        <v>0.16294124571310772</v>
      </c>
    </row>
    <row r="1565" spans="1:6" ht="15.75" customHeight="1">
      <c r="A1565" s="5">
        <v>15</v>
      </c>
      <c r="B1565" s="7">
        <v>20</v>
      </c>
      <c r="C1565" s="7">
        <v>11127</v>
      </c>
      <c r="D1565" s="9">
        <f>+VLOOKUP(A1565,Regiones!$A$2:$C$26,3,FALSE)</f>
        <v>1639591</v>
      </c>
      <c r="E1565" s="11">
        <f t="shared" si="0"/>
        <v>6.7864485716254844E-3</v>
      </c>
      <c r="F1565" s="11">
        <f t="shared" si="1"/>
        <v>0.16972769428473322</v>
      </c>
    </row>
    <row r="1566" spans="1:6" ht="15.75" customHeight="1">
      <c r="A1566" s="5">
        <v>15</v>
      </c>
      <c r="B1566" s="7">
        <v>21</v>
      </c>
      <c r="C1566" s="7">
        <v>10653</v>
      </c>
      <c r="D1566" s="9">
        <f>+VLOOKUP(A1566,Regiones!$A$2:$C$26,3,FALSE)</f>
        <v>1639591</v>
      </c>
      <c r="E1566" s="11">
        <f t="shared" si="0"/>
        <v>6.4973520835379071E-3</v>
      </c>
      <c r="F1566" s="11">
        <f t="shared" si="1"/>
        <v>0.17622504636827113</v>
      </c>
    </row>
    <row r="1567" spans="1:6" ht="15.75" customHeight="1">
      <c r="A1567" s="5">
        <v>15</v>
      </c>
      <c r="B1567" s="7">
        <v>22</v>
      </c>
      <c r="C1567" s="7">
        <v>10801</v>
      </c>
      <c r="D1567" s="9">
        <f>+VLOOKUP(A1567,Regiones!$A$2:$C$26,3,FALSE)</f>
        <v>1639591</v>
      </c>
      <c r="E1567" s="11">
        <f t="shared" si="0"/>
        <v>6.5876184975399354E-3</v>
      </c>
      <c r="F1567" s="11">
        <f t="shared" si="1"/>
        <v>0.18281266486581108</v>
      </c>
    </row>
    <row r="1568" spans="1:6" ht="15.75" customHeight="1">
      <c r="A1568" s="5">
        <v>15</v>
      </c>
      <c r="B1568" s="7">
        <v>23</v>
      </c>
      <c r="C1568" s="7">
        <v>10984</v>
      </c>
      <c r="D1568" s="9">
        <f>+VLOOKUP(A1568,Regiones!$A$2:$C$26,3,FALSE)</f>
        <v>1639591</v>
      </c>
      <c r="E1568" s="11">
        <f t="shared" si="0"/>
        <v>6.6992316986370379E-3</v>
      </c>
      <c r="F1568" s="11">
        <f t="shared" si="1"/>
        <v>0.18951189656444811</v>
      </c>
    </row>
    <row r="1569" spans="1:6" ht="15.75" customHeight="1">
      <c r="A1569" s="5">
        <v>15</v>
      </c>
      <c r="B1569" s="7">
        <v>24</v>
      </c>
      <c r="C1569" s="7">
        <v>11243</v>
      </c>
      <c r="D1569" s="9">
        <f>+VLOOKUP(A1569,Regiones!$A$2:$C$26,3,FALSE)</f>
        <v>1639591</v>
      </c>
      <c r="E1569" s="11">
        <f t="shared" si="0"/>
        <v>6.857197923140588E-3</v>
      </c>
      <c r="F1569" s="11">
        <f t="shared" si="1"/>
        <v>0.19636909448758871</v>
      </c>
    </row>
    <row r="1570" spans="1:6" ht="15.75" customHeight="1">
      <c r="A1570" s="5">
        <v>15</v>
      </c>
      <c r="B1570" s="7">
        <v>25</v>
      </c>
      <c r="C1570" s="7">
        <v>10694</v>
      </c>
      <c r="D1570" s="9">
        <f>+VLOOKUP(A1570,Regiones!$A$2:$C$26,3,FALSE)</f>
        <v>1639591</v>
      </c>
      <c r="E1570" s="11">
        <f t="shared" si="0"/>
        <v>6.5223583198492797E-3</v>
      </c>
      <c r="F1570" s="11">
        <f t="shared" si="1"/>
        <v>0.20289145280743801</v>
      </c>
    </row>
    <row r="1571" spans="1:6" ht="15.75" customHeight="1">
      <c r="A1571" s="5">
        <v>15</v>
      </c>
      <c r="B1571" s="7">
        <v>26</v>
      </c>
      <c r="C1571" s="7">
        <v>10292</v>
      </c>
      <c r="D1571" s="9">
        <f>+VLOOKUP(A1571,Regiones!$A$2:$C$26,3,FALSE)</f>
        <v>1639591</v>
      </c>
      <c r="E1571" s="11">
        <f t="shared" si="0"/>
        <v>6.277175222357283E-3</v>
      </c>
      <c r="F1571" s="11">
        <f t="shared" si="1"/>
        <v>0.2091686280297953</v>
      </c>
    </row>
    <row r="1572" spans="1:6" ht="15.75" customHeight="1">
      <c r="A1572" s="5">
        <v>15</v>
      </c>
      <c r="B1572" s="7">
        <v>27</v>
      </c>
      <c r="C1572" s="7">
        <v>10234</v>
      </c>
      <c r="D1572" s="9">
        <f>+VLOOKUP(A1572,Regiones!$A$2:$C$26,3,FALSE)</f>
        <v>1639591</v>
      </c>
      <c r="E1572" s="11">
        <f t="shared" si="0"/>
        <v>6.2418005465997312E-3</v>
      </c>
      <c r="F1572" s="11">
        <f t="shared" si="1"/>
        <v>0.21541042857639503</v>
      </c>
    </row>
    <row r="1573" spans="1:6" ht="15.75" customHeight="1">
      <c r="A1573" s="5">
        <v>15</v>
      </c>
      <c r="B1573" s="7">
        <v>28</v>
      </c>
      <c r="C1573" s="7">
        <v>11216</v>
      </c>
      <c r="D1573" s="9">
        <f>+VLOOKUP(A1573,Regiones!$A$2:$C$26,3,FALSE)</f>
        <v>1639591</v>
      </c>
      <c r="E1573" s="11">
        <f t="shared" si="0"/>
        <v>6.8407304016672452E-3</v>
      </c>
      <c r="F1573" s="11">
        <f t="shared" si="1"/>
        <v>0.22225115897806227</v>
      </c>
    </row>
    <row r="1574" spans="1:6" ht="15.75" customHeight="1">
      <c r="A1574" s="5">
        <v>15</v>
      </c>
      <c r="B1574" s="7">
        <v>29</v>
      </c>
      <c r="C1574" s="7">
        <v>11075</v>
      </c>
      <c r="D1574" s="9">
        <f>+VLOOKUP(A1574,Regiones!$A$2:$C$26,3,FALSE)</f>
        <v>1639591</v>
      </c>
      <c r="E1574" s="11">
        <f t="shared" si="0"/>
        <v>6.7547333450842318E-3</v>
      </c>
      <c r="F1574" s="11">
        <f t="shared" si="1"/>
        <v>0.2290058923231465</v>
      </c>
    </row>
    <row r="1575" spans="1:6" ht="15.75" customHeight="1">
      <c r="A1575" s="5">
        <v>15</v>
      </c>
      <c r="B1575" s="7">
        <v>30</v>
      </c>
      <c r="C1575" s="7">
        <v>11698</v>
      </c>
      <c r="D1575" s="9">
        <f>+VLOOKUP(A1575,Regiones!$A$2:$C$26,3,FALSE)</f>
        <v>1639591</v>
      </c>
      <c r="E1575" s="11">
        <f t="shared" si="0"/>
        <v>7.1347061553765538E-3</v>
      </c>
      <c r="F1575" s="11">
        <f t="shared" si="1"/>
        <v>0.23614059847852306</v>
      </c>
    </row>
    <row r="1576" spans="1:6" ht="15.75" customHeight="1">
      <c r="A1576" s="5">
        <v>15</v>
      </c>
      <c r="B1576" s="7">
        <v>31</v>
      </c>
      <c r="C1576" s="7">
        <v>11244</v>
      </c>
      <c r="D1576" s="9">
        <f>+VLOOKUP(A1576,Regiones!$A$2:$C$26,3,FALSE)</f>
        <v>1639591</v>
      </c>
      <c r="E1576" s="11">
        <f t="shared" si="0"/>
        <v>6.8578078313433046E-3</v>
      </c>
      <c r="F1576" s="11">
        <f t="shared" si="1"/>
        <v>0.24299840630986635</v>
      </c>
    </row>
    <row r="1577" spans="1:6" ht="15.75" customHeight="1">
      <c r="A1577" s="5">
        <v>15</v>
      </c>
      <c r="B1577" s="7">
        <v>32</v>
      </c>
      <c r="C1577" s="7">
        <v>10598</v>
      </c>
      <c r="D1577" s="9">
        <f>+VLOOKUP(A1577,Regiones!$A$2:$C$26,3,FALSE)</f>
        <v>1639591</v>
      </c>
      <c r="E1577" s="11">
        <f t="shared" si="0"/>
        <v>6.463807132388504E-3</v>
      </c>
      <c r="F1577" s="11">
        <f t="shared" si="1"/>
        <v>0.24946221344225486</v>
      </c>
    </row>
    <row r="1578" spans="1:6" ht="15.75" customHeight="1">
      <c r="A1578" s="5">
        <v>15</v>
      </c>
      <c r="B1578" s="7">
        <v>33</v>
      </c>
      <c r="C1578" s="7">
        <v>10333</v>
      </c>
      <c r="D1578" s="9">
        <f>+VLOOKUP(A1578,Regiones!$A$2:$C$26,3,FALSE)</f>
        <v>1639591</v>
      </c>
      <c r="E1578" s="11">
        <f t="shared" si="0"/>
        <v>6.3021814586686556E-3</v>
      </c>
      <c r="F1578" s="11">
        <f t="shared" si="1"/>
        <v>0.25576439490092351</v>
      </c>
    </row>
    <row r="1579" spans="1:6" ht="15.75" customHeight="1">
      <c r="A1579" s="5">
        <v>15</v>
      </c>
      <c r="B1579" s="7">
        <v>34</v>
      </c>
      <c r="C1579" s="7">
        <v>9903</v>
      </c>
      <c r="D1579" s="9">
        <f>+VLOOKUP(A1579,Regiones!$A$2:$C$26,3,FALSE)</f>
        <v>1639591</v>
      </c>
      <c r="E1579" s="11">
        <f t="shared" si="0"/>
        <v>6.0399209315005996E-3</v>
      </c>
      <c r="F1579" s="11">
        <f t="shared" si="1"/>
        <v>0.26180431583242408</v>
      </c>
    </row>
    <row r="1580" spans="1:6" ht="15.75" customHeight="1">
      <c r="A1580" s="5">
        <v>15</v>
      </c>
      <c r="B1580" s="7">
        <v>35</v>
      </c>
      <c r="C1580" s="7">
        <v>10314</v>
      </c>
      <c r="D1580" s="9">
        <f>+VLOOKUP(A1580,Regiones!$A$2:$C$26,3,FALSE)</f>
        <v>1639591</v>
      </c>
      <c r="E1580" s="11">
        <f t="shared" si="0"/>
        <v>6.2905932028170441E-3</v>
      </c>
      <c r="F1580" s="11">
        <f t="shared" si="1"/>
        <v>0.26809490903524114</v>
      </c>
    </row>
    <row r="1581" spans="1:6" ht="15.75" customHeight="1">
      <c r="A1581" s="5">
        <v>15</v>
      </c>
      <c r="B1581" s="7">
        <v>36</v>
      </c>
      <c r="C1581" s="7">
        <v>9339</v>
      </c>
      <c r="D1581" s="9">
        <f>+VLOOKUP(A1581,Regiones!$A$2:$C$26,3,FALSE)</f>
        <v>1639591</v>
      </c>
      <c r="E1581" s="11">
        <f t="shared" si="0"/>
        <v>5.695932705168545E-3</v>
      </c>
      <c r="F1581" s="11">
        <f t="shared" si="1"/>
        <v>0.27379084174040969</v>
      </c>
    </row>
    <row r="1582" spans="1:6" ht="15.75" customHeight="1">
      <c r="A1582" s="5">
        <v>15</v>
      </c>
      <c r="B1582" s="7">
        <v>37</v>
      </c>
      <c r="C1582" s="7">
        <v>8642</v>
      </c>
      <c r="D1582" s="9">
        <f>+VLOOKUP(A1582,Regiones!$A$2:$C$26,3,FALSE)</f>
        <v>1639591</v>
      </c>
      <c r="E1582" s="11">
        <f t="shared" si="0"/>
        <v>5.2708266878752075E-3</v>
      </c>
      <c r="F1582" s="11">
        <f t="shared" si="1"/>
        <v>0.27906166842828489</v>
      </c>
    </row>
    <row r="1583" spans="1:6" ht="15.75" customHeight="1">
      <c r="A1583" s="5">
        <v>15</v>
      </c>
      <c r="B1583" s="7">
        <v>38</v>
      </c>
      <c r="C1583" s="7">
        <v>8685</v>
      </c>
      <c r="D1583" s="9">
        <f>+VLOOKUP(A1583,Regiones!$A$2:$C$26,3,FALSE)</f>
        <v>1639591</v>
      </c>
      <c r="E1583" s="11">
        <f t="shared" si="0"/>
        <v>5.2970527405920131E-3</v>
      </c>
      <c r="F1583" s="11">
        <f t="shared" si="1"/>
        <v>0.28435872116887689</v>
      </c>
    </row>
    <row r="1584" spans="1:6" ht="15.75" customHeight="1">
      <c r="A1584" s="5">
        <v>15</v>
      </c>
      <c r="B1584" s="7">
        <v>39</v>
      </c>
      <c r="C1584" s="7">
        <v>8220</v>
      </c>
      <c r="D1584" s="9">
        <f>+VLOOKUP(A1584,Regiones!$A$2:$C$26,3,FALSE)</f>
        <v>1639591</v>
      </c>
      <c r="E1584" s="11">
        <f t="shared" si="0"/>
        <v>5.0134454263288828E-3</v>
      </c>
      <c r="F1584" s="11">
        <f t="shared" si="1"/>
        <v>0.28937216659520576</v>
      </c>
    </row>
    <row r="1585" spans="1:6" ht="15.75" customHeight="1">
      <c r="A1585" s="5">
        <v>15</v>
      </c>
      <c r="B1585" s="7">
        <v>40</v>
      </c>
      <c r="C1585" s="7">
        <v>8211</v>
      </c>
      <c r="D1585" s="9">
        <f>+VLOOKUP(A1585,Regiones!$A$2:$C$26,3,FALSE)</f>
        <v>1639591</v>
      </c>
      <c r="E1585" s="11">
        <f t="shared" si="0"/>
        <v>5.0079562525044358E-3</v>
      </c>
      <c r="F1585" s="11">
        <f t="shared" si="1"/>
        <v>0.2943801228477102</v>
      </c>
    </row>
    <row r="1586" spans="1:6" ht="15.75" customHeight="1">
      <c r="A1586" s="5">
        <v>15</v>
      </c>
      <c r="B1586" s="7">
        <v>41</v>
      </c>
      <c r="C1586" s="7">
        <v>7599</v>
      </c>
      <c r="D1586" s="9">
        <f>+VLOOKUP(A1586,Regiones!$A$2:$C$26,3,FALSE)</f>
        <v>1639591</v>
      </c>
      <c r="E1586" s="11">
        <f t="shared" si="0"/>
        <v>4.634692432441993E-3</v>
      </c>
      <c r="F1586" s="11">
        <f t="shared" si="1"/>
        <v>0.29901481528015217</v>
      </c>
    </row>
    <row r="1587" spans="1:6" ht="15.75" customHeight="1">
      <c r="A1587" s="5">
        <v>15</v>
      </c>
      <c r="B1587" s="7">
        <v>42</v>
      </c>
      <c r="C1587" s="7">
        <v>7192</v>
      </c>
      <c r="D1587" s="9">
        <f>+VLOOKUP(A1587,Regiones!$A$2:$C$26,3,FALSE)</f>
        <v>1639591</v>
      </c>
      <c r="E1587" s="11">
        <f t="shared" si="0"/>
        <v>4.3864597939364145E-3</v>
      </c>
      <c r="F1587" s="11">
        <f t="shared" si="1"/>
        <v>0.30340127507408859</v>
      </c>
    </row>
    <row r="1588" spans="1:6" ht="15.75" customHeight="1">
      <c r="A1588" s="5">
        <v>15</v>
      </c>
      <c r="B1588" s="7">
        <v>43</v>
      </c>
      <c r="C1588" s="7">
        <v>6837</v>
      </c>
      <c r="D1588" s="9">
        <f>+VLOOKUP(A1588,Regiones!$A$2:$C$26,3,FALSE)</f>
        <v>1639591</v>
      </c>
      <c r="E1588" s="11">
        <f t="shared" si="0"/>
        <v>4.1699423819720896E-3</v>
      </c>
      <c r="F1588" s="11">
        <f t="shared" si="1"/>
        <v>0.3075712174560607</v>
      </c>
    </row>
    <row r="1589" spans="1:6" ht="15.75" customHeight="1">
      <c r="A1589" s="5">
        <v>15</v>
      </c>
      <c r="B1589" s="7">
        <v>44</v>
      </c>
      <c r="C1589" s="7">
        <v>6756</v>
      </c>
      <c r="D1589" s="9">
        <f>+VLOOKUP(A1589,Regiones!$A$2:$C$26,3,FALSE)</f>
        <v>1639591</v>
      </c>
      <c r="E1589" s="11">
        <f t="shared" si="0"/>
        <v>4.1205398175520602E-3</v>
      </c>
      <c r="F1589" s="11">
        <f t="shared" si="1"/>
        <v>0.31169175727361276</v>
      </c>
    </row>
    <row r="1590" spans="1:6" ht="15.75" customHeight="1">
      <c r="A1590" s="5">
        <v>15</v>
      </c>
      <c r="B1590" s="7">
        <v>45</v>
      </c>
      <c r="C1590" s="7">
        <v>7003</v>
      </c>
      <c r="D1590" s="9">
        <f>+VLOOKUP(A1590,Regiones!$A$2:$C$26,3,FALSE)</f>
        <v>1639591</v>
      </c>
      <c r="E1590" s="11">
        <f t="shared" si="0"/>
        <v>4.2711871436230137E-3</v>
      </c>
      <c r="F1590" s="11">
        <f t="shared" si="1"/>
        <v>0.31596294441723577</v>
      </c>
    </row>
    <row r="1591" spans="1:6" ht="15.75" customHeight="1">
      <c r="A1591" s="5">
        <v>15</v>
      </c>
      <c r="B1591" s="7">
        <v>46</v>
      </c>
      <c r="C1591" s="7">
        <v>6899</v>
      </c>
      <c r="D1591" s="9">
        <f>+VLOOKUP(A1591,Regiones!$A$2:$C$26,3,FALSE)</f>
        <v>1639591</v>
      </c>
      <c r="E1591" s="11">
        <f t="shared" si="0"/>
        <v>4.2077566905405067E-3</v>
      </c>
      <c r="F1591" s="11">
        <f t="shared" si="1"/>
        <v>0.32017070110777629</v>
      </c>
    </row>
    <row r="1592" spans="1:6" ht="15.75" customHeight="1">
      <c r="A1592" s="5">
        <v>15</v>
      </c>
      <c r="B1592" s="7">
        <v>47</v>
      </c>
      <c r="C1592" s="7">
        <v>6699</v>
      </c>
      <c r="D1592" s="9">
        <f>+VLOOKUP(A1592,Regiones!$A$2:$C$26,3,FALSE)</f>
        <v>1639591</v>
      </c>
      <c r="E1592" s="11">
        <f t="shared" si="0"/>
        <v>4.0857750499972249E-3</v>
      </c>
      <c r="F1592" s="11">
        <f t="shared" si="1"/>
        <v>0.32425647615777353</v>
      </c>
    </row>
    <row r="1593" spans="1:6" ht="15.75" customHeight="1">
      <c r="A1593" s="5">
        <v>15</v>
      </c>
      <c r="B1593" s="7">
        <v>48</v>
      </c>
      <c r="C1593" s="7">
        <v>6557</v>
      </c>
      <c r="D1593" s="9">
        <f>+VLOOKUP(A1593,Regiones!$A$2:$C$26,3,FALSE)</f>
        <v>1639591</v>
      </c>
      <c r="E1593" s="11">
        <f t="shared" si="0"/>
        <v>3.999168085211495E-3</v>
      </c>
      <c r="F1593" s="11">
        <f t="shared" si="1"/>
        <v>0.32825564424298503</v>
      </c>
    </row>
    <row r="1594" spans="1:6" ht="15.75" customHeight="1">
      <c r="A1594" s="5">
        <v>15</v>
      </c>
      <c r="B1594" s="7">
        <v>49</v>
      </c>
      <c r="C1594" s="7">
        <v>6212</v>
      </c>
      <c r="D1594" s="9">
        <f>+VLOOKUP(A1594,Regiones!$A$2:$C$26,3,FALSE)</f>
        <v>1639591</v>
      </c>
      <c r="E1594" s="11">
        <f t="shared" si="0"/>
        <v>3.7887497552743336E-3</v>
      </c>
      <c r="F1594" s="11">
        <f t="shared" si="1"/>
        <v>0.33204439399825936</v>
      </c>
    </row>
    <row r="1595" spans="1:6" ht="15.75" customHeight="1">
      <c r="A1595" s="5">
        <v>15</v>
      </c>
      <c r="B1595" s="7">
        <v>50</v>
      </c>
      <c r="C1595" s="7">
        <v>6475</v>
      </c>
      <c r="D1595" s="9">
        <f>+VLOOKUP(A1595,Regiones!$A$2:$C$26,3,FALSE)</f>
        <v>1639591</v>
      </c>
      <c r="E1595" s="11">
        <f t="shared" si="0"/>
        <v>3.949155612588749E-3</v>
      </c>
      <c r="F1595" s="11">
        <f t="shared" si="1"/>
        <v>0.3359935496108481</v>
      </c>
    </row>
    <row r="1596" spans="1:6" ht="15.75" customHeight="1">
      <c r="A1596" s="5">
        <v>15</v>
      </c>
      <c r="B1596" s="7">
        <v>51</v>
      </c>
      <c r="C1596" s="7">
        <v>5965</v>
      </c>
      <c r="D1596" s="9">
        <f>+VLOOKUP(A1596,Regiones!$A$2:$C$26,3,FALSE)</f>
        <v>1639591</v>
      </c>
      <c r="E1596" s="11">
        <f t="shared" si="0"/>
        <v>3.6381024292033806E-3</v>
      </c>
      <c r="F1596" s="11">
        <f t="shared" si="1"/>
        <v>0.33963165204005147</v>
      </c>
    </row>
    <row r="1597" spans="1:6" ht="15.75" customHeight="1">
      <c r="A1597" s="5">
        <v>15</v>
      </c>
      <c r="B1597" s="7">
        <v>52</v>
      </c>
      <c r="C1597" s="7">
        <v>6160</v>
      </c>
      <c r="D1597" s="9">
        <f>+VLOOKUP(A1597,Regiones!$A$2:$C$26,3,FALSE)</f>
        <v>1639591</v>
      </c>
      <c r="E1597" s="11">
        <f t="shared" si="0"/>
        <v>3.7570345287330806E-3</v>
      </c>
      <c r="F1597" s="11">
        <f t="shared" si="1"/>
        <v>0.34338868656878457</v>
      </c>
    </row>
    <row r="1598" spans="1:6" ht="15.75" customHeight="1">
      <c r="A1598" s="5">
        <v>15</v>
      </c>
      <c r="B1598" s="7">
        <v>53</v>
      </c>
      <c r="C1598" s="7">
        <v>6004</v>
      </c>
      <c r="D1598" s="9">
        <f>+VLOOKUP(A1598,Regiones!$A$2:$C$26,3,FALSE)</f>
        <v>1639591</v>
      </c>
      <c r="E1598" s="11">
        <f t="shared" si="0"/>
        <v>3.6618888491093205E-3</v>
      </c>
      <c r="F1598" s="11">
        <f t="shared" si="1"/>
        <v>0.34705057541789391</v>
      </c>
    </row>
    <row r="1599" spans="1:6" ht="15.75" customHeight="1">
      <c r="A1599" s="5">
        <v>15</v>
      </c>
      <c r="B1599" s="7">
        <v>54</v>
      </c>
      <c r="C1599" s="7">
        <v>5847</v>
      </c>
      <c r="D1599" s="9">
        <f>+VLOOKUP(A1599,Regiones!$A$2:$C$26,3,FALSE)</f>
        <v>1639591</v>
      </c>
      <c r="E1599" s="11">
        <f t="shared" si="0"/>
        <v>3.5661332612828443E-3</v>
      </c>
      <c r="F1599" s="11">
        <f t="shared" si="1"/>
        <v>0.35061670867917677</v>
      </c>
    </row>
    <row r="1600" spans="1:6" ht="15.75" customHeight="1">
      <c r="A1600" s="5">
        <v>15</v>
      </c>
      <c r="B1600" s="7">
        <v>55</v>
      </c>
      <c r="C1600" s="7">
        <v>5890</v>
      </c>
      <c r="D1600" s="9">
        <f>+VLOOKUP(A1600,Regiones!$A$2:$C$26,3,FALSE)</f>
        <v>1639591</v>
      </c>
      <c r="E1600" s="11">
        <f t="shared" si="0"/>
        <v>3.5923593139996499E-3</v>
      </c>
      <c r="F1600" s="11">
        <f t="shared" si="1"/>
        <v>0.35420906799317642</v>
      </c>
    </row>
    <row r="1601" spans="1:6" ht="15.75" customHeight="1">
      <c r="A1601" s="5">
        <v>15</v>
      </c>
      <c r="B1601" s="7">
        <v>56</v>
      </c>
      <c r="C1601" s="7">
        <v>5681</v>
      </c>
      <c r="D1601" s="9">
        <f>+VLOOKUP(A1601,Regiones!$A$2:$C$26,3,FALSE)</f>
        <v>1639591</v>
      </c>
      <c r="E1601" s="11">
        <f t="shared" si="0"/>
        <v>3.4648884996319202E-3</v>
      </c>
      <c r="F1601" s="11">
        <f t="shared" si="1"/>
        <v>0.35767395649280836</v>
      </c>
    </row>
    <row r="1602" spans="1:6" ht="15.75" customHeight="1">
      <c r="A1602" s="5">
        <v>15</v>
      </c>
      <c r="B1602" s="7">
        <v>57</v>
      </c>
      <c r="C1602" s="7">
        <v>5566</v>
      </c>
      <c r="D1602" s="9">
        <f>+VLOOKUP(A1602,Regiones!$A$2:$C$26,3,FALSE)</f>
        <v>1639591</v>
      </c>
      <c r="E1602" s="11">
        <f t="shared" si="0"/>
        <v>3.3947490563195335E-3</v>
      </c>
      <c r="F1602" s="11">
        <f t="shared" si="1"/>
        <v>0.3610687055491279</v>
      </c>
    </row>
    <row r="1603" spans="1:6" ht="15.75" customHeight="1">
      <c r="A1603" s="5">
        <v>15</v>
      </c>
      <c r="B1603" s="7">
        <v>58</v>
      </c>
      <c r="C1603" s="7">
        <v>5370</v>
      </c>
      <c r="D1603" s="9">
        <f>+VLOOKUP(A1603,Regiones!$A$2:$C$26,3,FALSE)</f>
        <v>1639591</v>
      </c>
      <c r="E1603" s="11">
        <f t="shared" si="0"/>
        <v>3.275207048587117E-3</v>
      </c>
      <c r="F1603" s="11">
        <f t="shared" si="1"/>
        <v>0.36434391259771504</v>
      </c>
    </row>
    <row r="1604" spans="1:6" ht="15.75" customHeight="1">
      <c r="A1604" s="5">
        <v>15</v>
      </c>
      <c r="B1604" s="7">
        <v>59</v>
      </c>
      <c r="C1604" s="7">
        <v>5002</v>
      </c>
      <c r="D1604" s="9">
        <f>+VLOOKUP(A1604,Regiones!$A$2:$C$26,3,FALSE)</f>
        <v>1639591</v>
      </c>
      <c r="E1604" s="11">
        <f t="shared" si="0"/>
        <v>3.0507608299874785E-3</v>
      </c>
      <c r="F1604" s="11">
        <f t="shared" si="1"/>
        <v>0.36739467342770249</v>
      </c>
    </row>
    <row r="1605" spans="1:6" ht="15.75" customHeight="1">
      <c r="A1605" s="5">
        <v>15</v>
      </c>
      <c r="B1605" s="7">
        <v>60</v>
      </c>
      <c r="C1605" s="7">
        <v>5231</v>
      </c>
      <c r="D1605" s="9">
        <f>+VLOOKUP(A1605,Regiones!$A$2:$C$26,3,FALSE)</f>
        <v>1639591</v>
      </c>
      <c r="E1605" s="11">
        <f t="shared" si="0"/>
        <v>3.1904298084095362E-3</v>
      </c>
      <c r="F1605" s="11">
        <f t="shared" si="1"/>
        <v>0.37058510323611205</v>
      </c>
    </row>
    <row r="1606" spans="1:6" ht="15.75" customHeight="1">
      <c r="A1606" s="5">
        <v>15</v>
      </c>
      <c r="B1606" s="7">
        <v>61</v>
      </c>
      <c r="C1606" s="7">
        <v>4406</v>
      </c>
      <c r="D1606" s="9">
        <f>+VLOOKUP(A1606,Regiones!$A$2:$C$26,3,FALSE)</f>
        <v>1639591</v>
      </c>
      <c r="E1606" s="11">
        <f t="shared" si="0"/>
        <v>2.6872555411684988E-3</v>
      </c>
      <c r="F1606" s="11">
        <f t="shared" si="1"/>
        <v>0.37327235877728054</v>
      </c>
    </row>
    <row r="1607" spans="1:6" ht="15.75" customHeight="1">
      <c r="A1607" s="5">
        <v>15</v>
      </c>
      <c r="B1607" s="7">
        <v>62</v>
      </c>
      <c r="C1607" s="7">
        <v>4415</v>
      </c>
      <c r="D1607" s="9">
        <f>+VLOOKUP(A1607,Regiones!$A$2:$C$26,3,FALSE)</f>
        <v>1639591</v>
      </c>
      <c r="E1607" s="11">
        <f t="shared" si="0"/>
        <v>2.6927447149929463E-3</v>
      </c>
      <c r="F1607" s="11">
        <f t="shared" si="1"/>
        <v>0.37596510349227347</v>
      </c>
    </row>
    <row r="1608" spans="1:6" ht="15.75" customHeight="1">
      <c r="A1608" s="5">
        <v>15</v>
      </c>
      <c r="B1608" s="7">
        <v>63</v>
      </c>
      <c r="C1608" s="7">
        <v>4225</v>
      </c>
      <c r="D1608" s="9">
        <f>+VLOOKUP(A1608,Regiones!$A$2:$C$26,3,FALSE)</f>
        <v>1639591</v>
      </c>
      <c r="E1608" s="11">
        <f t="shared" si="0"/>
        <v>2.5768621564768285E-3</v>
      </c>
      <c r="F1608" s="11">
        <f t="shared" si="1"/>
        <v>0.37854196564875031</v>
      </c>
    </row>
    <row r="1609" spans="1:6" ht="15.75" customHeight="1">
      <c r="A1609" s="5">
        <v>15</v>
      </c>
      <c r="B1609" s="7">
        <v>64</v>
      </c>
      <c r="C1609" s="7">
        <v>3994</v>
      </c>
      <c r="D1609" s="9">
        <f>+VLOOKUP(A1609,Regiones!$A$2:$C$26,3,FALSE)</f>
        <v>1639591</v>
      </c>
      <c r="E1609" s="11">
        <f t="shared" si="0"/>
        <v>2.4359733616493382E-3</v>
      </c>
      <c r="F1609" s="11">
        <f t="shared" si="1"/>
        <v>0.38097793901039967</v>
      </c>
    </row>
    <row r="1610" spans="1:6" ht="15.75" customHeight="1">
      <c r="A1610" s="5">
        <v>15</v>
      </c>
      <c r="B1610" s="7">
        <v>65</v>
      </c>
      <c r="C1610" s="7">
        <v>3909</v>
      </c>
      <c r="D1610" s="9">
        <f>+VLOOKUP(A1610,Regiones!$A$2:$C$26,3,FALSE)</f>
        <v>1639591</v>
      </c>
      <c r="E1610" s="11">
        <f t="shared" si="0"/>
        <v>2.3841311644184435E-3</v>
      </c>
      <c r="F1610" s="11">
        <f t="shared" si="1"/>
        <v>0.3833620701748181</v>
      </c>
    </row>
    <row r="1611" spans="1:6" ht="15.75" customHeight="1">
      <c r="A1611" s="5">
        <v>15</v>
      </c>
      <c r="B1611" s="7">
        <v>66</v>
      </c>
      <c r="C1611" s="7">
        <v>3524</v>
      </c>
      <c r="D1611" s="9">
        <f>+VLOOKUP(A1611,Regiones!$A$2:$C$26,3,FALSE)</f>
        <v>1639591</v>
      </c>
      <c r="E1611" s="11">
        <f t="shared" si="0"/>
        <v>2.1493165063726258E-3</v>
      </c>
      <c r="F1611" s="11">
        <f t="shared" si="1"/>
        <v>0.38551138668119073</v>
      </c>
    </row>
    <row r="1612" spans="1:6" ht="15.75" customHeight="1">
      <c r="A1612" s="5">
        <v>15</v>
      </c>
      <c r="B1612" s="7">
        <v>67</v>
      </c>
      <c r="C1612" s="7">
        <v>3390</v>
      </c>
      <c r="D1612" s="9">
        <f>+VLOOKUP(A1612,Regiones!$A$2:$C$26,3,FALSE)</f>
        <v>1639591</v>
      </c>
      <c r="E1612" s="11">
        <f t="shared" si="0"/>
        <v>2.0675888072086272E-3</v>
      </c>
      <c r="F1612" s="11">
        <f t="shared" si="1"/>
        <v>0.38757897548839937</v>
      </c>
    </row>
    <row r="1613" spans="1:6" ht="15.75" customHeight="1">
      <c r="A1613" s="5">
        <v>15</v>
      </c>
      <c r="B1613" s="7">
        <v>68</v>
      </c>
      <c r="C1613" s="7">
        <v>3407</v>
      </c>
      <c r="D1613" s="9">
        <f>+VLOOKUP(A1613,Regiones!$A$2:$C$26,3,FALSE)</f>
        <v>1639591</v>
      </c>
      <c r="E1613" s="11">
        <f t="shared" si="0"/>
        <v>2.077957246654806E-3</v>
      </c>
      <c r="F1613" s="11">
        <f t="shared" si="1"/>
        <v>0.3896569327350542</v>
      </c>
    </row>
    <row r="1614" spans="1:6" ht="15.75" customHeight="1">
      <c r="A1614" s="5">
        <v>15</v>
      </c>
      <c r="B1614" s="7">
        <v>69</v>
      </c>
      <c r="C1614" s="7">
        <v>2961</v>
      </c>
      <c r="D1614" s="9">
        <f>+VLOOKUP(A1614,Regiones!$A$2:$C$26,3,FALSE)</f>
        <v>1639591</v>
      </c>
      <c r="E1614" s="11">
        <f t="shared" si="0"/>
        <v>1.8059381882432875E-3</v>
      </c>
      <c r="F1614" s="11">
        <f t="shared" si="1"/>
        <v>0.39146287092329746</v>
      </c>
    </row>
    <row r="1615" spans="1:6" ht="15.75" customHeight="1">
      <c r="A1615" s="5">
        <v>15</v>
      </c>
      <c r="B1615" s="7">
        <v>70</v>
      </c>
      <c r="C1615" s="7">
        <v>3219</v>
      </c>
      <c r="D1615" s="9">
        <f>+VLOOKUP(A1615,Regiones!$A$2:$C$26,3,FALSE)</f>
        <v>1639591</v>
      </c>
      <c r="E1615" s="11">
        <f t="shared" si="0"/>
        <v>1.9632945045441209E-3</v>
      </c>
      <c r="F1615" s="11">
        <f t="shared" si="1"/>
        <v>0.39342616542784159</v>
      </c>
    </row>
    <row r="1616" spans="1:6" ht="15.75" customHeight="1">
      <c r="A1616" s="5">
        <v>15</v>
      </c>
      <c r="B1616" s="7">
        <v>71</v>
      </c>
      <c r="C1616" s="7">
        <v>2612</v>
      </c>
      <c r="D1616" s="9">
        <f>+VLOOKUP(A1616,Regiones!$A$2:$C$26,3,FALSE)</f>
        <v>1639591</v>
      </c>
      <c r="E1616" s="11">
        <f t="shared" si="0"/>
        <v>1.5930802254952607E-3</v>
      </c>
      <c r="F1616" s="11">
        <f t="shared" si="1"/>
        <v>0.39501924565333685</v>
      </c>
    </row>
    <row r="1617" spans="1:6" ht="15.75" customHeight="1">
      <c r="A1617" s="5">
        <v>15</v>
      </c>
      <c r="B1617" s="7">
        <v>72</v>
      </c>
      <c r="C1617" s="7">
        <v>2453</v>
      </c>
      <c r="D1617" s="9">
        <f>+VLOOKUP(A1617,Regiones!$A$2:$C$26,3,FALSE)</f>
        <v>1639591</v>
      </c>
      <c r="E1617" s="11">
        <f t="shared" si="0"/>
        <v>1.4961048212633516E-3</v>
      </c>
      <c r="F1617" s="11">
        <f t="shared" si="1"/>
        <v>0.39651535047460018</v>
      </c>
    </row>
    <row r="1618" spans="1:6" ht="15.75" customHeight="1">
      <c r="A1618" s="5">
        <v>15</v>
      </c>
      <c r="B1618" s="7">
        <v>73</v>
      </c>
      <c r="C1618" s="7">
        <v>2407</v>
      </c>
      <c r="D1618" s="9">
        <f>+VLOOKUP(A1618,Regiones!$A$2:$C$26,3,FALSE)</f>
        <v>1639591</v>
      </c>
      <c r="E1618" s="11">
        <f t="shared" si="0"/>
        <v>1.4680490439383969E-3</v>
      </c>
      <c r="F1618" s="11">
        <f t="shared" si="1"/>
        <v>0.39798339951853856</v>
      </c>
    </row>
    <row r="1619" spans="1:6" ht="15.75" customHeight="1">
      <c r="A1619" s="5">
        <v>15</v>
      </c>
      <c r="B1619" s="7">
        <v>74</v>
      </c>
      <c r="C1619" s="7">
        <v>2258</v>
      </c>
      <c r="D1619" s="9">
        <f>+VLOOKUP(A1619,Regiones!$A$2:$C$26,3,FALSE)</f>
        <v>1639591</v>
      </c>
      <c r="E1619" s="11">
        <f t="shared" si="0"/>
        <v>1.3771727217336519E-3</v>
      </c>
      <c r="F1619" s="11">
        <f t="shared" si="1"/>
        <v>0.39936057224027222</v>
      </c>
    </row>
    <row r="1620" spans="1:6" ht="15.75" customHeight="1">
      <c r="A1620" s="5">
        <v>15</v>
      </c>
      <c r="B1620" s="7">
        <v>75</v>
      </c>
      <c r="C1620" s="7">
        <v>2091</v>
      </c>
      <c r="D1620" s="9">
        <f>+VLOOKUP(A1620,Regiones!$A$2:$C$26,3,FALSE)</f>
        <v>1639591</v>
      </c>
      <c r="E1620" s="11">
        <f t="shared" si="0"/>
        <v>1.2753180518800115E-3</v>
      </c>
      <c r="F1620" s="11">
        <f t="shared" si="1"/>
        <v>0.40063589029215224</v>
      </c>
    </row>
    <row r="1621" spans="1:6" ht="15.75" customHeight="1">
      <c r="A1621" s="5">
        <v>15</v>
      </c>
      <c r="B1621" s="7">
        <v>76</v>
      </c>
      <c r="C1621" s="7">
        <v>1907</v>
      </c>
      <c r="D1621" s="9">
        <f>+VLOOKUP(A1621,Regiones!$A$2:$C$26,3,FALSE)</f>
        <v>1639591</v>
      </c>
      <c r="E1621" s="11">
        <f t="shared" si="0"/>
        <v>1.1630949425801922E-3</v>
      </c>
      <c r="F1621" s="11">
        <f t="shared" si="1"/>
        <v>0.40179898523473245</v>
      </c>
    </row>
    <row r="1622" spans="1:6" ht="15.75" customHeight="1">
      <c r="A1622" s="5">
        <v>15</v>
      </c>
      <c r="B1622" s="7">
        <v>77</v>
      </c>
      <c r="C1622" s="7">
        <v>1846</v>
      </c>
      <c r="D1622" s="9">
        <f>+VLOOKUP(A1622,Regiones!$A$2:$C$26,3,FALSE)</f>
        <v>1639591</v>
      </c>
      <c r="E1622" s="11">
        <f t="shared" si="0"/>
        <v>1.1258905422144912E-3</v>
      </c>
      <c r="F1622" s="11">
        <f t="shared" si="1"/>
        <v>0.40292487577694697</v>
      </c>
    </row>
    <row r="1623" spans="1:6" ht="15.75" customHeight="1">
      <c r="A1623" s="5">
        <v>15</v>
      </c>
      <c r="B1623" s="7">
        <v>78</v>
      </c>
      <c r="C1623" s="7">
        <v>1839</v>
      </c>
      <c r="D1623" s="9">
        <f>+VLOOKUP(A1623,Regiones!$A$2:$C$26,3,FALSE)</f>
        <v>1639591</v>
      </c>
      <c r="E1623" s="11">
        <f t="shared" si="0"/>
        <v>1.1216211847954764E-3</v>
      </c>
      <c r="F1623" s="11">
        <f t="shared" si="1"/>
        <v>0.40404649696174244</v>
      </c>
    </row>
    <row r="1624" spans="1:6" ht="15.75" customHeight="1">
      <c r="A1624" s="5">
        <v>15</v>
      </c>
      <c r="B1624" s="7">
        <v>79</v>
      </c>
      <c r="C1624" s="7">
        <v>1581</v>
      </c>
      <c r="D1624" s="9">
        <f>+VLOOKUP(A1624,Regiones!$A$2:$C$26,3,FALSE)</f>
        <v>1639591</v>
      </c>
      <c r="E1624" s="11">
        <f t="shared" si="0"/>
        <v>9.642648684946429E-4</v>
      </c>
      <c r="F1624" s="11">
        <f t="shared" si="1"/>
        <v>0.4050107618302371</v>
      </c>
    </row>
    <row r="1625" spans="1:6" ht="15.75" customHeight="1">
      <c r="A1625" s="5">
        <v>15</v>
      </c>
      <c r="B1625" s="7">
        <v>80</v>
      </c>
      <c r="C1625" s="7">
        <v>1599</v>
      </c>
      <c r="D1625" s="9">
        <f>+VLOOKUP(A1625,Regiones!$A$2:$C$26,3,FALSE)</f>
        <v>1639591</v>
      </c>
      <c r="E1625" s="11">
        <f t="shared" si="0"/>
        <v>9.7524321614353828E-4</v>
      </c>
      <c r="F1625" s="11">
        <f t="shared" si="1"/>
        <v>0.40598600504638066</v>
      </c>
    </row>
    <row r="1626" spans="1:6" ht="15.75" customHeight="1">
      <c r="A1626" s="5">
        <v>15</v>
      </c>
      <c r="B1626" s="7">
        <v>81</v>
      </c>
      <c r="C1626" s="7">
        <v>1188</v>
      </c>
      <c r="D1626" s="9">
        <f>+VLOOKUP(A1626,Regiones!$A$2:$C$26,3,FALSE)</f>
        <v>1639591</v>
      </c>
      <c r="E1626" s="11">
        <f t="shared" si="0"/>
        <v>7.2457094482709407E-4</v>
      </c>
      <c r="F1626" s="11">
        <f t="shared" si="1"/>
        <v>0.40671057599120775</v>
      </c>
    </row>
    <row r="1627" spans="1:6" ht="15.75" customHeight="1">
      <c r="A1627" s="5">
        <v>15</v>
      </c>
      <c r="B1627" s="7">
        <v>82</v>
      </c>
      <c r="C1627" s="7">
        <v>1071</v>
      </c>
      <c r="D1627" s="9">
        <f>+VLOOKUP(A1627,Regiones!$A$2:$C$26,3,FALSE)</f>
        <v>1639591</v>
      </c>
      <c r="E1627" s="11">
        <f t="shared" si="0"/>
        <v>6.5321168510927422E-4</v>
      </c>
      <c r="F1627" s="11">
        <f t="shared" si="1"/>
        <v>0.40736378767631704</v>
      </c>
    </row>
    <row r="1628" spans="1:6" ht="15.75" customHeight="1">
      <c r="A1628" s="5">
        <v>15</v>
      </c>
      <c r="B1628" s="7">
        <v>83</v>
      </c>
      <c r="C1628" s="7">
        <v>893</v>
      </c>
      <c r="D1628" s="9">
        <f>+VLOOKUP(A1628,Regiones!$A$2:$C$26,3,FALSE)</f>
        <v>1639591</v>
      </c>
      <c r="E1628" s="11">
        <f t="shared" si="0"/>
        <v>5.446480250257534E-4</v>
      </c>
      <c r="F1628" s="11">
        <f t="shared" si="1"/>
        <v>0.40790843570134278</v>
      </c>
    </row>
    <row r="1629" spans="1:6" ht="15.75" customHeight="1">
      <c r="A1629" s="5">
        <v>15</v>
      </c>
      <c r="B1629" s="7">
        <v>84</v>
      </c>
      <c r="C1629" s="7">
        <v>832</v>
      </c>
      <c r="D1629" s="9">
        <f>+VLOOKUP(A1629,Regiones!$A$2:$C$26,3,FALSE)</f>
        <v>1639591</v>
      </c>
      <c r="E1629" s="11">
        <f t="shared" si="0"/>
        <v>5.0744362466005242E-4</v>
      </c>
      <c r="F1629" s="11">
        <f t="shared" si="1"/>
        <v>0.40841587932600282</v>
      </c>
    </row>
    <row r="1630" spans="1:6" ht="15.75" customHeight="1">
      <c r="A1630" s="5">
        <v>15</v>
      </c>
      <c r="B1630" s="7">
        <v>85</v>
      </c>
      <c r="C1630" s="7">
        <v>754</v>
      </c>
      <c r="D1630" s="9">
        <f>+VLOOKUP(A1630,Regiones!$A$2:$C$26,3,FALSE)</f>
        <v>1639591</v>
      </c>
      <c r="E1630" s="11">
        <f t="shared" si="0"/>
        <v>4.5987078484817248E-4</v>
      </c>
      <c r="F1630" s="11">
        <f t="shared" si="1"/>
        <v>0.40887575011085098</v>
      </c>
    </row>
    <row r="1631" spans="1:6" ht="15.75" customHeight="1">
      <c r="A1631" s="5">
        <v>15</v>
      </c>
      <c r="B1631" s="7">
        <v>86</v>
      </c>
      <c r="C1631" s="7">
        <v>614</v>
      </c>
      <c r="D1631" s="9">
        <f>+VLOOKUP(A1631,Regiones!$A$2:$C$26,3,FALSE)</f>
        <v>1639591</v>
      </c>
      <c r="E1631" s="11">
        <f t="shared" si="0"/>
        <v>3.744836364678752E-4</v>
      </c>
      <c r="F1631" s="11">
        <f t="shared" si="1"/>
        <v>0.40925023374731884</v>
      </c>
    </row>
    <row r="1632" spans="1:6" ht="15.75" customHeight="1">
      <c r="A1632" s="5">
        <v>15</v>
      </c>
      <c r="B1632" s="7">
        <v>87</v>
      </c>
      <c r="C1632" s="7">
        <v>484</v>
      </c>
      <c r="D1632" s="9">
        <f>+VLOOKUP(A1632,Regiones!$A$2:$C$26,3,FALSE)</f>
        <v>1639591</v>
      </c>
      <c r="E1632" s="11">
        <f t="shared" si="0"/>
        <v>2.9519557011474203E-4</v>
      </c>
      <c r="F1632" s="11">
        <f t="shared" si="1"/>
        <v>0.4095454293174336</v>
      </c>
    </row>
    <row r="1633" spans="1:6" ht="15.75" customHeight="1">
      <c r="A1633" s="5">
        <v>15</v>
      </c>
      <c r="B1633" s="7">
        <v>88</v>
      </c>
      <c r="C1633" s="7">
        <v>435</v>
      </c>
      <c r="D1633" s="9">
        <f>+VLOOKUP(A1633,Regiones!$A$2:$C$26,3,FALSE)</f>
        <v>1639591</v>
      </c>
      <c r="E1633" s="11">
        <f t="shared" si="0"/>
        <v>2.6531006818163801E-4</v>
      </c>
      <c r="F1633" s="11">
        <f t="shared" si="1"/>
        <v>0.40981073938561524</v>
      </c>
    </row>
    <row r="1634" spans="1:6" ht="15.75" customHeight="1">
      <c r="A1634" s="5">
        <v>15</v>
      </c>
      <c r="B1634" s="7">
        <v>89</v>
      </c>
      <c r="C1634" s="7">
        <v>329</v>
      </c>
      <c r="D1634" s="9">
        <f>+VLOOKUP(A1634,Regiones!$A$2:$C$26,3,FALSE)</f>
        <v>1639591</v>
      </c>
      <c r="E1634" s="11">
        <f t="shared" si="0"/>
        <v>2.0065979869369861E-4</v>
      </c>
      <c r="F1634" s="11">
        <f t="shared" si="1"/>
        <v>0.41001139918430896</v>
      </c>
    </row>
    <row r="1635" spans="1:6" ht="15.75" customHeight="1">
      <c r="A1635" s="5">
        <v>15</v>
      </c>
      <c r="B1635" s="7">
        <v>90</v>
      </c>
      <c r="C1635" s="7">
        <v>285</v>
      </c>
      <c r="D1635" s="9">
        <f>+VLOOKUP(A1635,Regiones!$A$2:$C$26,3,FALSE)</f>
        <v>1639591</v>
      </c>
      <c r="E1635" s="11">
        <f t="shared" si="0"/>
        <v>1.7382383777417662E-4</v>
      </c>
      <c r="F1635" s="11">
        <f t="shared" si="1"/>
        <v>0.41018522302208316</v>
      </c>
    </row>
    <row r="1636" spans="1:6" ht="15.75" customHeight="1">
      <c r="A1636" s="5">
        <v>15</v>
      </c>
      <c r="B1636" s="7">
        <v>91</v>
      </c>
      <c r="C1636" s="7">
        <v>186</v>
      </c>
      <c r="D1636" s="9">
        <f>+VLOOKUP(A1636,Regiones!$A$2:$C$26,3,FALSE)</f>
        <v>1639591</v>
      </c>
      <c r="E1636" s="11">
        <f t="shared" si="0"/>
        <v>1.1344292570525211E-4</v>
      </c>
      <c r="F1636" s="11">
        <f t="shared" si="1"/>
        <v>0.41029866594778841</v>
      </c>
    </row>
    <row r="1637" spans="1:6" ht="15.75" customHeight="1">
      <c r="A1637" s="5">
        <v>15</v>
      </c>
      <c r="B1637" s="7">
        <v>92</v>
      </c>
      <c r="C1637" s="7">
        <v>153</v>
      </c>
      <c r="D1637" s="9">
        <f>+VLOOKUP(A1637,Regiones!$A$2:$C$26,3,FALSE)</f>
        <v>1639591</v>
      </c>
      <c r="E1637" s="11">
        <f t="shared" si="0"/>
        <v>9.3315955015610603E-5</v>
      </c>
      <c r="F1637" s="11">
        <f t="shared" si="1"/>
        <v>0.41039198190280402</v>
      </c>
    </row>
    <row r="1638" spans="1:6" ht="15.75" customHeight="1">
      <c r="A1638" s="5">
        <v>15</v>
      </c>
      <c r="B1638" s="7">
        <v>93</v>
      </c>
      <c r="C1638" s="7">
        <v>108</v>
      </c>
      <c r="D1638" s="9">
        <f>+VLOOKUP(A1638,Regiones!$A$2:$C$26,3,FALSE)</f>
        <v>1639591</v>
      </c>
      <c r="E1638" s="11">
        <f t="shared" si="0"/>
        <v>6.5870085893372186E-5</v>
      </c>
      <c r="F1638" s="11">
        <f t="shared" si="1"/>
        <v>0.41045785198869739</v>
      </c>
    </row>
    <row r="1639" spans="1:6" ht="15.75" customHeight="1">
      <c r="A1639" s="5">
        <v>15</v>
      </c>
      <c r="B1639" s="7">
        <v>94</v>
      </c>
      <c r="C1639" s="7">
        <v>98</v>
      </c>
      <c r="D1639" s="9">
        <f>+VLOOKUP(A1639,Regiones!$A$2:$C$26,3,FALSE)</f>
        <v>1639591</v>
      </c>
      <c r="E1639" s="11">
        <f t="shared" si="0"/>
        <v>5.9771003866208095E-5</v>
      </c>
      <c r="F1639" s="11">
        <f t="shared" si="1"/>
        <v>0.41051762299256361</v>
      </c>
    </row>
    <row r="1640" spans="1:6" ht="15.75" customHeight="1">
      <c r="A1640" s="5">
        <v>15</v>
      </c>
      <c r="B1640" s="7">
        <v>95</v>
      </c>
      <c r="C1640" s="7">
        <v>59</v>
      </c>
      <c r="D1640" s="9">
        <f>+VLOOKUP(A1640,Regiones!$A$2:$C$26,3,FALSE)</f>
        <v>1639591</v>
      </c>
      <c r="E1640" s="11">
        <f t="shared" si="0"/>
        <v>3.5984583960268141E-5</v>
      </c>
      <c r="F1640" s="11">
        <f t="shared" si="1"/>
        <v>0.41055360757652387</v>
      </c>
    </row>
    <row r="1641" spans="1:6" ht="15.75" customHeight="1">
      <c r="A1641" s="5">
        <v>15</v>
      </c>
      <c r="B1641" s="7">
        <v>96</v>
      </c>
      <c r="C1641" s="7">
        <v>57</v>
      </c>
      <c r="D1641" s="9">
        <f>+VLOOKUP(A1641,Regiones!$A$2:$C$26,3,FALSE)</f>
        <v>1639591</v>
      </c>
      <c r="E1641" s="11">
        <f t="shared" si="0"/>
        <v>3.4764767554835325E-5</v>
      </c>
      <c r="F1641" s="11">
        <f t="shared" si="1"/>
        <v>0.41058837234407869</v>
      </c>
    </row>
    <row r="1642" spans="1:6" ht="15.75" customHeight="1">
      <c r="A1642" s="5">
        <v>15</v>
      </c>
      <c r="B1642" s="7">
        <v>97</v>
      </c>
      <c r="C1642" s="7">
        <v>36</v>
      </c>
      <c r="D1642" s="9">
        <f>+VLOOKUP(A1642,Regiones!$A$2:$C$26,3,FALSE)</f>
        <v>1639591</v>
      </c>
      <c r="E1642" s="11">
        <f t="shared" si="0"/>
        <v>2.1956695297790729E-5</v>
      </c>
      <c r="F1642" s="11">
        <f t="shared" si="1"/>
        <v>0.4106103290393765</v>
      </c>
    </row>
    <row r="1643" spans="1:6" ht="15.75" customHeight="1">
      <c r="A1643" s="5">
        <v>15</v>
      </c>
      <c r="B1643" s="7">
        <v>98</v>
      </c>
      <c r="C1643" s="7">
        <v>13</v>
      </c>
      <c r="D1643" s="9">
        <f>+VLOOKUP(A1643,Regiones!$A$2:$C$26,3,FALSE)</f>
        <v>1639591</v>
      </c>
      <c r="E1643" s="11">
        <f t="shared" si="0"/>
        <v>7.928806635313319E-6</v>
      </c>
      <c r="F1643" s="11">
        <f t="shared" si="1"/>
        <v>0.4106182578460118</v>
      </c>
    </row>
    <row r="1644" spans="1:6" ht="15.75" customHeight="1">
      <c r="A1644" s="5">
        <v>15</v>
      </c>
      <c r="B1644" s="7">
        <v>99</v>
      </c>
      <c r="C1644" s="7">
        <v>22</v>
      </c>
      <c r="D1644" s="9">
        <f>+VLOOKUP(A1644,Regiones!$A$2:$C$26,3,FALSE)</f>
        <v>1639591</v>
      </c>
      <c r="E1644" s="11">
        <f t="shared" si="0"/>
        <v>1.3417980459761001E-5</v>
      </c>
      <c r="F1644" s="11">
        <f t="shared" si="1"/>
        <v>0.41063167582647159</v>
      </c>
    </row>
    <row r="1645" spans="1:6" ht="15.75" customHeight="1">
      <c r="A1645" s="5">
        <v>15</v>
      </c>
      <c r="B1645" s="7">
        <v>100</v>
      </c>
      <c r="C1645" s="7">
        <v>18</v>
      </c>
      <c r="D1645" s="9">
        <f>+VLOOKUP(A1645,Regiones!$A$2:$C$26,3,FALSE)</f>
        <v>1639591</v>
      </c>
      <c r="E1645" s="11">
        <f t="shared" si="0"/>
        <v>1.0978347648895364E-5</v>
      </c>
      <c r="F1645" s="11">
        <f t="shared" si="1"/>
        <v>0.41064265417412049</v>
      </c>
    </row>
    <row r="1646" spans="1:6" ht="15.75" customHeight="1">
      <c r="A1646" s="5">
        <v>15</v>
      </c>
      <c r="B1646" s="7">
        <v>101</v>
      </c>
      <c r="C1646" s="7">
        <v>5</v>
      </c>
      <c r="D1646" s="9">
        <f>+VLOOKUP(A1646,Regiones!$A$2:$C$26,3,FALSE)</f>
        <v>1639591</v>
      </c>
      <c r="E1646" s="11">
        <f t="shared" si="0"/>
        <v>3.0495410135820457E-6</v>
      </c>
      <c r="F1646" s="11">
        <f t="shared" si="1"/>
        <v>0.41064570371513409</v>
      </c>
    </row>
    <row r="1647" spans="1:6" ht="15.75" customHeight="1">
      <c r="A1647" s="5">
        <v>15</v>
      </c>
      <c r="B1647" s="7">
        <v>102</v>
      </c>
      <c r="C1647" s="7">
        <v>2</v>
      </c>
      <c r="D1647" s="9">
        <f>+VLOOKUP(A1647,Regiones!$A$2:$C$26,3,FALSE)</f>
        <v>1639591</v>
      </c>
      <c r="E1647" s="11">
        <f t="shared" si="0"/>
        <v>1.2198164054328182E-6</v>
      </c>
      <c r="F1647" s="11">
        <f t="shared" si="1"/>
        <v>0.41064692353153953</v>
      </c>
    </row>
    <row r="1648" spans="1:6" ht="15.75" customHeight="1">
      <c r="A1648" s="5">
        <v>15</v>
      </c>
      <c r="B1648" s="7">
        <v>103</v>
      </c>
      <c r="C1648" s="7">
        <v>4</v>
      </c>
      <c r="D1648" s="9">
        <f>+VLOOKUP(A1648,Regiones!$A$2:$C$26,3,FALSE)</f>
        <v>1639591</v>
      </c>
      <c r="E1648" s="11">
        <f t="shared" si="0"/>
        <v>2.4396328108656365E-6</v>
      </c>
      <c r="F1648" s="11">
        <f t="shared" si="1"/>
        <v>0.41064936316435041</v>
      </c>
    </row>
    <row r="1649" spans="1:6" ht="15.75" customHeight="1">
      <c r="A1649" s="5">
        <v>15</v>
      </c>
      <c r="B1649" s="7">
        <v>104</v>
      </c>
      <c r="C1649" s="7">
        <v>3</v>
      </c>
      <c r="D1649" s="9">
        <f>+VLOOKUP(A1649,Regiones!$A$2:$C$26,3,FALSE)</f>
        <v>1639591</v>
      </c>
      <c r="E1649" s="11">
        <f t="shared" si="0"/>
        <v>1.8297246081492274E-6</v>
      </c>
      <c r="F1649" s="11">
        <f t="shared" si="1"/>
        <v>0.41065119288895857</v>
      </c>
    </row>
    <row r="1650" spans="1:6" ht="15.75" customHeight="1">
      <c r="A1650" s="5">
        <v>15</v>
      </c>
      <c r="B1650" s="7">
        <v>105</v>
      </c>
      <c r="C1650" s="7">
        <v>2</v>
      </c>
      <c r="D1650" s="9">
        <f>+VLOOKUP(A1650,Regiones!$A$2:$C$26,3,FALSE)</f>
        <v>1639591</v>
      </c>
      <c r="E1650" s="11">
        <f t="shared" si="0"/>
        <v>1.2198164054328182E-6</v>
      </c>
      <c r="F1650" s="11">
        <f t="shared" si="1"/>
        <v>0.41065241270536401</v>
      </c>
    </row>
    <row r="1651" spans="1:6" ht="15.75" customHeight="1">
      <c r="A1651" s="5">
        <v>15</v>
      </c>
      <c r="B1651" s="7">
        <v>107</v>
      </c>
      <c r="C1651" s="7">
        <v>1</v>
      </c>
      <c r="D1651" s="9">
        <f>+VLOOKUP(A1651,Regiones!$A$2:$C$26,3,FALSE)</f>
        <v>1639591</v>
      </c>
      <c r="E1651" s="11">
        <f t="shared" si="0"/>
        <v>6.0990820271640911E-7</v>
      </c>
      <c r="F1651" s="11">
        <f t="shared" si="1"/>
        <v>0.41065302261356673</v>
      </c>
    </row>
    <row r="1652" spans="1:6" ht="15.75" customHeight="1">
      <c r="A1652" s="5">
        <v>15</v>
      </c>
      <c r="B1652" s="7">
        <v>108</v>
      </c>
      <c r="C1652" s="7">
        <v>1</v>
      </c>
      <c r="D1652" s="9">
        <f>+VLOOKUP(A1652,Regiones!$A$2:$C$26,3,FALSE)</f>
        <v>1639591</v>
      </c>
      <c r="E1652" s="11">
        <f t="shared" si="0"/>
        <v>6.0990820271640911E-7</v>
      </c>
      <c r="F1652" s="11">
        <f t="shared" si="1"/>
        <v>0.41065363252176945</v>
      </c>
    </row>
    <row r="1653" spans="1:6" ht="15.75" customHeight="1">
      <c r="A1653" s="5">
        <v>15</v>
      </c>
      <c r="B1653" s="7">
        <v>109</v>
      </c>
      <c r="C1653" s="7">
        <v>1</v>
      </c>
      <c r="D1653" s="9">
        <f>+VLOOKUP(A1653,Regiones!$A$2:$C$26,3,FALSE)</f>
        <v>1639591</v>
      </c>
      <c r="E1653" s="11">
        <f t="shared" si="0"/>
        <v>6.0990820271640911E-7</v>
      </c>
      <c r="F1653" s="11">
        <f t="shared" si="1"/>
        <v>0.41065424242997217</v>
      </c>
    </row>
    <row r="1654" spans="1:6" ht="15.75" customHeight="1">
      <c r="A1654" s="5">
        <v>15</v>
      </c>
      <c r="B1654" s="7">
        <v>110</v>
      </c>
      <c r="C1654" s="7">
        <v>2</v>
      </c>
      <c r="D1654" s="9">
        <f>+VLOOKUP(A1654,Regiones!$A$2:$C$26,3,FALSE)</f>
        <v>1639591</v>
      </c>
      <c r="E1654" s="11">
        <f t="shared" si="0"/>
        <v>1.2198164054328182E-6</v>
      </c>
      <c r="F1654" s="11">
        <f t="shared" si="1"/>
        <v>0.41065546224637761</v>
      </c>
    </row>
    <row r="1655" spans="1:6" ht="15.75" customHeight="1">
      <c r="A1655" s="5">
        <v>16</v>
      </c>
      <c r="B1655" s="7">
        <v>0</v>
      </c>
      <c r="C1655" s="7">
        <v>10975</v>
      </c>
      <c r="D1655" s="9">
        <f>+VLOOKUP(A1655,Regiones!$A$2:$C$26,3,FALSE)</f>
        <v>4999891</v>
      </c>
      <c r="E1655" s="11">
        <f t="shared" si="0"/>
        <v>2.1950478520431746E-3</v>
      </c>
      <c r="F1655" s="11">
        <f t="shared" si="1"/>
        <v>2.1950478520431746E-3</v>
      </c>
    </row>
    <row r="1656" spans="1:6" ht="15.75" customHeight="1">
      <c r="A1656" s="5">
        <v>16</v>
      </c>
      <c r="B1656" s="7">
        <v>1</v>
      </c>
      <c r="C1656" s="7">
        <v>10682</v>
      </c>
      <c r="D1656" s="9">
        <f>+VLOOKUP(A1656,Regiones!$A$2:$C$26,3,FALSE)</f>
        <v>4999891</v>
      </c>
      <c r="E1656" s="11">
        <f t="shared" si="0"/>
        <v>2.1364465745353249E-3</v>
      </c>
      <c r="F1656" s="11">
        <f t="shared" si="1"/>
        <v>4.3314944265784999E-3</v>
      </c>
    </row>
    <row r="1657" spans="1:6" ht="15.75" customHeight="1">
      <c r="A1657" s="5">
        <v>16</v>
      </c>
      <c r="B1657" s="7">
        <v>2</v>
      </c>
      <c r="C1657" s="7">
        <v>10864</v>
      </c>
      <c r="D1657" s="9">
        <f>+VLOOKUP(A1657,Regiones!$A$2:$C$26,3,FALSE)</f>
        <v>4999891</v>
      </c>
      <c r="E1657" s="11">
        <f t="shared" si="0"/>
        <v>2.1728473680726239E-3</v>
      </c>
      <c r="F1657" s="11">
        <f t="shared" si="1"/>
        <v>6.5043417946511238E-3</v>
      </c>
    </row>
    <row r="1658" spans="1:6" ht="15.75" customHeight="1">
      <c r="A1658" s="5">
        <v>16</v>
      </c>
      <c r="B1658" s="7">
        <v>3</v>
      </c>
      <c r="C1658" s="7">
        <v>10529</v>
      </c>
      <c r="D1658" s="9">
        <f>+VLOOKUP(A1658,Regiones!$A$2:$C$26,3,FALSE)</f>
        <v>4999891</v>
      </c>
      <c r="E1658" s="11">
        <f t="shared" si="0"/>
        <v>2.1058459074407821E-3</v>
      </c>
      <c r="F1658" s="11">
        <f t="shared" si="1"/>
        <v>8.6101877020919055E-3</v>
      </c>
    </row>
    <row r="1659" spans="1:6" ht="15.75" customHeight="1">
      <c r="A1659" s="5">
        <v>16</v>
      </c>
      <c r="B1659" s="7">
        <v>4</v>
      </c>
      <c r="C1659" s="7">
        <v>10576</v>
      </c>
      <c r="D1659" s="9">
        <f>+VLOOKUP(A1659,Regiones!$A$2:$C$26,3,FALSE)</f>
        <v>4999891</v>
      </c>
      <c r="E1659" s="11">
        <f t="shared" si="0"/>
        <v>2.1152461123652494E-3</v>
      </c>
      <c r="F1659" s="11">
        <f t="shared" si="1"/>
        <v>1.0725433814457154E-2</v>
      </c>
    </row>
    <row r="1660" spans="1:6" ht="15.75" customHeight="1">
      <c r="A1660" s="5">
        <v>16</v>
      </c>
      <c r="B1660" s="7">
        <v>5</v>
      </c>
      <c r="C1660" s="7">
        <v>10646</v>
      </c>
      <c r="D1660" s="9">
        <f>+VLOOKUP(A1660,Regiones!$A$2:$C$26,3,FALSE)</f>
        <v>4999891</v>
      </c>
      <c r="E1660" s="11">
        <f t="shared" si="0"/>
        <v>2.1292464175719033E-3</v>
      </c>
      <c r="F1660" s="11">
        <f t="shared" si="1"/>
        <v>1.2854680232029058E-2</v>
      </c>
    </row>
    <row r="1661" spans="1:6" ht="15.75" customHeight="1">
      <c r="A1661" s="5">
        <v>16</v>
      </c>
      <c r="B1661" s="7">
        <v>6</v>
      </c>
      <c r="C1661" s="7">
        <v>10395</v>
      </c>
      <c r="D1661" s="9">
        <f>+VLOOKUP(A1661,Regiones!$A$2:$C$26,3,FALSE)</f>
        <v>4999891</v>
      </c>
      <c r="E1661" s="11">
        <f t="shared" si="0"/>
        <v>2.0790453231880456E-3</v>
      </c>
      <c r="F1661" s="11">
        <f t="shared" si="1"/>
        <v>1.4933725555217103E-2</v>
      </c>
    </row>
    <row r="1662" spans="1:6" ht="15.75" customHeight="1">
      <c r="A1662" s="5">
        <v>16</v>
      </c>
      <c r="B1662" s="7">
        <v>7</v>
      </c>
      <c r="C1662" s="7">
        <v>10514</v>
      </c>
      <c r="D1662" s="9">
        <f>+VLOOKUP(A1662,Regiones!$A$2:$C$26,3,FALSE)</f>
        <v>4999891</v>
      </c>
      <c r="E1662" s="11">
        <f t="shared" si="0"/>
        <v>2.1028458420393565E-3</v>
      </c>
      <c r="F1662" s="11">
        <f t="shared" si="1"/>
        <v>1.7036571397256461E-2</v>
      </c>
    </row>
    <row r="1663" spans="1:6" ht="15.75" customHeight="1">
      <c r="A1663" s="5">
        <v>16</v>
      </c>
      <c r="B1663" s="7">
        <v>8</v>
      </c>
      <c r="C1663" s="7">
        <v>10881</v>
      </c>
      <c r="D1663" s="9">
        <f>+VLOOKUP(A1663,Regiones!$A$2:$C$26,3,FALSE)</f>
        <v>4999891</v>
      </c>
      <c r="E1663" s="11">
        <f t="shared" si="0"/>
        <v>2.1762474421942396E-3</v>
      </c>
      <c r="F1663" s="11">
        <f t="shared" si="1"/>
        <v>1.9212818839450699E-2</v>
      </c>
    </row>
    <row r="1664" spans="1:6" ht="15.75" customHeight="1">
      <c r="A1664" s="5">
        <v>16</v>
      </c>
      <c r="B1664" s="7">
        <v>9</v>
      </c>
      <c r="C1664" s="7">
        <v>11196</v>
      </c>
      <c r="D1664" s="9">
        <f>+VLOOKUP(A1664,Regiones!$A$2:$C$26,3,FALSE)</f>
        <v>4999891</v>
      </c>
      <c r="E1664" s="11">
        <f t="shared" si="0"/>
        <v>2.2392488156241807E-3</v>
      </c>
      <c r="F1664" s="11">
        <f t="shared" si="1"/>
        <v>2.1452067655074882E-2</v>
      </c>
    </row>
    <row r="1665" spans="1:6" ht="15.75" customHeight="1">
      <c r="A1665" s="5">
        <v>16</v>
      </c>
      <c r="B1665" s="7">
        <v>10</v>
      </c>
      <c r="C1665" s="7">
        <v>11703</v>
      </c>
      <c r="D1665" s="9">
        <f>+VLOOKUP(A1665,Regiones!$A$2:$C$26,3,FALSE)</f>
        <v>4999891</v>
      </c>
      <c r="E1665" s="11">
        <f t="shared" si="0"/>
        <v>2.3406510261923712E-3</v>
      </c>
      <c r="F1665" s="11">
        <f t="shared" si="1"/>
        <v>2.3792718681267252E-2</v>
      </c>
    </row>
    <row r="1666" spans="1:6" ht="15.75" customHeight="1">
      <c r="A1666" s="5">
        <v>16</v>
      </c>
      <c r="B1666" s="7">
        <v>11</v>
      </c>
      <c r="C1666" s="7">
        <v>11251</v>
      </c>
      <c r="D1666" s="9">
        <f>+VLOOKUP(A1666,Regiones!$A$2:$C$26,3,FALSE)</f>
        <v>4999891</v>
      </c>
      <c r="E1666" s="11">
        <f t="shared" si="0"/>
        <v>2.2502490554294082E-3</v>
      </c>
      <c r="F1666" s="11">
        <f t="shared" si="1"/>
        <v>2.6042967736696659E-2</v>
      </c>
    </row>
    <row r="1667" spans="1:6" ht="15.75" customHeight="1">
      <c r="A1667" s="5">
        <v>16</v>
      </c>
      <c r="B1667" s="7">
        <v>12</v>
      </c>
      <c r="C1667" s="7">
        <v>11440</v>
      </c>
      <c r="D1667" s="9">
        <f>+VLOOKUP(A1667,Regiones!$A$2:$C$26,3,FALSE)</f>
        <v>4999891</v>
      </c>
      <c r="E1667" s="11">
        <f t="shared" si="0"/>
        <v>2.288049879487373E-3</v>
      </c>
      <c r="F1667" s="11">
        <f t="shared" si="1"/>
        <v>2.8331017616184031E-2</v>
      </c>
    </row>
    <row r="1668" spans="1:6" ht="15.75" customHeight="1">
      <c r="A1668" s="5">
        <v>16</v>
      </c>
      <c r="B1668" s="7">
        <v>13</v>
      </c>
      <c r="C1668" s="7">
        <v>11734</v>
      </c>
      <c r="D1668" s="9">
        <f>+VLOOKUP(A1668,Regiones!$A$2:$C$26,3,FALSE)</f>
        <v>4999891</v>
      </c>
      <c r="E1668" s="11">
        <f t="shared" si="0"/>
        <v>2.3468511613553176E-3</v>
      </c>
      <c r="F1668" s="11">
        <f t="shared" si="1"/>
        <v>3.0677868777539349E-2</v>
      </c>
    </row>
    <row r="1669" spans="1:6" ht="15.75" customHeight="1">
      <c r="A1669" s="5">
        <v>16</v>
      </c>
      <c r="B1669" s="7">
        <v>14</v>
      </c>
      <c r="C1669" s="7">
        <v>12328</v>
      </c>
      <c r="D1669" s="9">
        <f>+VLOOKUP(A1669,Regiones!$A$2:$C$26,3,FALSE)</f>
        <v>4999891</v>
      </c>
      <c r="E1669" s="11">
        <f t="shared" si="0"/>
        <v>2.4656537512517773E-3</v>
      </c>
      <c r="F1669" s="11">
        <f t="shared" si="1"/>
        <v>3.3143522528791124E-2</v>
      </c>
    </row>
    <row r="1670" spans="1:6" ht="15.75" customHeight="1">
      <c r="A1670" s="5">
        <v>16</v>
      </c>
      <c r="B1670" s="7">
        <v>15</v>
      </c>
      <c r="C1670" s="7">
        <v>12103</v>
      </c>
      <c r="D1670" s="9">
        <f>+VLOOKUP(A1670,Regiones!$A$2:$C$26,3,FALSE)</f>
        <v>4999891</v>
      </c>
      <c r="E1670" s="11">
        <f t="shared" si="0"/>
        <v>2.4206527702303909E-3</v>
      </c>
      <c r="F1670" s="11">
        <f t="shared" si="1"/>
        <v>3.5564175299021512E-2</v>
      </c>
    </row>
    <row r="1671" spans="1:6" ht="15.75" customHeight="1">
      <c r="A1671" s="5">
        <v>16</v>
      </c>
      <c r="B1671" s="7">
        <v>16</v>
      </c>
      <c r="C1671" s="7">
        <v>11772</v>
      </c>
      <c r="D1671" s="9">
        <f>+VLOOKUP(A1671,Regiones!$A$2:$C$26,3,FALSE)</f>
        <v>4999891</v>
      </c>
      <c r="E1671" s="11">
        <f t="shared" si="0"/>
        <v>2.3544513270389294E-3</v>
      </c>
      <c r="F1671" s="11">
        <f t="shared" si="1"/>
        <v>3.7918626626060443E-2</v>
      </c>
    </row>
    <row r="1672" spans="1:6" ht="15.75" customHeight="1">
      <c r="A1672" s="5">
        <v>16</v>
      </c>
      <c r="B1672" s="7">
        <v>17</v>
      </c>
      <c r="C1672" s="7">
        <v>12423</v>
      </c>
      <c r="D1672" s="9">
        <f>+VLOOKUP(A1672,Regiones!$A$2:$C$26,3,FALSE)</f>
        <v>4999891</v>
      </c>
      <c r="E1672" s="11">
        <f t="shared" si="0"/>
        <v>2.4846541654608072E-3</v>
      </c>
      <c r="F1672" s="11">
        <f t="shared" si="1"/>
        <v>4.0403280791521251E-2</v>
      </c>
    </row>
    <row r="1673" spans="1:6" ht="15.75" customHeight="1">
      <c r="A1673" s="5">
        <v>16</v>
      </c>
      <c r="B1673" s="7">
        <v>18</v>
      </c>
      <c r="C1673" s="7">
        <v>11830</v>
      </c>
      <c r="D1673" s="9">
        <f>+VLOOKUP(A1673,Regiones!$A$2:$C$26,3,FALSE)</f>
        <v>4999891</v>
      </c>
      <c r="E1673" s="11">
        <f t="shared" si="0"/>
        <v>2.3660515799244423E-3</v>
      </c>
      <c r="F1673" s="11">
        <f t="shared" si="1"/>
        <v>4.2769332371445694E-2</v>
      </c>
    </row>
    <row r="1674" spans="1:6" ht="15.75" customHeight="1">
      <c r="A1674" s="5">
        <v>16</v>
      </c>
      <c r="B1674" s="7">
        <v>19</v>
      </c>
      <c r="C1674" s="7">
        <v>11522</v>
      </c>
      <c r="D1674" s="9">
        <f>+VLOOKUP(A1674,Regiones!$A$2:$C$26,3,FALSE)</f>
        <v>4999891</v>
      </c>
      <c r="E1674" s="11">
        <f t="shared" si="0"/>
        <v>2.304450237015167E-3</v>
      </c>
      <c r="F1674" s="11">
        <f t="shared" si="1"/>
        <v>4.5073782608460858E-2</v>
      </c>
    </row>
    <row r="1675" spans="1:6" ht="15.75" customHeight="1">
      <c r="A1675" s="5">
        <v>16</v>
      </c>
      <c r="B1675" s="7">
        <v>20</v>
      </c>
      <c r="C1675" s="7">
        <v>10748</v>
      </c>
      <c r="D1675" s="9">
        <f>+VLOOKUP(A1675,Regiones!$A$2:$C$26,3,FALSE)</f>
        <v>4999891</v>
      </c>
      <c r="E1675" s="11">
        <f t="shared" si="0"/>
        <v>2.149646862301598E-3</v>
      </c>
      <c r="F1675" s="11">
        <f t="shared" si="1"/>
        <v>4.7223429470762454E-2</v>
      </c>
    </row>
    <row r="1676" spans="1:6" ht="15.75" customHeight="1">
      <c r="A1676" s="5">
        <v>16</v>
      </c>
      <c r="B1676" s="7">
        <v>21</v>
      </c>
      <c r="C1676" s="7">
        <v>10040</v>
      </c>
      <c r="D1676" s="9">
        <f>+VLOOKUP(A1676,Regiones!$A$2:$C$26,3,FALSE)</f>
        <v>4999891</v>
      </c>
      <c r="E1676" s="11">
        <f t="shared" si="0"/>
        <v>2.0080437753543026E-3</v>
      </c>
      <c r="F1676" s="11">
        <f t="shared" si="1"/>
        <v>4.9231473246116757E-2</v>
      </c>
    </row>
    <row r="1677" spans="1:6" ht="15.75" customHeight="1">
      <c r="A1677" s="5">
        <v>16</v>
      </c>
      <c r="B1677" s="7">
        <v>22</v>
      </c>
      <c r="C1677" s="7">
        <v>10191</v>
      </c>
      <c r="D1677" s="9">
        <f>+VLOOKUP(A1677,Regiones!$A$2:$C$26,3,FALSE)</f>
        <v>4999891</v>
      </c>
      <c r="E1677" s="11">
        <f t="shared" si="0"/>
        <v>2.0382444337286552E-3</v>
      </c>
      <c r="F1677" s="11">
        <f t="shared" si="1"/>
        <v>5.1269717679845409E-2</v>
      </c>
    </row>
    <row r="1678" spans="1:6" ht="15.75" customHeight="1">
      <c r="A1678" s="5">
        <v>16</v>
      </c>
      <c r="B1678" s="7">
        <v>23</v>
      </c>
      <c r="C1678" s="7">
        <v>9963</v>
      </c>
      <c r="D1678" s="9">
        <f>+VLOOKUP(A1678,Regiones!$A$2:$C$26,3,FALSE)</f>
        <v>4999891</v>
      </c>
      <c r="E1678" s="11">
        <f t="shared" si="0"/>
        <v>1.9926434396269838E-3</v>
      </c>
      <c r="F1678" s="11">
        <f t="shared" si="1"/>
        <v>5.3262361119472391E-2</v>
      </c>
    </row>
    <row r="1679" spans="1:6" ht="15.75" customHeight="1">
      <c r="A1679" s="5">
        <v>16</v>
      </c>
      <c r="B1679" s="7">
        <v>24</v>
      </c>
      <c r="C1679" s="7">
        <v>10119</v>
      </c>
      <c r="D1679" s="9">
        <f>+VLOOKUP(A1679,Regiones!$A$2:$C$26,3,FALSE)</f>
        <v>4999891</v>
      </c>
      <c r="E1679" s="11">
        <f t="shared" si="0"/>
        <v>2.0238441198018116E-3</v>
      </c>
      <c r="F1679" s="11">
        <f t="shared" si="1"/>
        <v>5.5286205239274203E-2</v>
      </c>
    </row>
    <row r="1680" spans="1:6" ht="15.75" customHeight="1">
      <c r="A1680" s="5">
        <v>16</v>
      </c>
      <c r="B1680" s="7">
        <v>25</v>
      </c>
      <c r="C1680" s="7">
        <v>9943</v>
      </c>
      <c r="D1680" s="9">
        <f>+VLOOKUP(A1680,Regiones!$A$2:$C$26,3,FALSE)</f>
        <v>4999891</v>
      </c>
      <c r="E1680" s="11">
        <f t="shared" si="0"/>
        <v>1.988643352425083E-3</v>
      </c>
      <c r="F1680" s="11">
        <f t="shared" si="1"/>
        <v>5.7274848591699283E-2</v>
      </c>
    </row>
    <row r="1681" spans="1:6" ht="15.75" customHeight="1">
      <c r="A1681" s="5">
        <v>16</v>
      </c>
      <c r="B1681" s="7">
        <v>26</v>
      </c>
      <c r="C1681" s="7">
        <v>9748</v>
      </c>
      <c r="D1681" s="9">
        <f>+VLOOKUP(A1681,Regiones!$A$2:$C$26,3,FALSE)</f>
        <v>4999891</v>
      </c>
      <c r="E1681" s="11">
        <f t="shared" si="0"/>
        <v>1.9496425022065482E-3</v>
      </c>
      <c r="F1681" s="11">
        <f t="shared" si="1"/>
        <v>5.9224491093905832E-2</v>
      </c>
    </row>
    <row r="1682" spans="1:6" ht="15.75" customHeight="1">
      <c r="A1682" s="5">
        <v>16</v>
      </c>
      <c r="B1682" s="7">
        <v>27</v>
      </c>
      <c r="C1682" s="7">
        <v>9737</v>
      </c>
      <c r="D1682" s="9">
        <f>+VLOOKUP(A1682,Regiones!$A$2:$C$26,3,FALSE)</f>
        <v>4999891</v>
      </c>
      <c r="E1682" s="11">
        <f t="shared" si="0"/>
        <v>1.9474424542455025E-3</v>
      </c>
      <c r="F1682" s="11">
        <f t="shared" si="1"/>
        <v>6.1171933548151335E-2</v>
      </c>
    </row>
    <row r="1683" spans="1:6" ht="15.75" customHeight="1">
      <c r="A1683" s="5">
        <v>16</v>
      </c>
      <c r="B1683" s="7">
        <v>28</v>
      </c>
      <c r="C1683" s="7">
        <v>10415</v>
      </c>
      <c r="D1683" s="9">
        <f>+VLOOKUP(A1683,Regiones!$A$2:$C$26,3,FALSE)</f>
        <v>4999891</v>
      </c>
      <c r="E1683" s="11">
        <f t="shared" si="0"/>
        <v>2.0830454103899464E-3</v>
      </c>
      <c r="F1683" s="11">
        <f t="shared" si="1"/>
        <v>6.3254978958541278E-2</v>
      </c>
    </row>
    <row r="1684" spans="1:6" ht="15.75" customHeight="1">
      <c r="A1684" s="5">
        <v>16</v>
      </c>
      <c r="B1684" s="7">
        <v>29</v>
      </c>
      <c r="C1684" s="7">
        <v>10119</v>
      </c>
      <c r="D1684" s="9">
        <f>+VLOOKUP(A1684,Regiones!$A$2:$C$26,3,FALSE)</f>
        <v>4999891</v>
      </c>
      <c r="E1684" s="11">
        <f t="shared" si="0"/>
        <v>2.0238441198018116E-3</v>
      </c>
      <c r="F1684" s="11">
        <f t="shared" si="1"/>
        <v>6.5278823078343096E-2</v>
      </c>
    </row>
    <row r="1685" spans="1:6" ht="15.75" customHeight="1">
      <c r="A1685" s="5">
        <v>16</v>
      </c>
      <c r="B1685" s="7">
        <v>30</v>
      </c>
      <c r="C1685" s="7">
        <v>10600</v>
      </c>
      <c r="D1685" s="9">
        <f>+VLOOKUP(A1685,Regiones!$A$2:$C$26,3,FALSE)</f>
        <v>4999891</v>
      </c>
      <c r="E1685" s="11">
        <f t="shared" si="0"/>
        <v>2.1200462170075309E-3</v>
      </c>
      <c r="F1685" s="11">
        <f t="shared" si="1"/>
        <v>6.7398869295350633E-2</v>
      </c>
    </row>
    <row r="1686" spans="1:6" ht="15.75" customHeight="1">
      <c r="A1686" s="5">
        <v>16</v>
      </c>
      <c r="B1686" s="7">
        <v>31</v>
      </c>
      <c r="C1686" s="7">
        <v>10273</v>
      </c>
      <c r="D1686" s="9">
        <f>+VLOOKUP(A1686,Regiones!$A$2:$C$26,3,FALSE)</f>
        <v>4999891</v>
      </c>
      <c r="E1686" s="11">
        <f t="shared" si="0"/>
        <v>2.0546447912564493E-3</v>
      </c>
      <c r="F1686" s="11">
        <f t="shared" si="1"/>
        <v>6.9453514086607077E-2</v>
      </c>
    </row>
    <row r="1687" spans="1:6" ht="15.75" customHeight="1">
      <c r="A1687" s="5">
        <v>16</v>
      </c>
      <c r="B1687" s="7">
        <v>32</v>
      </c>
      <c r="C1687" s="7">
        <v>10066</v>
      </c>
      <c r="D1687" s="9">
        <f>+VLOOKUP(A1687,Regiones!$A$2:$C$26,3,FALSE)</f>
        <v>4999891</v>
      </c>
      <c r="E1687" s="11">
        <f t="shared" si="0"/>
        <v>2.0132438887167738E-3</v>
      </c>
      <c r="F1687" s="11">
        <f t="shared" si="1"/>
        <v>7.1466757975323855E-2</v>
      </c>
    </row>
    <row r="1688" spans="1:6" ht="15.75" customHeight="1">
      <c r="A1688" s="5">
        <v>16</v>
      </c>
      <c r="B1688" s="7">
        <v>33</v>
      </c>
      <c r="C1688" s="7">
        <v>9943</v>
      </c>
      <c r="D1688" s="9">
        <f>+VLOOKUP(A1688,Regiones!$A$2:$C$26,3,FALSE)</f>
        <v>4999891</v>
      </c>
      <c r="E1688" s="11">
        <f t="shared" si="0"/>
        <v>1.988643352425083E-3</v>
      </c>
      <c r="F1688" s="11">
        <f t="shared" si="1"/>
        <v>7.3455401327748943E-2</v>
      </c>
    </row>
    <row r="1689" spans="1:6" ht="15.75" customHeight="1">
      <c r="A1689" s="5">
        <v>16</v>
      </c>
      <c r="B1689" s="7">
        <v>34</v>
      </c>
      <c r="C1689" s="7">
        <v>9701</v>
      </c>
      <c r="D1689" s="9">
        <f>+VLOOKUP(A1689,Regiones!$A$2:$C$26,3,FALSE)</f>
        <v>4999891</v>
      </c>
      <c r="E1689" s="11">
        <f t="shared" si="0"/>
        <v>1.9402422972820807E-3</v>
      </c>
      <c r="F1689" s="11">
        <f t="shared" si="1"/>
        <v>7.5395643625031025E-2</v>
      </c>
    </row>
    <row r="1690" spans="1:6" ht="15.75" customHeight="1">
      <c r="A1690" s="5">
        <v>16</v>
      </c>
      <c r="B1690" s="7">
        <v>35</v>
      </c>
      <c r="C1690" s="7">
        <v>9551</v>
      </c>
      <c r="D1690" s="9">
        <f>+VLOOKUP(A1690,Regiones!$A$2:$C$26,3,FALSE)</f>
        <v>4999891</v>
      </c>
      <c r="E1690" s="11">
        <f t="shared" si="0"/>
        <v>1.9102416432678231E-3</v>
      </c>
      <c r="F1690" s="11">
        <f t="shared" si="1"/>
        <v>7.7305885268298846E-2</v>
      </c>
    </row>
    <row r="1691" spans="1:6" ht="15.75" customHeight="1">
      <c r="A1691" s="5">
        <v>16</v>
      </c>
      <c r="B1691" s="7">
        <v>36</v>
      </c>
      <c r="C1691" s="7">
        <v>8995</v>
      </c>
      <c r="D1691" s="9">
        <f>+VLOOKUP(A1691,Regiones!$A$2:$C$26,3,FALSE)</f>
        <v>4999891</v>
      </c>
      <c r="E1691" s="11">
        <f t="shared" si="0"/>
        <v>1.7990392190549754E-3</v>
      </c>
      <c r="F1691" s="11">
        <f t="shared" si="1"/>
        <v>7.9104924487353817E-2</v>
      </c>
    </row>
    <row r="1692" spans="1:6" ht="15.75" customHeight="1">
      <c r="A1692" s="5">
        <v>16</v>
      </c>
      <c r="B1692" s="7">
        <v>37</v>
      </c>
      <c r="C1692" s="7">
        <v>8911</v>
      </c>
      <c r="D1692" s="9">
        <f>+VLOOKUP(A1692,Regiones!$A$2:$C$26,3,FALSE)</f>
        <v>4999891</v>
      </c>
      <c r="E1692" s="11">
        <f t="shared" si="0"/>
        <v>1.7822388528069913E-3</v>
      </c>
      <c r="F1692" s="11">
        <f t="shared" si="1"/>
        <v>8.0887163340160814E-2</v>
      </c>
    </row>
    <row r="1693" spans="1:6" ht="15.75" customHeight="1">
      <c r="A1693" s="5">
        <v>16</v>
      </c>
      <c r="B1693" s="7">
        <v>38</v>
      </c>
      <c r="C1693" s="7">
        <v>8741</v>
      </c>
      <c r="D1693" s="9">
        <f>+VLOOKUP(A1693,Regiones!$A$2:$C$26,3,FALSE)</f>
        <v>4999891</v>
      </c>
      <c r="E1693" s="11">
        <f t="shared" si="0"/>
        <v>1.7482381115908328E-3</v>
      </c>
      <c r="F1693" s="11">
        <f t="shared" si="1"/>
        <v>8.2635401451751647E-2</v>
      </c>
    </row>
    <row r="1694" spans="1:6" ht="15.75" customHeight="1">
      <c r="A1694" s="5">
        <v>16</v>
      </c>
      <c r="B1694" s="7">
        <v>39</v>
      </c>
      <c r="C1694" s="7">
        <v>8461</v>
      </c>
      <c r="D1694" s="9">
        <f>+VLOOKUP(A1694,Regiones!$A$2:$C$26,3,FALSE)</f>
        <v>4999891</v>
      </c>
      <c r="E1694" s="11">
        <f t="shared" si="0"/>
        <v>1.6922368907642186E-3</v>
      </c>
      <c r="F1694" s="11">
        <f t="shared" si="1"/>
        <v>8.4327638342515859E-2</v>
      </c>
    </row>
    <row r="1695" spans="1:6" ht="15.75" customHeight="1">
      <c r="A1695" s="5">
        <v>16</v>
      </c>
      <c r="B1695" s="7">
        <v>40</v>
      </c>
      <c r="C1695" s="7">
        <v>8433</v>
      </c>
      <c r="D1695" s="9">
        <f>+VLOOKUP(A1695,Regiones!$A$2:$C$26,3,FALSE)</f>
        <v>4999891</v>
      </c>
      <c r="E1695" s="11">
        <f t="shared" si="0"/>
        <v>1.6866367686815572E-3</v>
      </c>
      <c r="F1695" s="11">
        <f t="shared" si="1"/>
        <v>8.6014275111197414E-2</v>
      </c>
    </row>
    <row r="1696" spans="1:6" ht="15.75" customHeight="1">
      <c r="A1696" s="5">
        <v>16</v>
      </c>
      <c r="B1696" s="7">
        <v>41</v>
      </c>
      <c r="C1696" s="7">
        <v>7605</v>
      </c>
      <c r="D1696" s="9">
        <f>+VLOOKUP(A1696,Regiones!$A$2:$C$26,3,FALSE)</f>
        <v>4999891</v>
      </c>
      <c r="E1696" s="11">
        <f t="shared" si="0"/>
        <v>1.5210331585228558E-3</v>
      </c>
      <c r="F1696" s="11">
        <f t="shared" si="1"/>
        <v>8.7535308269720266E-2</v>
      </c>
    </row>
    <row r="1697" spans="1:6" ht="15.75" customHeight="1">
      <c r="A1697" s="5">
        <v>16</v>
      </c>
      <c r="B1697" s="7">
        <v>42</v>
      </c>
      <c r="C1697" s="7">
        <v>7685</v>
      </c>
      <c r="D1697" s="9">
        <f>+VLOOKUP(A1697,Regiones!$A$2:$C$26,3,FALSE)</f>
        <v>4999891</v>
      </c>
      <c r="E1697" s="11">
        <f t="shared" si="0"/>
        <v>1.5370335073304599E-3</v>
      </c>
      <c r="F1697" s="11">
        <f t="shared" si="1"/>
        <v>8.9072341777050729E-2</v>
      </c>
    </row>
    <row r="1698" spans="1:6" ht="15.75" customHeight="1">
      <c r="A1698" s="5">
        <v>16</v>
      </c>
      <c r="B1698" s="7">
        <v>43</v>
      </c>
      <c r="C1698" s="7">
        <v>7402</v>
      </c>
      <c r="D1698" s="9">
        <f>+VLOOKUP(A1698,Regiones!$A$2:$C$26,3,FALSE)</f>
        <v>4999891</v>
      </c>
      <c r="E1698" s="11">
        <f t="shared" si="0"/>
        <v>1.4804322734235605E-3</v>
      </c>
      <c r="F1698" s="11">
        <f t="shared" si="1"/>
        <v>9.0552774050474294E-2</v>
      </c>
    </row>
    <row r="1699" spans="1:6" ht="15.75" customHeight="1">
      <c r="A1699" s="5">
        <v>16</v>
      </c>
      <c r="B1699" s="7">
        <v>44</v>
      </c>
      <c r="C1699" s="7">
        <v>7578</v>
      </c>
      <c r="D1699" s="9">
        <f>+VLOOKUP(A1699,Regiones!$A$2:$C$26,3,FALSE)</f>
        <v>4999891</v>
      </c>
      <c r="E1699" s="11">
        <f t="shared" si="0"/>
        <v>1.5156330408002895E-3</v>
      </c>
      <c r="F1699" s="11">
        <f t="shared" si="1"/>
        <v>9.206840709127459E-2</v>
      </c>
    </row>
    <row r="1700" spans="1:6" ht="15.75" customHeight="1">
      <c r="A1700" s="5">
        <v>16</v>
      </c>
      <c r="B1700" s="7">
        <v>45</v>
      </c>
      <c r="C1700" s="7">
        <v>7766</v>
      </c>
      <c r="D1700" s="9">
        <f>+VLOOKUP(A1700,Regiones!$A$2:$C$26,3,FALSE)</f>
        <v>4999891</v>
      </c>
      <c r="E1700" s="11">
        <f t="shared" si="0"/>
        <v>1.5532338604981588E-3</v>
      </c>
      <c r="F1700" s="11">
        <f t="shared" si="1"/>
        <v>9.362164095177275E-2</v>
      </c>
    </row>
    <row r="1701" spans="1:6" ht="15.75" customHeight="1">
      <c r="A1701" s="5">
        <v>16</v>
      </c>
      <c r="B1701" s="7">
        <v>46</v>
      </c>
      <c r="C1701" s="7">
        <v>7584</v>
      </c>
      <c r="D1701" s="9">
        <f>+VLOOKUP(A1701,Regiones!$A$2:$C$26,3,FALSE)</f>
        <v>4999891</v>
      </c>
      <c r="E1701" s="11">
        <f t="shared" si="0"/>
        <v>1.5168330669608598E-3</v>
      </c>
      <c r="F1701" s="11">
        <f t="shared" si="1"/>
        <v>9.5138474018733613E-2</v>
      </c>
    </row>
    <row r="1702" spans="1:6" ht="15.75" customHeight="1">
      <c r="A1702" s="5">
        <v>16</v>
      </c>
      <c r="B1702" s="7">
        <v>47</v>
      </c>
      <c r="C1702" s="7">
        <v>7422</v>
      </c>
      <c r="D1702" s="9">
        <f>+VLOOKUP(A1702,Regiones!$A$2:$C$26,3,FALSE)</f>
        <v>4999891</v>
      </c>
      <c r="E1702" s="11">
        <f t="shared" si="0"/>
        <v>1.4844323606254617E-3</v>
      </c>
      <c r="F1702" s="11">
        <f t="shared" si="1"/>
        <v>9.662290637935908E-2</v>
      </c>
    </row>
    <row r="1703" spans="1:6" ht="15.75" customHeight="1">
      <c r="A1703" s="5">
        <v>16</v>
      </c>
      <c r="B1703" s="7">
        <v>48</v>
      </c>
      <c r="C1703" s="7">
        <v>7206</v>
      </c>
      <c r="D1703" s="9">
        <f>+VLOOKUP(A1703,Regiones!$A$2:$C$26,3,FALSE)</f>
        <v>4999891</v>
      </c>
      <c r="E1703" s="11">
        <f t="shared" si="0"/>
        <v>1.4412314188449308E-3</v>
      </c>
      <c r="F1703" s="11">
        <f t="shared" si="1"/>
        <v>9.8064137798204012E-2</v>
      </c>
    </row>
    <row r="1704" spans="1:6" ht="15.75" customHeight="1">
      <c r="A1704" s="5">
        <v>16</v>
      </c>
      <c r="B1704" s="7">
        <v>49</v>
      </c>
      <c r="C1704" s="7">
        <v>6966</v>
      </c>
      <c r="D1704" s="9">
        <f>+VLOOKUP(A1704,Regiones!$A$2:$C$26,3,FALSE)</f>
        <v>4999891</v>
      </c>
      <c r="E1704" s="11">
        <f t="shared" si="0"/>
        <v>1.3932303724221188E-3</v>
      </c>
      <c r="F1704" s="11">
        <f t="shared" si="1"/>
        <v>9.9457368170626129E-2</v>
      </c>
    </row>
    <row r="1705" spans="1:6" ht="15.75" customHeight="1">
      <c r="A1705" s="5">
        <v>16</v>
      </c>
      <c r="B1705" s="7">
        <v>50</v>
      </c>
      <c r="C1705" s="7">
        <v>7217</v>
      </c>
      <c r="D1705" s="9">
        <f>+VLOOKUP(A1705,Regiones!$A$2:$C$26,3,FALSE)</f>
        <v>4999891</v>
      </c>
      <c r="E1705" s="11">
        <f t="shared" si="0"/>
        <v>1.4434314668059763E-3</v>
      </c>
      <c r="F1705" s="11">
        <f t="shared" si="1"/>
        <v>0.10090079963743211</v>
      </c>
    </row>
    <row r="1706" spans="1:6" ht="15.75" customHeight="1">
      <c r="A1706" s="5">
        <v>16</v>
      </c>
      <c r="B1706" s="7">
        <v>51</v>
      </c>
      <c r="C1706" s="7">
        <v>6526</v>
      </c>
      <c r="D1706" s="9">
        <f>+VLOOKUP(A1706,Regiones!$A$2:$C$26,3,FALSE)</f>
        <v>4999891</v>
      </c>
      <c r="E1706" s="11">
        <f t="shared" si="0"/>
        <v>1.3052284539802968E-3</v>
      </c>
      <c r="F1706" s="11">
        <f t="shared" si="1"/>
        <v>0.10220602809141241</v>
      </c>
    </row>
    <row r="1707" spans="1:6" ht="15.75" customHeight="1">
      <c r="A1707" s="5">
        <v>16</v>
      </c>
      <c r="B1707" s="7">
        <v>52</v>
      </c>
      <c r="C1707" s="7">
        <v>6487</v>
      </c>
      <c r="D1707" s="9">
        <f>+VLOOKUP(A1707,Regiones!$A$2:$C$26,3,FALSE)</f>
        <v>4999891</v>
      </c>
      <c r="E1707" s="11">
        <f t="shared" si="0"/>
        <v>1.2974282839365897E-3</v>
      </c>
      <c r="F1707" s="11">
        <f t="shared" si="1"/>
        <v>0.103503456375349</v>
      </c>
    </row>
    <row r="1708" spans="1:6" ht="15.75" customHeight="1">
      <c r="A1708" s="5">
        <v>16</v>
      </c>
      <c r="B1708" s="7">
        <v>53</v>
      </c>
      <c r="C1708" s="7">
        <v>6447</v>
      </c>
      <c r="D1708" s="9">
        <f>+VLOOKUP(A1708,Regiones!$A$2:$C$26,3,FALSE)</f>
        <v>4999891</v>
      </c>
      <c r="E1708" s="11">
        <f t="shared" si="0"/>
        <v>1.2894281095327878E-3</v>
      </c>
      <c r="F1708" s="11">
        <f t="shared" si="1"/>
        <v>0.10479288448488178</v>
      </c>
    </row>
    <row r="1709" spans="1:6" ht="15.75" customHeight="1">
      <c r="A1709" s="5">
        <v>16</v>
      </c>
      <c r="B1709" s="7">
        <v>54</v>
      </c>
      <c r="C1709" s="7">
        <v>6343</v>
      </c>
      <c r="D1709" s="9">
        <f>+VLOOKUP(A1709,Regiones!$A$2:$C$26,3,FALSE)</f>
        <v>4999891</v>
      </c>
      <c r="E1709" s="11">
        <f t="shared" si="0"/>
        <v>1.2686276560829027E-3</v>
      </c>
      <c r="F1709" s="11">
        <f t="shared" si="1"/>
        <v>0.10606151214096468</v>
      </c>
    </row>
    <row r="1710" spans="1:6" ht="15.75" customHeight="1">
      <c r="A1710" s="5">
        <v>16</v>
      </c>
      <c r="B1710" s="7">
        <v>55</v>
      </c>
      <c r="C1710" s="7">
        <v>6227</v>
      </c>
      <c r="D1710" s="9">
        <f>+VLOOKUP(A1710,Regiones!$A$2:$C$26,3,FALSE)</f>
        <v>4999891</v>
      </c>
      <c r="E1710" s="11">
        <f t="shared" si="0"/>
        <v>1.2454271503118768E-3</v>
      </c>
      <c r="F1710" s="11">
        <f t="shared" si="1"/>
        <v>0.10730693929127656</v>
      </c>
    </row>
    <row r="1711" spans="1:6" ht="15.75" customHeight="1">
      <c r="A1711" s="5">
        <v>16</v>
      </c>
      <c r="B1711" s="7">
        <v>56</v>
      </c>
      <c r="C1711" s="7">
        <v>6112</v>
      </c>
      <c r="D1711" s="9">
        <f>+VLOOKUP(A1711,Regiones!$A$2:$C$26,3,FALSE)</f>
        <v>4999891</v>
      </c>
      <c r="E1711" s="11">
        <f t="shared" si="0"/>
        <v>1.222426648900946E-3</v>
      </c>
      <c r="F1711" s="11">
        <f t="shared" si="1"/>
        <v>0.10852936594017751</v>
      </c>
    </row>
    <row r="1712" spans="1:6" ht="15.75" customHeight="1">
      <c r="A1712" s="5">
        <v>16</v>
      </c>
      <c r="B1712" s="7">
        <v>57</v>
      </c>
      <c r="C1712" s="7">
        <v>5924</v>
      </c>
      <c r="D1712" s="9">
        <f>+VLOOKUP(A1712,Regiones!$A$2:$C$26,3,FALSE)</f>
        <v>4999891</v>
      </c>
      <c r="E1712" s="11">
        <f t="shared" si="0"/>
        <v>1.1848258292030767E-3</v>
      </c>
      <c r="F1712" s="11">
        <f t="shared" si="1"/>
        <v>0.10971419176938059</v>
      </c>
    </row>
    <row r="1713" spans="1:6" ht="15.75" customHeight="1">
      <c r="A1713" s="5">
        <v>16</v>
      </c>
      <c r="B1713" s="7">
        <v>58</v>
      </c>
      <c r="C1713" s="7">
        <v>5674</v>
      </c>
      <c r="D1713" s="9">
        <f>+VLOOKUP(A1713,Regiones!$A$2:$C$26,3,FALSE)</f>
        <v>4999891</v>
      </c>
      <c r="E1713" s="11">
        <f t="shared" si="0"/>
        <v>1.1348247391793141E-3</v>
      </c>
      <c r="F1713" s="11">
        <f t="shared" si="1"/>
        <v>0.1108490165085599</v>
      </c>
    </row>
    <row r="1714" spans="1:6" ht="15.75" customHeight="1">
      <c r="A1714" s="5">
        <v>16</v>
      </c>
      <c r="B1714" s="7">
        <v>59</v>
      </c>
      <c r="C1714" s="7">
        <v>5377</v>
      </c>
      <c r="D1714" s="9">
        <f>+VLOOKUP(A1714,Regiones!$A$2:$C$26,3,FALSE)</f>
        <v>4999891</v>
      </c>
      <c r="E1714" s="11">
        <f t="shared" si="0"/>
        <v>1.0754234442310843E-3</v>
      </c>
      <c r="F1714" s="11">
        <f t="shared" si="1"/>
        <v>0.11192443995279099</v>
      </c>
    </row>
    <row r="1715" spans="1:6" ht="15.75" customHeight="1">
      <c r="A1715" s="5">
        <v>16</v>
      </c>
      <c r="B1715" s="7">
        <v>60</v>
      </c>
      <c r="C1715" s="7">
        <v>5567</v>
      </c>
      <c r="D1715" s="9">
        <f>+VLOOKUP(A1715,Regiones!$A$2:$C$26,3,FALSE)</f>
        <v>4999891</v>
      </c>
      <c r="E1715" s="11">
        <f t="shared" si="0"/>
        <v>1.1134242726491437E-3</v>
      </c>
      <c r="F1715" s="11">
        <f t="shared" si="1"/>
        <v>0.11303786422544013</v>
      </c>
    </row>
    <row r="1716" spans="1:6" ht="15.75" customHeight="1">
      <c r="A1716" s="5">
        <v>16</v>
      </c>
      <c r="B1716" s="7">
        <v>61</v>
      </c>
      <c r="C1716" s="7">
        <v>5135</v>
      </c>
      <c r="D1716" s="9">
        <f>+VLOOKUP(A1716,Regiones!$A$2:$C$26,3,FALSE)</f>
        <v>4999891</v>
      </c>
      <c r="E1716" s="11">
        <f t="shared" si="0"/>
        <v>1.0270223890880821E-3</v>
      </c>
      <c r="F1716" s="11">
        <f t="shared" si="1"/>
        <v>0.11406488661452821</v>
      </c>
    </row>
    <row r="1717" spans="1:6" ht="15.75" customHeight="1">
      <c r="A1717" s="5">
        <v>16</v>
      </c>
      <c r="B1717" s="7">
        <v>62</v>
      </c>
      <c r="C1717" s="7">
        <v>4905</v>
      </c>
      <c r="D1717" s="9">
        <f>+VLOOKUP(A1717,Regiones!$A$2:$C$26,3,FALSE)</f>
        <v>4999891</v>
      </c>
      <c r="E1717" s="11">
        <f t="shared" si="0"/>
        <v>9.810213862662205E-4</v>
      </c>
      <c r="F1717" s="11">
        <f t="shared" si="1"/>
        <v>0.11504590800079444</v>
      </c>
    </row>
    <row r="1718" spans="1:6" ht="15.75" customHeight="1">
      <c r="A1718" s="5">
        <v>16</v>
      </c>
      <c r="B1718" s="7">
        <v>63</v>
      </c>
      <c r="C1718" s="7">
        <v>4699</v>
      </c>
      <c r="D1718" s="9">
        <f>+VLOOKUP(A1718,Regiones!$A$2:$C$26,3,FALSE)</f>
        <v>4999891</v>
      </c>
      <c r="E1718" s="11">
        <f t="shared" si="0"/>
        <v>9.3982048808664029E-4</v>
      </c>
      <c r="F1718" s="11">
        <f t="shared" si="1"/>
        <v>0.11598572848888107</v>
      </c>
    </row>
    <row r="1719" spans="1:6" ht="15.75" customHeight="1">
      <c r="A1719" s="5">
        <v>16</v>
      </c>
      <c r="B1719" s="7">
        <v>64</v>
      </c>
      <c r="C1719" s="7">
        <v>4392</v>
      </c>
      <c r="D1719" s="9">
        <f>+VLOOKUP(A1719,Regiones!$A$2:$C$26,3,FALSE)</f>
        <v>4999891</v>
      </c>
      <c r="E1719" s="11">
        <f t="shared" si="0"/>
        <v>8.7841914953745996E-4</v>
      </c>
      <c r="F1719" s="11">
        <f t="shared" si="1"/>
        <v>0.11686414763841853</v>
      </c>
    </row>
    <row r="1720" spans="1:6" ht="15.75" customHeight="1">
      <c r="A1720" s="5">
        <v>16</v>
      </c>
      <c r="B1720" s="7">
        <v>65</v>
      </c>
      <c r="C1720" s="7">
        <v>4396</v>
      </c>
      <c r="D1720" s="9">
        <f>+VLOOKUP(A1720,Regiones!$A$2:$C$26,3,FALSE)</f>
        <v>4999891</v>
      </c>
      <c r="E1720" s="11">
        <f t="shared" si="0"/>
        <v>8.7921916697784007E-4</v>
      </c>
      <c r="F1720" s="11">
        <f t="shared" si="1"/>
        <v>0.11774336680539636</v>
      </c>
    </row>
    <row r="1721" spans="1:6" ht="15.75" customHeight="1">
      <c r="A1721" s="5">
        <v>16</v>
      </c>
      <c r="B1721" s="7">
        <v>66</v>
      </c>
      <c r="C1721" s="7">
        <v>3857</v>
      </c>
      <c r="D1721" s="9">
        <f>+VLOOKUP(A1721,Regiones!$A$2:$C$26,3,FALSE)</f>
        <v>4999891</v>
      </c>
      <c r="E1721" s="11">
        <f t="shared" si="0"/>
        <v>7.7141681688660808E-4</v>
      </c>
      <c r="F1721" s="11">
        <f t="shared" si="1"/>
        <v>0.11851478362228297</v>
      </c>
    </row>
    <row r="1722" spans="1:6" ht="15.75" customHeight="1">
      <c r="A1722" s="5">
        <v>16</v>
      </c>
      <c r="B1722" s="7">
        <v>67</v>
      </c>
      <c r="C1722" s="7">
        <v>3793</v>
      </c>
      <c r="D1722" s="9">
        <f>+VLOOKUP(A1722,Regiones!$A$2:$C$26,3,FALSE)</f>
        <v>4999891</v>
      </c>
      <c r="E1722" s="11">
        <f t="shared" si="0"/>
        <v>7.5861653784052487E-4</v>
      </c>
      <c r="F1722" s="11">
        <f t="shared" si="1"/>
        <v>0.1192734001601235</v>
      </c>
    </row>
    <row r="1723" spans="1:6" ht="15.75" customHeight="1">
      <c r="A1723" s="5">
        <v>16</v>
      </c>
      <c r="B1723" s="7">
        <v>68</v>
      </c>
      <c r="C1723" s="7">
        <v>3598</v>
      </c>
      <c r="D1723" s="9">
        <f>+VLOOKUP(A1723,Regiones!$A$2:$C$26,3,FALSE)</f>
        <v>4999891</v>
      </c>
      <c r="E1723" s="11">
        <f t="shared" si="0"/>
        <v>7.1961568762199011E-4</v>
      </c>
      <c r="F1723" s="11">
        <f t="shared" si="1"/>
        <v>0.11999301584774549</v>
      </c>
    </row>
    <row r="1724" spans="1:6" ht="15.75" customHeight="1">
      <c r="A1724" s="5">
        <v>16</v>
      </c>
      <c r="B1724" s="7">
        <v>69</v>
      </c>
      <c r="C1724" s="7">
        <v>3199</v>
      </c>
      <c r="D1724" s="9">
        <f>+VLOOKUP(A1724,Regiones!$A$2:$C$26,3,FALSE)</f>
        <v>4999891</v>
      </c>
      <c r="E1724" s="11">
        <f t="shared" si="0"/>
        <v>6.3981394794406518E-4</v>
      </c>
      <c r="F1724" s="11">
        <f t="shared" si="1"/>
        <v>0.12063282979568955</v>
      </c>
    </row>
    <row r="1725" spans="1:6" ht="15.75" customHeight="1">
      <c r="A1725" s="5">
        <v>16</v>
      </c>
      <c r="B1725" s="7">
        <v>70</v>
      </c>
      <c r="C1725" s="7">
        <v>3388</v>
      </c>
      <c r="D1725" s="9">
        <f>+VLOOKUP(A1725,Regiones!$A$2:$C$26,3,FALSE)</f>
        <v>4999891</v>
      </c>
      <c r="E1725" s="11">
        <f t="shared" si="0"/>
        <v>6.7761477200202968E-4</v>
      </c>
      <c r="F1725" s="11">
        <f t="shared" si="1"/>
        <v>0.12131044456769158</v>
      </c>
    </row>
    <row r="1726" spans="1:6" ht="15.75" customHeight="1">
      <c r="A1726" s="5">
        <v>16</v>
      </c>
      <c r="B1726" s="7">
        <v>71</v>
      </c>
      <c r="C1726" s="7">
        <v>2765</v>
      </c>
      <c r="D1726" s="9">
        <f>+VLOOKUP(A1726,Regiones!$A$2:$C$26,3,FALSE)</f>
        <v>4999891</v>
      </c>
      <c r="E1726" s="11">
        <f t="shared" si="0"/>
        <v>5.5301205566281341E-4</v>
      </c>
      <c r="F1726" s="11">
        <f t="shared" si="1"/>
        <v>0.12186345662335439</v>
      </c>
    </row>
    <row r="1727" spans="1:6" ht="15.75" customHeight="1">
      <c r="A1727" s="5">
        <v>16</v>
      </c>
      <c r="B1727" s="7">
        <v>72</v>
      </c>
      <c r="C1727" s="7">
        <v>2710</v>
      </c>
      <c r="D1727" s="9">
        <f>+VLOOKUP(A1727,Regiones!$A$2:$C$26,3,FALSE)</f>
        <v>4999891</v>
      </c>
      <c r="E1727" s="11">
        <f t="shared" si="0"/>
        <v>5.4201181585758571E-4</v>
      </c>
      <c r="F1727" s="11">
        <f t="shared" si="1"/>
        <v>0.12240546843921198</v>
      </c>
    </row>
    <row r="1728" spans="1:6" ht="15.75" customHeight="1">
      <c r="A1728" s="5">
        <v>16</v>
      </c>
      <c r="B1728" s="7">
        <v>73</v>
      </c>
      <c r="C1728" s="7">
        <v>2558</v>
      </c>
      <c r="D1728" s="9">
        <f>+VLOOKUP(A1728,Regiones!$A$2:$C$26,3,FALSE)</f>
        <v>4999891</v>
      </c>
      <c r="E1728" s="11">
        <f t="shared" si="0"/>
        <v>5.1161115312313812E-4</v>
      </c>
      <c r="F1728" s="11">
        <f t="shared" si="1"/>
        <v>0.12291707959233511</v>
      </c>
    </row>
    <row r="1729" spans="1:6" ht="15.75" customHeight="1">
      <c r="A1729" s="5">
        <v>16</v>
      </c>
      <c r="B1729" s="7">
        <v>74</v>
      </c>
      <c r="C1729" s="7">
        <v>2446</v>
      </c>
      <c r="D1729" s="9">
        <f>+VLOOKUP(A1729,Regiones!$A$2:$C$26,3,FALSE)</f>
        <v>4999891</v>
      </c>
      <c r="E1729" s="11">
        <f t="shared" si="0"/>
        <v>4.8921066479249244E-4</v>
      </c>
      <c r="F1729" s="11">
        <f t="shared" si="1"/>
        <v>0.1234062902571276</v>
      </c>
    </row>
    <row r="1730" spans="1:6" ht="15.75" customHeight="1">
      <c r="A1730" s="5">
        <v>16</v>
      </c>
      <c r="B1730" s="7">
        <v>75</v>
      </c>
      <c r="C1730" s="7">
        <v>2357</v>
      </c>
      <c r="D1730" s="9">
        <f>+VLOOKUP(A1730,Regiones!$A$2:$C$26,3,FALSE)</f>
        <v>4999891</v>
      </c>
      <c r="E1730" s="11">
        <f t="shared" si="0"/>
        <v>4.7141027674403303E-4</v>
      </c>
      <c r="F1730" s="11">
        <f t="shared" si="1"/>
        <v>0.12387770053387163</v>
      </c>
    </row>
    <row r="1731" spans="1:6" ht="15.75" customHeight="1">
      <c r="A1731" s="5">
        <v>16</v>
      </c>
      <c r="B1731" s="7">
        <v>76</v>
      </c>
      <c r="C1731" s="7">
        <v>2110</v>
      </c>
      <c r="D1731" s="9">
        <f>+VLOOKUP(A1731,Regiones!$A$2:$C$26,3,FALSE)</f>
        <v>4999891</v>
      </c>
      <c r="E1731" s="11">
        <f t="shared" si="0"/>
        <v>4.2200919980055565E-4</v>
      </c>
      <c r="F1731" s="11">
        <f t="shared" si="1"/>
        <v>0.12429970973367219</v>
      </c>
    </row>
    <row r="1732" spans="1:6" ht="15.75" customHeight="1">
      <c r="A1732" s="5">
        <v>16</v>
      </c>
      <c r="B1732" s="7">
        <v>77</v>
      </c>
      <c r="C1732" s="7">
        <v>1935</v>
      </c>
      <c r="D1732" s="9">
        <f>+VLOOKUP(A1732,Regiones!$A$2:$C$26,3,FALSE)</f>
        <v>4999891</v>
      </c>
      <c r="E1732" s="11">
        <f t="shared" si="0"/>
        <v>3.870084367839219E-4</v>
      </c>
      <c r="F1732" s="11">
        <f t="shared" si="1"/>
        <v>0.12468671817045611</v>
      </c>
    </row>
    <row r="1733" spans="1:6" ht="15.75" customHeight="1">
      <c r="A1733" s="5">
        <v>16</v>
      </c>
      <c r="B1733" s="7">
        <v>78</v>
      </c>
      <c r="C1733" s="7">
        <v>1894</v>
      </c>
      <c r="D1733" s="9">
        <f>+VLOOKUP(A1733,Regiones!$A$2:$C$26,3,FALSE)</f>
        <v>4999891</v>
      </c>
      <c r="E1733" s="11">
        <f t="shared" si="0"/>
        <v>3.7880825802002484E-4</v>
      </c>
      <c r="F1733" s="11">
        <f t="shared" si="1"/>
        <v>0.12506552642847613</v>
      </c>
    </row>
    <row r="1734" spans="1:6" ht="15.75" customHeight="1">
      <c r="A1734" s="5">
        <v>16</v>
      </c>
      <c r="B1734" s="7">
        <v>79</v>
      </c>
      <c r="C1734" s="7">
        <v>1773</v>
      </c>
      <c r="D1734" s="9">
        <f>+VLOOKUP(A1734,Regiones!$A$2:$C$26,3,FALSE)</f>
        <v>4999891</v>
      </c>
      <c r="E1734" s="11">
        <f t="shared" si="0"/>
        <v>3.5460773044852377E-4</v>
      </c>
      <c r="F1734" s="11">
        <f t="shared" si="1"/>
        <v>0.12542013415892464</v>
      </c>
    </row>
    <row r="1735" spans="1:6" ht="15.75" customHeight="1">
      <c r="A1735" s="5">
        <v>16</v>
      </c>
      <c r="B1735" s="7">
        <v>80</v>
      </c>
      <c r="C1735" s="7">
        <v>1730</v>
      </c>
      <c r="D1735" s="9">
        <f>+VLOOKUP(A1735,Regiones!$A$2:$C$26,3,FALSE)</f>
        <v>4999891</v>
      </c>
      <c r="E1735" s="11">
        <f t="shared" si="0"/>
        <v>3.460075429644366E-4</v>
      </c>
      <c r="F1735" s="11">
        <f t="shared" si="1"/>
        <v>0.12576614170188907</v>
      </c>
    </row>
    <row r="1736" spans="1:6" ht="15.75" customHeight="1">
      <c r="A1736" s="5">
        <v>16</v>
      </c>
      <c r="B1736" s="7">
        <v>81</v>
      </c>
      <c r="C1736" s="7">
        <v>1397</v>
      </c>
      <c r="D1736" s="9">
        <f>+VLOOKUP(A1736,Regiones!$A$2:$C$26,3,FALSE)</f>
        <v>4999891</v>
      </c>
      <c r="E1736" s="11">
        <f t="shared" si="0"/>
        <v>2.7940609105278494E-4</v>
      </c>
      <c r="F1736" s="11">
        <f t="shared" si="1"/>
        <v>0.12604554779294186</v>
      </c>
    </row>
    <row r="1737" spans="1:6" ht="15.75" customHeight="1">
      <c r="A1737" s="5">
        <v>16</v>
      </c>
      <c r="B1737" s="7">
        <v>82</v>
      </c>
      <c r="C1737" s="7">
        <v>1349</v>
      </c>
      <c r="D1737" s="9">
        <f>+VLOOKUP(A1737,Regiones!$A$2:$C$26,3,FALSE)</f>
        <v>4999891</v>
      </c>
      <c r="E1737" s="11">
        <f t="shared" si="0"/>
        <v>2.6980588176822253E-4</v>
      </c>
      <c r="F1737" s="11">
        <f t="shared" si="1"/>
        <v>0.12631535367471008</v>
      </c>
    </row>
    <row r="1738" spans="1:6" ht="15.75" customHeight="1">
      <c r="A1738" s="5">
        <v>16</v>
      </c>
      <c r="B1738" s="7">
        <v>83</v>
      </c>
      <c r="C1738" s="7">
        <v>1190</v>
      </c>
      <c r="D1738" s="9">
        <f>+VLOOKUP(A1738,Regiones!$A$2:$C$26,3,FALSE)</f>
        <v>4999891</v>
      </c>
      <c r="E1738" s="11">
        <f t="shared" si="0"/>
        <v>2.3800518851310959E-4</v>
      </c>
      <c r="F1738" s="11">
        <f t="shared" si="1"/>
        <v>0.12655335886322319</v>
      </c>
    </row>
    <row r="1739" spans="1:6" ht="15.75" customHeight="1">
      <c r="A1739" s="5">
        <v>16</v>
      </c>
      <c r="B1739" s="7">
        <v>84</v>
      </c>
      <c r="C1739" s="7">
        <v>1055</v>
      </c>
      <c r="D1739" s="9">
        <f>+VLOOKUP(A1739,Regiones!$A$2:$C$26,3,FALSE)</f>
        <v>4999891</v>
      </c>
      <c r="E1739" s="11">
        <f t="shared" si="0"/>
        <v>2.1100459990027782E-4</v>
      </c>
      <c r="F1739" s="11">
        <f t="shared" si="1"/>
        <v>0.12676436346312348</v>
      </c>
    </row>
    <row r="1740" spans="1:6" ht="15.75" customHeight="1">
      <c r="A1740" s="5">
        <v>16</v>
      </c>
      <c r="B1740" s="7">
        <v>85</v>
      </c>
      <c r="C1740" s="7">
        <v>912</v>
      </c>
      <c r="D1740" s="9">
        <f>+VLOOKUP(A1740,Regiones!$A$2:$C$26,3,FALSE)</f>
        <v>4999891</v>
      </c>
      <c r="E1740" s="11">
        <f t="shared" si="0"/>
        <v>1.8240397640668566E-4</v>
      </c>
      <c r="F1740" s="11">
        <f t="shared" si="1"/>
        <v>0.12694676743953015</v>
      </c>
    </row>
    <row r="1741" spans="1:6" ht="15.75" customHeight="1">
      <c r="A1741" s="5">
        <v>16</v>
      </c>
      <c r="B1741" s="7">
        <v>86</v>
      </c>
      <c r="C1741" s="7">
        <v>786</v>
      </c>
      <c r="D1741" s="9">
        <f>+VLOOKUP(A1741,Regiones!$A$2:$C$26,3,FALSE)</f>
        <v>4999891</v>
      </c>
      <c r="E1741" s="11">
        <f t="shared" si="0"/>
        <v>1.5720342703470934E-4</v>
      </c>
      <c r="F1741" s="11">
        <f t="shared" si="1"/>
        <v>0.12710397086656486</v>
      </c>
    </row>
    <row r="1742" spans="1:6" ht="15.75" customHeight="1">
      <c r="A1742" s="5">
        <v>16</v>
      </c>
      <c r="B1742" s="7">
        <v>87</v>
      </c>
      <c r="C1742" s="7">
        <v>641</v>
      </c>
      <c r="D1742" s="9">
        <f>+VLOOKUP(A1742,Regiones!$A$2:$C$26,3,FALSE)</f>
        <v>4999891</v>
      </c>
      <c r="E1742" s="11">
        <f t="shared" si="0"/>
        <v>1.282027948209271E-4</v>
      </c>
      <c r="F1742" s="11">
        <f t="shared" si="1"/>
        <v>0.12723217366138578</v>
      </c>
    </row>
    <row r="1743" spans="1:6" ht="15.75" customHeight="1">
      <c r="A1743" s="5">
        <v>16</v>
      </c>
      <c r="B1743" s="7">
        <v>88</v>
      </c>
      <c r="C1743" s="7">
        <v>559</v>
      </c>
      <c r="D1743" s="9">
        <f>+VLOOKUP(A1743,Regiones!$A$2:$C$26,3,FALSE)</f>
        <v>4999891</v>
      </c>
      <c r="E1743" s="11">
        <f t="shared" si="0"/>
        <v>1.1180243729313299E-4</v>
      </c>
      <c r="F1743" s="11">
        <f t="shared" si="1"/>
        <v>0.12734397609867892</v>
      </c>
    </row>
    <row r="1744" spans="1:6" ht="15.75" customHeight="1">
      <c r="A1744" s="5">
        <v>16</v>
      </c>
      <c r="B1744" s="7">
        <v>89</v>
      </c>
      <c r="C1744" s="7">
        <v>434</v>
      </c>
      <c r="D1744" s="9">
        <f>+VLOOKUP(A1744,Regiones!$A$2:$C$26,3,FALSE)</f>
        <v>4999891</v>
      </c>
      <c r="E1744" s="11">
        <f t="shared" si="0"/>
        <v>8.6801892281251731E-5</v>
      </c>
      <c r="F1744" s="11">
        <f t="shared" si="1"/>
        <v>0.12743077799096017</v>
      </c>
    </row>
    <row r="1745" spans="1:6" ht="15.75" customHeight="1">
      <c r="A1745" s="5">
        <v>16</v>
      </c>
      <c r="B1745" s="7">
        <v>90</v>
      </c>
      <c r="C1745" s="7">
        <v>406</v>
      </c>
      <c r="D1745" s="9">
        <f>+VLOOKUP(A1745,Regiones!$A$2:$C$26,3,FALSE)</f>
        <v>4999891</v>
      </c>
      <c r="E1745" s="11">
        <f t="shared" si="0"/>
        <v>8.1201770198590327E-5</v>
      </c>
      <c r="F1745" s="11">
        <f t="shared" si="1"/>
        <v>0.12751197976115877</v>
      </c>
    </row>
    <row r="1746" spans="1:6" ht="15.75" customHeight="1">
      <c r="A1746" s="5">
        <v>16</v>
      </c>
      <c r="B1746" s="7">
        <v>91</v>
      </c>
      <c r="C1746" s="7">
        <v>301</v>
      </c>
      <c r="D1746" s="9">
        <f>+VLOOKUP(A1746,Regiones!$A$2:$C$26,3,FALSE)</f>
        <v>4999891</v>
      </c>
      <c r="E1746" s="11">
        <f t="shared" si="0"/>
        <v>6.0201312388610072E-5</v>
      </c>
      <c r="F1746" s="11">
        <f t="shared" si="1"/>
        <v>0.12757218107354737</v>
      </c>
    </row>
    <row r="1747" spans="1:6" ht="15.75" customHeight="1">
      <c r="A1747" s="5">
        <v>16</v>
      </c>
      <c r="B1747" s="7">
        <v>92</v>
      </c>
      <c r="C1747" s="7">
        <v>221</v>
      </c>
      <c r="D1747" s="9">
        <f>+VLOOKUP(A1747,Regiones!$A$2:$C$26,3,FALSE)</f>
        <v>4999891</v>
      </c>
      <c r="E1747" s="11">
        <f t="shared" si="0"/>
        <v>4.4200963581006066E-5</v>
      </c>
      <c r="F1747" s="11">
        <f t="shared" si="1"/>
        <v>0.12761638203712838</v>
      </c>
    </row>
    <row r="1748" spans="1:6" ht="15.75" customHeight="1">
      <c r="A1748" s="5">
        <v>16</v>
      </c>
      <c r="B1748" s="7">
        <v>93</v>
      </c>
      <c r="C1748" s="7">
        <v>149</v>
      </c>
      <c r="D1748" s="9">
        <f>+VLOOKUP(A1748,Regiones!$A$2:$C$26,3,FALSE)</f>
        <v>4999891</v>
      </c>
      <c r="E1748" s="11">
        <f t="shared" si="0"/>
        <v>2.9800649654162462E-5</v>
      </c>
      <c r="F1748" s="11">
        <f t="shared" si="1"/>
        <v>0.12764618268678254</v>
      </c>
    </row>
    <row r="1749" spans="1:6" ht="15.75" customHeight="1">
      <c r="A1749" s="5">
        <v>16</v>
      </c>
      <c r="B1749" s="7">
        <v>94</v>
      </c>
      <c r="C1749" s="7">
        <v>124</v>
      </c>
      <c r="D1749" s="9">
        <f>+VLOOKUP(A1749,Regiones!$A$2:$C$26,3,FALSE)</f>
        <v>4999891</v>
      </c>
      <c r="E1749" s="11">
        <f t="shared" si="0"/>
        <v>2.4800540651786209E-5</v>
      </c>
      <c r="F1749" s="11">
        <f t="shared" si="1"/>
        <v>0.12767098322743434</v>
      </c>
    </row>
    <row r="1750" spans="1:6" ht="15.75" customHeight="1">
      <c r="A1750" s="5">
        <v>16</v>
      </c>
      <c r="B1750" s="7">
        <v>95</v>
      </c>
      <c r="C1750" s="7">
        <v>97</v>
      </c>
      <c r="D1750" s="9">
        <f>+VLOOKUP(A1750,Regiones!$A$2:$C$26,3,FALSE)</f>
        <v>4999891</v>
      </c>
      <c r="E1750" s="11">
        <f t="shared" si="0"/>
        <v>1.9400422929219858E-5</v>
      </c>
      <c r="F1750" s="11">
        <f t="shared" si="1"/>
        <v>0.12769038365036356</v>
      </c>
    </row>
    <row r="1751" spans="1:6" ht="15.75" customHeight="1">
      <c r="A1751" s="5">
        <v>16</v>
      </c>
      <c r="B1751" s="7">
        <v>96</v>
      </c>
      <c r="C1751" s="7">
        <v>75</v>
      </c>
      <c r="D1751" s="9">
        <f>+VLOOKUP(A1751,Regiones!$A$2:$C$26,3,FALSE)</f>
        <v>4999891</v>
      </c>
      <c r="E1751" s="11">
        <f t="shared" si="0"/>
        <v>1.5000327007128756E-5</v>
      </c>
      <c r="F1751" s="11">
        <f t="shared" si="1"/>
        <v>0.12770538397737069</v>
      </c>
    </row>
    <row r="1752" spans="1:6" ht="15.75" customHeight="1">
      <c r="A1752" s="5">
        <v>16</v>
      </c>
      <c r="B1752" s="7">
        <v>97</v>
      </c>
      <c r="C1752" s="7">
        <v>47</v>
      </c>
      <c r="D1752" s="9">
        <f>+VLOOKUP(A1752,Regiones!$A$2:$C$26,3,FALSE)</f>
        <v>4999891</v>
      </c>
      <c r="E1752" s="11">
        <f t="shared" si="0"/>
        <v>9.4002049244673537E-6</v>
      </c>
      <c r="F1752" s="11">
        <f t="shared" si="1"/>
        <v>0.12771478418229515</v>
      </c>
    </row>
    <row r="1753" spans="1:6" ht="15.75" customHeight="1">
      <c r="A1753" s="5">
        <v>16</v>
      </c>
      <c r="B1753" s="7">
        <v>98</v>
      </c>
      <c r="C1753" s="7">
        <v>23</v>
      </c>
      <c r="D1753" s="9">
        <f>+VLOOKUP(A1753,Regiones!$A$2:$C$26,3,FALSE)</f>
        <v>4999891</v>
      </c>
      <c r="E1753" s="11">
        <f t="shared" si="0"/>
        <v>4.6001002821861518E-6</v>
      </c>
      <c r="F1753" s="11">
        <f t="shared" si="1"/>
        <v>0.12771938428257734</v>
      </c>
    </row>
    <row r="1754" spans="1:6" ht="15.75" customHeight="1">
      <c r="A1754" s="5">
        <v>16</v>
      </c>
      <c r="B1754" s="7">
        <v>99</v>
      </c>
      <c r="C1754" s="7">
        <v>19</v>
      </c>
      <c r="D1754" s="9">
        <f>+VLOOKUP(A1754,Regiones!$A$2:$C$26,3,FALSE)</f>
        <v>4999891</v>
      </c>
      <c r="E1754" s="11">
        <f t="shared" si="0"/>
        <v>3.8000828418059512E-6</v>
      </c>
      <c r="F1754" s="11">
        <f t="shared" si="1"/>
        <v>0.12772318436541916</v>
      </c>
    </row>
    <row r="1755" spans="1:6" ht="15.75" customHeight="1">
      <c r="A1755" s="5">
        <v>16</v>
      </c>
      <c r="B1755" s="7">
        <v>100</v>
      </c>
      <c r="C1755" s="7">
        <v>22</v>
      </c>
      <c r="D1755" s="9">
        <f>+VLOOKUP(A1755,Regiones!$A$2:$C$26,3,FALSE)</f>
        <v>4999891</v>
      </c>
      <c r="E1755" s="11">
        <f t="shared" si="0"/>
        <v>4.4000959220911016E-6</v>
      </c>
      <c r="F1755" s="11">
        <f t="shared" si="1"/>
        <v>0.12772758446134125</v>
      </c>
    </row>
    <row r="1756" spans="1:6" ht="15.75" customHeight="1">
      <c r="A1756" s="5">
        <v>16</v>
      </c>
      <c r="B1756" s="7">
        <v>101</v>
      </c>
      <c r="C1756" s="7">
        <v>8</v>
      </c>
      <c r="D1756" s="9">
        <f>+VLOOKUP(A1756,Regiones!$A$2:$C$26,3,FALSE)</f>
        <v>4999891</v>
      </c>
      <c r="E1756" s="11">
        <f t="shared" si="0"/>
        <v>1.6000348807604006E-6</v>
      </c>
      <c r="F1756" s="11">
        <f t="shared" si="1"/>
        <v>0.127729184496222</v>
      </c>
    </row>
    <row r="1757" spans="1:6" ht="15.75" customHeight="1">
      <c r="A1757" s="5">
        <v>16</v>
      </c>
      <c r="B1757" s="7">
        <v>102</v>
      </c>
      <c r="C1757" s="7">
        <v>3</v>
      </c>
      <c r="D1757" s="9">
        <f>+VLOOKUP(A1757,Regiones!$A$2:$C$26,3,FALSE)</f>
        <v>4999891</v>
      </c>
      <c r="E1757" s="11">
        <f t="shared" si="0"/>
        <v>6.0001308028515024E-7</v>
      </c>
      <c r="F1757" s="11">
        <f t="shared" si="1"/>
        <v>0.12772978450930228</v>
      </c>
    </row>
    <row r="1758" spans="1:6" ht="15.75" customHeight="1">
      <c r="A1758" s="5">
        <v>16</v>
      </c>
      <c r="B1758" s="7">
        <v>103</v>
      </c>
      <c r="C1758" s="7">
        <v>3</v>
      </c>
      <c r="D1758" s="9">
        <f>+VLOOKUP(A1758,Regiones!$A$2:$C$26,3,FALSE)</f>
        <v>4999891</v>
      </c>
      <c r="E1758" s="11">
        <f t="shared" si="0"/>
        <v>6.0001308028515024E-7</v>
      </c>
      <c r="F1758" s="11">
        <f t="shared" si="1"/>
        <v>0.12773038452238256</v>
      </c>
    </row>
    <row r="1759" spans="1:6" ht="15.75" customHeight="1">
      <c r="A1759" s="5">
        <v>16</v>
      </c>
      <c r="B1759" s="7">
        <v>104</v>
      </c>
      <c r="C1759" s="7">
        <v>2</v>
      </c>
      <c r="D1759" s="9">
        <f>+VLOOKUP(A1759,Regiones!$A$2:$C$26,3,FALSE)</f>
        <v>4999891</v>
      </c>
      <c r="E1759" s="11">
        <f t="shared" si="0"/>
        <v>4.0000872019010014E-7</v>
      </c>
      <c r="F1759" s="11">
        <f t="shared" si="1"/>
        <v>0.12773078453110276</v>
      </c>
    </row>
    <row r="1760" spans="1:6" ht="15.75" customHeight="1">
      <c r="A1760" s="5">
        <v>16</v>
      </c>
      <c r="B1760" s="7">
        <v>105</v>
      </c>
      <c r="C1760" s="7">
        <v>1</v>
      </c>
      <c r="D1760" s="9">
        <f>+VLOOKUP(A1760,Regiones!$A$2:$C$26,3,FALSE)</f>
        <v>4999891</v>
      </c>
      <c r="E1760" s="11">
        <f t="shared" si="0"/>
        <v>2.0000436009505007E-7</v>
      </c>
      <c r="F1760" s="11">
        <f t="shared" si="1"/>
        <v>0.12773098453546286</v>
      </c>
    </row>
    <row r="1761" spans="1:6" ht="15.75" customHeight="1">
      <c r="A1761" s="5">
        <v>16</v>
      </c>
      <c r="B1761" s="7">
        <v>109</v>
      </c>
      <c r="C1761" s="7">
        <v>2</v>
      </c>
      <c r="D1761" s="9">
        <f>+VLOOKUP(A1761,Regiones!$A$2:$C$26,3,FALSE)</f>
        <v>4999891</v>
      </c>
      <c r="E1761" s="11">
        <f t="shared" si="0"/>
        <v>4.0000872019010014E-7</v>
      </c>
      <c r="F1761" s="11">
        <f t="shared" si="1"/>
        <v>0.12773138454418306</v>
      </c>
    </row>
    <row r="1762" spans="1:6" ht="15.75" customHeight="1">
      <c r="A1762" s="5">
        <v>16</v>
      </c>
      <c r="B1762" s="7">
        <v>110</v>
      </c>
      <c r="C1762" s="7">
        <v>2</v>
      </c>
      <c r="D1762" s="9">
        <f>+VLOOKUP(A1762,Regiones!$A$2:$C$26,3,FALSE)</f>
        <v>4999891</v>
      </c>
      <c r="E1762" s="11">
        <f t="shared" si="0"/>
        <v>4.0000872019010014E-7</v>
      </c>
      <c r="F1762" s="11">
        <f t="shared" si="1"/>
        <v>0.12773178455290327</v>
      </c>
    </row>
    <row r="1763" spans="1:6" ht="15.75" customHeight="1">
      <c r="A1763" s="5">
        <v>17</v>
      </c>
      <c r="B1763" s="7">
        <v>0</v>
      </c>
      <c r="C1763" s="7">
        <v>10339</v>
      </c>
      <c r="D1763" s="9">
        <f>+VLOOKUP(A1763,Regiones!$A$2:$C$26,3,FALSE)</f>
        <v>1072276</v>
      </c>
      <c r="E1763" s="11">
        <f t="shared" si="0"/>
        <v>9.6421070694485377E-3</v>
      </c>
      <c r="F1763" s="11">
        <f t="shared" si="1"/>
        <v>9.6421070694485377E-3</v>
      </c>
    </row>
    <row r="1764" spans="1:6" ht="15.75" customHeight="1">
      <c r="A1764" s="5">
        <v>17</v>
      </c>
      <c r="B1764" s="7">
        <v>1</v>
      </c>
      <c r="C1764" s="7">
        <v>10282</v>
      </c>
      <c r="D1764" s="9">
        <f>+VLOOKUP(A1764,Regiones!$A$2:$C$26,3,FALSE)</f>
        <v>1072276</v>
      </c>
      <c r="E1764" s="11">
        <f t="shared" si="0"/>
        <v>9.588949113847554E-3</v>
      </c>
      <c r="F1764" s="11">
        <f t="shared" si="1"/>
        <v>1.923105618329609E-2</v>
      </c>
    </row>
    <row r="1765" spans="1:6" ht="15.75" customHeight="1">
      <c r="A1765" s="5">
        <v>17</v>
      </c>
      <c r="B1765" s="7">
        <v>2</v>
      </c>
      <c r="C1765" s="7">
        <v>10288</v>
      </c>
      <c r="D1765" s="9">
        <f>+VLOOKUP(A1765,Regiones!$A$2:$C$26,3,FALSE)</f>
        <v>1072276</v>
      </c>
      <c r="E1765" s="11">
        <f t="shared" si="0"/>
        <v>9.5945446881213411E-3</v>
      </c>
      <c r="F1765" s="11">
        <f t="shared" si="1"/>
        <v>2.8825600871417431E-2</v>
      </c>
    </row>
    <row r="1766" spans="1:6" ht="15.75" customHeight="1">
      <c r="A1766" s="5">
        <v>17</v>
      </c>
      <c r="B1766" s="7">
        <v>3</v>
      </c>
      <c r="C1766" s="7">
        <v>9763</v>
      </c>
      <c r="D1766" s="9">
        <f>+VLOOKUP(A1766,Regiones!$A$2:$C$26,3,FALSE)</f>
        <v>1072276</v>
      </c>
      <c r="E1766" s="11">
        <f t="shared" si="0"/>
        <v>9.1049319391649161E-3</v>
      </c>
      <c r="F1766" s="11">
        <f t="shared" si="1"/>
        <v>3.7930532810582347E-2</v>
      </c>
    </row>
    <row r="1767" spans="1:6" ht="15.75" customHeight="1">
      <c r="A1767" s="5">
        <v>17</v>
      </c>
      <c r="B1767" s="7">
        <v>4</v>
      </c>
      <c r="C1767" s="7">
        <v>9755</v>
      </c>
      <c r="D1767" s="9">
        <f>+VLOOKUP(A1767,Regiones!$A$2:$C$26,3,FALSE)</f>
        <v>1072276</v>
      </c>
      <c r="E1767" s="11">
        <f t="shared" si="0"/>
        <v>9.0974711734665321E-3</v>
      </c>
      <c r="F1767" s="11">
        <f t="shared" si="1"/>
        <v>4.7028003984048883E-2</v>
      </c>
    </row>
    <row r="1768" spans="1:6" ht="15.75" customHeight="1">
      <c r="A1768" s="5">
        <v>17</v>
      </c>
      <c r="B1768" s="7">
        <v>5</v>
      </c>
      <c r="C1768" s="7">
        <v>9453</v>
      </c>
      <c r="D1768" s="9">
        <f>+VLOOKUP(A1768,Regiones!$A$2:$C$26,3,FALSE)</f>
        <v>1072276</v>
      </c>
      <c r="E1768" s="11">
        <f t="shared" si="0"/>
        <v>8.8158272683525503E-3</v>
      </c>
      <c r="F1768" s="11">
        <f t="shared" si="1"/>
        <v>5.584383125240143E-2</v>
      </c>
    </row>
    <row r="1769" spans="1:6" ht="15.75" customHeight="1">
      <c r="A1769" s="5">
        <v>17</v>
      </c>
      <c r="B1769" s="7">
        <v>6</v>
      </c>
      <c r="C1769" s="7">
        <v>9109</v>
      </c>
      <c r="D1769" s="9">
        <f>+VLOOKUP(A1769,Regiones!$A$2:$C$26,3,FALSE)</f>
        <v>1072276</v>
      </c>
      <c r="E1769" s="11">
        <f t="shared" si="0"/>
        <v>8.4950143433220552E-3</v>
      </c>
      <c r="F1769" s="11">
        <f t="shared" si="1"/>
        <v>6.433884559572349E-2</v>
      </c>
    </row>
    <row r="1770" spans="1:6" ht="15.75" customHeight="1">
      <c r="A1770" s="5">
        <v>17</v>
      </c>
      <c r="B1770" s="7">
        <v>7</v>
      </c>
      <c r="C1770" s="7">
        <v>8811</v>
      </c>
      <c r="D1770" s="9">
        <f>+VLOOKUP(A1770,Regiones!$A$2:$C$26,3,FALSE)</f>
        <v>1072276</v>
      </c>
      <c r="E1770" s="11">
        <f t="shared" si="0"/>
        <v>8.2171008210572653E-3</v>
      </c>
      <c r="F1770" s="11">
        <f t="shared" si="1"/>
        <v>7.2555946416780759E-2</v>
      </c>
    </row>
    <row r="1771" spans="1:6" ht="15.75" customHeight="1">
      <c r="A1771" s="5">
        <v>17</v>
      </c>
      <c r="B1771" s="7">
        <v>8</v>
      </c>
      <c r="C1771" s="7">
        <v>9170</v>
      </c>
      <c r="D1771" s="9">
        <f>+VLOOKUP(A1771,Regiones!$A$2:$C$26,3,FALSE)</f>
        <v>1072276</v>
      </c>
      <c r="E1771" s="11">
        <f t="shared" si="0"/>
        <v>8.5519026817722308E-3</v>
      </c>
      <c r="F1771" s="11">
        <f t="shared" si="1"/>
        <v>8.1107849098552995E-2</v>
      </c>
    </row>
    <row r="1772" spans="1:6" ht="15.75" customHeight="1">
      <c r="A1772" s="5">
        <v>17</v>
      </c>
      <c r="B1772" s="7">
        <v>9</v>
      </c>
      <c r="C1772" s="7">
        <v>9228</v>
      </c>
      <c r="D1772" s="9">
        <f>+VLOOKUP(A1772,Regiones!$A$2:$C$26,3,FALSE)</f>
        <v>1072276</v>
      </c>
      <c r="E1772" s="11">
        <f t="shared" si="0"/>
        <v>8.605993233085512E-3</v>
      </c>
      <c r="F1772" s="11">
        <f t="shared" si="1"/>
        <v>8.971384233163851E-2</v>
      </c>
    </row>
    <row r="1773" spans="1:6" ht="15.75" customHeight="1">
      <c r="A1773" s="5">
        <v>17</v>
      </c>
      <c r="B1773" s="7">
        <v>10</v>
      </c>
      <c r="C1773" s="7">
        <v>10066</v>
      </c>
      <c r="D1773" s="9">
        <f>+VLOOKUP(A1773,Regiones!$A$2:$C$26,3,FALSE)</f>
        <v>1072276</v>
      </c>
      <c r="E1773" s="11">
        <f t="shared" si="0"/>
        <v>9.3875084399911955E-3</v>
      </c>
      <c r="F1773" s="11">
        <f t="shared" si="1"/>
        <v>9.9101350771629709E-2</v>
      </c>
    </row>
    <row r="1774" spans="1:6" ht="15.75" customHeight="1">
      <c r="A1774" s="5">
        <v>17</v>
      </c>
      <c r="B1774" s="7">
        <v>11</v>
      </c>
      <c r="C1774" s="7">
        <v>9919</v>
      </c>
      <c r="D1774" s="9">
        <f>+VLOOKUP(A1774,Regiones!$A$2:$C$26,3,FALSE)</f>
        <v>1072276</v>
      </c>
      <c r="E1774" s="11">
        <f t="shared" si="0"/>
        <v>9.2504168702833966E-3</v>
      </c>
      <c r="F1774" s="11">
        <f t="shared" si="1"/>
        <v>0.10835176764191311</v>
      </c>
    </row>
    <row r="1775" spans="1:6" ht="15.75" customHeight="1">
      <c r="A1775" s="5">
        <v>17</v>
      </c>
      <c r="B1775" s="7">
        <v>12</v>
      </c>
      <c r="C1775" s="7">
        <v>9729</v>
      </c>
      <c r="D1775" s="9">
        <f>+VLOOKUP(A1775,Regiones!$A$2:$C$26,3,FALSE)</f>
        <v>1072276</v>
      </c>
      <c r="E1775" s="11">
        <f t="shared" si="0"/>
        <v>9.0732236849467868E-3</v>
      </c>
      <c r="F1775" s="11">
        <f t="shared" si="1"/>
        <v>0.11742499132685989</v>
      </c>
    </row>
    <row r="1776" spans="1:6" ht="15.75" customHeight="1">
      <c r="A1776" s="5">
        <v>17</v>
      </c>
      <c r="B1776" s="7">
        <v>13</v>
      </c>
      <c r="C1776" s="7">
        <v>10192</v>
      </c>
      <c r="D1776" s="9">
        <f>+VLOOKUP(A1776,Regiones!$A$2:$C$26,3,FALSE)</f>
        <v>1072276</v>
      </c>
      <c r="E1776" s="11">
        <f t="shared" si="0"/>
        <v>9.5050154997407387E-3</v>
      </c>
      <c r="F1776" s="11">
        <f t="shared" si="1"/>
        <v>0.12693000682660063</v>
      </c>
    </row>
    <row r="1777" spans="1:6" ht="15.75" customHeight="1">
      <c r="A1777" s="5">
        <v>17</v>
      </c>
      <c r="B1777" s="7">
        <v>14</v>
      </c>
      <c r="C1777" s="7">
        <v>10513</v>
      </c>
      <c r="D1777" s="9">
        <f>+VLOOKUP(A1777,Regiones!$A$2:$C$26,3,FALSE)</f>
        <v>1072276</v>
      </c>
      <c r="E1777" s="11">
        <f t="shared" si="0"/>
        <v>9.8043787233883812E-3</v>
      </c>
      <c r="F1777" s="11">
        <f t="shared" si="1"/>
        <v>0.13673438554998901</v>
      </c>
    </row>
    <row r="1778" spans="1:6" ht="15.75" customHeight="1">
      <c r="A1778" s="5">
        <v>17</v>
      </c>
      <c r="B1778" s="7">
        <v>15</v>
      </c>
      <c r="C1778" s="7">
        <v>10298</v>
      </c>
      <c r="D1778" s="9">
        <f>+VLOOKUP(A1778,Regiones!$A$2:$C$26,3,FALSE)</f>
        <v>1072276</v>
      </c>
      <c r="E1778" s="11">
        <f t="shared" si="0"/>
        <v>9.603870645244322E-3</v>
      </c>
      <c r="F1778" s="11">
        <f t="shared" si="1"/>
        <v>0.14633825619523333</v>
      </c>
    </row>
    <row r="1779" spans="1:6" ht="15.75" customHeight="1">
      <c r="A1779" s="5">
        <v>17</v>
      </c>
      <c r="B1779" s="7">
        <v>16</v>
      </c>
      <c r="C1779" s="7">
        <v>10306</v>
      </c>
      <c r="D1779" s="9">
        <f>+VLOOKUP(A1779,Regiones!$A$2:$C$26,3,FALSE)</f>
        <v>1072276</v>
      </c>
      <c r="E1779" s="11">
        <f t="shared" si="0"/>
        <v>9.6113314109427042E-3</v>
      </c>
      <c r="F1779" s="11">
        <f t="shared" si="1"/>
        <v>0.15594958760617603</v>
      </c>
    </row>
    <row r="1780" spans="1:6" ht="15.75" customHeight="1">
      <c r="A1780" s="5">
        <v>17</v>
      </c>
      <c r="B1780" s="7">
        <v>17</v>
      </c>
      <c r="C1780" s="7">
        <v>10417</v>
      </c>
      <c r="D1780" s="9">
        <f>+VLOOKUP(A1780,Regiones!$A$2:$C$26,3,FALSE)</f>
        <v>1072276</v>
      </c>
      <c r="E1780" s="11">
        <f t="shared" si="0"/>
        <v>9.714849535007777E-3</v>
      </c>
      <c r="F1780" s="11">
        <f t="shared" si="1"/>
        <v>0.16566443714118381</v>
      </c>
    </row>
    <row r="1781" spans="1:6" ht="15.75" customHeight="1">
      <c r="A1781" s="5">
        <v>17</v>
      </c>
      <c r="B1781" s="7">
        <v>18</v>
      </c>
      <c r="C1781" s="7">
        <v>10504</v>
      </c>
      <c r="D1781" s="9">
        <f>+VLOOKUP(A1781,Regiones!$A$2:$C$26,3,FALSE)</f>
        <v>1072276</v>
      </c>
      <c r="E1781" s="11">
        <f t="shared" si="0"/>
        <v>9.7959853619776997E-3</v>
      </c>
      <c r="F1781" s="11">
        <f t="shared" si="1"/>
        <v>0.17546042250316152</v>
      </c>
    </row>
    <row r="1782" spans="1:6" ht="15.75" customHeight="1">
      <c r="A1782" s="5">
        <v>17</v>
      </c>
      <c r="B1782" s="7">
        <v>19</v>
      </c>
      <c r="C1782" s="7">
        <v>10416</v>
      </c>
      <c r="D1782" s="9">
        <f>+VLOOKUP(A1782,Regiones!$A$2:$C$26,3,FALSE)</f>
        <v>1072276</v>
      </c>
      <c r="E1782" s="11">
        <f t="shared" si="0"/>
        <v>9.7139169392954795E-3</v>
      </c>
      <c r="F1782" s="11">
        <f t="shared" si="1"/>
        <v>0.18517433944245701</v>
      </c>
    </row>
    <row r="1783" spans="1:6" ht="15.75" customHeight="1">
      <c r="A1783" s="5">
        <v>17</v>
      </c>
      <c r="B1783" s="7">
        <v>20</v>
      </c>
      <c r="C1783" s="7">
        <v>9994</v>
      </c>
      <c r="D1783" s="9">
        <f>+VLOOKUP(A1783,Regiones!$A$2:$C$26,3,FALSE)</f>
        <v>1072276</v>
      </c>
      <c r="E1783" s="11">
        <f t="shared" si="0"/>
        <v>9.3203615487057433E-3</v>
      </c>
      <c r="F1783" s="11">
        <f t="shared" si="1"/>
        <v>0.19449470099116276</v>
      </c>
    </row>
    <row r="1784" spans="1:6" ht="15.75" customHeight="1">
      <c r="A1784" s="5">
        <v>17</v>
      </c>
      <c r="B1784" s="7">
        <v>21</v>
      </c>
      <c r="C1784" s="7">
        <v>9305</v>
      </c>
      <c r="D1784" s="9">
        <f>+VLOOKUP(A1784,Regiones!$A$2:$C$26,3,FALSE)</f>
        <v>1072276</v>
      </c>
      <c r="E1784" s="11">
        <f t="shared" si="0"/>
        <v>8.6778031029324538E-3</v>
      </c>
      <c r="F1784" s="11">
        <f t="shared" si="1"/>
        <v>0.20317250409409521</v>
      </c>
    </row>
    <row r="1785" spans="1:6" ht="15.75" customHeight="1">
      <c r="A1785" s="5">
        <v>17</v>
      </c>
      <c r="B1785" s="7">
        <v>22</v>
      </c>
      <c r="C1785" s="7">
        <v>9296</v>
      </c>
      <c r="D1785" s="9">
        <f>+VLOOKUP(A1785,Regiones!$A$2:$C$26,3,FALSE)</f>
        <v>1072276</v>
      </c>
      <c r="E1785" s="11">
        <f t="shared" si="0"/>
        <v>8.6694097415217723E-3</v>
      </c>
      <c r="F1785" s="11">
        <f t="shared" si="1"/>
        <v>0.21184191383561699</v>
      </c>
    </row>
    <row r="1786" spans="1:6" ht="15.75" customHeight="1">
      <c r="A1786" s="5">
        <v>17</v>
      </c>
      <c r="B1786" s="7">
        <v>23</v>
      </c>
      <c r="C1786" s="7">
        <v>9192</v>
      </c>
      <c r="D1786" s="9">
        <f>+VLOOKUP(A1786,Regiones!$A$2:$C$26,3,FALSE)</f>
        <v>1072276</v>
      </c>
      <c r="E1786" s="11">
        <f t="shared" si="0"/>
        <v>8.5724197874427858E-3</v>
      </c>
      <c r="F1786" s="11">
        <f t="shared" si="1"/>
        <v>0.22041433362305976</v>
      </c>
    </row>
    <row r="1787" spans="1:6" ht="15.75" customHeight="1">
      <c r="A1787" s="5">
        <v>17</v>
      </c>
      <c r="B1787" s="7">
        <v>24</v>
      </c>
      <c r="C1787" s="7">
        <v>9178</v>
      </c>
      <c r="D1787" s="9">
        <f>+VLOOKUP(A1787,Regiones!$A$2:$C$26,3,FALSE)</f>
        <v>1072276</v>
      </c>
      <c r="E1787" s="11">
        <f t="shared" si="0"/>
        <v>8.5593634474706148E-3</v>
      </c>
      <c r="F1787" s="11">
        <f t="shared" si="1"/>
        <v>0.22897369707053036</v>
      </c>
    </row>
    <row r="1788" spans="1:6" ht="15.75" customHeight="1">
      <c r="A1788" s="5">
        <v>17</v>
      </c>
      <c r="B1788" s="7">
        <v>25</v>
      </c>
      <c r="C1788" s="7">
        <v>8984</v>
      </c>
      <c r="D1788" s="9">
        <f>+VLOOKUP(A1788,Regiones!$A$2:$C$26,3,FALSE)</f>
        <v>1072276</v>
      </c>
      <c r="E1788" s="11">
        <f t="shared" si="0"/>
        <v>8.3784398792848113E-3</v>
      </c>
      <c r="F1788" s="11">
        <f t="shared" si="1"/>
        <v>0.23735213694981516</v>
      </c>
    </row>
    <row r="1789" spans="1:6" ht="15.75" customHeight="1">
      <c r="A1789" s="5">
        <v>17</v>
      </c>
      <c r="B1789" s="7">
        <v>26</v>
      </c>
      <c r="C1789" s="7">
        <v>8685</v>
      </c>
      <c r="D1789" s="9">
        <f>+VLOOKUP(A1789,Regiones!$A$2:$C$26,3,FALSE)</f>
        <v>1072276</v>
      </c>
      <c r="E1789" s="11">
        <f t="shared" si="0"/>
        <v>8.0995937613077239E-3</v>
      </c>
      <c r="F1789" s="11">
        <f t="shared" si="1"/>
        <v>0.24545173071112289</v>
      </c>
    </row>
    <row r="1790" spans="1:6" ht="15.75" customHeight="1">
      <c r="A1790" s="5">
        <v>17</v>
      </c>
      <c r="B1790" s="7">
        <v>27</v>
      </c>
      <c r="C1790" s="7">
        <v>8880</v>
      </c>
      <c r="D1790" s="9">
        <f>+VLOOKUP(A1790,Regiones!$A$2:$C$26,3,FALSE)</f>
        <v>1072276</v>
      </c>
      <c r="E1790" s="11">
        <f t="shared" si="0"/>
        <v>8.2814499252058232E-3</v>
      </c>
      <c r="F1790" s="11">
        <f t="shared" si="1"/>
        <v>0.25373318063632871</v>
      </c>
    </row>
    <row r="1791" spans="1:6" ht="15.75" customHeight="1">
      <c r="A1791" s="5">
        <v>17</v>
      </c>
      <c r="B1791" s="7">
        <v>28</v>
      </c>
      <c r="C1791" s="7">
        <v>9409</v>
      </c>
      <c r="D1791" s="9">
        <f>+VLOOKUP(A1791,Regiones!$A$2:$C$26,3,FALSE)</f>
        <v>1072276</v>
      </c>
      <c r="E1791" s="11">
        <f t="shared" si="0"/>
        <v>8.7747930570114419E-3</v>
      </c>
      <c r="F1791" s="11">
        <f t="shared" si="1"/>
        <v>0.26250797369334017</v>
      </c>
    </row>
    <row r="1792" spans="1:6" ht="15.75" customHeight="1">
      <c r="A1792" s="5">
        <v>17</v>
      </c>
      <c r="B1792" s="7">
        <v>29</v>
      </c>
      <c r="C1792" s="7">
        <v>9351</v>
      </c>
      <c r="D1792" s="9">
        <f>+VLOOKUP(A1792,Regiones!$A$2:$C$26,3,FALSE)</f>
        <v>1072276</v>
      </c>
      <c r="E1792" s="11">
        <f t="shared" si="0"/>
        <v>8.720702505698159E-3</v>
      </c>
      <c r="F1792" s="11">
        <f t="shared" si="1"/>
        <v>0.27122867619903834</v>
      </c>
    </row>
    <row r="1793" spans="1:6" ht="15.75" customHeight="1">
      <c r="A1793" s="5">
        <v>17</v>
      </c>
      <c r="B1793" s="7">
        <v>30</v>
      </c>
      <c r="C1793" s="7">
        <v>9958</v>
      </c>
      <c r="D1793" s="9">
        <f>+VLOOKUP(A1793,Regiones!$A$2:$C$26,3,FALSE)</f>
        <v>1072276</v>
      </c>
      <c r="E1793" s="11">
        <f t="shared" si="0"/>
        <v>9.2867881030630171E-3</v>
      </c>
      <c r="F1793" s="11">
        <f t="shared" si="1"/>
        <v>0.28051546430210134</v>
      </c>
    </row>
    <row r="1794" spans="1:6" ht="15.75" customHeight="1">
      <c r="A1794" s="5">
        <v>17</v>
      </c>
      <c r="B1794" s="7">
        <v>31</v>
      </c>
      <c r="C1794" s="7">
        <v>9622</v>
      </c>
      <c r="D1794" s="9">
        <f>+VLOOKUP(A1794,Regiones!$A$2:$C$26,3,FALSE)</f>
        <v>1072276</v>
      </c>
      <c r="E1794" s="11">
        <f t="shared" si="0"/>
        <v>8.9734359437309043E-3</v>
      </c>
      <c r="F1794" s="11">
        <f t="shared" si="1"/>
        <v>0.28948890024583224</v>
      </c>
    </row>
    <row r="1795" spans="1:6" ht="15.75" customHeight="1">
      <c r="A1795" s="5">
        <v>17</v>
      </c>
      <c r="B1795" s="7">
        <v>32</v>
      </c>
      <c r="C1795" s="7">
        <v>9242</v>
      </c>
      <c r="D1795" s="9">
        <f>+VLOOKUP(A1795,Regiones!$A$2:$C$26,3,FALSE)</f>
        <v>1072276</v>
      </c>
      <c r="E1795" s="11">
        <f t="shared" si="0"/>
        <v>8.6190495730576831E-3</v>
      </c>
      <c r="F1795" s="11">
        <f t="shared" si="1"/>
        <v>0.29810794981888994</v>
      </c>
    </row>
    <row r="1796" spans="1:6" ht="15.75" customHeight="1">
      <c r="A1796" s="5">
        <v>17</v>
      </c>
      <c r="B1796" s="7">
        <v>33</v>
      </c>
      <c r="C1796" s="7">
        <v>9219</v>
      </c>
      <c r="D1796" s="9">
        <f>+VLOOKUP(A1796,Regiones!$A$2:$C$26,3,FALSE)</f>
        <v>1072276</v>
      </c>
      <c r="E1796" s="11">
        <f t="shared" si="0"/>
        <v>8.5975998716748304E-3</v>
      </c>
      <c r="F1796" s="11">
        <f t="shared" si="1"/>
        <v>0.30670554969056479</v>
      </c>
    </row>
    <row r="1797" spans="1:6" ht="15.75" customHeight="1">
      <c r="A1797" s="5">
        <v>17</v>
      </c>
      <c r="B1797" s="7">
        <v>34</v>
      </c>
      <c r="C1797" s="7">
        <v>8549</v>
      </c>
      <c r="D1797" s="9">
        <f>+VLOOKUP(A1797,Regiones!$A$2:$C$26,3,FALSE)</f>
        <v>1072276</v>
      </c>
      <c r="E1797" s="11">
        <f t="shared" si="0"/>
        <v>7.9727607444352016E-3</v>
      </c>
      <c r="F1797" s="11">
        <f t="shared" si="1"/>
        <v>0.314678310435</v>
      </c>
    </row>
    <row r="1798" spans="1:6" ht="15.75" customHeight="1">
      <c r="A1798" s="5">
        <v>17</v>
      </c>
      <c r="B1798" s="7">
        <v>35</v>
      </c>
      <c r="C1798" s="7">
        <v>8719</v>
      </c>
      <c r="D1798" s="9">
        <f>+VLOOKUP(A1798,Regiones!$A$2:$C$26,3,FALSE)</f>
        <v>1072276</v>
      </c>
      <c r="E1798" s="11">
        <f t="shared" si="0"/>
        <v>8.1313020155258531E-3</v>
      </c>
      <c r="F1798" s="11">
        <f t="shared" si="1"/>
        <v>0.32280961245052586</v>
      </c>
    </row>
    <row r="1799" spans="1:6" ht="15.75" customHeight="1">
      <c r="A1799" s="5">
        <v>17</v>
      </c>
      <c r="B1799" s="7">
        <v>36</v>
      </c>
      <c r="C1799" s="7">
        <v>8238</v>
      </c>
      <c r="D1799" s="9">
        <f>+VLOOKUP(A1799,Regiones!$A$2:$C$26,3,FALSE)</f>
        <v>1072276</v>
      </c>
      <c r="E1799" s="11">
        <f t="shared" si="0"/>
        <v>7.6827234779105382E-3</v>
      </c>
      <c r="F1799" s="11">
        <f t="shared" si="1"/>
        <v>0.33049233592843641</v>
      </c>
    </row>
    <row r="1800" spans="1:6" ht="15.75" customHeight="1">
      <c r="A1800" s="5">
        <v>17</v>
      </c>
      <c r="B1800" s="7">
        <v>37</v>
      </c>
      <c r="C1800" s="7">
        <v>8156</v>
      </c>
      <c r="D1800" s="9">
        <f>+VLOOKUP(A1800,Regiones!$A$2:$C$26,3,FALSE)</f>
        <v>1072276</v>
      </c>
      <c r="E1800" s="11">
        <f t="shared" si="0"/>
        <v>7.606250629502106E-3</v>
      </c>
      <c r="F1800" s="11">
        <f t="shared" si="1"/>
        <v>0.33809858655793851</v>
      </c>
    </row>
    <row r="1801" spans="1:6" ht="15.75" customHeight="1">
      <c r="A1801" s="5">
        <v>17</v>
      </c>
      <c r="B1801" s="7">
        <v>38</v>
      </c>
      <c r="C1801" s="7">
        <v>8099</v>
      </c>
      <c r="D1801" s="9">
        <f>+VLOOKUP(A1801,Regiones!$A$2:$C$26,3,FALSE)</f>
        <v>1072276</v>
      </c>
      <c r="E1801" s="11">
        <f t="shared" si="0"/>
        <v>7.5530926739011224E-3</v>
      </c>
      <c r="F1801" s="11">
        <f t="shared" si="1"/>
        <v>0.34565167923183965</v>
      </c>
    </row>
    <row r="1802" spans="1:6" ht="15.75" customHeight="1">
      <c r="A1802" s="5">
        <v>17</v>
      </c>
      <c r="B1802" s="7">
        <v>39</v>
      </c>
      <c r="C1802" s="7">
        <v>7749</v>
      </c>
      <c r="D1802" s="9">
        <f>+VLOOKUP(A1802,Regiones!$A$2:$C$26,3,FALSE)</f>
        <v>1072276</v>
      </c>
      <c r="E1802" s="11">
        <f t="shared" si="0"/>
        <v>7.2266841745968393E-3</v>
      </c>
      <c r="F1802" s="11">
        <f t="shared" si="1"/>
        <v>0.35287836340643647</v>
      </c>
    </row>
    <row r="1803" spans="1:6" ht="15.75" customHeight="1">
      <c r="A1803" s="5">
        <v>17</v>
      </c>
      <c r="B1803" s="7">
        <v>40</v>
      </c>
      <c r="C1803" s="7">
        <v>7545</v>
      </c>
      <c r="D1803" s="9">
        <f>+VLOOKUP(A1803,Regiones!$A$2:$C$26,3,FALSE)</f>
        <v>1072276</v>
      </c>
      <c r="E1803" s="11">
        <f t="shared" si="0"/>
        <v>7.0364346492880567E-3</v>
      </c>
      <c r="F1803" s="11">
        <f t="shared" si="1"/>
        <v>0.35991479805572452</v>
      </c>
    </row>
    <row r="1804" spans="1:6" ht="15.75" customHeight="1">
      <c r="A1804" s="5">
        <v>17</v>
      </c>
      <c r="B1804" s="7">
        <v>41</v>
      </c>
      <c r="C1804" s="7">
        <v>6980</v>
      </c>
      <c r="D1804" s="9">
        <f>+VLOOKUP(A1804,Regiones!$A$2:$C$26,3,FALSE)</f>
        <v>1072276</v>
      </c>
      <c r="E1804" s="11">
        <f t="shared" si="0"/>
        <v>6.5095180718397127E-3</v>
      </c>
      <c r="F1804" s="11">
        <f t="shared" si="1"/>
        <v>0.36642431612756421</v>
      </c>
    </row>
    <row r="1805" spans="1:6" ht="15.75" customHeight="1">
      <c r="A1805" s="5">
        <v>17</v>
      </c>
      <c r="B1805" s="7">
        <v>42</v>
      </c>
      <c r="C1805" s="7">
        <v>6704</v>
      </c>
      <c r="D1805" s="9">
        <f>+VLOOKUP(A1805,Regiones!$A$2:$C$26,3,FALSE)</f>
        <v>1072276</v>
      </c>
      <c r="E1805" s="11">
        <f t="shared" si="0"/>
        <v>6.2521216552454779E-3</v>
      </c>
      <c r="F1805" s="11">
        <f t="shared" si="1"/>
        <v>0.37267643778280968</v>
      </c>
    </row>
    <row r="1806" spans="1:6" ht="15.75" customHeight="1">
      <c r="A1806" s="5">
        <v>17</v>
      </c>
      <c r="B1806" s="7">
        <v>43</v>
      </c>
      <c r="C1806" s="7">
        <v>6529</v>
      </c>
      <c r="D1806" s="9">
        <f>+VLOOKUP(A1806,Regiones!$A$2:$C$26,3,FALSE)</f>
        <v>1072276</v>
      </c>
      <c r="E1806" s="11">
        <f t="shared" si="0"/>
        <v>6.0889174055933359E-3</v>
      </c>
      <c r="F1806" s="11">
        <f t="shared" si="1"/>
        <v>0.37876535518840304</v>
      </c>
    </row>
    <row r="1807" spans="1:6" ht="15.75" customHeight="1">
      <c r="A1807" s="5">
        <v>17</v>
      </c>
      <c r="B1807" s="7">
        <v>44</v>
      </c>
      <c r="C1807" s="7">
        <v>6702</v>
      </c>
      <c r="D1807" s="9">
        <f>+VLOOKUP(A1807,Regiones!$A$2:$C$26,3,FALSE)</f>
        <v>1072276</v>
      </c>
      <c r="E1807" s="11">
        <f t="shared" si="0"/>
        <v>6.2502564638208819E-3</v>
      </c>
      <c r="F1807" s="11">
        <f t="shared" si="1"/>
        <v>0.38501561165222392</v>
      </c>
    </row>
    <row r="1808" spans="1:6" ht="15.75" customHeight="1">
      <c r="A1808" s="5">
        <v>17</v>
      </c>
      <c r="B1808" s="7">
        <v>45</v>
      </c>
      <c r="C1808" s="7">
        <v>6647</v>
      </c>
      <c r="D1808" s="9">
        <f>+VLOOKUP(A1808,Regiones!$A$2:$C$26,3,FALSE)</f>
        <v>1072276</v>
      </c>
      <c r="E1808" s="11">
        <f t="shared" si="0"/>
        <v>6.1989636996444943E-3</v>
      </c>
      <c r="F1808" s="11">
        <f t="shared" si="1"/>
        <v>0.39121457535186843</v>
      </c>
    </row>
    <row r="1809" spans="1:6" ht="15.75" customHeight="1">
      <c r="A1809" s="5">
        <v>17</v>
      </c>
      <c r="B1809" s="7">
        <v>46</v>
      </c>
      <c r="C1809" s="7">
        <v>6694</v>
      </c>
      <c r="D1809" s="9">
        <f>+VLOOKUP(A1809,Regiones!$A$2:$C$26,3,FALSE)</f>
        <v>1072276</v>
      </c>
      <c r="E1809" s="11">
        <f t="shared" si="0"/>
        <v>6.2427956981224979E-3</v>
      </c>
      <c r="F1809" s="11">
        <f t="shared" si="1"/>
        <v>0.3974573710499909</v>
      </c>
    </row>
    <row r="1810" spans="1:6" ht="15.75" customHeight="1">
      <c r="A1810" s="5">
        <v>17</v>
      </c>
      <c r="B1810" s="7">
        <v>47</v>
      </c>
      <c r="C1810" s="7">
        <v>6452</v>
      </c>
      <c r="D1810" s="9">
        <f>+VLOOKUP(A1810,Regiones!$A$2:$C$26,3,FALSE)</f>
        <v>1072276</v>
      </c>
      <c r="E1810" s="11">
        <f t="shared" si="0"/>
        <v>6.0171075357463933E-3</v>
      </c>
      <c r="F1810" s="11">
        <f t="shared" si="1"/>
        <v>0.40347447858573732</v>
      </c>
    </row>
    <row r="1811" spans="1:6" ht="15.75" customHeight="1">
      <c r="A1811" s="5">
        <v>17</v>
      </c>
      <c r="B1811" s="7">
        <v>48</v>
      </c>
      <c r="C1811" s="7">
        <v>6337</v>
      </c>
      <c r="D1811" s="9">
        <f>+VLOOKUP(A1811,Regiones!$A$2:$C$26,3,FALSE)</f>
        <v>1072276</v>
      </c>
      <c r="E1811" s="11">
        <f t="shared" si="0"/>
        <v>5.9098590288321293E-3</v>
      </c>
      <c r="F1811" s="11">
        <f t="shared" si="1"/>
        <v>0.40938433761456944</v>
      </c>
    </row>
    <row r="1812" spans="1:6" ht="15.75" customHeight="1">
      <c r="A1812" s="5">
        <v>17</v>
      </c>
      <c r="B1812" s="7">
        <v>49</v>
      </c>
      <c r="C1812" s="7">
        <v>5883</v>
      </c>
      <c r="D1812" s="9">
        <f>+VLOOKUP(A1812,Regiones!$A$2:$C$26,3,FALSE)</f>
        <v>1072276</v>
      </c>
      <c r="E1812" s="11">
        <f t="shared" si="0"/>
        <v>5.4864605754488581E-3</v>
      </c>
      <c r="F1812" s="11">
        <f t="shared" si="1"/>
        <v>0.41487079819001832</v>
      </c>
    </row>
    <row r="1813" spans="1:6" ht="15.75" customHeight="1">
      <c r="A1813" s="5">
        <v>17</v>
      </c>
      <c r="B1813" s="7">
        <v>50</v>
      </c>
      <c r="C1813" s="7">
        <v>6060</v>
      </c>
      <c r="D1813" s="9">
        <f>+VLOOKUP(A1813,Regiones!$A$2:$C$26,3,FALSE)</f>
        <v>1072276</v>
      </c>
      <c r="E1813" s="11">
        <f t="shared" si="0"/>
        <v>5.6515300165255961E-3</v>
      </c>
      <c r="F1813" s="11">
        <f t="shared" si="1"/>
        <v>0.42052232820654389</v>
      </c>
    </row>
    <row r="1814" spans="1:6" ht="15.75" customHeight="1">
      <c r="A1814" s="5">
        <v>17</v>
      </c>
      <c r="B1814" s="7">
        <v>51</v>
      </c>
      <c r="C1814" s="7">
        <v>5487</v>
      </c>
      <c r="D1814" s="9">
        <f>+VLOOKUP(A1814,Regiones!$A$2:$C$26,3,FALSE)</f>
        <v>1072276</v>
      </c>
      <c r="E1814" s="11">
        <f t="shared" si="0"/>
        <v>5.117152673378869E-3</v>
      </c>
      <c r="F1814" s="11">
        <f t="shared" si="1"/>
        <v>0.42563948087992276</v>
      </c>
    </row>
    <row r="1815" spans="1:6" ht="15.75" customHeight="1">
      <c r="A1815" s="5">
        <v>17</v>
      </c>
      <c r="B1815" s="7">
        <v>52</v>
      </c>
      <c r="C1815" s="7">
        <v>5488</v>
      </c>
      <c r="D1815" s="9">
        <f>+VLOOKUP(A1815,Regiones!$A$2:$C$26,3,FALSE)</f>
        <v>1072276</v>
      </c>
      <c r="E1815" s="11">
        <f t="shared" si="0"/>
        <v>5.1180852690911665E-3</v>
      </c>
      <c r="F1815" s="11">
        <f t="shared" si="1"/>
        <v>0.43075756614901395</v>
      </c>
    </row>
    <row r="1816" spans="1:6" ht="15.75" customHeight="1">
      <c r="A1816" s="5">
        <v>17</v>
      </c>
      <c r="B1816" s="7">
        <v>53</v>
      </c>
      <c r="C1816" s="7">
        <v>5419</v>
      </c>
      <c r="D1816" s="9">
        <f>+VLOOKUP(A1816,Regiones!$A$2:$C$26,3,FALSE)</f>
        <v>1072276</v>
      </c>
      <c r="E1816" s="11">
        <f t="shared" si="0"/>
        <v>5.0537361649426078E-3</v>
      </c>
      <c r="F1816" s="11">
        <f t="shared" si="1"/>
        <v>0.43581130231395654</v>
      </c>
    </row>
    <row r="1817" spans="1:6" ht="15.75" customHeight="1">
      <c r="A1817" s="5">
        <v>17</v>
      </c>
      <c r="B1817" s="7">
        <v>54</v>
      </c>
      <c r="C1817" s="7">
        <v>5427</v>
      </c>
      <c r="D1817" s="9">
        <f>+VLOOKUP(A1817,Regiones!$A$2:$C$26,3,FALSE)</f>
        <v>1072276</v>
      </c>
      <c r="E1817" s="11">
        <f t="shared" si="0"/>
        <v>5.0611969306409918E-3</v>
      </c>
      <c r="F1817" s="11">
        <f t="shared" si="1"/>
        <v>0.44087249924459754</v>
      </c>
    </row>
    <row r="1818" spans="1:6" ht="15.75" customHeight="1">
      <c r="A1818" s="5">
        <v>17</v>
      </c>
      <c r="B1818" s="7">
        <v>55</v>
      </c>
      <c r="C1818" s="7">
        <v>5061</v>
      </c>
      <c r="D1818" s="9">
        <f>+VLOOKUP(A1818,Regiones!$A$2:$C$26,3,FALSE)</f>
        <v>1072276</v>
      </c>
      <c r="E1818" s="11">
        <f t="shared" si="0"/>
        <v>4.7198668999399408E-3</v>
      </c>
      <c r="F1818" s="11">
        <f t="shared" si="1"/>
        <v>0.44559236614453746</v>
      </c>
    </row>
    <row r="1819" spans="1:6" ht="15.75" customHeight="1">
      <c r="A1819" s="5">
        <v>17</v>
      </c>
      <c r="B1819" s="7">
        <v>56</v>
      </c>
      <c r="C1819" s="7">
        <v>5035</v>
      </c>
      <c r="D1819" s="9">
        <f>+VLOOKUP(A1819,Regiones!$A$2:$C$26,3,FALSE)</f>
        <v>1072276</v>
      </c>
      <c r="E1819" s="11">
        <f t="shared" si="0"/>
        <v>4.6956194114201938E-3</v>
      </c>
      <c r="F1819" s="11">
        <f t="shared" si="1"/>
        <v>0.45028798555595767</v>
      </c>
    </row>
    <row r="1820" spans="1:6" ht="15.75" customHeight="1">
      <c r="A1820" s="5">
        <v>17</v>
      </c>
      <c r="B1820" s="7">
        <v>57</v>
      </c>
      <c r="C1820" s="7">
        <v>4746</v>
      </c>
      <c r="D1820" s="9">
        <f>+VLOOKUP(A1820,Regiones!$A$2:$C$26,3,FALSE)</f>
        <v>1072276</v>
      </c>
      <c r="E1820" s="11">
        <f t="shared" si="0"/>
        <v>4.4260992505660854E-3</v>
      </c>
      <c r="F1820" s="11">
        <f t="shared" si="1"/>
        <v>0.45471408480652376</v>
      </c>
    </row>
    <row r="1821" spans="1:6" ht="15.75" customHeight="1">
      <c r="A1821" s="5">
        <v>17</v>
      </c>
      <c r="B1821" s="7">
        <v>58</v>
      </c>
      <c r="C1821" s="7">
        <v>4573</v>
      </c>
      <c r="D1821" s="9">
        <f>+VLOOKUP(A1821,Regiones!$A$2:$C$26,3,FALSE)</f>
        <v>1072276</v>
      </c>
      <c r="E1821" s="11">
        <f t="shared" si="0"/>
        <v>4.2647601923385394E-3</v>
      </c>
      <c r="F1821" s="11">
        <f t="shared" si="1"/>
        <v>0.45897884499886227</v>
      </c>
    </row>
    <row r="1822" spans="1:6" ht="15.75" customHeight="1">
      <c r="A1822" s="5">
        <v>17</v>
      </c>
      <c r="B1822" s="7">
        <v>59</v>
      </c>
      <c r="C1822" s="7">
        <v>4301</v>
      </c>
      <c r="D1822" s="9">
        <f>+VLOOKUP(A1822,Regiones!$A$2:$C$26,3,FALSE)</f>
        <v>1072276</v>
      </c>
      <c r="E1822" s="11">
        <f t="shared" si="0"/>
        <v>4.0110941585934966E-3</v>
      </c>
      <c r="F1822" s="11">
        <f t="shared" si="1"/>
        <v>0.46298993915745579</v>
      </c>
    </row>
    <row r="1823" spans="1:6" ht="15.75" customHeight="1">
      <c r="A1823" s="5">
        <v>17</v>
      </c>
      <c r="B1823" s="7">
        <v>60</v>
      </c>
      <c r="C1823" s="7">
        <v>4254</v>
      </c>
      <c r="D1823" s="9">
        <f>+VLOOKUP(A1823,Regiones!$A$2:$C$26,3,FALSE)</f>
        <v>1072276</v>
      </c>
      <c r="E1823" s="11">
        <f t="shared" si="0"/>
        <v>3.967262160115493E-3</v>
      </c>
      <c r="F1823" s="11">
        <f t="shared" si="1"/>
        <v>0.46695720131757129</v>
      </c>
    </row>
    <row r="1824" spans="1:6" ht="15.75" customHeight="1">
      <c r="A1824" s="5">
        <v>17</v>
      </c>
      <c r="B1824" s="7">
        <v>61</v>
      </c>
      <c r="C1824" s="7">
        <v>3935</v>
      </c>
      <c r="D1824" s="9">
        <f>+VLOOKUP(A1824,Regiones!$A$2:$C$26,3,FALSE)</f>
        <v>1072276</v>
      </c>
      <c r="E1824" s="11">
        <f t="shared" si="0"/>
        <v>3.6697641278924456E-3</v>
      </c>
      <c r="F1824" s="11">
        <f t="shared" si="1"/>
        <v>0.47062696544546373</v>
      </c>
    </row>
    <row r="1825" spans="1:6" ht="15.75" customHeight="1">
      <c r="A1825" s="5">
        <v>17</v>
      </c>
      <c r="B1825" s="7">
        <v>62</v>
      </c>
      <c r="C1825" s="7">
        <v>3659</v>
      </c>
      <c r="D1825" s="9">
        <f>+VLOOKUP(A1825,Regiones!$A$2:$C$26,3,FALSE)</f>
        <v>1072276</v>
      </c>
      <c r="E1825" s="11">
        <f t="shared" si="0"/>
        <v>3.4123677112982104E-3</v>
      </c>
      <c r="F1825" s="11">
        <f t="shared" si="1"/>
        <v>0.47403933315676194</v>
      </c>
    </row>
    <row r="1826" spans="1:6" ht="15.75" customHeight="1">
      <c r="A1826" s="5">
        <v>17</v>
      </c>
      <c r="B1826" s="7">
        <v>63</v>
      </c>
      <c r="C1826" s="7">
        <v>3476</v>
      </c>
      <c r="D1826" s="9">
        <f>+VLOOKUP(A1826,Regiones!$A$2:$C$26,3,FALSE)</f>
        <v>1072276</v>
      </c>
      <c r="E1826" s="11">
        <f t="shared" si="0"/>
        <v>3.2417026959476853E-3</v>
      </c>
      <c r="F1826" s="11">
        <f t="shared" si="1"/>
        <v>0.47728103585270965</v>
      </c>
    </row>
    <row r="1827" spans="1:6" ht="15.75" customHeight="1">
      <c r="A1827" s="5">
        <v>17</v>
      </c>
      <c r="B1827" s="7">
        <v>64</v>
      </c>
      <c r="C1827" s="7">
        <v>3271</v>
      </c>
      <c r="D1827" s="9">
        <f>+VLOOKUP(A1827,Regiones!$A$2:$C$26,3,FALSE)</f>
        <v>1072276</v>
      </c>
      <c r="E1827" s="11">
        <f t="shared" si="0"/>
        <v>3.0505205749266047E-3</v>
      </c>
      <c r="F1827" s="11">
        <f t="shared" si="1"/>
        <v>0.48033155642763625</v>
      </c>
    </row>
    <row r="1828" spans="1:6" ht="15.75" customHeight="1">
      <c r="A1828" s="5">
        <v>17</v>
      </c>
      <c r="B1828" s="7">
        <v>65</v>
      </c>
      <c r="C1828" s="7">
        <v>3234</v>
      </c>
      <c r="D1828" s="9">
        <f>+VLOOKUP(A1828,Regiones!$A$2:$C$26,3,FALSE)</f>
        <v>1072276</v>
      </c>
      <c r="E1828" s="11">
        <f t="shared" si="0"/>
        <v>3.0160145335715806E-3</v>
      </c>
      <c r="F1828" s="11">
        <f t="shared" si="1"/>
        <v>0.48334757096120784</v>
      </c>
    </row>
    <row r="1829" spans="1:6" ht="15.75" customHeight="1">
      <c r="A1829" s="5">
        <v>17</v>
      </c>
      <c r="B1829" s="7">
        <v>66</v>
      </c>
      <c r="C1829" s="7">
        <v>2748</v>
      </c>
      <c r="D1829" s="9">
        <f>+VLOOKUP(A1829,Regiones!$A$2:$C$26,3,FALSE)</f>
        <v>1072276</v>
      </c>
      <c r="E1829" s="11">
        <f t="shared" si="0"/>
        <v>2.5627730173947753E-3</v>
      </c>
      <c r="F1829" s="11">
        <f t="shared" si="1"/>
        <v>0.48591034397860261</v>
      </c>
    </row>
    <row r="1830" spans="1:6" ht="15.75" customHeight="1">
      <c r="A1830" s="5">
        <v>17</v>
      </c>
      <c r="B1830" s="7">
        <v>67</v>
      </c>
      <c r="C1830" s="7">
        <v>2671</v>
      </c>
      <c r="D1830" s="9">
        <f>+VLOOKUP(A1830,Regiones!$A$2:$C$26,3,FALSE)</f>
        <v>1072276</v>
      </c>
      <c r="E1830" s="11">
        <f t="shared" si="0"/>
        <v>2.490963147547833E-3</v>
      </c>
      <c r="F1830" s="11">
        <f t="shared" si="1"/>
        <v>0.48840130712615043</v>
      </c>
    </row>
    <row r="1831" spans="1:6" ht="15.75" customHeight="1">
      <c r="A1831" s="5">
        <v>17</v>
      </c>
      <c r="B1831" s="7">
        <v>68</v>
      </c>
      <c r="C1831" s="7">
        <v>2405</v>
      </c>
      <c r="D1831" s="9">
        <f>+VLOOKUP(A1831,Regiones!$A$2:$C$26,3,FALSE)</f>
        <v>1072276</v>
      </c>
      <c r="E1831" s="11">
        <f t="shared" si="0"/>
        <v>2.2428926880765773E-3</v>
      </c>
      <c r="F1831" s="11">
        <f t="shared" si="1"/>
        <v>0.49064419981422702</v>
      </c>
    </row>
    <row r="1832" spans="1:6" ht="15.75" customHeight="1">
      <c r="A1832" s="5">
        <v>17</v>
      </c>
      <c r="B1832" s="7">
        <v>69</v>
      </c>
      <c r="C1832" s="7">
        <v>2173</v>
      </c>
      <c r="D1832" s="9">
        <f>+VLOOKUP(A1832,Regiones!$A$2:$C$26,3,FALSE)</f>
        <v>1072276</v>
      </c>
      <c r="E1832" s="11">
        <f t="shared" si="0"/>
        <v>2.0265304828234521E-3</v>
      </c>
      <c r="F1832" s="11">
        <f t="shared" si="1"/>
        <v>0.4926707302970505</v>
      </c>
    </row>
    <row r="1833" spans="1:6" ht="15.75" customHeight="1">
      <c r="A1833" s="5">
        <v>17</v>
      </c>
      <c r="B1833" s="7">
        <v>70</v>
      </c>
      <c r="C1833" s="7">
        <v>2287</v>
      </c>
      <c r="D1833" s="9">
        <f>+VLOOKUP(A1833,Regiones!$A$2:$C$26,3,FALSE)</f>
        <v>1072276</v>
      </c>
      <c r="E1833" s="11">
        <f t="shared" si="0"/>
        <v>2.1328463940254189E-3</v>
      </c>
      <c r="F1833" s="11">
        <f t="shared" si="1"/>
        <v>0.49480357669107594</v>
      </c>
    </row>
    <row r="1834" spans="1:6" ht="15.75" customHeight="1">
      <c r="A1834" s="5">
        <v>17</v>
      </c>
      <c r="B1834" s="7">
        <v>71</v>
      </c>
      <c r="C1834" s="7">
        <v>1904</v>
      </c>
      <c r="D1834" s="9">
        <f>+VLOOKUP(A1834,Regiones!$A$2:$C$26,3,FALSE)</f>
        <v>1072276</v>
      </c>
      <c r="E1834" s="11">
        <f t="shared" si="0"/>
        <v>1.7756622362153029E-3</v>
      </c>
      <c r="F1834" s="11">
        <f t="shared" si="1"/>
        <v>0.49657923892729122</v>
      </c>
    </row>
    <row r="1835" spans="1:6" ht="15.75" customHeight="1">
      <c r="A1835" s="5">
        <v>17</v>
      </c>
      <c r="B1835" s="7">
        <v>72</v>
      </c>
      <c r="C1835" s="7">
        <v>1870</v>
      </c>
      <c r="D1835" s="9">
        <f>+VLOOKUP(A1835,Regiones!$A$2:$C$26,3,FALSE)</f>
        <v>1072276</v>
      </c>
      <c r="E1835" s="11">
        <f t="shared" si="0"/>
        <v>1.7439539819971723E-3</v>
      </c>
      <c r="F1835" s="11">
        <f t="shared" si="1"/>
        <v>0.49832319290928839</v>
      </c>
    </row>
    <row r="1836" spans="1:6" ht="15.75" customHeight="1">
      <c r="A1836" s="5">
        <v>17</v>
      </c>
      <c r="B1836" s="7">
        <v>73</v>
      </c>
      <c r="C1836" s="7">
        <v>1713</v>
      </c>
      <c r="D1836" s="9">
        <f>+VLOOKUP(A1836,Regiones!$A$2:$C$26,3,FALSE)</f>
        <v>1072276</v>
      </c>
      <c r="E1836" s="11">
        <f t="shared" si="0"/>
        <v>1.5975364551663938E-3</v>
      </c>
      <c r="F1836" s="11">
        <f t="shared" si="1"/>
        <v>0.49992072936445481</v>
      </c>
    </row>
    <row r="1837" spans="1:6" ht="15.75" customHeight="1">
      <c r="A1837" s="5">
        <v>17</v>
      </c>
      <c r="B1837" s="7">
        <v>74</v>
      </c>
      <c r="C1837" s="7">
        <v>1641</v>
      </c>
      <c r="D1837" s="9">
        <f>+VLOOKUP(A1837,Regiones!$A$2:$C$26,3,FALSE)</f>
        <v>1072276</v>
      </c>
      <c r="E1837" s="11">
        <f t="shared" si="0"/>
        <v>1.5303895638809411E-3</v>
      </c>
      <c r="F1837" s="11">
        <f t="shared" si="1"/>
        <v>0.50145111892833572</v>
      </c>
    </row>
    <row r="1838" spans="1:6" ht="15.75" customHeight="1">
      <c r="A1838" s="5">
        <v>17</v>
      </c>
      <c r="B1838" s="7">
        <v>75</v>
      </c>
      <c r="C1838" s="7">
        <v>1619</v>
      </c>
      <c r="D1838" s="9">
        <f>+VLOOKUP(A1838,Regiones!$A$2:$C$26,3,FALSE)</f>
        <v>1072276</v>
      </c>
      <c r="E1838" s="11">
        <f t="shared" si="0"/>
        <v>1.5098724582103861E-3</v>
      </c>
      <c r="F1838" s="11">
        <f t="shared" si="1"/>
        <v>0.50296099138654615</v>
      </c>
    </row>
    <row r="1839" spans="1:6" ht="15.75" customHeight="1">
      <c r="A1839" s="5">
        <v>17</v>
      </c>
      <c r="B1839" s="7">
        <v>76</v>
      </c>
      <c r="C1839" s="7">
        <v>1309</v>
      </c>
      <c r="D1839" s="9">
        <f>+VLOOKUP(A1839,Regiones!$A$2:$C$26,3,FALSE)</f>
        <v>1072276</v>
      </c>
      <c r="E1839" s="11">
        <f t="shared" si="0"/>
        <v>1.2207677873980207E-3</v>
      </c>
      <c r="F1839" s="11">
        <f t="shared" si="1"/>
        <v>0.50418175917394414</v>
      </c>
    </row>
    <row r="1840" spans="1:6" ht="15.75" customHeight="1">
      <c r="A1840" s="5">
        <v>17</v>
      </c>
      <c r="B1840" s="7">
        <v>77</v>
      </c>
      <c r="C1840" s="7">
        <v>1256</v>
      </c>
      <c r="D1840" s="9">
        <f>+VLOOKUP(A1840,Regiones!$A$2:$C$26,3,FALSE)</f>
        <v>1072276</v>
      </c>
      <c r="E1840" s="11">
        <f t="shared" si="0"/>
        <v>1.1713402146462291E-3</v>
      </c>
      <c r="F1840" s="11">
        <f t="shared" si="1"/>
        <v>0.50535309938859041</v>
      </c>
    </row>
    <row r="1841" spans="1:6" ht="15.75" customHeight="1">
      <c r="A1841" s="5">
        <v>17</v>
      </c>
      <c r="B1841" s="7">
        <v>78</v>
      </c>
      <c r="C1841" s="7">
        <v>1239</v>
      </c>
      <c r="D1841" s="9">
        <f>+VLOOKUP(A1841,Regiones!$A$2:$C$26,3,FALSE)</f>
        <v>1072276</v>
      </c>
      <c r="E1841" s="11">
        <f t="shared" si="0"/>
        <v>1.155486087537164E-3</v>
      </c>
      <c r="F1841" s="11">
        <f t="shared" si="1"/>
        <v>0.50650858547612754</v>
      </c>
    </row>
    <row r="1842" spans="1:6" ht="15.75" customHeight="1">
      <c r="A1842" s="5">
        <v>17</v>
      </c>
      <c r="B1842" s="7">
        <v>79</v>
      </c>
      <c r="C1842" s="7">
        <v>1073</v>
      </c>
      <c r="D1842" s="9">
        <f>+VLOOKUP(A1842,Regiones!$A$2:$C$26,3,FALSE)</f>
        <v>1072276</v>
      </c>
      <c r="E1842" s="11">
        <f t="shared" si="0"/>
        <v>1.0006751992957038E-3</v>
      </c>
      <c r="F1842" s="11">
        <f t="shared" si="1"/>
        <v>0.50750926067542323</v>
      </c>
    </row>
    <row r="1843" spans="1:6" ht="15.75" customHeight="1">
      <c r="A1843" s="5">
        <v>17</v>
      </c>
      <c r="B1843" s="7">
        <v>80</v>
      </c>
      <c r="C1843" s="7">
        <v>1111</v>
      </c>
      <c r="D1843" s="9">
        <f>+VLOOKUP(A1843,Regiones!$A$2:$C$26,3,FALSE)</f>
        <v>1072276</v>
      </c>
      <c r="E1843" s="11">
        <f t="shared" si="0"/>
        <v>1.0361138363630259E-3</v>
      </c>
      <c r="F1843" s="11">
        <f t="shared" si="1"/>
        <v>0.50854537451178627</v>
      </c>
    </row>
    <row r="1844" spans="1:6" ht="15.75" customHeight="1">
      <c r="A1844" s="5">
        <v>17</v>
      </c>
      <c r="B1844" s="7">
        <v>81</v>
      </c>
      <c r="C1844" s="7">
        <v>845</v>
      </c>
      <c r="D1844" s="9">
        <f>+VLOOKUP(A1844,Regiones!$A$2:$C$26,3,FALSE)</f>
        <v>1072276</v>
      </c>
      <c r="E1844" s="11">
        <f t="shared" si="0"/>
        <v>7.8804337689177039E-4</v>
      </c>
      <c r="F1844" s="11">
        <f t="shared" si="1"/>
        <v>0.50933341788867803</v>
      </c>
    </row>
    <row r="1845" spans="1:6" ht="15.75" customHeight="1">
      <c r="A1845" s="5">
        <v>17</v>
      </c>
      <c r="B1845" s="7">
        <v>82</v>
      </c>
      <c r="C1845" s="7">
        <v>779</v>
      </c>
      <c r="D1845" s="9">
        <f>+VLOOKUP(A1845,Regiones!$A$2:$C$26,3,FALSE)</f>
        <v>1072276</v>
      </c>
      <c r="E1845" s="11">
        <f t="shared" si="0"/>
        <v>7.2649205988010545E-4</v>
      </c>
      <c r="F1845" s="11">
        <f t="shared" si="1"/>
        <v>0.5100599099485581</v>
      </c>
    </row>
    <row r="1846" spans="1:6" ht="15.75" customHeight="1">
      <c r="A1846" s="5">
        <v>17</v>
      </c>
      <c r="B1846" s="7">
        <v>83</v>
      </c>
      <c r="C1846" s="7">
        <v>712</v>
      </c>
      <c r="D1846" s="9">
        <f>+VLOOKUP(A1846,Regiones!$A$2:$C$26,3,FALSE)</f>
        <v>1072276</v>
      </c>
      <c r="E1846" s="11">
        <f t="shared" si="0"/>
        <v>6.6400814715614263E-4</v>
      </c>
      <c r="F1846" s="11">
        <f t="shared" si="1"/>
        <v>0.51072391809571427</v>
      </c>
    </row>
    <row r="1847" spans="1:6" ht="15.75" customHeight="1">
      <c r="A1847" s="5">
        <v>17</v>
      </c>
      <c r="B1847" s="7">
        <v>84</v>
      </c>
      <c r="C1847" s="7">
        <v>594</v>
      </c>
      <c r="D1847" s="9">
        <f>+VLOOKUP(A1847,Regiones!$A$2:$C$26,3,FALSE)</f>
        <v>1072276</v>
      </c>
      <c r="E1847" s="11">
        <f t="shared" si="0"/>
        <v>5.5396185310498417E-4</v>
      </c>
      <c r="F1847" s="11">
        <f t="shared" si="1"/>
        <v>0.51127787994881924</v>
      </c>
    </row>
    <row r="1848" spans="1:6" ht="15.75" customHeight="1">
      <c r="A1848" s="5">
        <v>17</v>
      </c>
      <c r="B1848" s="7">
        <v>85</v>
      </c>
      <c r="C1848" s="7">
        <v>574</v>
      </c>
      <c r="D1848" s="9">
        <f>+VLOOKUP(A1848,Regiones!$A$2:$C$26,3,FALSE)</f>
        <v>1072276</v>
      </c>
      <c r="E1848" s="11">
        <f t="shared" si="0"/>
        <v>5.3530993885902512E-4</v>
      </c>
      <c r="F1848" s="11">
        <f t="shared" si="1"/>
        <v>0.51181318988767821</v>
      </c>
    </row>
    <row r="1849" spans="1:6" ht="15.75" customHeight="1">
      <c r="A1849" s="5">
        <v>17</v>
      </c>
      <c r="B1849" s="7">
        <v>86</v>
      </c>
      <c r="C1849" s="7">
        <v>475</v>
      </c>
      <c r="D1849" s="9">
        <f>+VLOOKUP(A1849,Regiones!$A$2:$C$26,3,FALSE)</f>
        <v>1072276</v>
      </c>
      <c r="E1849" s="11">
        <f t="shared" si="0"/>
        <v>4.4298296334152772E-4</v>
      </c>
      <c r="F1849" s="11">
        <f t="shared" si="1"/>
        <v>0.51225617285101976</v>
      </c>
    </row>
    <row r="1850" spans="1:6" ht="15.75" customHeight="1">
      <c r="A1850" s="5">
        <v>17</v>
      </c>
      <c r="B1850" s="7">
        <v>87</v>
      </c>
      <c r="C1850" s="7">
        <v>395</v>
      </c>
      <c r="D1850" s="9">
        <f>+VLOOKUP(A1850,Regiones!$A$2:$C$26,3,FALSE)</f>
        <v>1072276</v>
      </c>
      <c r="E1850" s="11">
        <f t="shared" si="0"/>
        <v>3.6837530635769149E-4</v>
      </c>
      <c r="F1850" s="11">
        <f t="shared" si="1"/>
        <v>0.51262454815737746</v>
      </c>
    </row>
    <row r="1851" spans="1:6" ht="15.75" customHeight="1">
      <c r="A1851" s="5">
        <v>17</v>
      </c>
      <c r="B1851" s="7">
        <v>88</v>
      </c>
      <c r="C1851" s="7">
        <v>321</v>
      </c>
      <c r="D1851" s="9">
        <f>+VLOOKUP(A1851,Regiones!$A$2:$C$26,3,FALSE)</f>
        <v>1072276</v>
      </c>
      <c r="E1851" s="11">
        <f t="shared" si="0"/>
        <v>2.9936322364764297E-4</v>
      </c>
      <c r="F1851" s="11">
        <f t="shared" si="1"/>
        <v>0.51292391138102511</v>
      </c>
    </row>
    <row r="1852" spans="1:6" ht="15.75" customHeight="1">
      <c r="A1852" s="5">
        <v>17</v>
      </c>
      <c r="B1852" s="7">
        <v>89</v>
      </c>
      <c r="C1852" s="7">
        <v>288</v>
      </c>
      <c r="D1852" s="9">
        <f>+VLOOKUP(A1852,Regiones!$A$2:$C$26,3,FALSE)</f>
        <v>1072276</v>
      </c>
      <c r="E1852" s="11">
        <f t="shared" si="0"/>
        <v>2.685875651418105E-4</v>
      </c>
      <c r="F1852" s="11">
        <f t="shared" si="1"/>
        <v>0.51319249894616692</v>
      </c>
    </row>
    <row r="1853" spans="1:6" ht="15.75" customHeight="1">
      <c r="A1853" s="5">
        <v>17</v>
      </c>
      <c r="B1853" s="7">
        <v>90</v>
      </c>
      <c r="C1853" s="7">
        <v>264</v>
      </c>
      <c r="D1853" s="9">
        <f>+VLOOKUP(A1853,Regiones!$A$2:$C$26,3,FALSE)</f>
        <v>1072276</v>
      </c>
      <c r="E1853" s="11">
        <f t="shared" si="0"/>
        <v>2.4620526804665962E-4</v>
      </c>
      <c r="F1853" s="11">
        <f t="shared" si="1"/>
        <v>0.51343870421421356</v>
      </c>
    </row>
    <row r="1854" spans="1:6" ht="15.75" customHeight="1">
      <c r="A1854" s="5">
        <v>17</v>
      </c>
      <c r="B1854" s="7">
        <v>91</v>
      </c>
      <c r="C1854" s="7">
        <v>183</v>
      </c>
      <c r="D1854" s="9">
        <f>+VLOOKUP(A1854,Regiones!$A$2:$C$26,3,FALSE)</f>
        <v>1072276</v>
      </c>
      <c r="E1854" s="11">
        <f t="shared" si="0"/>
        <v>1.7066501535052542E-4</v>
      </c>
      <c r="F1854" s="11">
        <f t="shared" si="1"/>
        <v>0.51360936922956413</v>
      </c>
    </row>
    <row r="1855" spans="1:6" ht="15.75" customHeight="1">
      <c r="A1855" s="5">
        <v>17</v>
      </c>
      <c r="B1855" s="7">
        <v>92</v>
      </c>
      <c r="C1855" s="7">
        <v>132</v>
      </c>
      <c r="D1855" s="9">
        <f>+VLOOKUP(A1855,Regiones!$A$2:$C$26,3,FALSE)</f>
        <v>1072276</v>
      </c>
      <c r="E1855" s="11">
        <f t="shared" si="0"/>
        <v>1.2310263402332981E-4</v>
      </c>
      <c r="F1855" s="11">
        <f t="shared" si="1"/>
        <v>0.5137324718635875</v>
      </c>
    </row>
    <row r="1856" spans="1:6" ht="15.75" customHeight="1">
      <c r="A1856" s="5">
        <v>17</v>
      </c>
      <c r="B1856" s="7">
        <v>93</v>
      </c>
      <c r="C1856" s="7">
        <v>119</v>
      </c>
      <c r="D1856" s="9">
        <f>+VLOOKUP(A1856,Regiones!$A$2:$C$26,3,FALSE)</f>
        <v>1072276</v>
      </c>
      <c r="E1856" s="11">
        <f t="shared" si="0"/>
        <v>1.1097888976345643E-4</v>
      </c>
      <c r="F1856" s="11">
        <f t="shared" si="1"/>
        <v>0.51384345075335092</v>
      </c>
    </row>
    <row r="1857" spans="1:6" ht="15.75" customHeight="1">
      <c r="A1857" s="5">
        <v>17</v>
      </c>
      <c r="B1857" s="7">
        <v>94</v>
      </c>
      <c r="C1857" s="7">
        <v>70</v>
      </c>
      <c r="D1857" s="9">
        <f>+VLOOKUP(A1857,Regiones!$A$2:$C$26,3,FALSE)</f>
        <v>1072276</v>
      </c>
      <c r="E1857" s="11">
        <f t="shared" si="0"/>
        <v>6.5281699860856714E-5</v>
      </c>
      <c r="F1857" s="11">
        <f t="shared" si="1"/>
        <v>0.51390873245321178</v>
      </c>
    </row>
    <row r="1858" spans="1:6" ht="15.75" customHeight="1">
      <c r="A1858" s="5">
        <v>17</v>
      </c>
      <c r="B1858" s="7">
        <v>95</v>
      </c>
      <c r="C1858" s="7">
        <v>70</v>
      </c>
      <c r="D1858" s="9">
        <f>+VLOOKUP(A1858,Regiones!$A$2:$C$26,3,FALSE)</f>
        <v>1072276</v>
      </c>
      <c r="E1858" s="11">
        <f t="shared" si="0"/>
        <v>6.5281699860856714E-5</v>
      </c>
      <c r="F1858" s="11">
        <f t="shared" si="1"/>
        <v>0.51397401415307264</v>
      </c>
    </row>
    <row r="1859" spans="1:6" ht="15.75" customHeight="1">
      <c r="A1859" s="5">
        <v>17</v>
      </c>
      <c r="B1859" s="7">
        <v>96</v>
      </c>
      <c r="C1859" s="7">
        <v>41</v>
      </c>
      <c r="D1859" s="9">
        <f>+VLOOKUP(A1859,Regiones!$A$2:$C$26,3,FALSE)</f>
        <v>1072276</v>
      </c>
      <c r="E1859" s="11">
        <f t="shared" si="0"/>
        <v>3.8236424204216077E-5</v>
      </c>
      <c r="F1859" s="11">
        <f t="shared" si="1"/>
        <v>0.51401225057727684</v>
      </c>
    </row>
    <row r="1860" spans="1:6" ht="15.75" customHeight="1">
      <c r="A1860" s="5">
        <v>17</v>
      </c>
      <c r="B1860" s="7">
        <v>97</v>
      </c>
      <c r="C1860" s="7">
        <v>33</v>
      </c>
      <c r="D1860" s="9">
        <f>+VLOOKUP(A1860,Regiones!$A$2:$C$26,3,FALSE)</f>
        <v>1072276</v>
      </c>
      <c r="E1860" s="11">
        <f t="shared" si="0"/>
        <v>3.0775658505832453E-5</v>
      </c>
      <c r="F1860" s="11">
        <f t="shared" si="1"/>
        <v>0.51404302623578269</v>
      </c>
    </row>
    <row r="1861" spans="1:6" ht="15.75" customHeight="1">
      <c r="A1861" s="5">
        <v>17</v>
      </c>
      <c r="B1861" s="7">
        <v>98</v>
      </c>
      <c r="C1861" s="7">
        <v>23</v>
      </c>
      <c r="D1861" s="9">
        <f>+VLOOKUP(A1861,Regiones!$A$2:$C$26,3,FALSE)</f>
        <v>1072276</v>
      </c>
      <c r="E1861" s="11">
        <f t="shared" si="0"/>
        <v>2.1449701382852921E-5</v>
      </c>
      <c r="F1861" s="11">
        <f t="shared" si="1"/>
        <v>0.51406447593716553</v>
      </c>
    </row>
    <row r="1862" spans="1:6" ht="15.75" customHeight="1">
      <c r="A1862" s="5">
        <v>17</v>
      </c>
      <c r="B1862" s="7">
        <v>99</v>
      </c>
      <c r="C1862" s="7">
        <v>18</v>
      </c>
      <c r="D1862" s="9">
        <f>+VLOOKUP(A1862,Regiones!$A$2:$C$26,3,FALSE)</f>
        <v>1072276</v>
      </c>
      <c r="E1862" s="11">
        <f t="shared" si="0"/>
        <v>1.6786722821363156E-5</v>
      </c>
      <c r="F1862" s="11">
        <f t="shared" si="1"/>
        <v>0.51408126265998688</v>
      </c>
    </row>
    <row r="1863" spans="1:6" ht="15.75" customHeight="1">
      <c r="A1863" s="5">
        <v>17</v>
      </c>
      <c r="B1863" s="7">
        <v>100</v>
      </c>
      <c r="C1863" s="7">
        <v>10</v>
      </c>
      <c r="D1863" s="9">
        <f>+VLOOKUP(A1863,Regiones!$A$2:$C$26,3,FALSE)</f>
        <v>1072276</v>
      </c>
      <c r="E1863" s="11">
        <f t="shared" si="0"/>
        <v>9.325957122979532E-6</v>
      </c>
      <c r="F1863" s="11">
        <f t="shared" si="1"/>
        <v>0.51409058861710988</v>
      </c>
    </row>
    <row r="1864" spans="1:6" ht="15.75" customHeight="1">
      <c r="A1864" s="5">
        <v>17</v>
      </c>
      <c r="B1864" s="7">
        <v>101</v>
      </c>
      <c r="C1864" s="7">
        <v>7</v>
      </c>
      <c r="D1864" s="9">
        <f>+VLOOKUP(A1864,Regiones!$A$2:$C$26,3,FALSE)</f>
        <v>1072276</v>
      </c>
      <c r="E1864" s="11">
        <f t="shared" si="0"/>
        <v>6.5281699860856721E-6</v>
      </c>
      <c r="F1864" s="11">
        <f t="shared" si="1"/>
        <v>0.51409711678709591</v>
      </c>
    </row>
    <row r="1865" spans="1:6" ht="15.75" customHeight="1">
      <c r="A1865" s="5">
        <v>17</v>
      </c>
      <c r="B1865" s="7">
        <v>102</v>
      </c>
      <c r="C1865" s="7">
        <v>1</v>
      </c>
      <c r="D1865" s="9">
        <f>+VLOOKUP(A1865,Regiones!$A$2:$C$26,3,FALSE)</f>
        <v>1072276</v>
      </c>
      <c r="E1865" s="11">
        <f t="shared" si="0"/>
        <v>9.3259571229795314E-7</v>
      </c>
      <c r="F1865" s="11">
        <f t="shared" si="1"/>
        <v>0.51409804938280823</v>
      </c>
    </row>
    <row r="1866" spans="1:6" ht="15.75" customHeight="1">
      <c r="A1866" s="5">
        <v>17</v>
      </c>
      <c r="B1866" s="7">
        <v>103</v>
      </c>
      <c r="C1866" s="7">
        <v>1</v>
      </c>
      <c r="D1866" s="9">
        <f>+VLOOKUP(A1866,Regiones!$A$2:$C$26,3,FALSE)</f>
        <v>1072276</v>
      </c>
      <c r="E1866" s="11">
        <f t="shared" si="0"/>
        <v>9.3259571229795314E-7</v>
      </c>
      <c r="F1866" s="11">
        <f t="shared" si="1"/>
        <v>0.51409898197852055</v>
      </c>
    </row>
    <row r="1867" spans="1:6" ht="15.75" customHeight="1">
      <c r="A1867" s="5">
        <v>17</v>
      </c>
      <c r="B1867" s="7">
        <v>104</v>
      </c>
      <c r="C1867" s="7">
        <v>3</v>
      </c>
      <c r="D1867" s="9">
        <f>+VLOOKUP(A1867,Regiones!$A$2:$C$26,3,FALSE)</f>
        <v>1072276</v>
      </c>
      <c r="E1867" s="11">
        <f t="shared" si="0"/>
        <v>2.7977871368938595E-6</v>
      </c>
      <c r="F1867" s="11">
        <f t="shared" si="1"/>
        <v>0.51410177976565741</v>
      </c>
    </row>
    <row r="1868" spans="1:6" ht="15.75" customHeight="1">
      <c r="A1868" s="5">
        <v>17</v>
      </c>
      <c r="B1868" s="7">
        <v>105</v>
      </c>
      <c r="C1868" s="7">
        <v>2</v>
      </c>
      <c r="D1868" s="9">
        <f>+VLOOKUP(A1868,Regiones!$A$2:$C$26,3,FALSE)</f>
        <v>1072276</v>
      </c>
      <c r="E1868" s="11">
        <f t="shared" si="0"/>
        <v>1.8651914245959063E-6</v>
      </c>
      <c r="F1868" s="11">
        <f t="shared" si="1"/>
        <v>0.51410364495708205</v>
      </c>
    </row>
    <row r="1869" spans="1:6" ht="15.75" customHeight="1">
      <c r="A1869" s="5">
        <v>17</v>
      </c>
      <c r="B1869" s="7">
        <v>107</v>
      </c>
      <c r="C1869" s="7">
        <v>1</v>
      </c>
      <c r="D1869" s="9">
        <f>+VLOOKUP(A1869,Regiones!$A$2:$C$26,3,FALSE)</f>
        <v>1072276</v>
      </c>
      <c r="E1869" s="11">
        <f t="shared" si="0"/>
        <v>9.3259571229795314E-7</v>
      </c>
      <c r="F1869" s="11">
        <f t="shared" si="1"/>
        <v>0.51410457755279437</v>
      </c>
    </row>
    <row r="1870" spans="1:6" ht="15.75" customHeight="1">
      <c r="A1870" s="5">
        <v>17</v>
      </c>
      <c r="B1870" s="7">
        <v>108</v>
      </c>
      <c r="C1870" s="7">
        <v>1</v>
      </c>
      <c r="D1870" s="9">
        <f>+VLOOKUP(A1870,Regiones!$A$2:$C$26,3,FALSE)</f>
        <v>1072276</v>
      </c>
      <c r="E1870" s="11">
        <f t="shared" si="0"/>
        <v>9.3259571229795314E-7</v>
      </c>
      <c r="F1870" s="11">
        <f t="shared" si="1"/>
        <v>0.51410551014850669</v>
      </c>
    </row>
    <row r="1871" spans="1:6" ht="15.75" customHeight="1">
      <c r="A1871" s="5">
        <v>17</v>
      </c>
      <c r="B1871" s="7">
        <v>109</v>
      </c>
      <c r="C1871" s="7">
        <v>1</v>
      </c>
      <c r="D1871" s="9">
        <f>+VLOOKUP(A1871,Regiones!$A$2:$C$26,3,FALSE)</f>
        <v>1072276</v>
      </c>
      <c r="E1871" s="11">
        <f t="shared" si="0"/>
        <v>9.3259571229795314E-7</v>
      </c>
      <c r="F1871" s="11">
        <f t="shared" si="1"/>
        <v>0.51410644274421902</v>
      </c>
    </row>
    <row r="1872" spans="1:6" ht="15.75" customHeight="1">
      <c r="A1872" s="5">
        <v>17</v>
      </c>
      <c r="B1872" s="7">
        <v>110</v>
      </c>
      <c r="C1872" s="7">
        <v>2</v>
      </c>
      <c r="D1872" s="9">
        <f>+VLOOKUP(A1872,Regiones!$A$2:$C$26,3,FALSE)</f>
        <v>1072276</v>
      </c>
      <c r="E1872" s="11">
        <f t="shared" si="0"/>
        <v>1.8651914245959063E-6</v>
      </c>
      <c r="F1872" s="11">
        <f t="shared" si="1"/>
        <v>0.51410830793564366</v>
      </c>
    </row>
    <row r="1873" spans="1:6" ht="15.75" customHeight="1">
      <c r="A1873" s="5">
        <v>18</v>
      </c>
      <c r="B1873" s="7">
        <v>0</v>
      </c>
      <c r="C1873" s="7">
        <v>10031</v>
      </c>
      <c r="D1873" s="9">
        <f>+VLOOKUP(A1873,Regiones!$A$2:$C$26,3,FALSE)</f>
        <v>3729641</v>
      </c>
      <c r="E1873" s="11">
        <f t="shared" si="0"/>
        <v>2.6895349981405719E-3</v>
      </c>
      <c r="F1873" s="11">
        <f t="shared" si="1"/>
        <v>2.6895349981405719E-3</v>
      </c>
    </row>
    <row r="1874" spans="1:6" ht="15.75" customHeight="1">
      <c r="A1874" s="5">
        <v>18</v>
      </c>
      <c r="B1874" s="7">
        <v>1</v>
      </c>
      <c r="C1874" s="7">
        <v>10302</v>
      </c>
      <c r="D1874" s="9">
        <f>+VLOOKUP(A1874,Regiones!$A$2:$C$26,3,FALSE)</f>
        <v>3729641</v>
      </c>
      <c r="E1874" s="11">
        <f t="shared" si="0"/>
        <v>2.7621961470286282E-3</v>
      </c>
      <c r="F1874" s="11">
        <f t="shared" si="1"/>
        <v>5.4517311451692E-3</v>
      </c>
    </row>
    <row r="1875" spans="1:6" ht="15.75" customHeight="1">
      <c r="A1875" s="5">
        <v>18</v>
      </c>
      <c r="B1875" s="7">
        <v>2</v>
      </c>
      <c r="C1875" s="7">
        <v>10188</v>
      </c>
      <c r="D1875" s="9">
        <f>+VLOOKUP(A1875,Regiones!$A$2:$C$26,3,FALSE)</f>
        <v>3729641</v>
      </c>
      <c r="E1875" s="11">
        <f t="shared" si="0"/>
        <v>2.7316302024779329E-3</v>
      </c>
      <c r="F1875" s="11">
        <f t="shared" si="1"/>
        <v>8.1833613476471334E-3</v>
      </c>
    </row>
    <row r="1876" spans="1:6" ht="15.75" customHeight="1">
      <c r="A1876" s="5">
        <v>18</v>
      </c>
      <c r="B1876" s="7">
        <v>3</v>
      </c>
      <c r="C1876" s="7">
        <v>9518</v>
      </c>
      <c r="D1876" s="9">
        <f>+VLOOKUP(A1876,Regiones!$A$2:$C$26,3,FALSE)</f>
        <v>3729641</v>
      </c>
      <c r="E1876" s="11">
        <f t="shared" si="0"/>
        <v>2.5519882476624425E-3</v>
      </c>
      <c r="F1876" s="11">
        <f t="shared" si="1"/>
        <v>1.0735349595309576E-2</v>
      </c>
    </row>
    <row r="1877" spans="1:6" ht="15.75" customHeight="1">
      <c r="A1877" s="5">
        <v>18</v>
      </c>
      <c r="B1877" s="7">
        <v>4</v>
      </c>
      <c r="C1877" s="7">
        <v>9710</v>
      </c>
      <c r="D1877" s="9">
        <f>+VLOOKUP(A1877,Regiones!$A$2:$C$26,3,FALSE)</f>
        <v>3729641</v>
      </c>
      <c r="E1877" s="11">
        <f t="shared" si="0"/>
        <v>2.6034677332215086E-3</v>
      </c>
      <c r="F1877" s="11">
        <f t="shared" si="1"/>
        <v>1.3338817328531084E-2</v>
      </c>
    </row>
    <row r="1878" spans="1:6" ht="15.75" customHeight="1">
      <c r="A1878" s="5">
        <v>18</v>
      </c>
      <c r="B1878" s="7">
        <v>5</v>
      </c>
      <c r="C1878" s="7">
        <v>10360</v>
      </c>
      <c r="D1878" s="9">
        <f>+VLOOKUP(A1878,Regiones!$A$2:$C$26,3,FALSE)</f>
        <v>3729641</v>
      </c>
      <c r="E1878" s="11">
        <f t="shared" si="0"/>
        <v>2.7777472416245959E-3</v>
      </c>
      <c r="F1878" s="11">
        <f t="shared" si="1"/>
        <v>1.611656457015568E-2</v>
      </c>
    </row>
    <row r="1879" spans="1:6" ht="15.75" customHeight="1">
      <c r="A1879" s="5">
        <v>18</v>
      </c>
      <c r="B1879" s="7">
        <v>6</v>
      </c>
      <c r="C1879" s="7">
        <v>11037</v>
      </c>
      <c r="D1879" s="9">
        <f>+VLOOKUP(A1879,Regiones!$A$2:$C$26,3,FALSE)</f>
        <v>3729641</v>
      </c>
      <c r="E1879" s="11">
        <f t="shared" si="0"/>
        <v>2.9592660526844275E-3</v>
      </c>
      <c r="F1879" s="11">
        <f t="shared" si="1"/>
        <v>1.9075830622840108E-2</v>
      </c>
    </row>
    <row r="1880" spans="1:6" ht="15.75" customHeight="1">
      <c r="A1880" s="5">
        <v>18</v>
      </c>
      <c r="B1880" s="7">
        <v>7</v>
      </c>
      <c r="C1880" s="7">
        <v>11005</v>
      </c>
      <c r="D1880" s="9">
        <f>+VLOOKUP(A1880,Regiones!$A$2:$C$26,3,FALSE)</f>
        <v>3729641</v>
      </c>
      <c r="E1880" s="11">
        <f t="shared" si="0"/>
        <v>2.9506861384245831E-3</v>
      </c>
      <c r="F1880" s="11">
        <f t="shared" si="1"/>
        <v>2.202651676126469E-2</v>
      </c>
    </row>
    <row r="1881" spans="1:6" ht="15.75" customHeight="1">
      <c r="A1881" s="5">
        <v>18</v>
      </c>
      <c r="B1881" s="7">
        <v>8</v>
      </c>
      <c r="C1881" s="7">
        <v>11396</v>
      </c>
      <c r="D1881" s="9">
        <f>+VLOOKUP(A1881,Regiones!$A$2:$C$26,3,FALSE)</f>
        <v>3729641</v>
      </c>
      <c r="E1881" s="11">
        <f t="shared" si="0"/>
        <v>3.0555219657870556E-3</v>
      </c>
      <c r="F1881" s="11">
        <f t="shared" si="1"/>
        <v>2.5082038727051746E-2</v>
      </c>
    </row>
    <row r="1882" spans="1:6" ht="15.75" customHeight="1">
      <c r="A1882" s="5">
        <v>18</v>
      </c>
      <c r="B1882" s="7">
        <v>9</v>
      </c>
      <c r="C1882" s="7">
        <v>11271</v>
      </c>
      <c r="D1882" s="9">
        <f>+VLOOKUP(A1882,Regiones!$A$2:$C$26,3,FALSE)</f>
        <v>3729641</v>
      </c>
      <c r="E1882" s="11">
        <f t="shared" si="0"/>
        <v>3.0220066757095389E-3</v>
      </c>
      <c r="F1882" s="11">
        <f t="shared" si="1"/>
        <v>2.8104045402761284E-2</v>
      </c>
    </row>
    <row r="1883" spans="1:6" ht="15.75" customHeight="1">
      <c r="A1883" s="5">
        <v>18</v>
      </c>
      <c r="B1883" s="7">
        <v>10</v>
      </c>
      <c r="C1883" s="7">
        <v>12153</v>
      </c>
      <c r="D1883" s="9">
        <f>+VLOOKUP(A1883,Regiones!$A$2:$C$26,3,FALSE)</f>
        <v>3729641</v>
      </c>
      <c r="E1883" s="11">
        <f t="shared" si="0"/>
        <v>3.2584905624964975E-3</v>
      </c>
      <c r="F1883" s="11">
        <f t="shared" si="1"/>
        <v>3.136253596525778E-2</v>
      </c>
    </row>
    <row r="1884" spans="1:6" ht="15.75" customHeight="1">
      <c r="A1884" s="5">
        <v>18</v>
      </c>
      <c r="B1884" s="7">
        <v>11</v>
      </c>
      <c r="C1884" s="7">
        <v>12292</v>
      </c>
      <c r="D1884" s="9">
        <f>+VLOOKUP(A1884,Regiones!$A$2:$C$26,3,FALSE)</f>
        <v>3729641</v>
      </c>
      <c r="E1884" s="11">
        <f t="shared" si="0"/>
        <v>3.2957595650626964E-3</v>
      </c>
      <c r="F1884" s="11">
        <f t="shared" si="1"/>
        <v>3.4658295530320474E-2</v>
      </c>
    </row>
    <row r="1885" spans="1:6" ht="15.75" customHeight="1">
      <c r="A1885" s="5">
        <v>18</v>
      </c>
      <c r="B1885" s="7">
        <v>12</v>
      </c>
      <c r="C1885" s="7">
        <v>12050</v>
      </c>
      <c r="D1885" s="9">
        <f>+VLOOKUP(A1885,Regiones!$A$2:$C$26,3,FALSE)</f>
        <v>3729641</v>
      </c>
      <c r="E1885" s="11">
        <f t="shared" si="0"/>
        <v>3.2308739634726237E-3</v>
      </c>
      <c r="F1885" s="11">
        <f t="shared" si="1"/>
        <v>3.7889169493793097E-2</v>
      </c>
    </row>
    <row r="1886" spans="1:6" ht="15.75" customHeight="1">
      <c r="A1886" s="5">
        <v>18</v>
      </c>
      <c r="B1886" s="7">
        <v>13</v>
      </c>
      <c r="C1886" s="7">
        <v>12066</v>
      </c>
      <c r="D1886" s="9">
        <f>+VLOOKUP(A1886,Regiones!$A$2:$C$26,3,FALSE)</f>
        <v>3729641</v>
      </c>
      <c r="E1886" s="11">
        <f t="shared" si="0"/>
        <v>3.2351639206025461E-3</v>
      </c>
      <c r="F1886" s="11">
        <f t="shared" si="1"/>
        <v>4.1124333414395642E-2</v>
      </c>
    </row>
    <row r="1887" spans="1:6" ht="15.75" customHeight="1">
      <c r="A1887" s="5">
        <v>18</v>
      </c>
      <c r="B1887" s="7">
        <v>14</v>
      </c>
      <c r="C1887" s="7">
        <v>13601</v>
      </c>
      <c r="D1887" s="9">
        <f>+VLOOKUP(A1887,Regiones!$A$2:$C$26,3,FALSE)</f>
        <v>3729641</v>
      </c>
      <c r="E1887" s="11">
        <f t="shared" si="0"/>
        <v>3.6467316827544526E-3</v>
      </c>
      <c r="F1887" s="11">
        <f t="shared" si="1"/>
        <v>4.4771065097150092E-2</v>
      </c>
    </row>
    <row r="1888" spans="1:6" ht="15.75" customHeight="1">
      <c r="A1888" s="5">
        <v>18</v>
      </c>
      <c r="B1888" s="7">
        <v>15</v>
      </c>
      <c r="C1888" s="7">
        <v>13104</v>
      </c>
      <c r="D1888" s="9">
        <f>+VLOOKUP(A1888,Regiones!$A$2:$C$26,3,FALSE)</f>
        <v>3729641</v>
      </c>
      <c r="E1888" s="11">
        <f t="shared" si="0"/>
        <v>3.5134748894062456E-3</v>
      </c>
      <c r="F1888" s="11">
        <f t="shared" si="1"/>
        <v>4.8284539986556338E-2</v>
      </c>
    </row>
    <row r="1889" spans="1:6" ht="15.75" customHeight="1">
      <c r="A1889" s="5">
        <v>18</v>
      </c>
      <c r="B1889" s="7">
        <v>16</v>
      </c>
      <c r="C1889" s="7">
        <v>12212</v>
      </c>
      <c r="D1889" s="9">
        <f>+VLOOKUP(A1889,Regiones!$A$2:$C$26,3,FALSE)</f>
        <v>3729641</v>
      </c>
      <c r="E1889" s="11">
        <f t="shared" si="0"/>
        <v>3.2743097794130857E-3</v>
      </c>
      <c r="F1889" s="11">
        <f t="shared" si="1"/>
        <v>5.1558849765969424E-2</v>
      </c>
    </row>
    <row r="1890" spans="1:6" ht="15.75" customHeight="1">
      <c r="A1890" s="5">
        <v>18</v>
      </c>
      <c r="B1890" s="7">
        <v>17</v>
      </c>
      <c r="C1890" s="7">
        <v>11857</v>
      </c>
      <c r="D1890" s="9">
        <f>+VLOOKUP(A1890,Regiones!$A$2:$C$26,3,FALSE)</f>
        <v>3729641</v>
      </c>
      <c r="E1890" s="11">
        <f t="shared" si="0"/>
        <v>3.1791263555929379E-3</v>
      </c>
      <c r="F1890" s="11">
        <f t="shared" si="1"/>
        <v>5.4737976121562365E-2</v>
      </c>
    </row>
    <row r="1891" spans="1:6" ht="15.75" customHeight="1">
      <c r="A1891" s="5">
        <v>18</v>
      </c>
      <c r="B1891" s="7">
        <v>18</v>
      </c>
      <c r="C1891" s="7">
        <v>11799</v>
      </c>
      <c r="D1891" s="9">
        <f>+VLOOKUP(A1891,Regiones!$A$2:$C$26,3,FALSE)</f>
        <v>3729641</v>
      </c>
      <c r="E1891" s="11">
        <f t="shared" si="0"/>
        <v>3.1635752609969698E-3</v>
      </c>
      <c r="F1891" s="11">
        <f t="shared" si="1"/>
        <v>5.7901551382559334E-2</v>
      </c>
    </row>
    <row r="1892" spans="1:6" ht="15.75" customHeight="1">
      <c r="A1892" s="5">
        <v>18</v>
      </c>
      <c r="B1892" s="7">
        <v>19</v>
      </c>
      <c r="C1892" s="7">
        <v>10726</v>
      </c>
      <c r="D1892" s="9">
        <f>+VLOOKUP(A1892,Regiones!$A$2:$C$26,3,FALSE)</f>
        <v>3729641</v>
      </c>
      <c r="E1892" s="11">
        <f t="shared" si="0"/>
        <v>2.8758800109715652E-3</v>
      </c>
      <c r="F1892" s="11">
        <f t="shared" si="1"/>
        <v>6.0777431393530902E-2</v>
      </c>
    </row>
    <row r="1893" spans="1:6" ht="15.75" customHeight="1">
      <c r="A1893" s="5">
        <v>18</v>
      </c>
      <c r="B1893" s="7">
        <v>20</v>
      </c>
      <c r="C1893" s="7">
        <v>9331</v>
      </c>
      <c r="D1893" s="9">
        <f>+VLOOKUP(A1893,Regiones!$A$2:$C$26,3,FALSE)</f>
        <v>3729641</v>
      </c>
      <c r="E1893" s="11">
        <f t="shared" si="0"/>
        <v>2.5018493737064772E-3</v>
      </c>
      <c r="F1893" s="11">
        <f t="shared" si="1"/>
        <v>6.3279280767237378E-2</v>
      </c>
    </row>
    <row r="1894" spans="1:6" ht="15.75" customHeight="1">
      <c r="A1894" s="5">
        <v>18</v>
      </c>
      <c r="B1894" s="7">
        <v>21</v>
      </c>
      <c r="C1894" s="7">
        <v>8339</v>
      </c>
      <c r="D1894" s="9">
        <f>+VLOOKUP(A1894,Regiones!$A$2:$C$26,3,FALSE)</f>
        <v>3729641</v>
      </c>
      <c r="E1894" s="11">
        <f t="shared" si="0"/>
        <v>2.2358720316513038E-3</v>
      </c>
      <c r="F1894" s="11">
        <f t="shared" si="1"/>
        <v>6.5515152798888684E-2</v>
      </c>
    </row>
    <row r="1895" spans="1:6" ht="15.75" customHeight="1">
      <c r="A1895" s="5">
        <v>18</v>
      </c>
      <c r="B1895" s="7">
        <v>22</v>
      </c>
      <c r="C1895" s="7">
        <v>8325</v>
      </c>
      <c r="D1895" s="9">
        <f>+VLOOKUP(A1895,Regiones!$A$2:$C$26,3,FALSE)</f>
        <v>3729641</v>
      </c>
      <c r="E1895" s="11">
        <f t="shared" si="0"/>
        <v>2.2321183191626216E-3</v>
      </c>
      <c r="F1895" s="11">
        <f t="shared" si="1"/>
        <v>6.7747271118051303E-2</v>
      </c>
    </row>
    <row r="1896" spans="1:6" ht="15.75" customHeight="1">
      <c r="A1896" s="5">
        <v>18</v>
      </c>
      <c r="B1896" s="7">
        <v>23</v>
      </c>
      <c r="C1896" s="7">
        <v>8054</v>
      </c>
      <c r="D1896" s="9">
        <f>+VLOOKUP(A1896,Regiones!$A$2:$C$26,3,FALSE)</f>
        <v>3729641</v>
      </c>
      <c r="E1896" s="11">
        <f t="shared" si="0"/>
        <v>2.1594571702745653E-3</v>
      </c>
      <c r="F1896" s="11">
        <f t="shared" si="1"/>
        <v>6.9906728288325864E-2</v>
      </c>
    </row>
    <row r="1897" spans="1:6" ht="15.75" customHeight="1">
      <c r="A1897" s="5">
        <v>18</v>
      </c>
      <c r="B1897" s="7">
        <v>24</v>
      </c>
      <c r="C1897" s="7">
        <v>7899</v>
      </c>
      <c r="D1897" s="9">
        <f>+VLOOKUP(A1897,Regiones!$A$2:$C$26,3,FALSE)</f>
        <v>3729641</v>
      </c>
      <c r="E1897" s="11">
        <f t="shared" si="0"/>
        <v>2.1178982105784444E-3</v>
      </c>
      <c r="F1897" s="11">
        <f t="shared" si="1"/>
        <v>7.2024626498904315E-2</v>
      </c>
    </row>
    <row r="1898" spans="1:6" ht="15.75" customHeight="1">
      <c r="A1898" s="5">
        <v>18</v>
      </c>
      <c r="B1898" s="7">
        <v>25</v>
      </c>
      <c r="C1898" s="7">
        <v>7331</v>
      </c>
      <c r="D1898" s="9">
        <f>+VLOOKUP(A1898,Regiones!$A$2:$C$26,3,FALSE)</f>
        <v>3729641</v>
      </c>
      <c r="E1898" s="11">
        <f t="shared" si="0"/>
        <v>1.965604732466208E-3</v>
      </c>
      <c r="F1898" s="11">
        <f t="shared" si="1"/>
        <v>7.3990231231370523E-2</v>
      </c>
    </row>
    <row r="1899" spans="1:6" ht="15.75" customHeight="1">
      <c r="A1899" s="5">
        <v>18</v>
      </c>
      <c r="B1899" s="7">
        <v>26</v>
      </c>
      <c r="C1899" s="7">
        <v>7234</v>
      </c>
      <c r="D1899" s="9">
        <f>+VLOOKUP(A1899,Regiones!$A$2:$C$26,3,FALSE)</f>
        <v>3729641</v>
      </c>
      <c r="E1899" s="11">
        <f t="shared" si="0"/>
        <v>1.9395968673660549E-3</v>
      </c>
      <c r="F1899" s="11">
        <f t="shared" si="1"/>
        <v>7.5929828098736579E-2</v>
      </c>
    </row>
    <row r="1900" spans="1:6" ht="15.75" customHeight="1">
      <c r="A1900" s="5">
        <v>18</v>
      </c>
      <c r="B1900" s="7">
        <v>27</v>
      </c>
      <c r="C1900" s="7">
        <v>7221</v>
      </c>
      <c r="D1900" s="9">
        <f>+VLOOKUP(A1900,Regiones!$A$2:$C$26,3,FALSE)</f>
        <v>3729641</v>
      </c>
      <c r="E1900" s="11">
        <f t="shared" si="0"/>
        <v>1.936111277197993E-3</v>
      </c>
      <c r="F1900" s="11">
        <f t="shared" si="1"/>
        <v>7.786593937593457E-2</v>
      </c>
    </row>
    <row r="1901" spans="1:6" ht="15.75" customHeight="1">
      <c r="A1901" s="5">
        <v>18</v>
      </c>
      <c r="B1901" s="7">
        <v>28</v>
      </c>
      <c r="C1901" s="7">
        <v>7781</v>
      </c>
      <c r="D1901" s="9">
        <f>+VLOOKUP(A1901,Regiones!$A$2:$C$26,3,FALSE)</f>
        <v>3729641</v>
      </c>
      <c r="E1901" s="11">
        <f t="shared" si="0"/>
        <v>2.0862597767452684E-3</v>
      </c>
      <c r="F1901" s="11">
        <f t="shared" si="1"/>
        <v>7.9952199152679843E-2</v>
      </c>
    </row>
    <row r="1902" spans="1:6" ht="15.75" customHeight="1">
      <c r="A1902" s="5">
        <v>18</v>
      </c>
      <c r="B1902" s="7">
        <v>29</v>
      </c>
      <c r="C1902" s="7">
        <v>7613</v>
      </c>
      <c r="D1902" s="9">
        <f>+VLOOKUP(A1902,Regiones!$A$2:$C$26,3,FALSE)</f>
        <v>3729641</v>
      </c>
      <c r="E1902" s="11">
        <f t="shared" si="0"/>
        <v>2.0412152268810858E-3</v>
      </c>
      <c r="F1902" s="11">
        <f t="shared" si="1"/>
        <v>8.1993414379560925E-2</v>
      </c>
    </row>
    <row r="1903" spans="1:6" ht="15.75" customHeight="1">
      <c r="A1903" s="5">
        <v>18</v>
      </c>
      <c r="B1903" s="7">
        <v>30</v>
      </c>
      <c r="C1903" s="7">
        <v>8041</v>
      </c>
      <c r="D1903" s="9">
        <f>+VLOOKUP(A1903,Regiones!$A$2:$C$26,3,FALSE)</f>
        <v>3729641</v>
      </c>
      <c r="E1903" s="11">
        <f t="shared" si="0"/>
        <v>2.1559715801065036E-3</v>
      </c>
      <c r="F1903" s="11">
        <f t="shared" si="1"/>
        <v>8.4149385959667422E-2</v>
      </c>
    </row>
    <row r="1904" spans="1:6" ht="15.75" customHeight="1">
      <c r="A1904" s="5">
        <v>18</v>
      </c>
      <c r="B1904" s="7">
        <v>31</v>
      </c>
      <c r="C1904" s="7">
        <v>7282</v>
      </c>
      <c r="D1904" s="9">
        <f>+VLOOKUP(A1904,Regiones!$A$2:$C$26,3,FALSE)</f>
        <v>3729641</v>
      </c>
      <c r="E1904" s="11">
        <f t="shared" si="0"/>
        <v>1.9524667387558212E-3</v>
      </c>
      <c r="F1904" s="11">
        <f t="shared" si="1"/>
        <v>8.6101852698423242E-2</v>
      </c>
    </row>
    <row r="1905" spans="1:6" ht="15.75" customHeight="1">
      <c r="A1905" s="5">
        <v>18</v>
      </c>
      <c r="B1905" s="7">
        <v>32</v>
      </c>
      <c r="C1905" s="7">
        <v>7201</v>
      </c>
      <c r="D1905" s="9">
        <f>+VLOOKUP(A1905,Regiones!$A$2:$C$26,3,FALSE)</f>
        <v>3729641</v>
      </c>
      <c r="E1905" s="11">
        <f t="shared" si="0"/>
        <v>1.9307488307855904E-3</v>
      </c>
      <c r="F1905" s="11">
        <f t="shared" si="1"/>
        <v>8.8032601529208832E-2</v>
      </c>
    </row>
    <row r="1906" spans="1:6" ht="15.75" customHeight="1">
      <c r="A1906" s="5">
        <v>18</v>
      </c>
      <c r="B1906" s="7">
        <v>33</v>
      </c>
      <c r="C1906" s="7">
        <v>7209</v>
      </c>
      <c r="D1906" s="9">
        <f>+VLOOKUP(A1906,Regiones!$A$2:$C$26,3,FALSE)</f>
        <v>3729641</v>
      </c>
      <c r="E1906" s="11">
        <f t="shared" si="0"/>
        <v>1.9328938093505514E-3</v>
      </c>
      <c r="F1906" s="11">
        <f t="shared" si="1"/>
        <v>8.9965495338559381E-2</v>
      </c>
    </row>
    <row r="1907" spans="1:6" ht="15.75" customHeight="1">
      <c r="A1907" s="5">
        <v>18</v>
      </c>
      <c r="B1907" s="7">
        <v>34</v>
      </c>
      <c r="C1907" s="7">
        <v>6793</v>
      </c>
      <c r="D1907" s="9">
        <f>+VLOOKUP(A1907,Regiones!$A$2:$C$26,3,FALSE)</f>
        <v>3729641</v>
      </c>
      <c r="E1907" s="11">
        <f t="shared" si="0"/>
        <v>1.8213549239725754E-3</v>
      </c>
      <c r="F1907" s="11">
        <f t="shared" si="1"/>
        <v>9.1786850262531958E-2</v>
      </c>
    </row>
    <row r="1908" spans="1:6" ht="15.75" customHeight="1">
      <c r="A1908" s="5">
        <v>18</v>
      </c>
      <c r="B1908" s="7">
        <v>35</v>
      </c>
      <c r="C1908" s="7">
        <v>6575</v>
      </c>
      <c r="D1908" s="9">
        <f>+VLOOKUP(A1908,Regiones!$A$2:$C$26,3,FALSE)</f>
        <v>3729641</v>
      </c>
      <c r="E1908" s="11">
        <f t="shared" si="0"/>
        <v>1.7629042580773861E-3</v>
      </c>
      <c r="F1908" s="11">
        <f t="shared" si="1"/>
        <v>9.3549754520609346E-2</v>
      </c>
    </row>
    <row r="1909" spans="1:6" ht="15.75" customHeight="1">
      <c r="A1909" s="5">
        <v>18</v>
      </c>
      <c r="B1909" s="7">
        <v>36</v>
      </c>
      <c r="C1909" s="7">
        <v>6511</v>
      </c>
      <c r="D1909" s="9">
        <f>+VLOOKUP(A1909,Regiones!$A$2:$C$26,3,FALSE)</f>
        <v>3729641</v>
      </c>
      <c r="E1909" s="11">
        <f t="shared" si="0"/>
        <v>1.7457444295576974E-3</v>
      </c>
      <c r="F1909" s="11">
        <f t="shared" si="1"/>
        <v>9.5295498950167049E-2</v>
      </c>
    </row>
    <row r="1910" spans="1:6" ht="15.75" customHeight="1">
      <c r="A1910" s="5">
        <v>18</v>
      </c>
      <c r="B1910" s="7">
        <v>37</v>
      </c>
      <c r="C1910" s="7">
        <v>6193</v>
      </c>
      <c r="D1910" s="9">
        <f>+VLOOKUP(A1910,Regiones!$A$2:$C$26,3,FALSE)</f>
        <v>3729641</v>
      </c>
      <c r="E1910" s="11">
        <f t="shared" si="0"/>
        <v>1.6604815316004944E-3</v>
      </c>
      <c r="F1910" s="11">
        <f t="shared" si="1"/>
        <v>9.695598048176754E-2</v>
      </c>
    </row>
    <row r="1911" spans="1:6" ht="15.75" customHeight="1">
      <c r="A1911" s="5">
        <v>18</v>
      </c>
      <c r="B1911" s="7">
        <v>38</v>
      </c>
      <c r="C1911" s="7">
        <v>6294</v>
      </c>
      <c r="D1911" s="9">
        <f>+VLOOKUP(A1911,Regiones!$A$2:$C$26,3,FALSE)</f>
        <v>3729641</v>
      </c>
      <c r="E1911" s="11">
        <f t="shared" si="0"/>
        <v>1.6875618859831282E-3</v>
      </c>
      <c r="F1911" s="11">
        <f t="shared" si="1"/>
        <v>9.8643542367750664E-2</v>
      </c>
    </row>
    <row r="1912" spans="1:6" ht="15.75" customHeight="1">
      <c r="A1912" s="5">
        <v>18</v>
      </c>
      <c r="B1912" s="7">
        <v>39</v>
      </c>
      <c r="C1912" s="7">
        <v>5897</v>
      </c>
      <c r="D1912" s="9">
        <f>+VLOOKUP(A1912,Regiones!$A$2:$C$26,3,FALSE)</f>
        <v>3729641</v>
      </c>
      <c r="E1912" s="11">
        <f t="shared" si="0"/>
        <v>1.5811173246969346E-3</v>
      </c>
      <c r="F1912" s="11">
        <f t="shared" si="1"/>
        <v>0.10022465969244759</v>
      </c>
    </row>
    <row r="1913" spans="1:6" ht="15.75" customHeight="1">
      <c r="A1913" s="5">
        <v>18</v>
      </c>
      <c r="B1913" s="7">
        <v>40</v>
      </c>
      <c r="C1913" s="7">
        <v>6115</v>
      </c>
      <c r="D1913" s="9">
        <f>+VLOOKUP(A1913,Regiones!$A$2:$C$26,3,FALSE)</f>
        <v>3729641</v>
      </c>
      <c r="E1913" s="11">
        <f t="shared" si="0"/>
        <v>1.6395679905921239E-3</v>
      </c>
      <c r="F1913" s="11">
        <f t="shared" si="1"/>
        <v>0.10186422768303972</v>
      </c>
    </row>
    <row r="1914" spans="1:6" ht="15.75" customHeight="1">
      <c r="A1914" s="5">
        <v>18</v>
      </c>
      <c r="B1914" s="7">
        <v>41</v>
      </c>
      <c r="C1914" s="7">
        <v>5484</v>
      </c>
      <c r="D1914" s="9">
        <f>+VLOOKUP(A1914,Regiones!$A$2:$C$26,3,FALSE)</f>
        <v>3729641</v>
      </c>
      <c r="E1914" s="11">
        <f t="shared" si="0"/>
        <v>1.4703828062808189E-3</v>
      </c>
      <c r="F1914" s="11">
        <f t="shared" si="1"/>
        <v>0.10333461048932054</v>
      </c>
    </row>
    <row r="1915" spans="1:6" ht="15.75" customHeight="1">
      <c r="A1915" s="5">
        <v>18</v>
      </c>
      <c r="B1915" s="7">
        <v>42</v>
      </c>
      <c r="C1915" s="7">
        <v>5953</v>
      </c>
      <c r="D1915" s="9">
        <f>+VLOOKUP(A1915,Regiones!$A$2:$C$26,3,FALSE)</f>
        <v>3729641</v>
      </c>
      <c r="E1915" s="11">
        <f t="shared" si="0"/>
        <v>1.5961321746516622E-3</v>
      </c>
      <c r="F1915" s="11">
        <f t="shared" si="1"/>
        <v>0.1049307426639722</v>
      </c>
    </row>
    <row r="1916" spans="1:6" ht="15.75" customHeight="1">
      <c r="A1916" s="5">
        <v>18</v>
      </c>
      <c r="B1916" s="7">
        <v>43</v>
      </c>
      <c r="C1916" s="7">
        <v>5728</v>
      </c>
      <c r="D1916" s="9">
        <f>+VLOOKUP(A1916,Regiones!$A$2:$C$26,3,FALSE)</f>
        <v>3729641</v>
      </c>
      <c r="E1916" s="11">
        <f t="shared" si="0"/>
        <v>1.5358046525121318E-3</v>
      </c>
      <c r="F1916" s="11">
        <f t="shared" si="1"/>
        <v>0.10646654731648433</v>
      </c>
    </row>
    <row r="1917" spans="1:6" ht="15.75" customHeight="1">
      <c r="A1917" s="5">
        <v>18</v>
      </c>
      <c r="B1917" s="7">
        <v>44</v>
      </c>
      <c r="C1917" s="7">
        <v>5885</v>
      </c>
      <c r="D1917" s="9">
        <f>+VLOOKUP(A1917,Regiones!$A$2:$C$26,3,FALSE)</f>
        <v>3729641</v>
      </c>
      <c r="E1917" s="11">
        <f t="shared" si="0"/>
        <v>1.5778998568494931E-3</v>
      </c>
      <c r="F1917" s="11">
        <f t="shared" si="1"/>
        <v>0.10804444717333382</v>
      </c>
    </row>
    <row r="1918" spans="1:6" ht="15.75" customHeight="1">
      <c r="A1918" s="5">
        <v>18</v>
      </c>
      <c r="B1918" s="7">
        <v>45</v>
      </c>
      <c r="C1918" s="7">
        <v>5823</v>
      </c>
      <c r="D1918" s="9">
        <f>+VLOOKUP(A1918,Regiones!$A$2:$C$26,3,FALSE)</f>
        <v>3729641</v>
      </c>
      <c r="E1918" s="11">
        <f t="shared" si="0"/>
        <v>1.5612762729710448E-3</v>
      </c>
      <c r="F1918" s="11">
        <f t="shared" si="1"/>
        <v>0.10960572344630487</v>
      </c>
    </row>
    <row r="1919" spans="1:6" ht="15.75" customHeight="1">
      <c r="A1919" s="5">
        <v>18</v>
      </c>
      <c r="B1919" s="7">
        <v>46</v>
      </c>
      <c r="C1919" s="7">
        <v>5522</v>
      </c>
      <c r="D1919" s="9">
        <f>+VLOOKUP(A1919,Regiones!$A$2:$C$26,3,FALSE)</f>
        <v>3729641</v>
      </c>
      <c r="E1919" s="11">
        <f t="shared" si="0"/>
        <v>1.4805714544643841E-3</v>
      </c>
      <c r="F1919" s="11">
        <f t="shared" si="1"/>
        <v>0.11108629490076925</v>
      </c>
    </row>
    <row r="1920" spans="1:6" ht="15.75" customHeight="1">
      <c r="A1920" s="5">
        <v>18</v>
      </c>
      <c r="B1920" s="7">
        <v>47</v>
      </c>
      <c r="C1920" s="7">
        <v>5450</v>
      </c>
      <c r="D1920" s="9">
        <f>+VLOOKUP(A1920,Regiones!$A$2:$C$26,3,FALSE)</f>
        <v>3729641</v>
      </c>
      <c r="E1920" s="11">
        <f t="shared" si="0"/>
        <v>1.4612666473797344E-3</v>
      </c>
      <c r="F1920" s="11">
        <f t="shared" si="1"/>
        <v>0.11254756154814899</v>
      </c>
    </row>
    <row r="1921" spans="1:6" ht="15.75" customHeight="1">
      <c r="A1921" s="5">
        <v>18</v>
      </c>
      <c r="B1921" s="7">
        <v>48</v>
      </c>
      <c r="C1921" s="7">
        <v>5550</v>
      </c>
      <c r="D1921" s="9">
        <f>+VLOOKUP(A1921,Regiones!$A$2:$C$26,3,FALSE)</f>
        <v>3729641</v>
      </c>
      <c r="E1921" s="11">
        <f t="shared" si="0"/>
        <v>1.4880788794417478E-3</v>
      </c>
      <c r="F1921" s="11">
        <f t="shared" si="1"/>
        <v>0.11403564042759073</v>
      </c>
    </row>
    <row r="1922" spans="1:6" ht="15.75" customHeight="1">
      <c r="A1922" s="5">
        <v>18</v>
      </c>
      <c r="B1922" s="7">
        <v>49</v>
      </c>
      <c r="C1922" s="7">
        <v>4912</v>
      </c>
      <c r="D1922" s="9">
        <f>+VLOOKUP(A1922,Regiones!$A$2:$C$26,3,FALSE)</f>
        <v>3729641</v>
      </c>
      <c r="E1922" s="11">
        <f t="shared" si="0"/>
        <v>1.3170168388861019E-3</v>
      </c>
      <c r="F1922" s="11">
        <f t="shared" si="1"/>
        <v>0.11535265726647684</v>
      </c>
    </row>
    <row r="1923" spans="1:6" ht="15.75" customHeight="1">
      <c r="A1923" s="5">
        <v>18</v>
      </c>
      <c r="B1923" s="7">
        <v>50</v>
      </c>
      <c r="C1923" s="7">
        <v>5390</v>
      </c>
      <c r="D1923" s="9">
        <f>+VLOOKUP(A1923,Regiones!$A$2:$C$26,3,FALSE)</f>
        <v>3729641</v>
      </c>
      <c r="E1923" s="11">
        <f t="shared" si="0"/>
        <v>1.4451793081425262E-3</v>
      </c>
      <c r="F1923" s="11">
        <f t="shared" si="1"/>
        <v>0.11679783657461937</v>
      </c>
    </row>
    <row r="1924" spans="1:6" ht="15.75" customHeight="1">
      <c r="A1924" s="5">
        <v>18</v>
      </c>
      <c r="B1924" s="7">
        <v>51</v>
      </c>
      <c r="C1924" s="7">
        <v>4836</v>
      </c>
      <c r="D1924" s="9">
        <f>+VLOOKUP(A1924,Regiones!$A$2:$C$26,3,FALSE)</f>
        <v>3729641</v>
      </c>
      <c r="E1924" s="11">
        <f t="shared" si="0"/>
        <v>1.2966395425189716E-3</v>
      </c>
      <c r="F1924" s="11">
        <f t="shared" si="1"/>
        <v>0.11809447611713834</v>
      </c>
    </row>
    <row r="1925" spans="1:6" ht="15.75" customHeight="1">
      <c r="A1925" s="5">
        <v>18</v>
      </c>
      <c r="B1925" s="7">
        <v>52</v>
      </c>
      <c r="C1925" s="7">
        <v>5006</v>
      </c>
      <c r="D1925" s="9">
        <f>+VLOOKUP(A1925,Regiones!$A$2:$C$26,3,FALSE)</f>
        <v>3729641</v>
      </c>
      <c r="E1925" s="11">
        <f t="shared" si="0"/>
        <v>1.3422203370243946E-3</v>
      </c>
      <c r="F1925" s="11">
        <f t="shared" si="1"/>
        <v>0.11943669645416274</v>
      </c>
    </row>
    <row r="1926" spans="1:6" ht="15.75" customHeight="1">
      <c r="A1926" s="5">
        <v>18</v>
      </c>
      <c r="B1926" s="7">
        <v>53</v>
      </c>
      <c r="C1926" s="7">
        <v>5146</v>
      </c>
      <c r="D1926" s="9">
        <f>+VLOOKUP(A1926,Regiones!$A$2:$C$26,3,FALSE)</f>
        <v>3729641</v>
      </c>
      <c r="E1926" s="11">
        <f t="shared" si="0"/>
        <v>1.3797574619112134E-3</v>
      </c>
      <c r="F1926" s="11">
        <f t="shared" si="1"/>
        <v>0.12081645391607396</v>
      </c>
    </row>
    <row r="1927" spans="1:6" ht="15.75" customHeight="1">
      <c r="A1927" s="5">
        <v>18</v>
      </c>
      <c r="B1927" s="7">
        <v>54</v>
      </c>
      <c r="C1927" s="7">
        <v>4743</v>
      </c>
      <c r="D1927" s="9">
        <f>+VLOOKUP(A1927,Regiones!$A$2:$C$26,3,FALSE)</f>
        <v>3729641</v>
      </c>
      <c r="E1927" s="11">
        <f t="shared" si="0"/>
        <v>1.2717041667012991E-3</v>
      </c>
      <c r="F1927" s="11">
        <f t="shared" si="1"/>
        <v>0.12208815808277526</v>
      </c>
    </row>
    <row r="1928" spans="1:6" ht="15.75" customHeight="1">
      <c r="A1928" s="5">
        <v>18</v>
      </c>
      <c r="B1928" s="7">
        <v>55</v>
      </c>
      <c r="C1928" s="7">
        <v>4409</v>
      </c>
      <c r="D1928" s="9">
        <f>+VLOOKUP(A1928,Regiones!$A$2:$C$26,3,FALSE)</f>
        <v>3729641</v>
      </c>
      <c r="E1928" s="11">
        <f t="shared" si="0"/>
        <v>1.1821513116141741E-3</v>
      </c>
      <c r="F1928" s="11">
        <f t="shared" si="1"/>
        <v>0.12327030939438943</v>
      </c>
    </row>
    <row r="1929" spans="1:6" ht="15.75" customHeight="1">
      <c r="A1929" s="5">
        <v>18</v>
      </c>
      <c r="B1929" s="7">
        <v>56</v>
      </c>
      <c r="C1929" s="7">
        <v>4489</v>
      </c>
      <c r="D1929" s="9">
        <f>+VLOOKUP(A1929,Regiones!$A$2:$C$26,3,FALSE)</f>
        <v>3729641</v>
      </c>
      <c r="E1929" s="11">
        <f t="shared" si="0"/>
        <v>1.2036010972637848E-3</v>
      </c>
      <c r="F1929" s="11">
        <f t="shared" si="1"/>
        <v>0.12447391049165321</v>
      </c>
    </row>
    <row r="1930" spans="1:6" ht="15.75" customHeight="1">
      <c r="A1930" s="5">
        <v>18</v>
      </c>
      <c r="B1930" s="7">
        <v>57</v>
      </c>
      <c r="C1930" s="7">
        <v>4296</v>
      </c>
      <c r="D1930" s="9">
        <f>+VLOOKUP(A1930,Regiones!$A$2:$C$26,3,FALSE)</f>
        <v>3729641</v>
      </c>
      <c r="E1930" s="11">
        <f t="shared" si="0"/>
        <v>1.151853489384099E-3</v>
      </c>
      <c r="F1930" s="11">
        <f t="shared" si="1"/>
        <v>0.12562576398103731</v>
      </c>
    </row>
    <row r="1931" spans="1:6" ht="15.75" customHeight="1">
      <c r="A1931" s="5">
        <v>18</v>
      </c>
      <c r="B1931" s="7">
        <v>58</v>
      </c>
      <c r="C1931" s="7">
        <v>4266</v>
      </c>
      <c r="D1931" s="9">
        <f>+VLOOKUP(A1931,Regiones!$A$2:$C$26,3,FALSE)</f>
        <v>3729641</v>
      </c>
      <c r="E1931" s="11">
        <f t="shared" si="0"/>
        <v>1.1438098197654948E-3</v>
      </c>
      <c r="F1931" s="11">
        <f t="shared" si="1"/>
        <v>0.12676957380080281</v>
      </c>
    </row>
    <row r="1932" spans="1:6" ht="15.75" customHeight="1">
      <c r="A1932" s="5">
        <v>18</v>
      </c>
      <c r="B1932" s="7">
        <v>59</v>
      </c>
      <c r="C1932" s="7">
        <v>3975</v>
      </c>
      <c r="D1932" s="9">
        <f>+VLOOKUP(A1932,Regiones!$A$2:$C$26,3,FALSE)</f>
        <v>3729641</v>
      </c>
      <c r="E1932" s="11">
        <f t="shared" si="0"/>
        <v>1.0657862244650357E-3</v>
      </c>
      <c r="F1932" s="11">
        <f t="shared" si="1"/>
        <v>0.12783536002526785</v>
      </c>
    </row>
    <row r="1933" spans="1:6" ht="15.75" customHeight="1">
      <c r="A1933" s="5">
        <v>18</v>
      </c>
      <c r="B1933" s="7">
        <v>60</v>
      </c>
      <c r="C1933" s="7">
        <v>3917</v>
      </c>
      <c r="D1933" s="9">
        <f>+VLOOKUP(A1933,Regiones!$A$2:$C$26,3,FALSE)</f>
        <v>3729641</v>
      </c>
      <c r="E1933" s="11">
        <f t="shared" si="0"/>
        <v>1.0502351298690678E-3</v>
      </c>
      <c r="F1933" s="11">
        <f t="shared" si="1"/>
        <v>0.12888559515513692</v>
      </c>
    </row>
    <row r="1934" spans="1:6" ht="15.75" customHeight="1">
      <c r="A1934" s="5">
        <v>18</v>
      </c>
      <c r="B1934" s="7">
        <v>61</v>
      </c>
      <c r="C1934" s="7">
        <v>3403</v>
      </c>
      <c r="D1934" s="9">
        <f>+VLOOKUP(A1934,Regiones!$A$2:$C$26,3,FALSE)</f>
        <v>3729641</v>
      </c>
      <c r="E1934" s="11">
        <f t="shared" si="0"/>
        <v>9.1242025707031853E-4</v>
      </c>
      <c r="F1934" s="11">
        <f t="shared" si="1"/>
        <v>0.12979801541220723</v>
      </c>
    </row>
    <row r="1935" spans="1:6" ht="15.75" customHeight="1">
      <c r="A1935" s="5">
        <v>18</v>
      </c>
      <c r="B1935" s="7">
        <v>62</v>
      </c>
      <c r="C1935" s="7">
        <v>3134</v>
      </c>
      <c r="D1935" s="9">
        <f>+VLOOKUP(A1935,Regiones!$A$2:$C$26,3,FALSE)</f>
        <v>3729641</v>
      </c>
      <c r="E1935" s="11">
        <f t="shared" si="0"/>
        <v>8.4029535282350231E-4</v>
      </c>
      <c r="F1935" s="11">
        <f t="shared" si="1"/>
        <v>0.13063831076503074</v>
      </c>
    </row>
    <row r="1936" spans="1:6" ht="15.75" customHeight="1">
      <c r="A1936" s="5">
        <v>18</v>
      </c>
      <c r="B1936" s="7">
        <v>63</v>
      </c>
      <c r="C1936" s="7">
        <v>3162</v>
      </c>
      <c r="D1936" s="9">
        <f>+VLOOKUP(A1936,Regiones!$A$2:$C$26,3,FALSE)</f>
        <v>3729641</v>
      </c>
      <c r="E1936" s="11">
        <f t="shared" si="0"/>
        <v>8.4780277780086607E-4</v>
      </c>
      <c r="F1936" s="11">
        <f t="shared" si="1"/>
        <v>0.1314861135428316</v>
      </c>
    </row>
    <row r="1937" spans="1:6" ht="15.75" customHeight="1">
      <c r="A1937" s="5">
        <v>18</v>
      </c>
      <c r="B1937" s="7">
        <v>64</v>
      </c>
      <c r="C1937" s="7">
        <v>2704</v>
      </c>
      <c r="D1937" s="9">
        <f>+VLOOKUP(A1937,Regiones!$A$2:$C$26,3,FALSE)</f>
        <v>3729641</v>
      </c>
      <c r="E1937" s="11">
        <f t="shared" si="0"/>
        <v>7.2500275495684442E-4</v>
      </c>
      <c r="F1937" s="11">
        <f t="shared" si="1"/>
        <v>0.13221111629778845</v>
      </c>
    </row>
    <row r="1938" spans="1:6" ht="15.75" customHeight="1">
      <c r="A1938" s="5">
        <v>18</v>
      </c>
      <c r="B1938" s="7">
        <v>65</v>
      </c>
      <c r="C1938" s="7">
        <v>3050</v>
      </c>
      <c r="D1938" s="9">
        <f>+VLOOKUP(A1938,Regiones!$A$2:$C$26,3,FALSE)</f>
        <v>3729641</v>
      </c>
      <c r="E1938" s="11">
        <f t="shared" si="0"/>
        <v>8.1777307789141103E-4</v>
      </c>
      <c r="F1938" s="11">
        <f t="shared" si="1"/>
        <v>0.13302888937567986</v>
      </c>
    </row>
    <row r="1939" spans="1:6" ht="15.75" customHeight="1">
      <c r="A1939" s="5">
        <v>18</v>
      </c>
      <c r="B1939" s="7">
        <v>66</v>
      </c>
      <c r="C1939" s="7">
        <v>2648</v>
      </c>
      <c r="D1939" s="9">
        <f>+VLOOKUP(A1939,Regiones!$A$2:$C$26,3,FALSE)</f>
        <v>3729641</v>
      </c>
      <c r="E1939" s="11">
        <f t="shared" si="0"/>
        <v>7.0998790500211679E-4</v>
      </c>
      <c r="F1939" s="11">
        <f t="shared" si="1"/>
        <v>0.13373887728068198</v>
      </c>
    </row>
    <row r="1940" spans="1:6" ht="15.75" customHeight="1">
      <c r="A1940" s="5">
        <v>18</v>
      </c>
      <c r="B1940" s="7">
        <v>67</v>
      </c>
      <c r="C1940" s="7">
        <v>2592</v>
      </c>
      <c r="D1940" s="9">
        <f>+VLOOKUP(A1940,Regiones!$A$2:$C$26,3,FALSE)</f>
        <v>3729641</v>
      </c>
      <c r="E1940" s="11">
        <f t="shared" si="0"/>
        <v>6.9497305504738927E-4</v>
      </c>
      <c r="F1940" s="11">
        <f t="shared" si="1"/>
        <v>0.13443385033572938</v>
      </c>
    </row>
    <row r="1941" spans="1:6" ht="15.75" customHeight="1">
      <c r="A1941" s="5">
        <v>18</v>
      </c>
      <c r="B1941" s="7">
        <v>68</v>
      </c>
      <c r="C1941" s="7">
        <v>2464</v>
      </c>
      <c r="D1941" s="9">
        <f>+VLOOKUP(A1941,Regiones!$A$2:$C$26,3,FALSE)</f>
        <v>3729641</v>
      </c>
      <c r="E1941" s="11">
        <f t="shared" si="0"/>
        <v>6.6065339800801205E-4</v>
      </c>
      <c r="F1941" s="11">
        <f t="shared" si="1"/>
        <v>0.13509450373373738</v>
      </c>
    </row>
    <row r="1942" spans="1:6" ht="15.75" customHeight="1">
      <c r="A1942" s="5">
        <v>18</v>
      </c>
      <c r="B1942" s="7">
        <v>69</v>
      </c>
      <c r="C1942" s="7">
        <v>2154</v>
      </c>
      <c r="D1942" s="9">
        <f>+VLOOKUP(A1942,Regiones!$A$2:$C$26,3,FALSE)</f>
        <v>3729641</v>
      </c>
      <c r="E1942" s="11">
        <f t="shared" si="0"/>
        <v>5.7753547861577029E-4</v>
      </c>
      <c r="F1942" s="11">
        <f t="shared" si="1"/>
        <v>0.13567203921235316</v>
      </c>
    </row>
    <row r="1943" spans="1:6" ht="15.75" customHeight="1">
      <c r="A1943" s="5">
        <v>18</v>
      </c>
      <c r="B1943" s="7">
        <v>70</v>
      </c>
      <c r="C1943" s="7">
        <v>2410</v>
      </c>
      <c r="D1943" s="9">
        <f>+VLOOKUP(A1943,Regiones!$A$2:$C$26,3,FALSE)</f>
        <v>3729641</v>
      </c>
      <c r="E1943" s="11">
        <f t="shared" si="0"/>
        <v>6.4617479269452472E-4</v>
      </c>
      <c r="F1943" s="11">
        <f t="shared" si="1"/>
        <v>0.13631821400504768</v>
      </c>
    </row>
    <row r="1944" spans="1:6" ht="15.75" customHeight="1">
      <c r="A1944" s="5">
        <v>18</v>
      </c>
      <c r="B1944" s="7">
        <v>71</v>
      </c>
      <c r="C1944" s="7">
        <v>1971</v>
      </c>
      <c r="D1944" s="9">
        <f>+VLOOKUP(A1944,Regiones!$A$2:$C$26,3,FALSE)</f>
        <v>3729641</v>
      </c>
      <c r="E1944" s="11">
        <f t="shared" si="0"/>
        <v>5.2846909394228564E-4</v>
      </c>
      <c r="F1944" s="11">
        <f t="shared" si="1"/>
        <v>0.13684668309898995</v>
      </c>
    </row>
    <row r="1945" spans="1:6" ht="15.75" customHeight="1">
      <c r="A1945" s="5">
        <v>18</v>
      </c>
      <c r="B1945" s="7">
        <v>72</v>
      </c>
      <c r="C1945" s="7">
        <v>1944</v>
      </c>
      <c r="D1945" s="9">
        <f>+VLOOKUP(A1945,Regiones!$A$2:$C$26,3,FALSE)</f>
        <v>3729641</v>
      </c>
      <c r="E1945" s="11">
        <f t="shared" si="0"/>
        <v>5.2122979128554198E-4</v>
      </c>
      <c r="F1945" s="11">
        <f t="shared" si="1"/>
        <v>0.1373679128902755</v>
      </c>
    </row>
    <row r="1946" spans="1:6" ht="15.75" customHeight="1">
      <c r="A1946" s="5">
        <v>18</v>
      </c>
      <c r="B1946" s="7">
        <v>73</v>
      </c>
      <c r="C1946" s="7">
        <v>1896</v>
      </c>
      <c r="D1946" s="9">
        <f>+VLOOKUP(A1946,Regiones!$A$2:$C$26,3,FALSE)</f>
        <v>3729641</v>
      </c>
      <c r="E1946" s="11">
        <f t="shared" si="0"/>
        <v>5.0835991989577544E-4</v>
      </c>
      <c r="F1946" s="11">
        <f t="shared" si="1"/>
        <v>0.13787627281017129</v>
      </c>
    </row>
    <row r="1947" spans="1:6" ht="15.75" customHeight="1">
      <c r="A1947" s="5">
        <v>18</v>
      </c>
      <c r="B1947" s="7">
        <v>74</v>
      </c>
      <c r="C1947" s="7">
        <v>1761</v>
      </c>
      <c r="D1947" s="9">
        <f>+VLOOKUP(A1947,Regiones!$A$2:$C$26,3,FALSE)</f>
        <v>3729641</v>
      </c>
      <c r="E1947" s="11">
        <f t="shared" si="0"/>
        <v>4.7216340661205728E-4</v>
      </c>
      <c r="F1947" s="11">
        <f t="shared" si="1"/>
        <v>0.13834843621678333</v>
      </c>
    </row>
    <row r="1948" spans="1:6" ht="15.75" customHeight="1">
      <c r="A1948" s="5">
        <v>18</v>
      </c>
      <c r="B1948" s="7">
        <v>75</v>
      </c>
      <c r="C1948" s="7">
        <v>1666</v>
      </c>
      <c r="D1948" s="9">
        <f>+VLOOKUP(A1948,Regiones!$A$2:$C$26,3,FALSE)</f>
        <v>3729641</v>
      </c>
      <c r="E1948" s="11">
        <f t="shared" si="0"/>
        <v>4.4669178615314452E-4</v>
      </c>
      <c r="F1948" s="11">
        <f t="shared" si="1"/>
        <v>0.13879512800293647</v>
      </c>
    </row>
    <row r="1949" spans="1:6" ht="15.75" customHeight="1">
      <c r="A1949" s="5">
        <v>18</v>
      </c>
      <c r="B1949" s="7">
        <v>76</v>
      </c>
      <c r="C1949" s="7">
        <v>1374</v>
      </c>
      <c r="D1949" s="9">
        <f>+VLOOKUP(A1949,Regiones!$A$2:$C$26,3,FALSE)</f>
        <v>3729641</v>
      </c>
      <c r="E1949" s="11">
        <f t="shared" si="0"/>
        <v>3.6840006853206512E-4</v>
      </c>
      <c r="F1949" s="11">
        <f t="shared" si="1"/>
        <v>0.13916352807146853</v>
      </c>
    </row>
    <row r="1950" spans="1:6" ht="15.75" customHeight="1">
      <c r="A1950" s="5">
        <v>18</v>
      </c>
      <c r="B1950" s="7">
        <v>77</v>
      </c>
      <c r="C1950" s="7">
        <v>1321</v>
      </c>
      <c r="D1950" s="9">
        <f>+VLOOKUP(A1950,Regiones!$A$2:$C$26,3,FALSE)</f>
        <v>3729641</v>
      </c>
      <c r="E1950" s="11">
        <f t="shared" si="0"/>
        <v>3.54189585539198E-4</v>
      </c>
      <c r="F1950" s="11">
        <f t="shared" si="1"/>
        <v>0.13951771765700774</v>
      </c>
    </row>
    <row r="1951" spans="1:6" ht="15.75" customHeight="1">
      <c r="A1951" s="5">
        <v>18</v>
      </c>
      <c r="B1951" s="7">
        <v>78</v>
      </c>
      <c r="C1951" s="7">
        <v>1344</v>
      </c>
      <c r="D1951" s="9">
        <f>+VLOOKUP(A1951,Regiones!$A$2:$C$26,3,FALSE)</f>
        <v>3729641</v>
      </c>
      <c r="E1951" s="11">
        <f t="shared" si="0"/>
        <v>3.6035639891346112E-4</v>
      </c>
      <c r="F1951" s="11">
        <f t="shared" si="1"/>
        <v>0.1398780740559212</v>
      </c>
    </row>
    <row r="1952" spans="1:6" ht="15.75" customHeight="1">
      <c r="A1952" s="5">
        <v>18</v>
      </c>
      <c r="B1952" s="7">
        <v>79</v>
      </c>
      <c r="C1952" s="7">
        <v>1162</v>
      </c>
      <c r="D1952" s="9">
        <f>+VLOOKUP(A1952,Regiones!$A$2:$C$26,3,FALSE)</f>
        <v>3729641</v>
      </c>
      <c r="E1952" s="11">
        <f t="shared" si="0"/>
        <v>3.1155813656059657E-4</v>
      </c>
      <c r="F1952" s="11">
        <f t="shared" si="1"/>
        <v>0.14018963219248179</v>
      </c>
    </row>
    <row r="1953" spans="1:6" ht="15.75" customHeight="1">
      <c r="A1953" s="5">
        <v>18</v>
      </c>
      <c r="B1953" s="7">
        <v>80</v>
      </c>
      <c r="C1953" s="7">
        <v>1205</v>
      </c>
      <c r="D1953" s="9">
        <f>+VLOOKUP(A1953,Regiones!$A$2:$C$26,3,FALSE)</f>
        <v>3729641</v>
      </c>
      <c r="E1953" s="11">
        <f t="shared" si="0"/>
        <v>3.2308739634726236E-4</v>
      </c>
      <c r="F1953" s="11">
        <f t="shared" si="1"/>
        <v>0.14051271958882905</v>
      </c>
    </row>
    <row r="1954" spans="1:6" ht="15.75" customHeight="1">
      <c r="A1954" s="5">
        <v>18</v>
      </c>
      <c r="B1954" s="7">
        <v>81</v>
      </c>
      <c r="C1954" s="7">
        <v>896</v>
      </c>
      <c r="D1954" s="9">
        <f>+VLOOKUP(A1954,Regiones!$A$2:$C$26,3,FALSE)</f>
        <v>3729641</v>
      </c>
      <c r="E1954" s="11">
        <f t="shared" si="0"/>
        <v>2.4023759927564075E-4</v>
      </c>
      <c r="F1954" s="11">
        <f t="shared" si="1"/>
        <v>0.14075295718810468</v>
      </c>
    </row>
    <row r="1955" spans="1:6" ht="15.75" customHeight="1">
      <c r="A1955" s="5">
        <v>18</v>
      </c>
      <c r="B1955" s="7">
        <v>82</v>
      </c>
      <c r="C1955" s="7">
        <v>797</v>
      </c>
      <c r="D1955" s="9">
        <f>+VLOOKUP(A1955,Regiones!$A$2:$C$26,3,FALSE)</f>
        <v>3729641</v>
      </c>
      <c r="E1955" s="11">
        <f t="shared" si="0"/>
        <v>2.1369348953424741E-4</v>
      </c>
      <c r="F1955" s="11">
        <f t="shared" si="1"/>
        <v>0.14096665067763894</v>
      </c>
    </row>
    <row r="1956" spans="1:6" ht="15.75" customHeight="1">
      <c r="A1956" s="5">
        <v>18</v>
      </c>
      <c r="B1956" s="7">
        <v>83</v>
      </c>
      <c r="C1956" s="7">
        <v>774</v>
      </c>
      <c r="D1956" s="9">
        <f>+VLOOKUP(A1956,Regiones!$A$2:$C$26,3,FALSE)</f>
        <v>3729641</v>
      </c>
      <c r="E1956" s="11">
        <f t="shared" si="0"/>
        <v>2.0752667615998429E-4</v>
      </c>
      <c r="F1956" s="11">
        <f t="shared" si="1"/>
        <v>0.14117417735379892</v>
      </c>
    </row>
    <row r="1957" spans="1:6" ht="15.75" customHeight="1">
      <c r="A1957" s="5">
        <v>18</v>
      </c>
      <c r="B1957" s="7">
        <v>84</v>
      </c>
      <c r="C1957" s="7">
        <v>684</v>
      </c>
      <c r="D1957" s="9">
        <f>+VLOOKUP(A1957,Regiones!$A$2:$C$26,3,FALSE)</f>
        <v>3729641</v>
      </c>
      <c r="E1957" s="11">
        <f t="shared" si="0"/>
        <v>1.8339566730417217E-4</v>
      </c>
      <c r="F1957" s="11">
        <f t="shared" si="1"/>
        <v>0.14135757302110308</v>
      </c>
    </row>
    <row r="1958" spans="1:6" ht="15.75" customHeight="1">
      <c r="A1958" s="5">
        <v>18</v>
      </c>
      <c r="B1958" s="7">
        <v>85</v>
      </c>
      <c r="C1958" s="7">
        <v>525</v>
      </c>
      <c r="D1958" s="9">
        <f>+VLOOKUP(A1958,Regiones!$A$2:$C$26,3,FALSE)</f>
        <v>3729641</v>
      </c>
      <c r="E1958" s="11">
        <f t="shared" si="0"/>
        <v>1.4076421832557074E-4</v>
      </c>
      <c r="F1958" s="11">
        <f t="shared" si="1"/>
        <v>0.14149833723942865</v>
      </c>
    </row>
    <row r="1959" spans="1:6" ht="15.75" customHeight="1">
      <c r="A1959" s="5">
        <v>18</v>
      </c>
      <c r="B1959" s="7">
        <v>86</v>
      </c>
      <c r="C1959" s="7">
        <v>444</v>
      </c>
      <c r="D1959" s="9">
        <f>+VLOOKUP(A1959,Regiones!$A$2:$C$26,3,FALSE)</f>
        <v>3729641</v>
      </c>
      <c r="E1959" s="11">
        <f t="shared" si="0"/>
        <v>1.1904631035533983E-4</v>
      </c>
      <c r="F1959" s="11">
        <f t="shared" si="1"/>
        <v>0.14161738354978398</v>
      </c>
    </row>
    <row r="1960" spans="1:6" ht="15.75" customHeight="1">
      <c r="A1960" s="5">
        <v>18</v>
      </c>
      <c r="B1960" s="7">
        <v>87</v>
      </c>
      <c r="C1960" s="7">
        <v>372</v>
      </c>
      <c r="D1960" s="9">
        <f>+VLOOKUP(A1960,Regiones!$A$2:$C$26,3,FALSE)</f>
        <v>3729641</v>
      </c>
      <c r="E1960" s="11">
        <f t="shared" si="0"/>
        <v>9.9741503270690129E-5</v>
      </c>
      <c r="F1960" s="11">
        <f t="shared" si="1"/>
        <v>0.14171712505305467</v>
      </c>
    </row>
    <row r="1961" spans="1:6" ht="15.75" customHeight="1">
      <c r="A1961" s="5">
        <v>18</v>
      </c>
      <c r="B1961" s="7">
        <v>88</v>
      </c>
      <c r="C1961" s="7">
        <v>356</v>
      </c>
      <c r="D1961" s="9">
        <f>+VLOOKUP(A1961,Regiones!$A$2:$C$26,3,FALSE)</f>
        <v>3729641</v>
      </c>
      <c r="E1961" s="11">
        <f t="shared" si="0"/>
        <v>9.5451546140767977E-5</v>
      </c>
      <c r="F1961" s="11">
        <f t="shared" si="1"/>
        <v>0.14181257659919544</v>
      </c>
    </row>
    <row r="1962" spans="1:6" ht="15.75" customHeight="1">
      <c r="A1962" s="5">
        <v>18</v>
      </c>
      <c r="B1962" s="7">
        <v>89</v>
      </c>
      <c r="C1962" s="7">
        <v>293</v>
      </c>
      <c r="D1962" s="9">
        <f>+VLOOKUP(A1962,Regiones!$A$2:$C$26,3,FALSE)</f>
        <v>3729641</v>
      </c>
      <c r="E1962" s="11">
        <f t="shared" si="0"/>
        <v>7.8559839941699477E-5</v>
      </c>
      <c r="F1962" s="11">
        <f t="shared" si="1"/>
        <v>0.14189113643913714</v>
      </c>
    </row>
    <row r="1963" spans="1:6" ht="15.75" customHeight="1">
      <c r="A1963" s="5">
        <v>18</v>
      </c>
      <c r="B1963" s="7">
        <v>90</v>
      </c>
      <c r="C1963" s="7">
        <v>251</v>
      </c>
      <c r="D1963" s="9">
        <f>+VLOOKUP(A1963,Regiones!$A$2:$C$26,3,FALSE)</f>
        <v>3729641</v>
      </c>
      <c r="E1963" s="11">
        <f t="shared" si="0"/>
        <v>6.7298702475653824E-5</v>
      </c>
      <c r="F1963" s="11">
        <f t="shared" si="1"/>
        <v>0.1419584351416128</v>
      </c>
    </row>
    <row r="1964" spans="1:6" ht="15.75" customHeight="1">
      <c r="A1964" s="5">
        <v>18</v>
      </c>
      <c r="B1964" s="7">
        <v>91</v>
      </c>
      <c r="C1964" s="7">
        <v>178</v>
      </c>
      <c r="D1964" s="9">
        <f>+VLOOKUP(A1964,Regiones!$A$2:$C$26,3,FALSE)</f>
        <v>3729641</v>
      </c>
      <c r="E1964" s="11">
        <f t="shared" si="0"/>
        <v>4.7725773070383988E-5</v>
      </c>
      <c r="F1964" s="11">
        <f t="shared" si="1"/>
        <v>0.14200616091468318</v>
      </c>
    </row>
    <row r="1965" spans="1:6" ht="15.75" customHeight="1">
      <c r="A1965" s="5">
        <v>18</v>
      </c>
      <c r="B1965" s="7">
        <v>92</v>
      </c>
      <c r="C1965" s="7">
        <v>127</v>
      </c>
      <c r="D1965" s="9">
        <f>+VLOOKUP(A1965,Regiones!$A$2:$C$26,3,FALSE)</f>
        <v>3729641</v>
      </c>
      <c r="E1965" s="11">
        <f t="shared" si="0"/>
        <v>3.4051534718757116E-5</v>
      </c>
      <c r="F1965" s="11">
        <f t="shared" si="1"/>
        <v>0.14204021244940193</v>
      </c>
    </row>
    <row r="1966" spans="1:6" ht="15.75" customHeight="1">
      <c r="A1966" s="5">
        <v>18</v>
      </c>
      <c r="B1966" s="7">
        <v>93</v>
      </c>
      <c r="C1966" s="7">
        <v>109</v>
      </c>
      <c r="D1966" s="9">
        <f>+VLOOKUP(A1966,Regiones!$A$2:$C$26,3,FALSE)</f>
        <v>3729641</v>
      </c>
      <c r="E1966" s="11">
        <f t="shared" si="0"/>
        <v>2.9225332947594688E-5</v>
      </c>
      <c r="F1966" s="11">
        <f t="shared" si="1"/>
        <v>0.14206943778234954</v>
      </c>
    </row>
    <row r="1967" spans="1:6" ht="15.75" customHeight="1">
      <c r="A1967" s="5">
        <v>18</v>
      </c>
      <c r="B1967" s="7">
        <v>94</v>
      </c>
      <c r="C1967" s="7">
        <v>90</v>
      </c>
      <c r="D1967" s="9">
        <f>+VLOOKUP(A1967,Regiones!$A$2:$C$26,3,FALSE)</f>
        <v>3729641</v>
      </c>
      <c r="E1967" s="11">
        <f t="shared" si="0"/>
        <v>2.4131008855812127E-5</v>
      </c>
      <c r="F1967" s="11">
        <f t="shared" si="1"/>
        <v>0.14209356879120535</v>
      </c>
    </row>
    <row r="1968" spans="1:6" ht="15.75" customHeight="1">
      <c r="A1968" s="5">
        <v>18</v>
      </c>
      <c r="B1968" s="7">
        <v>95</v>
      </c>
      <c r="C1968" s="7">
        <v>57</v>
      </c>
      <c r="D1968" s="9">
        <f>+VLOOKUP(A1968,Regiones!$A$2:$C$26,3,FALSE)</f>
        <v>3729641</v>
      </c>
      <c r="E1968" s="11">
        <f t="shared" si="0"/>
        <v>1.5282972275347679E-5</v>
      </c>
      <c r="F1968" s="11">
        <f t="shared" si="1"/>
        <v>0.1421088517634807</v>
      </c>
    </row>
    <row r="1969" spans="1:6" ht="15.75" customHeight="1">
      <c r="A1969" s="5">
        <v>18</v>
      </c>
      <c r="B1969" s="7">
        <v>96</v>
      </c>
      <c r="C1969" s="7">
        <v>47</v>
      </c>
      <c r="D1969" s="9">
        <f>+VLOOKUP(A1969,Regiones!$A$2:$C$26,3,FALSE)</f>
        <v>3729641</v>
      </c>
      <c r="E1969" s="11">
        <f t="shared" si="0"/>
        <v>1.2601749069146333E-5</v>
      </c>
      <c r="F1969" s="11">
        <f t="shared" si="1"/>
        <v>0.14212145351254984</v>
      </c>
    </row>
    <row r="1970" spans="1:6" ht="15.75" customHeight="1">
      <c r="A1970" s="5">
        <v>18</v>
      </c>
      <c r="B1970" s="7">
        <v>97</v>
      </c>
      <c r="C1970" s="7">
        <v>25</v>
      </c>
      <c r="D1970" s="9">
        <f>+VLOOKUP(A1970,Regiones!$A$2:$C$26,3,FALSE)</f>
        <v>3729641</v>
      </c>
      <c r="E1970" s="11">
        <f t="shared" si="0"/>
        <v>6.7030580155033689E-6</v>
      </c>
      <c r="F1970" s="11">
        <f t="shared" si="1"/>
        <v>0.14212815657056535</v>
      </c>
    </row>
    <row r="1971" spans="1:6" ht="15.75" customHeight="1">
      <c r="A1971" s="5">
        <v>18</v>
      </c>
      <c r="B1971" s="7">
        <v>98</v>
      </c>
      <c r="C1971" s="7">
        <v>23</v>
      </c>
      <c r="D1971" s="9">
        <f>+VLOOKUP(A1971,Regiones!$A$2:$C$26,3,FALSE)</f>
        <v>3729641</v>
      </c>
      <c r="E1971" s="11">
        <f t="shared" si="0"/>
        <v>6.166813374263099E-6</v>
      </c>
      <c r="F1971" s="11">
        <f t="shared" si="1"/>
        <v>0.14213432338393961</v>
      </c>
    </row>
    <row r="1972" spans="1:6" ht="15.75" customHeight="1">
      <c r="A1972" s="5">
        <v>18</v>
      </c>
      <c r="B1972" s="7">
        <v>99</v>
      </c>
      <c r="C1972" s="7">
        <v>16</v>
      </c>
      <c r="D1972" s="9">
        <f>+VLOOKUP(A1972,Regiones!$A$2:$C$26,3,FALSE)</f>
        <v>3729641</v>
      </c>
      <c r="E1972" s="11">
        <f t="shared" si="0"/>
        <v>4.2899571299221557E-6</v>
      </c>
      <c r="F1972" s="11">
        <f t="shared" si="1"/>
        <v>0.14213861334106953</v>
      </c>
    </row>
    <row r="1973" spans="1:6" ht="15.75" customHeight="1">
      <c r="A1973" s="5">
        <v>18</v>
      </c>
      <c r="B1973" s="7">
        <v>100</v>
      </c>
      <c r="C1973" s="7">
        <v>17</v>
      </c>
      <c r="D1973" s="9">
        <f>+VLOOKUP(A1973,Regiones!$A$2:$C$26,3,FALSE)</f>
        <v>3729641</v>
      </c>
      <c r="E1973" s="11">
        <f t="shared" si="0"/>
        <v>4.5580794505422911E-6</v>
      </c>
      <c r="F1973" s="11">
        <f t="shared" si="1"/>
        <v>0.14214317142052008</v>
      </c>
    </row>
    <row r="1974" spans="1:6" ht="15.75" customHeight="1">
      <c r="A1974" s="5">
        <v>18</v>
      </c>
      <c r="B1974" s="7">
        <v>101</v>
      </c>
      <c r="C1974" s="7">
        <v>4</v>
      </c>
      <c r="D1974" s="9">
        <f>+VLOOKUP(A1974,Regiones!$A$2:$C$26,3,FALSE)</f>
        <v>3729641</v>
      </c>
      <c r="E1974" s="11">
        <f t="shared" si="0"/>
        <v>1.0724892824805389E-6</v>
      </c>
      <c r="F1974" s="11">
        <f t="shared" si="1"/>
        <v>0.14214424390980257</v>
      </c>
    </row>
    <row r="1975" spans="1:6" ht="15.75" customHeight="1">
      <c r="A1975" s="5">
        <v>18</v>
      </c>
      <c r="B1975" s="7">
        <v>102</v>
      </c>
      <c r="C1975" s="7">
        <v>7</v>
      </c>
      <c r="D1975" s="9">
        <f>+VLOOKUP(A1975,Regiones!$A$2:$C$26,3,FALSE)</f>
        <v>3729641</v>
      </c>
      <c r="E1975" s="11">
        <f t="shared" si="0"/>
        <v>1.8768562443409433E-6</v>
      </c>
      <c r="F1975" s="11">
        <f t="shared" si="1"/>
        <v>0.14214612076604691</v>
      </c>
    </row>
    <row r="1976" spans="1:6" ht="15.75" customHeight="1">
      <c r="A1976" s="5">
        <v>18</v>
      </c>
      <c r="B1976" s="7">
        <v>104</v>
      </c>
      <c r="C1976" s="7">
        <v>2</v>
      </c>
      <c r="D1976" s="9">
        <f>+VLOOKUP(A1976,Regiones!$A$2:$C$26,3,FALSE)</f>
        <v>3729641</v>
      </c>
      <c r="E1976" s="11">
        <f t="shared" si="0"/>
        <v>5.3624464124026946E-7</v>
      </c>
      <c r="F1976" s="11">
        <f t="shared" si="1"/>
        <v>0.14214665701068815</v>
      </c>
    </row>
    <row r="1977" spans="1:6" ht="15.75" customHeight="1">
      <c r="A1977" s="5">
        <v>18</v>
      </c>
      <c r="B1977" s="7">
        <v>105</v>
      </c>
      <c r="C1977" s="7">
        <v>1</v>
      </c>
      <c r="D1977" s="9">
        <f>+VLOOKUP(A1977,Regiones!$A$2:$C$26,3,FALSE)</f>
        <v>3729641</v>
      </c>
      <c r="E1977" s="11">
        <f t="shared" si="0"/>
        <v>2.6812232062013473E-7</v>
      </c>
      <c r="F1977" s="11">
        <f t="shared" si="1"/>
        <v>0.14214692513300878</v>
      </c>
    </row>
    <row r="1978" spans="1:6" ht="15.75" customHeight="1">
      <c r="A1978" s="5">
        <v>18</v>
      </c>
      <c r="B1978" s="7">
        <v>107</v>
      </c>
      <c r="C1978" s="7">
        <v>1</v>
      </c>
      <c r="D1978" s="9">
        <f>+VLOOKUP(A1978,Regiones!$A$2:$C$26,3,FALSE)</f>
        <v>3729641</v>
      </c>
      <c r="E1978" s="11">
        <f t="shared" si="0"/>
        <v>2.6812232062013473E-7</v>
      </c>
      <c r="F1978" s="11">
        <f t="shared" si="1"/>
        <v>0.1421471932553294</v>
      </c>
    </row>
    <row r="1979" spans="1:6" ht="15.75" customHeight="1">
      <c r="A1979" s="5">
        <v>18</v>
      </c>
      <c r="B1979" s="7">
        <v>110</v>
      </c>
      <c r="C1979" s="7">
        <v>4</v>
      </c>
      <c r="D1979" s="9">
        <f>+VLOOKUP(A1979,Regiones!$A$2:$C$26,3,FALSE)</f>
        <v>3729641</v>
      </c>
      <c r="E1979" s="11">
        <f t="shared" si="0"/>
        <v>1.0724892824805389E-6</v>
      </c>
      <c r="F1979" s="11">
        <f t="shared" si="1"/>
        <v>0.1421482657446119</v>
      </c>
    </row>
    <row r="1980" spans="1:6" ht="15.75" customHeight="1">
      <c r="A1980" s="5">
        <v>19</v>
      </c>
      <c r="B1980" s="7">
        <v>0</v>
      </c>
      <c r="C1980" s="7">
        <v>9327</v>
      </c>
      <c r="D1980" s="9">
        <f>+VLOOKUP(A1980,Regiones!$A$2:$C$26,3,FALSE)</f>
        <v>882015</v>
      </c>
      <c r="E1980" s="11">
        <f t="shared" si="0"/>
        <v>1.0574650090984848E-2</v>
      </c>
      <c r="F1980" s="11">
        <f t="shared" si="1"/>
        <v>1.0574650090984848E-2</v>
      </c>
    </row>
    <row r="1981" spans="1:6" ht="15.75" customHeight="1">
      <c r="A1981" s="5">
        <v>19</v>
      </c>
      <c r="B1981" s="7">
        <v>1</v>
      </c>
      <c r="C1981" s="7">
        <v>8922</v>
      </c>
      <c r="D1981" s="9">
        <f>+VLOOKUP(A1981,Regiones!$A$2:$C$26,3,FALSE)</f>
        <v>882015</v>
      </c>
      <c r="E1981" s="11">
        <f t="shared" si="0"/>
        <v>1.0115474226628798E-2</v>
      </c>
      <c r="F1981" s="11">
        <f t="shared" si="1"/>
        <v>2.0690124317613648E-2</v>
      </c>
    </row>
    <row r="1982" spans="1:6" ht="15.75" customHeight="1">
      <c r="A1982" s="5">
        <v>19</v>
      </c>
      <c r="B1982" s="7">
        <v>2</v>
      </c>
      <c r="C1982" s="7">
        <v>9118</v>
      </c>
      <c r="D1982" s="9">
        <f>+VLOOKUP(A1982,Regiones!$A$2:$C$26,3,FALSE)</f>
        <v>882015</v>
      </c>
      <c r="E1982" s="11">
        <f t="shared" si="0"/>
        <v>1.03376926696258E-2</v>
      </c>
      <c r="F1982" s="11">
        <f t="shared" si="1"/>
        <v>3.102781698723945E-2</v>
      </c>
    </row>
    <row r="1983" spans="1:6" ht="15.75" customHeight="1">
      <c r="A1983" s="5">
        <v>19</v>
      </c>
      <c r="B1983" s="7">
        <v>3</v>
      </c>
      <c r="C1983" s="7">
        <v>8930</v>
      </c>
      <c r="D1983" s="9">
        <f>+VLOOKUP(A1983,Regiones!$A$2:$C$26,3,FALSE)</f>
        <v>882015</v>
      </c>
      <c r="E1983" s="11">
        <f t="shared" si="0"/>
        <v>1.0124544367159288E-2</v>
      </c>
      <c r="F1983" s="11">
        <f t="shared" si="1"/>
        <v>4.1152361354398738E-2</v>
      </c>
    </row>
    <row r="1984" spans="1:6" ht="15.75" customHeight="1">
      <c r="A1984" s="5">
        <v>19</v>
      </c>
      <c r="B1984" s="7">
        <v>4</v>
      </c>
      <c r="C1984" s="7">
        <v>8860</v>
      </c>
      <c r="D1984" s="9">
        <f>+VLOOKUP(A1984,Regiones!$A$2:$C$26,3,FALSE)</f>
        <v>882015</v>
      </c>
      <c r="E1984" s="11">
        <f t="shared" si="0"/>
        <v>1.0045180637517503E-2</v>
      </c>
      <c r="F1984" s="11">
        <f t="shared" si="1"/>
        <v>5.1197541991916243E-2</v>
      </c>
    </row>
    <row r="1985" spans="1:6" ht="15.75" customHeight="1">
      <c r="A1985" s="5">
        <v>19</v>
      </c>
      <c r="B1985" s="7">
        <v>5</v>
      </c>
      <c r="C1985" s="7">
        <v>8899</v>
      </c>
      <c r="D1985" s="9">
        <f>+VLOOKUP(A1985,Regiones!$A$2:$C$26,3,FALSE)</f>
        <v>882015</v>
      </c>
      <c r="E1985" s="11">
        <f t="shared" si="0"/>
        <v>1.008939757260364E-2</v>
      </c>
      <c r="F1985" s="11">
        <f t="shared" si="1"/>
        <v>6.1286939564519881E-2</v>
      </c>
    </row>
    <row r="1986" spans="1:6" ht="15.75" customHeight="1">
      <c r="A1986" s="5">
        <v>19</v>
      </c>
      <c r="B1986" s="7">
        <v>6</v>
      </c>
      <c r="C1986" s="7">
        <v>8622</v>
      </c>
      <c r="D1986" s="9">
        <f>+VLOOKUP(A1986,Regiones!$A$2:$C$26,3,FALSE)</f>
        <v>882015</v>
      </c>
      <c r="E1986" s="11">
        <f t="shared" si="0"/>
        <v>9.7753439567354293E-3</v>
      </c>
      <c r="F1986" s="11">
        <f t="shared" si="1"/>
        <v>7.1062283521255307E-2</v>
      </c>
    </row>
    <row r="1987" spans="1:6" ht="15.75" customHeight="1">
      <c r="A1987" s="5">
        <v>19</v>
      </c>
      <c r="B1987" s="7">
        <v>7</v>
      </c>
      <c r="C1987" s="7">
        <v>8584</v>
      </c>
      <c r="D1987" s="9">
        <f>+VLOOKUP(A1987,Regiones!$A$2:$C$26,3,FALSE)</f>
        <v>882015</v>
      </c>
      <c r="E1987" s="11">
        <f t="shared" si="0"/>
        <v>9.7322607892156021E-3</v>
      </c>
      <c r="F1987" s="11">
        <f t="shared" si="1"/>
        <v>8.0794544310470909E-2</v>
      </c>
    </row>
    <row r="1988" spans="1:6" ht="15.75" customHeight="1">
      <c r="A1988" s="5">
        <v>19</v>
      </c>
      <c r="B1988" s="7">
        <v>8</v>
      </c>
      <c r="C1988" s="7">
        <v>8752</v>
      </c>
      <c r="D1988" s="9">
        <f>+VLOOKUP(A1988,Regiones!$A$2:$C$26,3,FALSE)</f>
        <v>882015</v>
      </c>
      <c r="E1988" s="11">
        <f t="shared" si="0"/>
        <v>9.922733740355889E-3</v>
      </c>
      <c r="F1988" s="11">
        <f t="shared" si="1"/>
        <v>9.07172780508268E-2</v>
      </c>
    </row>
    <row r="1989" spans="1:6" ht="15.75" customHeight="1">
      <c r="A1989" s="5">
        <v>19</v>
      </c>
      <c r="B1989" s="7">
        <v>9</v>
      </c>
      <c r="C1989" s="7">
        <v>8957</v>
      </c>
      <c r="D1989" s="9">
        <f>+VLOOKUP(A1989,Regiones!$A$2:$C$26,3,FALSE)</f>
        <v>882015</v>
      </c>
      <c r="E1989" s="11">
        <f t="shared" si="0"/>
        <v>1.0155156091449692E-2</v>
      </c>
      <c r="F1989" s="11">
        <f t="shared" si="1"/>
        <v>0.10087243414227649</v>
      </c>
    </row>
    <row r="1990" spans="1:6" ht="15.75" customHeight="1">
      <c r="A1990" s="5">
        <v>19</v>
      </c>
      <c r="B1990" s="7">
        <v>10</v>
      </c>
      <c r="C1990" s="7">
        <v>9370</v>
      </c>
      <c r="D1990" s="9">
        <f>+VLOOKUP(A1990,Regiones!$A$2:$C$26,3,FALSE)</f>
        <v>882015</v>
      </c>
      <c r="E1990" s="11">
        <f t="shared" si="0"/>
        <v>1.0623402096336229E-2</v>
      </c>
      <c r="F1990" s="11">
        <f t="shared" si="1"/>
        <v>0.11149583623861273</v>
      </c>
    </row>
    <row r="1991" spans="1:6" ht="15.75" customHeight="1">
      <c r="A1991" s="5">
        <v>19</v>
      </c>
      <c r="B1991" s="7">
        <v>11</v>
      </c>
      <c r="C1991" s="7">
        <v>9025</v>
      </c>
      <c r="D1991" s="9">
        <f>+VLOOKUP(A1991,Regiones!$A$2:$C$26,3,FALSE)</f>
        <v>882015</v>
      </c>
      <c r="E1991" s="11">
        <f t="shared" si="0"/>
        <v>1.0232252285958856E-2</v>
      </c>
      <c r="F1991" s="11">
        <f t="shared" si="1"/>
        <v>0.12172808852457158</v>
      </c>
    </row>
    <row r="1992" spans="1:6" ht="15.75" customHeight="1">
      <c r="A1992" s="5">
        <v>19</v>
      </c>
      <c r="B1992" s="7">
        <v>12</v>
      </c>
      <c r="C1992" s="7">
        <v>9291</v>
      </c>
      <c r="D1992" s="9">
        <f>+VLOOKUP(A1992,Regiones!$A$2:$C$26,3,FALSE)</f>
        <v>882015</v>
      </c>
      <c r="E1992" s="11">
        <f t="shared" si="0"/>
        <v>1.0533834458597643E-2</v>
      </c>
      <c r="F1992" s="11">
        <f t="shared" si="1"/>
        <v>0.13226192298316922</v>
      </c>
    </row>
    <row r="1993" spans="1:6" ht="15.75" customHeight="1">
      <c r="A1993" s="5">
        <v>19</v>
      </c>
      <c r="B1993" s="7">
        <v>13</v>
      </c>
      <c r="C1993" s="7">
        <v>9109</v>
      </c>
      <c r="D1993" s="9">
        <f>+VLOOKUP(A1993,Regiones!$A$2:$C$26,3,FALSE)</f>
        <v>882015</v>
      </c>
      <c r="E1993" s="11">
        <f t="shared" si="0"/>
        <v>1.0327488761528999E-2</v>
      </c>
      <c r="F1993" s="11">
        <f t="shared" si="1"/>
        <v>0.14258941174469822</v>
      </c>
    </row>
    <row r="1994" spans="1:6" ht="15.75" customHeight="1">
      <c r="A1994" s="5">
        <v>19</v>
      </c>
      <c r="B1994" s="7">
        <v>14</v>
      </c>
      <c r="C1994" s="7">
        <v>9809</v>
      </c>
      <c r="D1994" s="9">
        <f>+VLOOKUP(A1994,Regiones!$A$2:$C$26,3,FALSE)</f>
        <v>882015</v>
      </c>
      <c r="E1994" s="11">
        <f t="shared" si="0"/>
        <v>1.1121126057946861E-2</v>
      </c>
      <c r="F1994" s="11">
        <f t="shared" si="1"/>
        <v>0.15371053780264507</v>
      </c>
    </row>
    <row r="1995" spans="1:6" ht="15.75" customHeight="1">
      <c r="A1995" s="5">
        <v>19</v>
      </c>
      <c r="B1995" s="7">
        <v>15</v>
      </c>
      <c r="C1995" s="7">
        <v>9508</v>
      </c>
      <c r="D1995" s="9">
        <f>+VLOOKUP(A1995,Regiones!$A$2:$C$26,3,FALSE)</f>
        <v>882015</v>
      </c>
      <c r="E1995" s="11">
        <f t="shared" si="0"/>
        <v>1.0779862020487179E-2</v>
      </c>
      <c r="F1995" s="11">
        <f t="shared" si="1"/>
        <v>0.16449039982313224</v>
      </c>
    </row>
    <row r="1996" spans="1:6" ht="15.75" customHeight="1">
      <c r="A1996" s="5">
        <v>19</v>
      </c>
      <c r="B1996" s="7">
        <v>16</v>
      </c>
      <c r="C1996" s="7">
        <v>9338</v>
      </c>
      <c r="D1996" s="9">
        <f>+VLOOKUP(A1996,Regiones!$A$2:$C$26,3,FALSE)</f>
        <v>882015</v>
      </c>
      <c r="E1996" s="11">
        <f t="shared" si="0"/>
        <v>1.0587121534214271E-2</v>
      </c>
      <c r="F1996" s="11">
        <f t="shared" si="1"/>
        <v>0.1750775213573465</v>
      </c>
    </row>
    <row r="1997" spans="1:6" ht="15.75" customHeight="1">
      <c r="A1997" s="5">
        <v>19</v>
      </c>
      <c r="B1997" s="7">
        <v>17</v>
      </c>
      <c r="C1997" s="7">
        <v>9018</v>
      </c>
      <c r="D1997" s="9">
        <f>+VLOOKUP(A1997,Regiones!$A$2:$C$26,3,FALSE)</f>
        <v>882015</v>
      </c>
      <c r="E1997" s="11">
        <f t="shared" si="0"/>
        <v>1.0224315912994678E-2</v>
      </c>
      <c r="F1997" s="11">
        <f t="shared" si="1"/>
        <v>0.18530183727034116</v>
      </c>
    </row>
    <row r="1998" spans="1:6" ht="15.75" customHeight="1">
      <c r="A1998" s="5">
        <v>19</v>
      </c>
      <c r="B1998" s="7">
        <v>18</v>
      </c>
      <c r="C1998" s="7">
        <v>8858</v>
      </c>
      <c r="D1998" s="9">
        <f>+VLOOKUP(A1998,Regiones!$A$2:$C$26,3,FALSE)</f>
        <v>882015</v>
      </c>
      <c r="E1998" s="11">
        <f t="shared" si="0"/>
        <v>1.0042913102384881E-2</v>
      </c>
      <c r="F1998" s="11">
        <f t="shared" si="1"/>
        <v>0.19534475037272606</v>
      </c>
    </row>
    <row r="1999" spans="1:6" ht="15.75" customHeight="1">
      <c r="A1999" s="5">
        <v>19</v>
      </c>
      <c r="B1999" s="7">
        <v>19</v>
      </c>
      <c r="C1999" s="7">
        <v>8649</v>
      </c>
      <c r="D1999" s="9">
        <f>+VLOOKUP(A1999,Regiones!$A$2:$C$26,3,FALSE)</f>
        <v>882015</v>
      </c>
      <c r="E1999" s="11">
        <f t="shared" si="0"/>
        <v>9.8059556810258328E-3</v>
      </c>
      <c r="F1999" s="11">
        <f t="shared" si="1"/>
        <v>0.20515070605375188</v>
      </c>
    </row>
    <row r="2000" spans="1:6" ht="15.75" customHeight="1">
      <c r="A2000" s="5">
        <v>19</v>
      </c>
      <c r="B2000" s="7">
        <v>20</v>
      </c>
      <c r="C2000" s="7">
        <v>8509</v>
      </c>
      <c r="D2000" s="9">
        <f>+VLOOKUP(A2000,Regiones!$A$2:$C$26,3,FALSE)</f>
        <v>882015</v>
      </c>
      <c r="E2000" s="11">
        <f t="shared" si="0"/>
        <v>9.6472282217422607E-3</v>
      </c>
      <c r="F2000" s="11">
        <f t="shared" si="1"/>
        <v>0.21479793427549415</v>
      </c>
    </row>
    <row r="2001" spans="1:6" ht="15.75" customHeight="1">
      <c r="A2001" s="5">
        <v>19</v>
      </c>
      <c r="B2001" s="7">
        <v>21</v>
      </c>
      <c r="C2001" s="7">
        <v>8159</v>
      </c>
      <c r="D2001" s="9">
        <f>+VLOOKUP(A2001,Regiones!$A$2:$C$26,3,FALSE)</f>
        <v>882015</v>
      </c>
      <c r="E2001" s="11">
        <f t="shared" si="0"/>
        <v>9.2504095735333296E-3</v>
      </c>
      <c r="F2001" s="11">
        <f t="shared" si="1"/>
        <v>0.22404834384902747</v>
      </c>
    </row>
    <row r="2002" spans="1:6" ht="15.75" customHeight="1">
      <c r="A2002" s="5">
        <v>19</v>
      </c>
      <c r="B2002" s="7">
        <v>22</v>
      </c>
      <c r="C2002" s="7">
        <v>8271</v>
      </c>
      <c r="D2002" s="9">
        <f>+VLOOKUP(A2002,Regiones!$A$2:$C$26,3,FALSE)</f>
        <v>882015</v>
      </c>
      <c r="E2002" s="11">
        <f t="shared" si="0"/>
        <v>9.3773915409601869E-3</v>
      </c>
      <c r="F2002" s="11">
        <f t="shared" si="1"/>
        <v>0.23342573538998765</v>
      </c>
    </row>
    <row r="2003" spans="1:6" ht="15.75" customHeight="1">
      <c r="A2003" s="5">
        <v>19</v>
      </c>
      <c r="B2003" s="7">
        <v>23</v>
      </c>
      <c r="C2003" s="7">
        <v>8578</v>
      </c>
      <c r="D2003" s="9">
        <f>+VLOOKUP(A2003,Regiones!$A$2:$C$26,3,FALSE)</f>
        <v>882015</v>
      </c>
      <c r="E2003" s="11">
        <f t="shared" si="0"/>
        <v>9.7254581838177347E-3</v>
      </c>
      <c r="F2003" s="11">
        <f t="shared" si="1"/>
        <v>0.24315119357380538</v>
      </c>
    </row>
    <row r="2004" spans="1:6" ht="15.75" customHeight="1">
      <c r="A2004" s="5">
        <v>19</v>
      </c>
      <c r="B2004" s="7">
        <v>24</v>
      </c>
      <c r="C2004" s="7">
        <v>8708</v>
      </c>
      <c r="D2004" s="9">
        <f>+VLOOKUP(A2004,Regiones!$A$2:$C$26,3,FALSE)</f>
        <v>882015</v>
      </c>
      <c r="E2004" s="11">
        <f t="shared" si="0"/>
        <v>9.8728479674381961E-3</v>
      </c>
      <c r="F2004" s="11">
        <f t="shared" si="1"/>
        <v>0.25302404154124358</v>
      </c>
    </row>
    <row r="2005" spans="1:6" ht="15.75" customHeight="1">
      <c r="A2005" s="5">
        <v>19</v>
      </c>
      <c r="B2005" s="7">
        <v>25</v>
      </c>
      <c r="C2005" s="7">
        <v>8626</v>
      </c>
      <c r="D2005" s="9">
        <f>+VLOOKUP(A2005,Regiones!$A$2:$C$26,3,FALSE)</f>
        <v>882015</v>
      </c>
      <c r="E2005" s="11">
        <f t="shared" si="0"/>
        <v>9.7798790270006743E-3</v>
      </c>
      <c r="F2005" s="11">
        <f t="shared" si="1"/>
        <v>0.26280392056824425</v>
      </c>
    </row>
    <row r="2006" spans="1:6" ht="15.75" customHeight="1">
      <c r="A2006" s="5">
        <v>19</v>
      </c>
      <c r="B2006" s="7">
        <v>26</v>
      </c>
      <c r="C2006" s="7">
        <v>8115</v>
      </c>
      <c r="D2006" s="9">
        <f>+VLOOKUP(A2006,Regiones!$A$2:$C$26,3,FALSE)</f>
        <v>882015</v>
      </c>
      <c r="E2006" s="11">
        <f t="shared" si="0"/>
        <v>9.2005238006156349E-3</v>
      </c>
      <c r="F2006" s="11">
        <f t="shared" si="1"/>
        <v>0.2720044443688599</v>
      </c>
    </row>
    <row r="2007" spans="1:6" ht="15.75" customHeight="1">
      <c r="A2007" s="5">
        <v>19</v>
      </c>
      <c r="B2007" s="7">
        <v>27</v>
      </c>
      <c r="C2007" s="7">
        <v>8696</v>
      </c>
      <c r="D2007" s="9">
        <f>+VLOOKUP(A2007,Regiones!$A$2:$C$26,3,FALSE)</f>
        <v>882015</v>
      </c>
      <c r="E2007" s="11">
        <f t="shared" si="0"/>
        <v>9.8592427566424612E-3</v>
      </c>
      <c r="F2007" s="11">
        <f t="shared" si="1"/>
        <v>0.28186368712550236</v>
      </c>
    </row>
    <row r="2008" spans="1:6" ht="15.75" customHeight="1">
      <c r="A2008" s="5">
        <v>19</v>
      </c>
      <c r="B2008" s="7">
        <v>28</v>
      </c>
      <c r="C2008" s="7">
        <v>9174</v>
      </c>
      <c r="D2008" s="9">
        <f>+VLOOKUP(A2008,Regiones!$A$2:$C$26,3,FALSE)</f>
        <v>882015</v>
      </c>
      <c r="E2008" s="11">
        <f t="shared" si="0"/>
        <v>1.040118365333923E-2</v>
      </c>
      <c r="F2008" s="11">
        <f t="shared" si="1"/>
        <v>0.29226487077884161</v>
      </c>
    </row>
    <row r="2009" spans="1:6" ht="15.75" customHeight="1">
      <c r="A2009" s="5">
        <v>19</v>
      </c>
      <c r="B2009" s="7">
        <v>29</v>
      </c>
      <c r="C2009" s="7">
        <v>8751</v>
      </c>
      <c r="D2009" s="9">
        <f>+VLOOKUP(A2009,Regiones!$A$2:$C$26,3,FALSE)</f>
        <v>882015</v>
      </c>
      <c r="E2009" s="11">
        <f t="shared" si="0"/>
        <v>9.9215999727895778E-3</v>
      </c>
      <c r="F2009" s="11">
        <f t="shared" si="1"/>
        <v>0.30218647075163119</v>
      </c>
    </row>
    <row r="2010" spans="1:6" ht="15.75" customHeight="1">
      <c r="A2010" s="5">
        <v>19</v>
      </c>
      <c r="B2010" s="7">
        <v>30</v>
      </c>
      <c r="C2010" s="7">
        <v>9228</v>
      </c>
      <c r="D2010" s="9">
        <f>+VLOOKUP(A2010,Regiones!$A$2:$C$26,3,FALSE)</f>
        <v>882015</v>
      </c>
      <c r="E2010" s="11">
        <f t="shared" si="0"/>
        <v>1.0462407101920035E-2</v>
      </c>
      <c r="F2010" s="11">
        <f t="shared" si="1"/>
        <v>0.31264887785355122</v>
      </c>
    </row>
    <row r="2011" spans="1:6" ht="15.75" customHeight="1">
      <c r="A2011" s="5">
        <v>19</v>
      </c>
      <c r="B2011" s="7">
        <v>31</v>
      </c>
      <c r="C2011" s="7">
        <v>9045</v>
      </c>
      <c r="D2011" s="9">
        <f>+VLOOKUP(A2011,Regiones!$A$2:$C$26,3,FALSE)</f>
        <v>882015</v>
      </c>
      <c r="E2011" s="11">
        <f t="shared" si="0"/>
        <v>1.0254927637285079E-2</v>
      </c>
      <c r="F2011" s="11">
        <f t="shared" si="1"/>
        <v>0.3229038054908363</v>
      </c>
    </row>
    <row r="2012" spans="1:6" ht="15.75" customHeight="1">
      <c r="A2012" s="5">
        <v>19</v>
      </c>
      <c r="B2012" s="7">
        <v>32</v>
      </c>
      <c r="C2012" s="7">
        <v>8728</v>
      </c>
      <c r="D2012" s="9">
        <f>+VLOOKUP(A2012,Regiones!$A$2:$C$26,3,FALSE)</f>
        <v>882015</v>
      </c>
      <c r="E2012" s="11">
        <f t="shared" si="0"/>
        <v>9.8955233187644209E-3</v>
      </c>
      <c r="F2012" s="11">
        <f t="shared" si="1"/>
        <v>0.33279932880960073</v>
      </c>
    </row>
    <row r="2013" spans="1:6" ht="15.75" customHeight="1">
      <c r="A2013" s="5">
        <v>19</v>
      </c>
      <c r="B2013" s="7">
        <v>33</v>
      </c>
      <c r="C2013" s="7">
        <v>8796</v>
      </c>
      <c r="D2013" s="9">
        <f>+VLOOKUP(A2013,Regiones!$A$2:$C$26,3,FALSE)</f>
        <v>882015</v>
      </c>
      <c r="E2013" s="11">
        <f t="shared" si="0"/>
        <v>9.9726195132735836E-3</v>
      </c>
      <c r="F2013" s="11">
        <f t="shared" si="1"/>
        <v>0.34277194832287433</v>
      </c>
    </row>
    <row r="2014" spans="1:6" ht="15.75" customHeight="1">
      <c r="A2014" s="5">
        <v>19</v>
      </c>
      <c r="B2014" s="7">
        <v>34</v>
      </c>
      <c r="C2014" s="7">
        <v>8210</v>
      </c>
      <c r="D2014" s="9">
        <f>+VLOOKUP(A2014,Regiones!$A$2:$C$26,3,FALSE)</f>
        <v>882015</v>
      </c>
      <c r="E2014" s="11">
        <f t="shared" si="0"/>
        <v>9.3082317194152029E-3</v>
      </c>
      <c r="F2014" s="11">
        <f t="shared" si="1"/>
        <v>0.35208018004228953</v>
      </c>
    </row>
    <row r="2015" spans="1:6" ht="15.75" customHeight="1">
      <c r="A2015" s="5">
        <v>19</v>
      </c>
      <c r="B2015" s="7">
        <v>35</v>
      </c>
      <c r="C2015" s="7">
        <v>8008</v>
      </c>
      <c r="D2015" s="9">
        <f>+VLOOKUP(A2015,Regiones!$A$2:$C$26,3,FALSE)</f>
        <v>882015</v>
      </c>
      <c r="E2015" s="11">
        <f t="shared" si="0"/>
        <v>9.0792106710203338E-3</v>
      </c>
      <c r="F2015" s="11">
        <f t="shared" si="1"/>
        <v>0.36115939071330988</v>
      </c>
    </row>
    <row r="2016" spans="1:6" ht="15.75" customHeight="1">
      <c r="A2016" s="5">
        <v>19</v>
      </c>
      <c r="B2016" s="7">
        <v>36</v>
      </c>
      <c r="C2016" s="7">
        <v>7393</v>
      </c>
      <c r="D2016" s="9">
        <f>+VLOOKUP(A2016,Regiones!$A$2:$C$26,3,FALSE)</f>
        <v>882015</v>
      </c>
      <c r="E2016" s="11">
        <f t="shared" si="0"/>
        <v>8.3819436177389271E-3</v>
      </c>
      <c r="F2016" s="11">
        <f t="shared" si="1"/>
        <v>0.3695413343310488</v>
      </c>
    </row>
    <row r="2017" spans="1:6" ht="15.75" customHeight="1">
      <c r="A2017" s="5">
        <v>19</v>
      </c>
      <c r="B2017" s="7">
        <v>37</v>
      </c>
      <c r="C2017" s="7">
        <v>7292</v>
      </c>
      <c r="D2017" s="9">
        <f>+VLOOKUP(A2017,Regiones!$A$2:$C$26,3,FALSE)</f>
        <v>882015</v>
      </c>
      <c r="E2017" s="11">
        <f t="shared" si="0"/>
        <v>8.2674330935414934E-3</v>
      </c>
      <c r="F2017" s="11">
        <f t="shared" si="1"/>
        <v>0.3778087674245903</v>
      </c>
    </row>
    <row r="2018" spans="1:6" ht="15.75" customHeight="1">
      <c r="A2018" s="5">
        <v>19</v>
      </c>
      <c r="B2018" s="7">
        <v>38</v>
      </c>
      <c r="C2018" s="7">
        <v>7012</v>
      </c>
      <c r="D2018" s="9">
        <f>+VLOOKUP(A2018,Regiones!$A$2:$C$26,3,FALSE)</f>
        <v>882015</v>
      </c>
      <c r="E2018" s="11">
        <f t="shared" si="0"/>
        <v>7.9499781749743492E-3</v>
      </c>
      <c r="F2018" s="11">
        <f t="shared" si="1"/>
        <v>0.38575874559956463</v>
      </c>
    </row>
    <row r="2019" spans="1:6" ht="15.75" customHeight="1">
      <c r="A2019" s="5">
        <v>19</v>
      </c>
      <c r="B2019" s="7">
        <v>39</v>
      </c>
      <c r="C2019" s="7">
        <v>6780</v>
      </c>
      <c r="D2019" s="9">
        <f>+VLOOKUP(A2019,Regiones!$A$2:$C$26,3,FALSE)</f>
        <v>882015</v>
      </c>
      <c r="E2019" s="11">
        <f t="shared" si="0"/>
        <v>7.6869440995901428E-3</v>
      </c>
      <c r="F2019" s="11">
        <f t="shared" si="1"/>
        <v>0.39344568969915478</v>
      </c>
    </row>
    <row r="2020" spans="1:6" ht="15.75" customHeight="1">
      <c r="A2020" s="5">
        <v>19</v>
      </c>
      <c r="B2020" s="7">
        <v>40</v>
      </c>
      <c r="C2020" s="7">
        <v>6652</v>
      </c>
      <c r="D2020" s="9">
        <f>+VLOOKUP(A2020,Regiones!$A$2:$C$26,3,FALSE)</f>
        <v>882015</v>
      </c>
      <c r="E2020" s="11">
        <f t="shared" si="0"/>
        <v>7.5418218511023056E-3</v>
      </c>
      <c r="F2020" s="11">
        <f t="shared" si="1"/>
        <v>0.40098751155025708</v>
      </c>
    </row>
    <row r="2021" spans="1:6" ht="15.75" customHeight="1">
      <c r="A2021" s="5">
        <v>19</v>
      </c>
      <c r="B2021" s="7">
        <v>41</v>
      </c>
      <c r="C2021" s="7">
        <v>6160</v>
      </c>
      <c r="D2021" s="9">
        <f>+VLOOKUP(A2021,Regiones!$A$2:$C$26,3,FALSE)</f>
        <v>882015</v>
      </c>
      <c r="E2021" s="11">
        <f t="shared" si="0"/>
        <v>6.9840082084771798E-3</v>
      </c>
      <c r="F2021" s="11">
        <f t="shared" si="1"/>
        <v>0.40797151975873425</v>
      </c>
    </row>
    <row r="2022" spans="1:6" ht="15.75" customHeight="1">
      <c r="A2022" s="5">
        <v>19</v>
      </c>
      <c r="B2022" s="7">
        <v>42</v>
      </c>
      <c r="C2022" s="7">
        <v>6058</v>
      </c>
      <c r="D2022" s="9">
        <f>+VLOOKUP(A2022,Regiones!$A$2:$C$26,3,FALSE)</f>
        <v>882015</v>
      </c>
      <c r="E2022" s="11">
        <f t="shared" si="0"/>
        <v>6.8683639167134349E-3</v>
      </c>
      <c r="F2022" s="11">
        <f t="shared" si="1"/>
        <v>0.41483988367544766</v>
      </c>
    </row>
    <row r="2023" spans="1:6" ht="15.75" customHeight="1">
      <c r="A2023" s="5">
        <v>19</v>
      </c>
      <c r="B2023" s="7">
        <v>43</v>
      </c>
      <c r="C2023" s="7">
        <v>5751</v>
      </c>
      <c r="D2023" s="9">
        <f>+VLOOKUP(A2023,Regiones!$A$2:$C$26,3,FALSE)</f>
        <v>882015</v>
      </c>
      <c r="E2023" s="11">
        <f t="shared" si="0"/>
        <v>6.5202972738558872E-3</v>
      </c>
      <c r="F2023" s="11">
        <f t="shared" si="1"/>
        <v>0.42136018094930355</v>
      </c>
    </row>
    <row r="2024" spans="1:6" ht="15.75" customHeight="1">
      <c r="A2024" s="5">
        <v>19</v>
      </c>
      <c r="B2024" s="7">
        <v>44</v>
      </c>
      <c r="C2024" s="7">
        <v>5792</v>
      </c>
      <c r="D2024" s="9">
        <f>+VLOOKUP(A2024,Regiones!$A$2:$C$26,3,FALSE)</f>
        <v>882015</v>
      </c>
      <c r="E2024" s="11">
        <f t="shared" si="0"/>
        <v>6.5667817440746472E-3</v>
      </c>
      <c r="F2024" s="11">
        <f t="shared" si="1"/>
        <v>0.42792696269337821</v>
      </c>
    </row>
    <row r="2025" spans="1:6" ht="15.75" customHeight="1">
      <c r="A2025" s="5">
        <v>19</v>
      </c>
      <c r="B2025" s="7">
        <v>45</v>
      </c>
      <c r="C2025" s="7">
        <v>5903</v>
      </c>
      <c r="D2025" s="9">
        <f>+VLOOKUP(A2025,Regiones!$A$2:$C$26,3,FALSE)</f>
        <v>882015</v>
      </c>
      <c r="E2025" s="11">
        <f t="shared" si="0"/>
        <v>6.6926299439351942E-3</v>
      </c>
      <c r="F2025" s="11">
        <f t="shared" si="1"/>
        <v>0.43461959263731342</v>
      </c>
    </row>
    <row r="2026" spans="1:6" ht="15.75" customHeight="1">
      <c r="A2026" s="5">
        <v>19</v>
      </c>
      <c r="B2026" s="7">
        <v>46</v>
      </c>
      <c r="C2026" s="7">
        <v>5870</v>
      </c>
      <c r="D2026" s="9">
        <f>+VLOOKUP(A2026,Regiones!$A$2:$C$26,3,FALSE)</f>
        <v>882015</v>
      </c>
      <c r="E2026" s="11">
        <f t="shared" si="0"/>
        <v>6.6552156142469232E-3</v>
      </c>
      <c r="F2026" s="11">
        <f t="shared" si="1"/>
        <v>0.44127480825156035</v>
      </c>
    </row>
    <row r="2027" spans="1:6" ht="15.75" customHeight="1">
      <c r="A2027" s="5">
        <v>19</v>
      </c>
      <c r="B2027" s="7">
        <v>47</v>
      </c>
      <c r="C2027" s="7">
        <v>5873</v>
      </c>
      <c r="D2027" s="9">
        <f>+VLOOKUP(A2027,Regiones!$A$2:$C$26,3,FALSE)</f>
        <v>882015</v>
      </c>
      <c r="E2027" s="11">
        <f t="shared" si="0"/>
        <v>6.6586169169458569E-3</v>
      </c>
      <c r="F2027" s="11">
        <f t="shared" si="1"/>
        <v>0.44793342516850621</v>
      </c>
    </row>
    <row r="2028" spans="1:6" ht="15.75" customHeight="1">
      <c r="A2028" s="5">
        <v>19</v>
      </c>
      <c r="B2028" s="7">
        <v>48</v>
      </c>
      <c r="C2028" s="7">
        <v>5685</v>
      </c>
      <c r="D2028" s="9">
        <f>+VLOOKUP(A2028,Regiones!$A$2:$C$26,3,FALSE)</f>
        <v>882015</v>
      </c>
      <c r="E2028" s="11">
        <f t="shared" si="0"/>
        <v>6.4454686144793452E-3</v>
      </c>
      <c r="F2028" s="11">
        <f t="shared" si="1"/>
        <v>0.45437889378298557</v>
      </c>
    </row>
    <row r="2029" spans="1:6" ht="15.75" customHeight="1">
      <c r="A2029" s="5">
        <v>19</v>
      </c>
      <c r="B2029" s="7">
        <v>49</v>
      </c>
      <c r="C2029" s="7">
        <v>5502</v>
      </c>
      <c r="D2029" s="9">
        <f>+VLOOKUP(A2029,Regiones!$A$2:$C$26,3,FALSE)</f>
        <v>882015</v>
      </c>
      <c r="E2029" s="11">
        <f t="shared" si="0"/>
        <v>6.2379891498443906E-3</v>
      </c>
      <c r="F2029" s="11">
        <f t="shared" si="1"/>
        <v>0.46061688293282999</v>
      </c>
    </row>
    <row r="2030" spans="1:6" ht="15.75" customHeight="1">
      <c r="A2030" s="5">
        <v>19</v>
      </c>
      <c r="B2030" s="7">
        <v>50</v>
      </c>
      <c r="C2030" s="7">
        <v>5460</v>
      </c>
      <c r="D2030" s="9">
        <f>+VLOOKUP(A2030,Regiones!$A$2:$C$26,3,FALSE)</f>
        <v>882015</v>
      </c>
      <c r="E2030" s="11">
        <f t="shared" si="0"/>
        <v>6.1903709120593184E-3</v>
      </c>
      <c r="F2030" s="11">
        <f t="shared" si="1"/>
        <v>0.4668072538448893</v>
      </c>
    </row>
    <row r="2031" spans="1:6" ht="15.75" customHeight="1">
      <c r="A2031" s="5">
        <v>19</v>
      </c>
      <c r="B2031" s="7">
        <v>51</v>
      </c>
      <c r="C2031" s="7">
        <v>5039</v>
      </c>
      <c r="D2031" s="9">
        <f>+VLOOKUP(A2031,Regiones!$A$2:$C$26,3,FALSE)</f>
        <v>882015</v>
      </c>
      <c r="E2031" s="11">
        <f t="shared" si="0"/>
        <v>5.7130547666422908E-3</v>
      </c>
      <c r="F2031" s="11">
        <f t="shared" si="1"/>
        <v>0.4725203086115316</v>
      </c>
    </row>
    <row r="2032" spans="1:6" ht="15.75" customHeight="1">
      <c r="A2032" s="5">
        <v>19</v>
      </c>
      <c r="B2032" s="7">
        <v>52</v>
      </c>
      <c r="C2032" s="7">
        <v>5112</v>
      </c>
      <c r="D2032" s="9">
        <f>+VLOOKUP(A2032,Regiones!$A$2:$C$26,3,FALSE)</f>
        <v>882015</v>
      </c>
      <c r="E2032" s="11">
        <f t="shared" si="0"/>
        <v>5.7958197989830106E-3</v>
      </c>
      <c r="F2032" s="11">
        <f t="shared" si="1"/>
        <v>0.47831612841051463</v>
      </c>
    </row>
    <row r="2033" spans="1:6" ht="15.75" customHeight="1">
      <c r="A2033" s="5">
        <v>19</v>
      </c>
      <c r="B2033" s="7">
        <v>53</v>
      </c>
      <c r="C2033" s="7">
        <v>4959</v>
      </c>
      <c r="D2033" s="9">
        <f>+VLOOKUP(A2033,Regiones!$A$2:$C$26,3,FALSE)</f>
        <v>882015</v>
      </c>
      <c r="E2033" s="11">
        <f t="shared" si="0"/>
        <v>5.6223533613373924E-3</v>
      </c>
      <c r="F2033" s="11">
        <f t="shared" si="1"/>
        <v>0.483938481771852</v>
      </c>
    </row>
    <row r="2034" spans="1:6" ht="15.75" customHeight="1">
      <c r="A2034" s="5">
        <v>19</v>
      </c>
      <c r="B2034" s="7">
        <v>54</v>
      </c>
      <c r="C2034" s="7">
        <v>5079</v>
      </c>
      <c r="D2034" s="9">
        <f>+VLOOKUP(A2034,Regiones!$A$2:$C$26,3,FALSE)</f>
        <v>882015</v>
      </c>
      <c r="E2034" s="11">
        <f t="shared" si="0"/>
        <v>5.7584054692947396E-3</v>
      </c>
      <c r="F2034" s="11">
        <f t="shared" si="1"/>
        <v>0.48969688724114674</v>
      </c>
    </row>
    <row r="2035" spans="1:6" ht="15.75" customHeight="1">
      <c r="A2035" s="5">
        <v>19</v>
      </c>
      <c r="B2035" s="7">
        <v>55</v>
      </c>
      <c r="C2035" s="7">
        <v>4684</v>
      </c>
      <c r="D2035" s="9">
        <f>+VLOOKUP(A2035,Regiones!$A$2:$C$26,3,FALSE)</f>
        <v>882015</v>
      </c>
      <c r="E2035" s="11">
        <f t="shared" si="0"/>
        <v>5.3105672806018035E-3</v>
      </c>
      <c r="F2035" s="11">
        <f t="shared" si="1"/>
        <v>0.49500745452174855</v>
      </c>
    </row>
    <row r="2036" spans="1:6" ht="15.75" customHeight="1">
      <c r="A2036" s="5">
        <v>19</v>
      </c>
      <c r="B2036" s="7">
        <v>56</v>
      </c>
      <c r="C2036" s="7">
        <v>4474</v>
      </c>
      <c r="D2036" s="9">
        <f>+VLOOKUP(A2036,Regiones!$A$2:$C$26,3,FALSE)</f>
        <v>882015</v>
      </c>
      <c r="E2036" s="11">
        <f t="shared" si="0"/>
        <v>5.0724760916764453E-3</v>
      </c>
      <c r="F2036" s="11">
        <f t="shared" si="1"/>
        <v>0.50007993061342504</v>
      </c>
    </row>
    <row r="2037" spans="1:6" ht="15.75" customHeight="1">
      <c r="A2037" s="5">
        <v>19</v>
      </c>
      <c r="B2037" s="7">
        <v>57</v>
      </c>
      <c r="C2037" s="7">
        <v>4521</v>
      </c>
      <c r="D2037" s="9">
        <f>+VLOOKUP(A2037,Regiones!$A$2:$C$26,3,FALSE)</f>
        <v>882015</v>
      </c>
      <c r="E2037" s="11">
        <f t="shared" si="0"/>
        <v>5.1257631672930728E-3</v>
      </c>
      <c r="F2037" s="11">
        <f t="shared" si="1"/>
        <v>0.50520569378071811</v>
      </c>
    </row>
    <row r="2038" spans="1:6" ht="15.75" customHeight="1">
      <c r="A2038" s="5">
        <v>19</v>
      </c>
      <c r="B2038" s="7">
        <v>58</v>
      </c>
      <c r="C2038" s="7">
        <v>4337</v>
      </c>
      <c r="D2038" s="9">
        <f>+VLOOKUP(A2038,Regiones!$A$2:$C$26,3,FALSE)</f>
        <v>882015</v>
      </c>
      <c r="E2038" s="11">
        <f t="shared" si="0"/>
        <v>4.9171499350918069E-3</v>
      </c>
      <c r="F2038" s="11">
        <f t="shared" si="1"/>
        <v>0.51012284371580996</v>
      </c>
    </row>
    <row r="2039" spans="1:6" ht="15.75" customHeight="1">
      <c r="A2039" s="5">
        <v>19</v>
      </c>
      <c r="B2039" s="7">
        <v>59</v>
      </c>
      <c r="C2039" s="7">
        <v>4021</v>
      </c>
      <c r="D2039" s="9">
        <f>+VLOOKUP(A2039,Regiones!$A$2:$C$26,3,FALSE)</f>
        <v>882015</v>
      </c>
      <c r="E2039" s="11">
        <f t="shared" si="0"/>
        <v>4.558879384137458E-3</v>
      </c>
      <c r="F2039" s="11">
        <f t="shared" si="1"/>
        <v>0.51468172309994742</v>
      </c>
    </row>
    <row r="2040" spans="1:6" ht="15.75" customHeight="1">
      <c r="A2040" s="5">
        <v>19</v>
      </c>
      <c r="B2040" s="7">
        <v>60</v>
      </c>
      <c r="C2040" s="7">
        <v>4006</v>
      </c>
      <c r="D2040" s="9">
        <f>+VLOOKUP(A2040,Regiones!$A$2:$C$26,3,FALSE)</f>
        <v>882015</v>
      </c>
      <c r="E2040" s="11">
        <f t="shared" si="0"/>
        <v>4.5418728706427894E-3</v>
      </c>
      <c r="F2040" s="11">
        <f t="shared" si="1"/>
        <v>0.5192235959705902</v>
      </c>
    </row>
    <row r="2041" spans="1:6" ht="15.75" customHeight="1">
      <c r="A2041" s="5">
        <v>19</v>
      </c>
      <c r="B2041" s="7">
        <v>61</v>
      </c>
      <c r="C2041" s="7">
        <v>3610</v>
      </c>
      <c r="D2041" s="9">
        <f>+VLOOKUP(A2041,Regiones!$A$2:$C$26,3,FALSE)</f>
        <v>882015</v>
      </c>
      <c r="E2041" s="11">
        <f t="shared" si="0"/>
        <v>4.092900914383542E-3</v>
      </c>
      <c r="F2041" s="11">
        <f t="shared" si="1"/>
        <v>0.52331649688497373</v>
      </c>
    </row>
    <row r="2042" spans="1:6" ht="15.75" customHeight="1">
      <c r="A2042" s="5">
        <v>19</v>
      </c>
      <c r="B2042" s="7">
        <v>62</v>
      </c>
      <c r="C2042" s="7">
        <v>3470</v>
      </c>
      <c r="D2042" s="9">
        <f>+VLOOKUP(A2042,Regiones!$A$2:$C$26,3,FALSE)</f>
        <v>882015</v>
      </c>
      <c r="E2042" s="11">
        <f t="shared" si="0"/>
        <v>3.9341734550999699E-3</v>
      </c>
      <c r="F2042" s="11">
        <f t="shared" si="1"/>
        <v>0.52725067034007367</v>
      </c>
    </row>
    <row r="2043" spans="1:6" ht="15.75" customHeight="1">
      <c r="A2043" s="5">
        <v>19</v>
      </c>
      <c r="B2043" s="7">
        <v>63</v>
      </c>
      <c r="C2043" s="7">
        <v>3251</v>
      </c>
      <c r="D2043" s="9">
        <f>+VLOOKUP(A2043,Regiones!$A$2:$C$26,3,FALSE)</f>
        <v>882015</v>
      </c>
      <c r="E2043" s="11">
        <f t="shared" si="0"/>
        <v>3.6858783580778105E-3</v>
      </c>
      <c r="F2043" s="11">
        <f t="shared" si="1"/>
        <v>0.53093654869815143</v>
      </c>
    </row>
    <row r="2044" spans="1:6" ht="15.75" customHeight="1">
      <c r="A2044" s="5">
        <v>19</v>
      </c>
      <c r="B2044" s="7">
        <v>64</v>
      </c>
      <c r="C2044" s="7">
        <v>3063</v>
      </c>
      <c r="D2044" s="9">
        <f>+VLOOKUP(A2044,Regiones!$A$2:$C$26,3,FALSE)</f>
        <v>882015</v>
      </c>
      <c r="E2044" s="11">
        <f t="shared" si="0"/>
        <v>3.4727300556112992E-3</v>
      </c>
      <c r="F2044" s="11">
        <f t="shared" si="1"/>
        <v>0.53440927875376276</v>
      </c>
    </row>
    <row r="2045" spans="1:6" ht="15.75" customHeight="1">
      <c r="A2045" s="5">
        <v>19</v>
      </c>
      <c r="B2045" s="7">
        <v>65</v>
      </c>
      <c r="C2045" s="7">
        <v>2995</v>
      </c>
      <c r="D2045" s="9">
        <f>+VLOOKUP(A2045,Regiones!$A$2:$C$26,3,FALSE)</f>
        <v>882015</v>
      </c>
      <c r="E2045" s="11">
        <f t="shared" si="0"/>
        <v>3.3956338611021352E-3</v>
      </c>
      <c r="F2045" s="11">
        <f t="shared" si="1"/>
        <v>0.53780491261486485</v>
      </c>
    </row>
    <row r="2046" spans="1:6" ht="15.75" customHeight="1">
      <c r="A2046" s="5">
        <v>19</v>
      </c>
      <c r="B2046" s="7">
        <v>66</v>
      </c>
      <c r="C2046" s="7">
        <v>2665</v>
      </c>
      <c r="D2046" s="9">
        <f>+VLOOKUP(A2046,Regiones!$A$2:$C$26,3,FALSE)</f>
        <v>882015</v>
      </c>
      <c r="E2046" s="11">
        <f t="shared" si="0"/>
        <v>3.0214905642194294E-3</v>
      </c>
      <c r="F2046" s="11">
        <f t="shared" si="1"/>
        <v>0.54082640317908426</v>
      </c>
    </row>
    <row r="2047" spans="1:6" ht="15.75" customHeight="1">
      <c r="A2047" s="5">
        <v>19</v>
      </c>
      <c r="B2047" s="7">
        <v>67</v>
      </c>
      <c r="C2047" s="7">
        <v>2709</v>
      </c>
      <c r="D2047" s="9">
        <f>+VLOOKUP(A2047,Regiones!$A$2:$C$26,3,FALSE)</f>
        <v>882015</v>
      </c>
      <c r="E2047" s="11">
        <f t="shared" si="0"/>
        <v>3.0713763371371236E-3</v>
      </c>
      <c r="F2047" s="11">
        <f t="shared" si="1"/>
        <v>0.54389777951622142</v>
      </c>
    </row>
    <row r="2048" spans="1:6" ht="15.75" customHeight="1">
      <c r="A2048" s="5">
        <v>19</v>
      </c>
      <c r="B2048" s="7">
        <v>68</v>
      </c>
      <c r="C2048" s="7">
        <v>2461</v>
      </c>
      <c r="D2048" s="9">
        <f>+VLOOKUP(A2048,Regiones!$A$2:$C$26,3,FALSE)</f>
        <v>882015</v>
      </c>
      <c r="E2048" s="11">
        <f t="shared" si="0"/>
        <v>2.7902019806919382E-3</v>
      </c>
      <c r="F2048" s="11">
        <f t="shared" si="1"/>
        <v>0.54668798149691333</v>
      </c>
    </row>
    <row r="2049" spans="1:6" ht="15.75" customHeight="1">
      <c r="A2049" s="5">
        <v>19</v>
      </c>
      <c r="B2049" s="7">
        <v>69</v>
      </c>
      <c r="C2049" s="7">
        <v>2364</v>
      </c>
      <c r="D2049" s="9">
        <f>+VLOOKUP(A2049,Regiones!$A$2:$C$26,3,FALSE)</f>
        <v>882015</v>
      </c>
      <c r="E2049" s="11">
        <f t="shared" si="0"/>
        <v>2.6802265267597491E-3</v>
      </c>
      <c r="F2049" s="11">
        <f t="shared" si="1"/>
        <v>0.54936820802367303</v>
      </c>
    </row>
    <row r="2050" spans="1:6" ht="15.75" customHeight="1">
      <c r="A2050" s="5">
        <v>19</v>
      </c>
      <c r="B2050" s="7">
        <v>70</v>
      </c>
      <c r="C2050" s="7">
        <v>2339</v>
      </c>
      <c r="D2050" s="9">
        <f>+VLOOKUP(A2050,Regiones!$A$2:$C$26,3,FALSE)</f>
        <v>882015</v>
      </c>
      <c r="E2050" s="11">
        <f t="shared" si="0"/>
        <v>2.651882337601968E-3</v>
      </c>
      <c r="F2050" s="11">
        <f t="shared" si="1"/>
        <v>0.55202009036127497</v>
      </c>
    </row>
    <row r="2051" spans="1:6" ht="15.75" customHeight="1">
      <c r="A2051" s="5">
        <v>19</v>
      </c>
      <c r="B2051" s="7">
        <v>71</v>
      </c>
      <c r="C2051" s="7">
        <v>1909</v>
      </c>
      <c r="D2051" s="9">
        <f>+VLOOKUP(A2051,Regiones!$A$2:$C$26,3,FALSE)</f>
        <v>882015</v>
      </c>
      <c r="E2051" s="11">
        <f t="shared" si="0"/>
        <v>2.1643622840881393E-3</v>
      </c>
      <c r="F2051" s="11">
        <f t="shared" si="1"/>
        <v>0.55418445264536309</v>
      </c>
    </row>
    <row r="2052" spans="1:6" ht="15.75" customHeight="1">
      <c r="A2052" s="5">
        <v>19</v>
      </c>
      <c r="B2052" s="7">
        <v>72</v>
      </c>
      <c r="C2052" s="7">
        <v>1931</v>
      </c>
      <c r="D2052" s="9">
        <f>+VLOOKUP(A2052,Regiones!$A$2:$C$26,3,FALSE)</f>
        <v>882015</v>
      </c>
      <c r="E2052" s="11">
        <f t="shared" si="0"/>
        <v>2.1893051705469862E-3</v>
      </c>
      <c r="F2052" s="11">
        <f t="shared" si="1"/>
        <v>0.55637375781591003</v>
      </c>
    </row>
    <row r="2053" spans="1:6" ht="15.75" customHeight="1">
      <c r="A2053" s="5">
        <v>19</v>
      </c>
      <c r="B2053" s="7">
        <v>73</v>
      </c>
      <c r="C2053" s="7">
        <v>1856</v>
      </c>
      <c r="D2053" s="9">
        <f>+VLOOKUP(A2053,Regiones!$A$2:$C$26,3,FALSE)</f>
        <v>882015</v>
      </c>
      <c r="E2053" s="11">
        <f t="shared" si="0"/>
        <v>2.1042726030736439E-3</v>
      </c>
      <c r="F2053" s="11">
        <f t="shared" si="1"/>
        <v>0.5584780304189837</v>
      </c>
    </row>
    <row r="2054" spans="1:6" ht="15.75" customHeight="1">
      <c r="A2054" s="5">
        <v>19</v>
      </c>
      <c r="B2054" s="7">
        <v>74</v>
      </c>
      <c r="C2054" s="7">
        <v>1684</v>
      </c>
      <c r="D2054" s="9">
        <f>+VLOOKUP(A2054,Regiones!$A$2:$C$26,3,FALSE)</f>
        <v>882015</v>
      </c>
      <c r="E2054" s="11">
        <f t="shared" si="0"/>
        <v>1.9092645816681123E-3</v>
      </c>
      <c r="F2054" s="11">
        <f t="shared" si="1"/>
        <v>0.56038729500065176</v>
      </c>
    </row>
    <row r="2055" spans="1:6" ht="15.75" customHeight="1">
      <c r="A2055" s="5">
        <v>19</v>
      </c>
      <c r="B2055" s="7">
        <v>75</v>
      </c>
      <c r="C2055" s="7">
        <v>1733</v>
      </c>
      <c r="D2055" s="9">
        <f>+VLOOKUP(A2055,Regiones!$A$2:$C$26,3,FALSE)</f>
        <v>882015</v>
      </c>
      <c r="E2055" s="11">
        <f t="shared" si="0"/>
        <v>1.9648191924173625E-3</v>
      </c>
      <c r="F2055" s="11">
        <f t="shared" si="1"/>
        <v>0.56235211419306907</v>
      </c>
    </row>
    <row r="2056" spans="1:6" ht="15.75" customHeight="1">
      <c r="A2056" s="5">
        <v>19</v>
      </c>
      <c r="B2056" s="7">
        <v>76</v>
      </c>
      <c r="C2056" s="7">
        <v>1387</v>
      </c>
      <c r="D2056" s="9">
        <f>+VLOOKUP(A2056,Regiones!$A$2:$C$26,3,FALSE)</f>
        <v>882015</v>
      </c>
      <c r="E2056" s="11">
        <f t="shared" si="0"/>
        <v>1.5725356144736767E-3</v>
      </c>
      <c r="F2056" s="11">
        <f t="shared" si="1"/>
        <v>0.56392464980754275</v>
      </c>
    </row>
    <row r="2057" spans="1:6" ht="15.75" customHeight="1">
      <c r="A2057" s="5">
        <v>19</v>
      </c>
      <c r="B2057" s="7">
        <v>77</v>
      </c>
      <c r="C2057" s="7">
        <v>1358</v>
      </c>
      <c r="D2057" s="9">
        <f>+VLOOKUP(A2057,Regiones!$A$2:$C$26,3,FALSE)</f>
        <v>882015</v>
      </c>
      <c r="E2057" s="11">
        <f t="shared" si="0"/>
        <v>1.5396563550506511E-3</v>
      </c>
      <c r="F2057" s="11">
        <f t="shared" si="1"/>
        <v>0.56546430616259336</v>
      </c>
    </row>
    <row r="2058" spans="1:6" ht="15.75" customHeight="1">
      <c r="A2058" s="5">
        <v>19</v>
      </c>
      <c r="B2058" s="7">
        <v>78</v>
      </c>
      <c r="C2058" s="7">
        <v>1297</v>
      </c>
      <c r="D2058" s="9">
        <f>+VLOOKUP(A2058,Regiones!$A$2:$C$26,3,FALSE)</f>
        <v>882015</v>
      </c>
      <c r="E2058" s="11">
        <f t="shared" si="0"/>
        <v>1.470496533505666E-3</v>
      </c>
      <c r="F2058" s="11">
        <f t="shared" si="1"/>
        <v>0.56693480269609897</v>
      </c>
    </row>
    <row r="2059" spans="1:6" ht="15.75" customHeight="1">
      <c r="A2059" s="5">
        <v>19</v>
      </c>
      <c r="B2059" s="7">
        <v>79</v>
      </c>
      <c r="C2059" s="7">
        <v>1226</v>
      </c>
      <c r="D2059" s="9">
        <f>+VLOOKUP(A2059,Regiones!$A$2:$C$26,3,FALSE)</f>
        <v>882015</v>
      </c>
      <c r="E2059" s="11">
        <f t="shared" si="0"/>
        <v>1.3899990362975687E-3</v>
      </c>
      <c r="F2059" s="11">
        <f t="shared" si="1"/>
        <v>0.56832480173239652</v>
      </c>
    </row>
    <row r="2060" spans="1:6" ht="15.75" customHeight="1">
      <c r="A2060" s="5">
        <v>19</v>
      </c>
      <c r="B2060" s="7">
        <v>80</v>
      </c>
      <c r="C2060" s="7">
        <v>1128</v>
      </c>
      <c r="D2060" s="9">
        <f>+VLOOKUP(A2060,Regiones!$A$2:$C$26,3,FALSE)</f>
        <v>882015</v>
      </c>
      <c r="E2060" s="11">
        <f t="shared" si="0"/>
        <v>1.2788898147990681E-3</v>
      </c>
      <c r="F2060" s="11">
        <f t="shared" si="1"/>
        <v>0.56960369154719559</v>
      </c>
    </row>
    <row r="2061" spans="1:6" ht="15.75" customHeight="1">
      <c r="A2061" s="5">
        <v>19</v>
      </c>
      <c r="B2061" s="7">
        <v>81</v>
      </c>
      <c r="C2061" s="7">
        <v>1002</v>
      </c>
      <c r="D2061" s="9">
        <f>+VLOOKUP(A2061,Regiones!$A$2:$C$26,3,FALSE)</f>
        <v>882015</v>
      </c>
      <c r="E2061" s="11">
        <f t="shared" si="0"/>
        <v>1.136035101443853E-3</v>
      </c>
      <c r="F2061" s="11">
        <f t="shared" si="1"/>
        <v>0.57073972664863948</v>
      </c>
    </row>
    <row r="2062" spans="1:6" ht="15.75" customHeight="1">
      <c r="A2062" s="5">
        <v>19</v>
      </c>
      <c r="B2062" s="7">
        <v>82</v>
      </c>
      <c r="C2062" s="7">
        <v>908</v>
      </c>
      <c r="D2062" s="9">
        <f>+VLOOKUP(A2062,Regiones!$A$2:$C$26,3,FALSE)</f>
        <v>882015</v>
      </c>
      <c r="E2062" s="11">
        <f t="shared" si="0"/>
        <v>1.0294609502105973E-3</v>
      </c>
      <c r="F2062" s="11">
        <f t="shared" si="1"/>
        <v>0.57176918759885009</v>
      </c>
    </row>
    <row r="2063" spans="1:6" ht="15.75" customHeight="1">
      <c r="A2063" s="5">
        <v>19</v>
      </c>
      <c r="B2063" s="7">
        <v>83</v>
      </c>
      <c r="C2063" s="7">
        <v>795</v>
      </c>
      <c r="D2063" s="9">
        <f>+VLOOKUP(A2063,Regiones!$A$2:$C$26,3,FALSE)</f>
        <v>882015</v>
      </c>
      <c r="E2063" s="11">
        <f t="shared" si="0"/>
        <v>9.0134521521742831E-4</v>
      </c>
      <c r="F2063" s="11">
        <f t="shared" si="1"/>
        <v>0.57267053281406755</v>
      </c>
    </row>
    <row r="2064" spans="1:6" ht="15.75" customHeight="1">
      <c r="A2064" s="5">
        <v>19</v>
      </c>
      <c r="B2064" s="7">
        <v>84</v>
      </c>
      <c r="C2064" s="7">
        <v>691</v>
      </c>
      <c r="D2064" s="9">
        <f>+VLOOKUP(A2064,Regiones!$A$2:$C$26,3,FALSE)</f>
        <v>882015</v>
      </c>
      <c r="E2064" s="11">
        <f t="shared" si="0"/>
        <v>7.8343338832106025E-4</v>
      </c>
      <c r="F2064" s="11">
        <f t="shared" si="1"/>
        <v>0.57345396620238864</v>
      </c>
    </row>
    <row r="2065" spans="1:6" ht="15.75" customHeight="1">
      <c r="A2065" s="5">
        <v>19</v>
      </c>
      <c r="B2065" s="7">
        <v>85</v>
      </c>
      <c r="C2065" s="7">
        <v>627</v>
      </c>
      <c r="D2065" s="9">
        <f>+VLOOKUP(A2065,Regiones!$A$2:$C$26,3,FALSE)</f>
        <v>882015</v>
      </c>
      <c r="E2065" s="11">
        <f t="shared" si="0"/>
        <v>7.1087226407714154E-4</v>
      </c>
      <c r="F2065" s="11">
        <f t="shared" si="1"/>
        <v>0.57416483846646582</v>
      </c>
    </row>
    <row r="2066" spans="1:6" ht="15.75" customHeight="1">
      <c r="A2066" s="5">
        <v>19</v>
      </c>
      <c r="B2066" s="7">
        <v>86</v>
      </c>
      <c r="C2066" s="7">
        <v>546</v>
      </c>
      <c r="D2066" s="9">
        <f>+VLOOKUP(A2066,Regiones!$A$2:$C$26,3,FALSE)</f>
        <v>882015</v>
      </c>
      <c r="E2066" s="11">
        <f t="shared" si="0"/>
        <v>6.1903709120593182E-4</v>
      </c>
      <c r="F2066" s="11">
        <f t="shared" si="1"/>
        <v>0.57478387555767174</v>
      </c>
    </row>
    <row r="2067" spans="1:6" ht="15.75" customHeight="1">
      <c r="A2067" s="5">
        <v>19</v>
      </c>
      <c r="B2067" s="7">
        <v>87</v>
      </c>
      <c r="C2067" s="7">
        <v>471</v>
      </c>
      <c r="D2067" s="9">
        <f>+VLOOKUP(A2067,Regiones!$A$2:$C$26,3,FALSE)</f>
        <v>882015</v>
      </c>
      <c r="E2067" s="11">
        <f t="shared" si="0"/>
        <v>5.3400452373258956E-4</v>
      </c>
      <c r="F2067" s="11">
        <f t="shared" si="1"/>
        <v>0.57531788008140428</v>
      </c>
    </row>
    <row r="2068" spans="1:6" ht="15.75" customHeight="1">
      <c r="A2068" s="5">
        <v>19</v>
      </c>
      <c r="B2068" s="7">
        <v>88</v>
      </c>
      <c r="C2068" s="7">
        <v>368</v>
      </c>
      <c r="D2068" s="9">
        <f>+VLOOKUP(A2068,Regiones!$A$2:$C$26,3,FALSE)</f>
        <v>882015</v>
      </c>
      <c r="E2068" s="11">
        <f t="shared" si="0"/>
        <v>4.1722646440253285E-4</v>
      </c>
      <c r="F2068" s="11">
        <f t="shared" si="1"/>
        <v>0.57573510654580684</v>
      </c>
    </row>
    <row r="2069" spans="1:6" ht="15.75" customHeight="1">
      <c r="A2069" s="5">
        <v>19</v>
      </c>
      <c r="B2069" s="7">
        <v>89</v>
      </c>
      <c r="C2069" s="7">
        <v>323</v>
      </c>
      <c r="D2069" s="9">
        <f>+VLOOKUP(A2069,Regiones!$A$2:$C$26,3,FALSE)</f>
        <v>882015</v>
      </c>
      <c r="E2069" s="11">
        <f t="shared" si="0"/>
        <v>3.6620692391852746E-4</v>
      </c>
      <c r="F2069" s="11">
        <f t="shared" si="1"/>
        <v>0.57610131346972537</v>
      </c>
    </row>
    <row r="2070" spans="1:6" ht="15.75" customHeight="1">
      <c r="A2070" s="5">
        <v>19</v>
      </c>
      <c r="B2070" s="7">
        <v>90</v>
      </c>
      <c r="C2070" s="7">
        <v>264</v>
      </c>
      <c r="D2070" s="9">
        <f>+VLOOKUP(A2070,Regiones!$A$2:$C$26,3,FALSE)</f>
        <v>882015</v>
      </c>
      <c r="E2070" s="11">
        <f t="shared" si="0"/>
        <v>2.9931463750616484E-4</v>
      </c>
      <c r="F2070" s="11">
        <f t="shared" si="1"/>
        <v>0.57640062810723158</v>
      </c>
    </row>
    <row r="2071" spans="1:6" ht="15.75" customHeight="1">
      <c r="A2071" s="5">
        <v>19</v>
      </c>
      <c r="B2071" s="7">
        <v>91</v>
      </c>
      <c r="C2071" s="7">
        <v>180</v>
      </c>
      <c r="D2071" s="9">
        <f>+VLOOKUP(A2071,Regiones!$A$2:$C$26,3,FALSE)</f>
        <v>882015</v>
      </c>
      <c r="E2071" s="11">
        <f t="shared" si="0"/>
        <v>2.0407816193602148E-4</v>
      </c>
      <c r="F2071" s="11">
        <f t="shared" si="1"/>
        <v>0.5766047062691676</v>
      </c>
    </row>
    <row r="2072" spans="1:6" ht="15.75" customHeight="1">
      <c r="A2072" s="5">
        <v>19</v>
      </c>
      <c r="B2072" s="7">
        <v>92</v>
      </c>
      <c r="C2072" s="7">
        <v>132</v>
      </c>
      <c r="D2072" s="9">
        <f>+VLOOKUP(A2072,Regiones!$A$2:$C$26,3,FALSE)</f>
        <v>882015</v>
      </c>
      <c r="E2072" s="11">
        <f t="shared" si="0"/>
        <v>1.4965731875308242E-4</v>
      </c>
      <c r="F2072" s="11">
        <f t="shared" si="1"/>
        <v>0.57675436358792065</v>
      </c>
    </row>
    <row r="2073" spans="1:6" ht="15.75" customHeight="1">
      <c r="A2073" s="5">
        <v>19</v>
      </c>
      <c r="B2073" s="7">
        <v>93</v>
      </c>
      <c r="C2073" s="7">
        <v>131</v>
      </c>
      <c r="D2073" s="9">
        <f>+VLOOKUP(A2073,Regiones!$A$2:$C$26,3,FALSE)</f>
        <v>882015</v>
      </c>
      <c r="E2073" s="11">
        <f t="shared" si="0"/>
        <v>1.4852355118677121E-4</v>
      </c>
      <c r="F2073" s="11">
        <f t="shared" si="1"/>
        <v>0.57690288713910742</v>
      </c>
    </row>
    <row r="2074" spans="1:6" ht="15.75" customHeight="1">
      <c r="A2074" s="5">
        <v>19</v>
      </c>
      <c r="B2074" s="7">
        <v>94</v>
      </c>
      <c r="C2074" s="7">
        <v>91</v>
      </c>
      <c r="D2074" s="9">
        <f>+VLOOKUP(A2074,Regiones!$A$2:$C$26,3,FALSE)</f>
        <v>882015</v>
      </c>
      <c r="E2074" s="11">
        <f t="shared" si="0"/>
        <v>1.0317284853432198E-4</v>
      </c>
      <c r="F2074" s="11">
        <f t="shared" si="1"/>
        <v>0.57700605998764176</v>
      </c>
    </row>
    <row r="2075" spans="1:6" ht="15.75" customHeight="1">
      <c r="A2075" s="5">
        <v>19</v>
      </c>
      <c r="B2075" s="7">
        <v>95</v>
      </c>
      <c r="C2075" s="7">
        <v>43</v>
      </c>
      <c r="D2075" s="9">
        <f>+VLOOKUP(A2075,Regiones!$A$2:$C$26,3,FALSE)</f>
        <v>882015</v>
      </c>
      <c r="E2075" s="11">
        <f t="shared" si="0"/>
        <v>4.8752005351382915E-5</v>
      </c>
      <c r="F2075" s="11">
        <f t="shared" si="1"/>
        <v>0.57705481199299313</v>
      </c>
    </row>
    <row r="2076" spans="1:6" ht="15.75" customHeight="1">
      <c r="A2076" s="5">
        <v>19</v>
      </c>
      <c r="B2076" s="7">
        <v>96</v>
      </c>
      <c r="C2076" s="7">
        <v>42</v>
      </c>
      <c r="D2076" s="9">
        <f>+VLOOKUP(A2076,Regiones!$A$2:$C$26,3,FALSE)</f>
        <v>882015</v>
      </c>
      <c r="E2076" s="11">
        <f t="shared" si="0"/>
        <v>4.761823778507168E-5</v>
      </c>
      <c r="F2076" s="11">
        <f t="shared" si="1"/>
        <v>0.57710243023077823</v>
      </c>
    </row>
    <row r="2077" spans="1:6" ht="15.75" customHeight="1">
      <c r="A2077" s="5">
        <v>19</v>
      </c>
      <c r="B2077" s="7">
        <v>97</v>
      </c>
      <c r="C2077" s="7">
        <v>29</v>
      </c>
      <c r="D2077" s="9">
        <f>+VLOOKUP(A2077,Regiones!$A$2:$C$26,3,FALSE)</f>
        <v>882015</v>
      </c>
      <c r="E2077" s="11">
        <f t="shared" si="0"/>
        <v>3.2879259423025686E-5</v>
      </c>
      <c r="F2077" s="11">
        <f t="shared" si="1"/>
        <v>0.57713530949020131</v>
      </c>
    </row>
    <row r="2078" spans="1:6" ht="15.75" customHeight="1">
      <c r="A2078" s="5">
        <v>19</v>
      </c>
      <c r="B2078" s="7">
        <v>98</v>
      </c>
      <c r="C2078" s="7">
        <v>24</v>
      </c>
      <c r="D2078" s="9">
        <f>+VLOOKUP(A2078,Regiones!$A$2:$C$26,3,FALSE)</f>
        <v>882015</v>
      </c>
      <c r="E2078" s="11">
        <f t="shared" si="0"/>
        <v>2.7210421591469531E-5</v>
      </c>
      <c r="F2078" s="11">
        <f t="shared" si="1"/>
        <v>0.57716251991179279</v>
      </c>
    </row>
    <row r="2079" spans="1:6" ht="15.75" customHeight="1">
      <c r="A2079" s="5">
        <v>19</v>
      </c>
      <c r="B2079" s="7">
        <v>99</v>
      </c>
      <c r="C2079" s="7">
        <v>17</v>
      </c>
      <c r="D2079" s="9">
        <f>+VLOOKUP(A2079,Regiones!$A$2:$C$26,3,FALSE)</f>
        <v>882015</v>
      </c>
      <c r="E2079" s="11">
        <f t="shared" si="0"/>
        <v>1.927404862729092E-5</v>
      </c>
      <c r="F2079" s="11">
        <f t="shared" si="1"/>
        <v>0.57718179396042013</v>
      </c>
    </row>
    <row r="2080" spans="1:6" ht="15.75" customHeight="1">
      <c r="A2080" s="5">
        <v>19</v>
      </c>
      <c r="B2080" s="7">
        <v>100</v>
      </c>
      <c r="C2080" s="7">
        <v>10</v>
      </c>
      <c r="D2080" s="9">
        <f>+VLOOKUP(A2080,Regiones!$A$2:$C$26,3,FALSE)</f>
        <v>882015</v>
      </c>
      <c r="E2080" s="11">
        <f t="shared" si="0"/>
        <v>1.1337675663112306E-5</v>
      </c>
      <c r="F2080" s="11">
        <f t="shared" si="1"/>
        <v>0.57719313163608321</v>
      </c>
    </row>
    <row r="2081" spans="1:6" ht="15.75" customHeight="1">
      <c r="A2081" s="5">
        <v>19</v>
      </c>
      <c r="B2081" s="7">
        <v>101</v>
      </c>
      <c r="C2081" s="7">
        <v>5</v>
      </c>
      <c r="D2081" s="9">
        <f>+VLOOKUP(A2081,Regiones!$A$2:$C$26,3,FALSE)</f>
        <v>882015</v>
      </c>
      <c r="E2081" s="11">
        <f t="shared" si="0"/>
        <v>5.6688378315561529E-6</v>
      </c>
      <c r="F2081" s="11">
        <f t="shared" si="1"/>
        <v>0.57719880047391481</v>
      </c>
    </row>
    <row r="2082" spans="1:6" ht="15.75" customHeight="1">
      <c r="A2082" s="5">
        <v>19</v>
      </c>
      <c r="B2082" s="7">
        <v>102</v>
      </c>
      <c r="C2082" s="7">
        <v>4</v>
      </c>
      <c r="D2082" s="9">
        <f>+VLOOKUP(A2082,Regiones!$A$2:$C$26,3,FALSE)</f>
        <v>882015</v>
      </c>
      <c r="E2082" s="11">
        <f t="shared" si="0"/>
        <v>4.5350702652449221E-6</v>
      </c>
      <c r="F2082" s="11">
        <f t="shared" si="1"/>
        <v>0.57720333554418002</v>
      </c>
    </row>
    <row r="2083" spans="1:6" ht="15.75" customHeight="1">
      <c r="A2083" s="5">
        <v>19</v>
      </c>
      <c r="B2083" s="7">
        <v>103</v>
      </c>
      <c r="C2083" s="7">
        <v>1</v>
      </c>
      <c r="D2083" s="9">
        <f>+VLOOKUP(A2083,Regiones!$A$2:$C$26,3,FALSE)</f>
        <v>882015</v>
      </c>
      <c r="E2083" s="11">
        <f t="shared" si="0"/>
        <v>1.1337675663112305E-6</v>
      </c>
      <c r="F2083" s="11">
        <f t="shared" si="1"/>
        <v>0.57720446931174629</v>
      </c>
    </row>
    <row r="2084" spans="1:6" ht="15.75" customHeight="1">
      <c r="A2084" s="5">
        <v>19</v>
      </c>
      <c r="B2084" s="7">
        <v>107</v>
      </c>
      <c r="C2084" s="7">
        <v>3</v>
      </c>
      <c r="D2084" s="9">
        <f>+VLOOKUP(A2084,Regiones!$A$2:$C$26,3,FALSE)</f>
        <v>882015</v>
      </c>
      <c r="E2084" s="11">
        <f t="shared" si="0"/>
        <v>3.4013026989336914E-6</v>
      </c>
      <c r="F2084" s="11">
        <f t="shared" si="1"/>
        <v>0.57720787061444523</v>
      </c>
    </row>
    <row r="2085" spans="1:6" ht="15.75" customHeight="1">
      <c r="A2085" s="5">
        <v>19</v>
      </c>
      <c r="B2085" s="7">
        <v>108</v>
      </c>
      <c r="C2085" s="7">
        <v>2</v>
      </c>
      <c r="D2085" s="9">
        <f>+VLOOKUP(A2085,Regiones!$A$2:$C$26,3,FALSE)</f>
        <v>882015</v>
      </c>
      <c r="E2085" s="11">
        <f t="shared" si="0"/>
        <v>2.2675351326224611E-6</v>
      </c>
      <c r="F2085" s="11">
        <f t="shared" si="1"/>
        <v>0.57721013814957789</v>
      </c>
    </row>
    <row r="2086" spans="1:6" ht="15.75" customHeight="1">
      <c r="A2086" s="5">
        <v>20</v>
      </c>
      <c r="B2086" s="7">
        <v>0</v>
      </c>
      <c r="C2086" s="7">
        <v>7333</v>
      </c>
      <c r="D2086" s="9">
        <f>+VLOOKUP(A2086,Regiones!$A$2:$C$26,3,FALSE)</f>
        <v>4905854</v>
      </c>
      <c r="E2086" s="11">
        <f t="shared" si="0"/>
        <v>1.4947448497244313E-3</v>
      </c>
      <c r="F2086" s="11">
        <f t="shared" si="1"/>
        <v>1.4947448497244313E-3</v>
      </c>
    </row>
    <row r="2087" spans="1:6" ht="15.75" customHeight="1">
      <c r="A2087" s="5">
        <v>20</v>
      </c>
      <c r="B2087" s="7">
        <v>1</v>
      </c>
      <c r="C2087" s="7">
        <v>7610</v>
      </c>
      <c r="D2087" s="9">
        <f>+VLOOKUP(A2087,Regiones!$A$2:$C$26,3,FALSE)</f>
        <v>4905854</v>
      </c>
      <c r="E2087" s="11">
        <f t="shared" si="0"/>
        <v>1.5512080057824794E-3</v>
      </c>
      <c r="F2087" s="11">
        <f t="shared" si="1"/>
        <v>3.0459528555069107E-3</v>
      </c>
    </row>
    <row r="2088" spans="1:6" ht="15.75" customHeight="1">
      <c r="A2088" s="5">
        <v>20</v>
      </c>
      <c r="B2088" s="7">
        <v>2</v>
      </c>
      <c r="C2088" s="7">
        <v>7736</v>
      </c>
      <c r="D2088" s="9">
        <f>+VLOOKUP(A2088,Regiones!$A$2:$C$26,3,FALSE)</f>
        <v>4905854</v>
      </c>
      <c r="E2088" s="11">
        <f t="shared" si="0"/>
        <v>1.5768916074550934E-3</v>
      </c>
      <c r="F2088" s="11">
        <f t="shared" si="1"/>
        <v>4.6228444629620039E-3</v>
      </c>
    </row>
    <row r="2089" spans="1:6" ht="15.75" customHeight="1">
      <c r="A2089" s="5">
        <v>20</v>
      </c>
      <c r="B2089" s="7">
        <v>3</v>
      </c>
      <c r="C2089" s="7">
        <v>7600</v>
      </c>
      <c r="D2089" s="9">
        <f>+VLOOKUP(A2089,Regiones!$A$2:$C$26,3,FALSE)</f>
        <v>4905854</v>
      </c>
      <c r="E2089" s="11">
        <f t="shared" si="0"/>
        <v>1.5491696246973513E-3</v>
      </c>
      <c r="F2089" s="11">
        <f t="shared" si="1"/>
        <v>6.1720140876593554E-3</v>
      </c>
    </row>
    <row r="2090" spans="1:6" ht="15.75" customHeight="1">
      <c r="A2090" s="5">
        <v>20</v>
      </c>
      <c r="B2090" s="7">
        <v>4</v>
      </c>
      <c r="C2090" s="7">
        <v>7840</v>
      </c>
      <c r="D2090" s="9">
        <f>+VLOOKUP(A2090,Regiones!$A$2:$C$26,3,FALSE)</f>
        <v>4905854</v>
      </c>
      <c r="E2090" s="11">
        <f t="shared" si="0"/>
        <v>1.5980907707404256E-3</v>
      </c>
      <c r="F2090" s="11">
        <f t="shared" si="1"/>
        <v>7.7701048583997808E-3</v>
      </c>
    </row>
    <row r="2091" spans="1:6" ht="15.75" customHeight="1">
      <c r="A2091" s="5">
        <v>20</v>
      </c>
      <c r="B2091" s="7">
        <v>5</v>
      </c>
      <c r="C2091" s="7">
        <v>7840</v>
      </c>
      <c r="D2091" s="9">
        <f>+VLOOKUP(A2091,Regiones!$A$2:$C$26,3,FALSE)</f>
        <v>4905854</v>
      </c>
      <c r="E2091" s="11">
        <f t="shared" si="0"/>
        <v>1.5980907707404256E-3</v>
      </c>
      <c r="F2091" s="11">
        <f t="shared" si="1"/>
        <v>9.3681956291402062E-3</v>
      </c>
    </row>
    <row r="2092" spans="1:6" ht="15.75" customHeight="1">
      <c r="A2092" s="5">
        <v>20</v>
      </c>
      <c r="B2092" s="7">
        <v>6</v>
      </c>
      <c r="C2092" s="7">
        <v>7887</v>
      </c>
      <c r="D2092" s="9">
        <f>+VLOOKUP(A2092,Regiones!$A$2:$C$26,3,FALSE)</f>
        <v>4905854</v>
      </c>
      <c r="E2092" s="11">
        <f t="shared" si="0"/>
        <v>1.6076711618405277E-3</v>
      </c>
      <c r="F2092" s="11">
        <f t="shared" si="1"/>
        <v>1.0975866790980733E-2</v>
      </c>
    </row>
    <row r="2093" spans="1:6" ht="15.75" customHeight="1">
      <c r="A2093" s="5">
        <v>20</v>
      </c>
      <c r="B2093" s="7">
        <v>7</v>
      </c>
      <c r="C2093" s="7">
        <v>8124</v>
      </c>
      <c r="D2093" s="9">
        <f>+VLOOKUP(A2093,Regiones!$A$2:$C$26,3,FALSE)</f>
        <v>4905854</v>
      </c>
      <c r="E2093" s="11">
        <f t="shared" si="0"/>
        <v>1.6559807935580635E-3</v>
      </c>
      <c r="F2093" s="11">
        <f t="shared" si="1"/>
        <v>1.2631847584538797E-2</v>
      </c>
    </row>
    <row r="2094" spans="1:6" ht="15.75" customHeight="1">
      <c r="A2094" s="5">
        <v>20</v>
      </c>
      <c r="B2094" s="7">
        <v>8</v>
      </c>
      <c r="C2094" s="7">
        <v>8189</v>
      </c>
      <c r="D2094" s="9">
        <f>+VLOOKUP(A2094,Regiones!$A$2:$C$26,3,FALSE)</f>
        <v>4905854</v>
      </c>
      <c r="E2094" s="11">
        <f t="shared" si="0"/>
        <v>1.6692302706113962E-3</v>
      </c>
      <c r="F2094" s="11">
        <f t="shared" si="1"/>
        <v>1.4301077855150194E-2</v>
      </c>
    </row>
    <row r="2095" spans="1:6" ht="15.75" customHeight="1">
      <c r="A2095" s="5">
        <v>20</v>
      </c>
      <c r="B2095" s="7">
        <v>9</v>
      </c>
      <c r="C2095" s="7">
        <v>8251</v>
      </c>
      <c r="D2095" s="9">
        <f>+VLOOKUP(A2095,Regiones!$A$2:$C$26,3,FALSE)</f>
        <v>4905854</v>
      </c>
      <c r="E2095" s="11">
        <f t="shared" si="0"/>
        <v>1.6818682333391902E-3</v>
      </c>
      <c r="F2095" s="11">
        <f t="shared" si="1"/>
        <v>1.5982946088489384E-2</v>
      </c>
    </row>
    <row r="2096" spans="1:6" ht="15.75" customHeight="1">
      <c r="A2096" s="5">
        <v>20</v>
      </c>
      <c r="B2096" s="7">
        <v>10</v>
      </c>
      <c r="C2096" s="7">
        <v>8568</v>
      </c>
      <c r="D2096" s="9">
        <f>+VLOOKUP(A2096,Regiones!$A$2:$C$26,3,FALSE)</f>
        <v>4905854</v>
      </c>
      <c r="E2096" s="11">
        <f t="shared" si="0"/>
        <v>1.7464849137377508E-3</v>
      </c>
      <c r="F2096" s="11">
        <f t="shared" si="1"/>
        <v>1.7729431002227135E-2</v>
      </c>
    </row>
    <row r="2097" spans="1:6" ht="15.75" customHeight="1">
      <c r="A2097" s="5">
        <v>20</v>
      </c>
      <c r="B2097" s="7">
        <v>11</v>
      </c>
      <c r="C2097" s="7">
        <v>8247</v>
      </c>
      <c r="D2097" s="9">
        <f>+VLOOKUP(A2097,Regiones!$A$2:$C$26,3,FALSE)</f>
        <v>4905854</v>
      </c>
      <c r="E2097" s="11">
        <f t="shared" si="0"/>
        <v>1.6810528809051391E-3</v>
      </c>
      <c r="F2097" s="11">
        <f t="shared" si="1"/>
        <v>1.9410483883132275E-2</v>
      </c>
    </row>
    <row r="2098" spans="1:6" ht="15.75" customHeight="1">
      <c r="A2098" s="5">
        <v>20</v>
      </c>
      <c r="B2098" s="7">
        <v>12</v>
      </c>
      <c r="C2098" s="7">
        <v>8204</v>
      </c>
      <c r="D2098" s="9">
        <f>+VLOOKUP(A2098,Regiones!$A$2:$C$26,3,FALSE)</f>
        <v>4905854</v>
      </c>
      <c r="E2098" s="11">
        <f t="shared" si="0"/>
        <v>1.6722878422390883E-3</v>
      </c>
      <c r="F2098" s="11">
        <f t="shared" si="1"/>
        <v>2.1082771725371364E-2</v>
      </c>
    </row>
    <row r="2099" spans="1:6" ht="15.75" customHeight="1">
      <c r="A2099" s="5">
        <v>20</v>
      </c>
      <c r="B2099" s="7">
        <v>13</v>
      </c>
      <c r="C2099" s="7">
        <v>8245</v>
      </c>
      <c r="D2099" s="9">
        <f>+VLOOKUP(A2099,Regiones!$A$2:$C$26,3,FALSE)</f>
        <v>4905854</v>
      </c>
      <c r="E2099" s="11">
        <f t="shared" si="0"/>
        <v>1.6806452046881134E-3</v>
      </c>
      <c r="F2099" s="11">
        <f t="shared" si="1"/>
        <v>2.2763416930059475E-2</v>
      </c>
    </row>
    <row r="2100" spans="1:6" ht="15.75" customHeight="1">
      <c r="A2100" s="5">
        <v>20</v>
      </c>
      <c r="B2100" s="7">
        <v>14</v>
      </c>
      <c r="C2100" s="7">
        <v>8792</v>
      </c>
      <c r="D2100" s="9">
        <f>+VLOOKUP(A2100,Regiones!$A$2:$C$26,3,FALSE)</f>
        <v>4905854</v>
      </c>
      <c r="E2100" s="11">
        <f t="shared" si="0"/>
        <v>1.7921446500446202E-3</v>
      </c>
      <c r="F2100" s="11">
        <f t="shared" si="1"/>
        <v>2.4555561580104097E-2</v>
      </c>
    </row>
    <row r="2101" spans="1:6" ht="15.75" customHeight="1">
      <c r="A2101" s="5">
        <v>20</v>
      </c>
      <c r="B2101" s="7">
        <v>15</v>
      </c>
      <c r="C2101" s="7">
        <v>8584</v>
      </c>
      <c r="D2101" s="9">
        <f>+VLOOKUP(A2101,Regiones!$A$2:$C$26,3,FALSE)</f>
        <v>4905854</v>
      </c>
      <c r="E2101" s="11">
        <f t="shared" si="0"/>
        <v>1.7497463234739559E-3</v>
      </c>
      <c r="F2101" s="11">
        <f t="shared" si="1"/>
        <v>2.6305307903578053E-2</v>
      </c>
    </row>
    <row r="2102" spans="1:6" ht="15.75" customHeight="1">
      <c r="A2102" s="5">
        <v>20</v>
      </c>
      <c r="B2102" s="7">
        <v>16</v>
      </c>
      <c r="C2102" s="7">
        <v>7977</v>
      </c>
      <c r="D2102" s="9">
        <f>+VLOOKUP(A2102,Regiones!$A$2:$C$26,3,FALSE)</f>
        <v>4905854</v>
      </c>
      <c r="E2102" s="11">
        <f t="shared" si="0"/>
        <v>1.6260165916066804E-3</v>
      </c>
      <c r="F2102" s="11">
        <f t="shared" si="1"/>
        <v>2.7931324495184734E-2</v>
      </c>
    </row>
    <row r="2103" spans="1:6" ht="15.75" customHeight="1">
      <c r="A2103" s="5">
        <v>20</v>
      </c>
      <c r="B2103" s="7">
        <v>17</v>
      </c>
      <c r="C2103" s="7">
        <v>7936</v>
      </c>
      <c r="D2103" s="9">
        <f>+VLOOKUP(A2103,Regiones!$A$2:$C$26,3,FALSE)</f>
        <v>4905854</v>
      </c>
      <c r="E2103" s="11">
        <f t="shared" si="0"/>
        <v>1.6176592291576553E-3</v>
      </c>
      <c r="F2103" s="11">
        <f t="shared" si="1"/>
        <v>2.9548983724342389E-2</v>
      </c>
    </row>
    <row r="2104" spans="1:6" ht="15.75" customHeight="1">
      <c r="A2104" s="5">
        <v>20</v>
      </c>
      <c r="B2104" s="7">
        <v>18</v>
      </c>
      <c r="C2104" s="7">
        <v>7842</v>
      </c>
      <c r="D2104" s="9">
        <f>+VLOOKUP(A2104,Regiones!$A$2:$C$26,3,FALSE)</f>
        <v>4905854</v>
      </c>
      <c r="E2104" s="11">
        <f t="shared" si="0"/>
        <v>1.5984984469574511E-3</v>
      </c>
      <c r="F2104" s="11">
        <f t="shared" si="1"/>
        <v>3.114748217129984E-2</v>
      </c>
    </row>
    <row r="2105" spans="1:6" ht="15.75" customHeight="1">
      <c r="A2105" s="5">
        <v>20</v>
      </c>
      <c r="B2105" s="7">
        <v>19</v>
      </c>
      <c r="C2105" s="7">
        <v>7718</v>
      </c>
      <c r="D2105" s="9">
        <f>+VLOOKUP(A2105,Regiones!$A$2:$C$26,3,FALSE)</f>
        <v>4905854</v>
      </c>
      <c r="E2105" s="11">
        <f t="shared" si="0"/>
        <v>1.5732225215018629E-3</v>
      </c>
      <c r="F2105" s="11">
        <f t="shared" si="1"/>
        <v>3.2720704692801701E-2</v>
      </c>
    </row>
    <row r="2106" spans="1:6" ht="15.75" customHeight="1">
      <c r="A2106" s="5">
        <v>20</v>
      </c>
      <c r="B2106" s="7">
        <v>20</v>
      </c>
      <c r="C2106" s="7">
        <v>7408</v>
      </c>
      <c r="D2106" s="9">
        <f>+VLOOKUP(A2106,Regiones!$A$2:$C$26,3,FALSE)</f>
        <v>4905854</v>
      </c>
      <c r="E2106" s="11">
        <f t="shared" si="0"/>
        <v>1.5100327078628919E-3</v>
      </c>
      <c r="F2106" s="11">
        <f t="shared" si="1"/>
        <v>3.4230737400664596E-2</v>
      </c>
    </row>
    <row r="2107" spans="1:6" ht="15.75" customHeight="1">
      <c r="A2107" s="5">
        <v>20</v>
      </c>
      <c r="B2107" s="7">
        <v>21</v>
      </c>
      <c r="C2107" s="7">
        <v>6760</v>
      </c>
      <c r="D2107" s="9">
        <f>+VLOOKUP(A2107,Regiones!$A$2:$C$26,3,FALSE)</f>
        <v>4905854</v>
      </c>
      <c r="E2107" s="11">
        <f t="shared" si="0"/>
        <v>1.3779456135465916E-3</v>
      </c>
      <c r="F2107" s="11">
        <f t="shared" si="1"/>
        <v>3.560868301421119E-2</v>
      </c>
    </row>
    <row r="2108" spans="1:6" ht="15.75" customHeight="1">
      <c r="A2108" s="5">
        <v>20</v>
      </c>
      <c r="B2108" s="7">
        <v>22</v>
      </c>
      <c r="C2108" s="7">
        <v>6512</v>
      </c>
      <c r="D2108" s="9">
        <f>+VLOOKUP(A2108,Regiones!$A$2:$C$26,3,FALSE)</f>
        <v>4905854</v>
      </c>
      <c r="E2108" s="11">
        <f t="shared" si="0"/>
        <v>1.3273937626354147E-3</v>
      </c>
      <c r="F2108" s="11">
        <f t="shared" si="1"/>
        <v>3.6936076776846606E-2</v>
      </c>
    </row>
    <row r="2109" spans="1:6" ht="15.75" customHeight="1">
      <c r="A2109" s="5">
        <v>20</v>
      </c>
      <c r="B2109" s="7">
        <v>23</v>
      </c>
      <c r="C2109" s="7">
        <v>6470</v>
      </c>
      <c r="D2109" s="9">
        <f>+VLOOKUP(A2109,Regiones!$A$2:$C$26,3,FALSE)</f>
        <v>4905854</v>
      </c>
      <c r="E2109" s="11">
        <f t="shared" si="0"/>
        <v>1.3188325620778767E-3</v>
      </c>
      <c r="F2109" s="11">
        <f t="shared" si="1"/>
        <v>3.8254909338924482E-2</v>
      </c>
    </row>
    <row r="2110" spans="1:6" ht="15.75" customHeight="1">
      <c r="A2110" s="5">
        <v>20</v>
      </c>
      <c r="B2110" s="7">
        <v>24</v>
      </c>
      <c r="C2110" s="7">
        <v>6424</v>
      </c>
      <c r="D2110" s="9">
        <f>+VLOOKUP(A2110,Regiones!$A$2:$C$26,3,FALSE)</f>
        <v>4905854</v>
      </c>
      <c r="E2110" s="11">
        <f t="shared" si="0"/>
        <v>1.3094560090862876E-3</v>
      </c>
      <c r="F2110" s="11">
        <f t="shared" si="1"/>
        <v>3.956436534801077E-2</v>
      </c>
    </row>
    <row r="2111" spans="1:6" ht="15.75" customHeight="1">
      <c r="A2111" s="5">
        <v>20</v>
      </c>
      <c r="B2111" s="7">
        <v>25</v>
      </c>
      <c r="C2111" s="7">
        <v>6142</v>
      </c>
      <c r="D2111" s="9">
        <f>+VLOOKUP(A2111,Regiones!$A$2:$C$26,3,FALSE)</f>
        <v>4905854</v>
      </c>
      <c r="E2111" s="11">
        <f t="shared" si="0"/>
        <v>1.2519736624856752E-3</v>
      </c>
      <c r="F2111" s="11">
        <f t="shared" si="1"/>
        <v>4.0816339010496444E-2</v>
      </c>
    </row>
    <row r="2112" spans="1:6" ht="15.75" customHeight="1">
      <c r="A2112" s="5">
        <v>20</v>
      </c>
      <c r="B2112" s="7">
        <v>26</v>
      </c>
      <c r="C2112" s="7">
        <v>6282</v>
      </c>
      <c r="D2112" s="9">
        <f>+VLOOKUP(A2112,Regiones!$A$2:$C$26,3,FALSE)</f>
        <v>4905854</v>
      </c>
      <c r="E2112" s="11">
        <f t="shared" si="0"/>
        <v>1.2805109976774685E-3</v>
      </c>
      <c r="F2112" s="11">
        <f t="shared" si="1"/>
        <v>4.2096850008173911E-2</v>
      </c>
    </row>
    <row r="2113" spans="1:6" ht="15.75" customHeight="1">
      <c r="A2113" s="5">
        <v>20</v>
      </c>
      <c r="B2113" s="7">
        <v>27</v>
      </c>
      <c r="C2113" s="7">
        <v>6346</v>
      </c>
      <c r="D2113" s="9">
        <f>+VLOOKUP(A2113,Regiones!$A$2:$C$26,3,FALSE)</f>
        <v>4905854</v>
      </c>
      <c r="E2113" s="11">
        <f t="shared" si="0"/>
        <v>1.2935566366222885E-3</v>
      </c>
      <c r="F2113" s="11">
        <f t="shared" si="1"/>
        <v>4.3390406644796202E-2</v>
      </c>
    </row>
    <row r="2114" spans="1:6" ht="15.75" customHeight="1">
      <c r="A2114" s="5">
        <v>20</v>
      </c>
      <c r="B2114" s="7">
        <v>28</v>
      </c>
      <c r="C2114" s="7">
        <v>6970</v>
      </c>
      <c r="D2114" s="9">
        <f>+VLOOKUP(A2114,Regiones!$A$2:$C$26,3,FALSE)</f>
        <v>4905854</v>
      </c>
      <c r="E2114" s="11">
        <f t="shared" si="0"/>
        <v>1.4207516163342814E-3</v>
      </c>
      <c r="F2114" s="11">
        <f t="shared" si="1"/>
        <v>4.4811158261130482E-2</v>
      </c>
    </row>
    <row r="2115" spans="1:6" ht="15.75" customHeight="1">
      <c r="A2115" s="5">
        <v>20</v>
      </c>
      <c r="B2115" s="7">
        <v>29</v>
      </c>
      <c r="C2115" s="7">
        <v>6691</v>
      </c>
      <c r="D2115" s="9">
        <f>+VLOOKUP(A2115,Regiones!$A$2:$C$26,3,FALSE)</f>
        <v>4905854</v>
      </c>
      <c r="E2115" s="11">
        <f t="shared" si="0"/>
        <v>1.3638807840592076E-3</v>
      </c>
      <c r="F2115" s="11">
        <f t="shared" si="1"/>
        <v>4.6175039045189686E-2</v>
      </c>
    </row>
    <row r="2116" spans="1:6" ht="15.75" customHeight="1">
      <c r="A2116" s="5">
        <v>20</v>
      </c>
      <c r="B2116" s="7">
        <v>30</v>
      </c>
      <c r="C2116" s="7">
        <v>6869</v>
      </c>
      <c r="D2116" s="9">
        <f>+VLOOKUP(A2116,Regiones!$A$2:$C$26,3,FALSE)</f>
        <v>4905854</v>
      </c>
      <c r="E2116" s="11">
        <f t="shared" si="0"/>
        <v>1.4001639673744876E-3</v>
      </c>
      <c r="F2116" s="11">
        <f t="shared" si="1"/>
        <v>4.7575203012564175E-2</v>
      </c>
    </row>
    <row r="2117" spans="1:6" ht="15.75" customHeight="1">
      <c r="A2117" s="5">
        <v>20</v>
      </c>
      <c r="B2117" s="7">
        <v>31</v>
      </c>
      <c r="C2117" s="7">
        <v>7001</v>
      </c>
      <c r="D2117" s="9">
        <f>+VLOOKUP(A2117,Regiones!$A$2:$C$26,3,FALSE)</f>
        <v>4905854</v>
      </c>
      <c r="E2117" s="11">
        <f t="shared" si="0"/>
        <v>1.4270705976981786E-3</v>
      </c>
      <c r="F2117" s="11">
        <f t="shared" si="1"/>
        <v>4.9002273610262354E-2</v>
      </c>
    </row>
    <row r="2118" spans="1:6" ht="15.75" customHeight="1">
      <c r="A2118" s="5">
        <v>20</v>
      </c>
      <c r="B2118" s="7">
        <v>32</v>
      </c>
      <c r="C2118" s="7">
        <v>7155</v>
      </c>
      <c r="D2118" s="9">
        <f>+VLOOKUP(A2118,Regiones!$A$2:$C$26,3,FALSE)</f>
        <v>4905854</v>
      </c>
      <c r="E2118" s="11">
        <f t="shared" si="0"/>
        <v>1.4584616664091513E-3</v>
      </c>
      <c r="F2118" s="11">
        <f t="shared" si="1"/>
        <v>5.0460735276671505E-2</v>
      </c>
    </row>
    <row r="2119" spans="1:6" ht="15.75" customHeight="1">
      <c r="A2119" s="5">
        <v>20</v>
      </c>
      <c r="B2119" s="7">
        <v>33</v>
      </c>
      <c r="C2119" s="7">
        <v>6737</v>
      </c>
      <c r="D2119" s="9">
        <f>+VLOOKUP(A2119,Regiones!$A$2:$C$26,3,FALSE)</f>
        <v>4905854</v>
      </c>
      <c r="E2119" s="11">
        <f t="shared" si="0"/>
        <v>1.3732573370507969E-3</v>
      </c>
      <c r="F2119" s="11">
        <f t="shared" si="1"/>
        <v>5.1833992613722304E-2</v>
      </c>
    </row>
    <row r="2120" spans="1:6" ht="15.75" customHeight="1">
      <c r="A2120" s="5">
        <v>20</v>
      </c>
      <c r="B2120" s="7">
        <v>34</v>
      </c>
      <c r="C2120" s="7">
        <v>6044</v>
      </c>
      <c r="D2120" s="9">
        <f>+VLOOKUP(A2120,Regiones!$A$2:$C$26,3,FALSE)</f>
        <v>4905854</v>
      </c>
      <c r="E2120" s="11">
        <f t="shared" si="0"/>
        <v>1.23199752785142E-3</v>
      </c>
      <c r="F2120" s="11">
        <f t="shared" si="1"/>
        <v>5.3065990141573725E-2</v>
      </c>
    </row>
    <row r="2121" spans="1:6" ht="15.75" customHeight="1">
      <c r="A2121" s="5">
        <v>20</v>
      </c>
      <c r="B2121" s="7">
        <v>35</v>
      </c>
      <c r="C2121" s="7">
        <v>6051</v>
      </c>
      <c r="D2121" s="9">
        <f>+VLOOKUP(A2121,Regiones!$A$2:$C$26,3,FALSE)</f>
        <v>4905854</v>
      </c>
      <c r="E2121" s="11">
        <f t="shared" si="0"/>
        <v>1.2334243946110096E-3</v>
      </c>
      <c r="F2121" s="11">
        <f t="shared" si="1"/>
        <v>5.4299414536184733E-2</v>
      </c>
    </row>
    <row r="2122" spans="1:6" ht="15.75" customHeight="1">
      <c r="A2122" s="5">
        <v>20</v>
      </c>
      <c r="B2122" s="7">
        <v>36</v>
      </c>
      <c r="C2122" s="7">
        <v>5667</v>
      </c>
      <c r="D2122" s="9">
        <f>+VLOOKUP(A2122,Regiones!$A$2:$C$26,3,FALSE)</f>
        <v>4905854</v>
      </c>
      <c r="E2122" s="11">
        <f t="shared" si="0"/>
        <v>1.1551505609420909E-3</v>
      </c>
      <c r="F2122" s="11">
        <f t="shared" si="1"/>
        <v>5.5454565097126825E-2</v>
      </c>
    </row>
    <row r="2123" spans="1:6" ht="15.75" customHeight="1">
      <c r="A2123" s="5">
        <v>20</v>
      </c>
      <c r="B2123" s="7">
        <v>37</v>
      </c>
      <c r="C2123" s="7">
        <v>5737</v>
      </c>
      <c r="D2123" s="9">
        <f>+VLOOKUP(A2123,Regiones!$A$2:$C$26,3,FALSE)</f>
        <v>4905854</v>
      </c>
      <c r="E2123" s="11">
        <f t="shared" si="0"/>
        <v>1.1694192285379875E-3</v>
      </c>
      <c r="F2123" s="11">
        <f t="shared" si="1"/>
        <v>5.662398432566481E-2</v>
      </c>
    </row>
    <row r="2124" spans="1:6" ht="15.75" customHeight="1">
      <c r="A2124" s="5">
        <v>20</v>
      </c>
      <c r="B2124" s="7">
        <v>38</v>
      </c>
      <c r="C2124" s="7">
        <v>5676</v>
      </c>
      <c r="D2124" s="9">
        <f>+VLOOKUP(A2124,Regiones!$A$2:$C$26,3,FALSE)</f>
        <v>4905854</v>
      </c>
      <c r="E2124" s="11">
        <f t="shared" si="0"/>
        <v>1.156985103918706E-3</v>
      </c>
      <c r="F2124" s="11">
        <f t="shared" si="1"/>
        <v>5.7780969429583516E-2</v>
      </c>
    </row>
    <row r="2125" spans="1:6" ht="15.75" customHeight="1">
      <c r="A2125" s="5">
        <v>20</v>
      </c>
      <c r="B2125" s="7">
        <v>39</v>
      </c>
      <c r="C2125" s="7">
        <v>5588</v>
      </c>
      <c r="D2125" s="9">
        <f>+VLOOKUP(A2125,Regiones!$A$2:$C$26,3,FALSE)</f>
        <v>4905854</v>
      </c>
      <c r="E2125" s="11">
        <f t="shared" si="0"/>
        <v>1.1390473503695789E-3</v>
      </c>
      <c r="F2125" s="11">
        <f t="shared" si="1"/>
        <v>5.8920016779953094E-2</v>
      </c>
    </row>
    <row r="2126" spans="1:6" ht="15.75" customHeight="1">
      <c r="A2126" s="5">
        <v>20</v>
      </c>
      <c r="B2126" s="7">
        <v>40</v>
      </c>
      <c r="C2126" s="7">
        <v>5514</v>
      </c>
      <c r="D2126" s="9">
        <f>+VLOOKUP(A2126,Regiones!$A$2:$C$26,3,FALSE)</f>
        <v>4905854</v>
      </c>
      <c r="E2126" s="11">
        <f t="shared" si="0"/>
        <v>1.123963330339631E-3</v>
      </c>
      <c r="F2126" s="11">
        <f t="shared" si="1"/>
        <v>6.0043980110292723E-2</v>
      </c>
    </row>
    <row r="2127" spans="1:6" ht="15.75" customHeight="1">
      <c r="A2127" s="5">
        <v>20</v>
      </c>
      <c r="B2127" s="7">
        <v>41</v>
      </c>
      <c r="C2127" s="7">
        <v>4924</v>
      </c>
      <c r="D2127" s="9">
        <f>+VLOOKUP(A2127,Regiones!$A$2:$C$26,3,FALSE)</f>
        <v>4905854</v>
      </c>
      <c r="E2127" s="11">
        <f t="shared" si="0"/>
        <v>1.0036988463170734E-3</v>
      </c>
      <c r="F2127" s="11">
        <f t="shared" si="1"/>
        <v>6.1047678956609799E-2</v>
      </c>
    </row>
    <row r="2128" spans="1:6" ht="15.75" customHeight="1">
      <c r="A2128" s="5">
        <v>20</v>
      </c>
      <c r="B2128" s="7">
        <v>42</v>
      </c>
      <c r="C2128" s="7">
        <v>4989</v>
      </c>
      <c r="D2128" s="9">
        <f>+VLOOKUP(A2128,Regiones!$A$2:$C$26,3,FALSE)</f>
        <v>4905854</v>
      </c>
      <c r="E2128" s="11">
        <f t="shared" si="0"/>
        <v>1.0169483233704061E-3</v>
      </c>
      <c r="F2128" s="11">
        <f t="shared" si="1"/>
        <v>6.2064627279980203E-2</v>
      </c>
    </row>
    <row r="2129" spans="1:6" ht="15.75" customHeight="1">
      <c r="A2129" s="5">
        <v>20</v>
      </c>
      <c r="B2129" s="7">
        <v>43</v>
      </c>
      <c r="C2129" s="7">
        <v>4842</v>
      </c>
      <c r="D2129" s="9">
        <f>+VLOOKUP(A2129,Regiones!$A$2:$C$26,3,FALSE)</f>
        <v>4905854</v>
      </c>
      <c r="E2129" s="11">
        <f t="shared" si="0"/>
        <v>9.8698412141902305E-4</v>
      </c>
      <c r="F2129" s="11">
        <f t="shared" si="1"/>
        <v>6.3051611401399227E-2</v>
      </c>
    </row>
    <row r="2130" spans="1:6" ht="15.75" customHeight="1">
      <c r="A2130" s="5">
        <v>20</v>
      </c>
      <c r="B2130" s="7">
        <v>44</v>
      </c>
      <c r="C2130" s="7">
        <v>4809</v>
      </c>
      <c r="D2130" s="9">
        <f>+VLOOKUP(A2130,Regiones!$A$2:$C$26,3,FALSE)</f>
        <v>4905854</v>
      </c>
      <c r="E2130" s="11">
        <f t="shared" si="0"/>
        <v>9.8025746383810031E-4</v>
      </c>
      <c r="F2130" s="11">
        <f t="shared" si="1"/>
        <v>6.4031868865237332E-2</v>
      </c>
    </row>
    <row r="2131" spans="1:6" ht="15.75" customHeight="1">
      <c r="A2131" s="5">
        <v>20</v>
      </c>
      <c r="B2131" s="7">
        <v>45</v>
      </c>
      <c r="C2131" s="7">
        <v>4784</v>
      </c>
      <c r="D2131" s="9">
        <f>+VLOOKUP(A2131,Regiones!$A$2:$C$26,3,FALSE)</f>
        <v>4905854</v>
      </c>
      <c r="E2131" s="11">
        <f t="shared" si="0"/>
        <v>9.7516151112528012E-4</v>
      </c>
      <c r="F2131" s="11">
        <f t="shared" si="1"/>
        <v>6.5007030376362615E-2</v>
      </c>
    </row>
    <row r="2132" spans="1:6" ht="15.75" customHeight="1">
      <c r="A2132" s="5">
        <v>20</v>
      </c>
      <c r="B2132" s="7">
        <v>46</v>
      </c>
      <c r="C2132" s="7">
        <v>4889</v>
      </c>
      <c r="D2132" s="9">
        <f>+VLOOKUP(A2132,Regiones!$A$2:$C$26,3,FALSE)</f>
        <v>4905854</v>
      </c>
      <c r="E2132" s="11">
        <f t="shared" si="0"/>
        <v>9.9656451251912514E-4</v>
      </c>
      <c r="F2132" s="11">
        <f t="shared" si="1"/>
        <v>6.6003594888881745E-2</v>
      </c>
    </row>
    <row r="2133" spans="1:6" ht="15.75" customHeight="1">
      <c r="A2133" s="5">
        <v>20</v>
      </c>
      <c r="B2133" s="7">
        <v>47</v>
      </c>
      <c r="C2133" s="7">
        <v>4805</v>
      </c>
      <c r="D2133" s="9">
        <f>+VLOOKUP(A2133,Regiones!$A$2:$C$26,3,FALSE)</f>
        <v>4905854</v>
      </c>
      <c r="E2133" s="11">
        <f t="shared" si="0"/>
        <v>9.7944211140404904E-4</v>
      </c>
      <c r="F2133" s="11">
        <f t="shared" si="1"/>
        <v>6.6983037000285794E-2</v>
      </c>
    </row>
    <row r="2134" spans="1:6" ht="15.75" customHeight="1">
      <c r="A2134" s="5">
        <v>20</v>
      </c>
      <c r="B2134" s="7">
        <v>48</v>
      </c>
      <c r="C2134" s="7">
        <v>4560</v>
      </c>
      <c r="D2134" s="9">
        <f>+VLOOKUP(A2134,Regiones!$A$2:$C$26,3,FALSE)</f>
        <v>4905854</v>
      </c>
      <c r="E2134" s="11">
        <f t="shared" si="0"/>
        <v>9.2950177481841082E-4</v>
      </c>
      <c r="F2134" s="11">
        <f t="shared" si="1"/>
        <v>6.7912538775104211E-2</v>
      </c>
    </row>
    <row r="2135" spans="1:6" ht="15.75" customHeight="1">
      <c r="A2135" s="5">
        <v>20</v>
      </c>
      <c r="B2135" s="7">
        <v>49</v>
      </c>
      <c r="C2135" s="7">
        <v>4416</v>
      </c>
      <c r="D2135" s="9">
        <f>+VLOOKUP(A2135,Regiones!$A$2:$C$26,3,FALSE)</f>
        <v>4905854</v>
      </c>
      <c r="E2135" s="11">
        <f t="shared" si="0"/>
        <v>9.0014908719256625E-4</v>
      </c>
      <c r="F2135" s="11">
        <f t="shared" si="1"/>
        <v>6.8812687862296773E-2</v>
      </c>
    </row>
    <row r="2136" spans="1:6" ht="15.75" customHeight="1">
      <c r="A2136" s="5">
        <v>20</v>
      </c>
      <c r="B2136" s="7">
        <v>50</v>
      </c>
      <c r="C2136" s="7">
        <v>4425</v>
      </c>
      <c r="D2136" s="9">
        <f>+VLOOKUP(A2136,Regiones!$A$2:$C$26,3,FALSE)</f>
        <v>4905854</v>
      </c>
      <c r="E2136" s="11">
        <f t="shared" si="0"/>
        <v>9.0198363016918157E-4</v>
      </c>
      <c r="F2136" s="11">
        <f t="shared" si="1"/>
        <v>6.9714671492465949E-2</v>
      </c>
    </row>
    <row r="2137" spans="1:6" ht="15.75" customHeight="1">
      <c r="A2137" s="5">
        <v>20</v>
      </c>
      <c r="B2137" s="7">
        <v>51</v>
      </c>
      <c r="C2137" s="7">
        <v>4229</v>
      </c>
      <c r="D2137" s="9">
        <f>+VLOOKUP(A2137,Regiones!$A$2:$C$26,3,FALSE)</f>
        <v>4905854</v>
      </c>
      <c r="E2137" s="11">
        <f t="shared" si="0"/>
        <v>8.6203136090067087E-4</v>
      </c>
      <c r="F2137" s="11">
        <f t="shared" si="1"/>
        <v>7.0576702853366619E-2</v>
      </c>
    </row>
    <row r="2138" spans="1:6" ht="15.75" customHeight="1">
      <c r="A2138" s="5">
        <v>20</v>
      </c>
      <c r="B2138" s="7">
        <v>52</v>
      </c>
      <c r="C2138" s="7">
        <v>4236</v>
      </c>
      <c r="D2138" s="9">
        <f>+VLOOKUP(A2138,Regiones!$A$2:$C$26,3,FALSE)</f>
        <v>4905854</v>
      </c>
      <c r="E2138" s="11">
        <f t="shared" si="0"/>
        <v>8.6345822766026054E-4</v>
      </c>
      <c r="F2138" s="11">
        <f t="shared" si="1"/>
        <v>7.1440161081026882E-2</v>
      </c>
    </row>
    <row r="2139" spans="1:6" ht="15.75" customHeight="1">
      <c r="A2139" s="5">
        <v>20</v>
      </c>
      <c r="B2139" s="7">
        <v>53</v>
      </c>
      <c r="C2139" s="7">
        <v>4116</v>
      </c>
      <c r="D2139" s="9">
        <f>+VLOOKUP(A2139,Regiones!$A$2:$C$26,3,FALSE)</f>
        <v>4905854</v>
      </c>
      <c r="E2139" s="11">
        <f t="shared" si="0"/>
        <v>8.389976546387234E-4</v>
      </c>
      <c r="F2139" s="11">
        <f t="shared" si="1"/>
        <v>7.2279158735665608E-2</v>
      </c>
    </row>
    <row r="2140" spans="1:6" ht="15.75" customHeight="1">
      <c r="A2140" s="5">
        <v>20</v>
      </c>
      <c r="B2140" s="7">
        <v>54</v>
      </c>
      <c r="C2140" s="7">
        <v>4151</v>
      </c>
      <c r="D2140" s="9">
        <f>+VLOOKUP(A2140,Regiones!$A$2:$C$26,3,FALSE)</f>
        <v>4905854</v>
      </c>
      <c r="E2140" s="11">
        <f t="shared" si="0"/>
        <v>8.4613198843667178E-4</v>
      </c>
      <c r="F2140" s="11">
        <f t="shared" si="1"/>
        <v>7.3125290724102274E-2</v>
      </c>
    </row>
    <row r="2141" spans="1:6" ht="15.75" customHeight="1">
      <c r="A2141" s="5">
        <v>20</v>
      </c>
      <c r="B2141" s="7">
        <v>55</v>
      </c>
      <c r="C2141" s="7">
        <v>4042</v>
      </c>
      <c r="D2141" s="9">
        <f>+VLOOKUP(A2141,Regiones!$A$2:$C$26,3,FALSE)</f>
        <v>4905854</v>
      </c>
      <c r="E2141" s="11">
        <f t="shared" si="0"/>
        <v>8.2391363460877559E-4</v>
      </c>
      <c r="F2141" s="11">
        <f t="shared" si="1"/>
        <v>7.3949204358711051E-2</v>
      </c>
    </row>
    <row r="2142" spans="1:6" ht="15.75" customHeight="1">
      <c r="A2142" s="5">
        <v>20</v>
      </c>
      <c r="B2142" s="7">
        <v>56</v>
      </c>
      <c r="C2142" s="7">
        <v>3894</v>
      </c>
      <c r="D2142" s="9">
        <f>+VLOOKUP(A2142,Regiones!$A$2:$C$26,3,FALSE)</f>
        <v>4905854</v>
      </c>
      <c r="E2142" s="11">
        <f t="shared" si="0"/>
        <v>7.9374559454887974E-4</v>
      </c>
      <c r="F2142" s="11">
        <f t="shared" si="1"/>
        <v>7.4742949953259932E-2</v>
      </c>
    </row>
    <row r="2143" spans="1:6" ht="15.75" customHeight="1">
      <c r="A2143" s="5">
        <v>20</v>
      </c>
      <c r="B2143" s="7">
        <v>57</v>
      </c>
      <c r="C2143" s="7">
        <v>3869</v>
      </c>
      <c r="D2143" s="9">
        <f>+VLOOKUP(A2143,Regiones!$A$2:$C$26,3,FALSE)</f>
        <v>4905854</v>
      </c>
      <c r="E2143" s="11">
        <f t="shared" si="0"/>
        <v>7.8864964183605955E-4</v>
      </c>
      <c r="F2143" s="11">
        <f t="shared" si="1"/>
        <v>7.5531599595095991E-2</v>
      </c>
    </row>
    <row r="2144" spans="1:6" ht="15.75" customHeight="1">
      <c r="A2144" s="5">
        <v>20</v>
      </c>
      <c r="B2144" s="7">
        <v>58</v>
      </c>
      <c r="C2144" s="7">
        <v>3834</v>
      </c>
      <c r="D2144" s="9">
        <f>+VLOOKUP(A2144,Regiones!$A$2:$C$26,3,FALSE)</f>
        <v>4905854</v>
      </c>
      <c r="E2144" s="11">
        <f t="shared" si="0"/>
        <v>7.8151530803811117E-4</v>
      </c>
      <c r="F2144" s="11">
        <f t="shared" si="1"/>
        <v>7.6313114903134097E-2</v>
      </c>
    </row>
    <row r="2145" spans="1:6" ht="15.75" customHeight="1">
      <c r="A2145" s="5">
        <v>20</v>
      </c>
      <c r="B2145" s="7">
        <v>59</v>
      </c>
      <c r="C2145" s="7">
        <v>3724</v>
      </c>
      <c r="D2145" s="9">
        <f>+VLOOKUP(A2145,Regiones!$A$2:$C$26,3,FALSE)</f>
        <v>4905854</v>
      </c>
      <c r="E2145" s="11">
        <f t="shared" si="0"/>
        <v>7.5909311610170222E-4</v>
      </c>
      <c r="F2145" s="11">
        <f t="shared" si="1"/>
        <v>7.7072208019235797E-2</v>
      </c>
    </row>
    <row r="2146" spans="1:6" ht="15.75" customHeight="1">
      <c r="A2146" s="5">
        <v>20</v>
      </c>
      <c r="B2146" s="7">
        <v>60</v>
      </c>
      <c r="C2146" s="7">
        <v>3742</v>
      </c>
      <c r="D2146" s="9">
        <f>+VLOOKUP(A2146,Regiones!$A$2:$C$26,3,FALSE)</f>
        <v>4905854</v>
      </c>
      <c r="E2146" s="11">
        <f t="shared" si="0"/>
        <v>7.6276220205493273E-4</v>
      </c>
      <c r="F2146" s="11">
        <f t="shared" si="1"/>
        <v>7.7834970221290725E-2</v>
      </c>
    </row>
    <row r="2147" spans="1:6" ht="15.75" customHeight="1">
      <c r="A2147" s="5">
        <v>20</v>
      </c>
      <c r="B2147" s="7">
        <v>61</v>
      </c>
      <c r="C2147" s="7">
        <v>3332</v>
      </c>
      <c r="D2147" s="9">
        <f>+VLOOKUP(A2147,Regiones!$A$2:$C$26,3,FALSE)</f>
        <v>4905854</v>
      </c>
      <c r="E2147" s="11">
        <f t="shared" si="0"/>
        <v>6.7918857756468093E-4</v>
      </c>
      <c r="F2147" s="11">
        <f t="shared" si="1"/>
        <v>7.8514158798855413E-2</v>
      </c>
    </row>
    <row r="2148" spans="1:6" ht="15.75" customHeight="1">
      <c r="A2148" s="5">
        <v>20</v>
      </c>
      <c r="B2148" s="7">
        <v>62</v>
      </c>
      <c r="C2148" s="7">
        <v>3309</v>
      </c>
      <c r="D2148" s="9">
        <f>+VLOOKUP(A2148,Regiones!$A$2:$C$26,3,FALSE)</f>
        <v>4905854</v>
      </c>
      <c r="E2148" s="11">
        <f t="shared" si="0"/>
        <v>6.7450030106888626E-4</v>
      </c>
      <c r="F2148" s="11">
        <f t="shared" si="1"/>
        <v>7.91886590999243E-2</v>
      </c>
    </row>
    <row r="2149" spans="1:6" ht="15.75" customHeight="1">
      <c r="A2149" s="5">
        <v>20</v>
      </c>
      <c r="B2149" s="7">
        <v>63</v>
      </c>
      <c r="C2149" s="7">
        <v>3169</v>
      </c>
      <c r="D2149" s="9">
        <f>+VLOOKUP(A2149,Regiones!$A$2:$C$26,3,FALSE)</f>
        <v>4905854</v>
      </c>
      <c r="E2149" s="11">
        <f t="shared" si="0"/>
        <v>6.4596296587709297E-4</v>
      </c>
      <c r="F2149" s="11">
        <f t="shared" si="1"/>
        <v>7.9834622065801386E-2</v>
      </c>
    </row>
    <row r="2150" spans="1:6" ht="15.75" customHeight="1">
      <c r="A2150" s="5">
        <v>20</v>
      </c>
      <c r="B2150" s="7">
        <v>64</v>
      </c>
      <c r="C2150" s="7">
        <v>2984</v>
      </c>
      <c r="D2150" s="9">
        <f>+VLOOKUP(A2150,Regiones!$A$2:$C$26,3,FALSE)</f>
        <v>4905854</v>
      </c>
      <c r="E2150" s="11">
        <f t="shared" si="0"/>
        <v>6.0825291580222322E-4</v>
      </c>
      <c r="F2150" s="11">
        <f t="shared" si="1"/>
        <v>8.0442874981603615E-2</v>
      </c>
    </row>
    <row r="2151" spans="1:6" ht="15.75" customHeight="1">
      <c r="A2151" s="5">
        <v>20</v>
      </c>
      <c r="B2151" s="7">
        <v>65</v>
      </c>
      <c r="C2151" s="7">
        <v>3080</v>
      </c>
      <c r="D2151" s="9">
        <f>+VLOOKUP(A2151,Regiones!$A$2:$C$26,3,FALSE)</f>
        <v>4905854</v>
      </c>
      <c r="E2151" s="11">
        <f t="shared" si="0"/>
        <v>6.2782137421945293E-4</v>
      </c>
      <c r="F2151" s="11">
        <f t="shared" si="1"/>
        <v>8.1070696355823063E-2</v>
      </c>
    </row>
    <row r="2152" spans="1:6" ht="15.75" customHeight="1">
      <c r="A2152" s="5">
        <v>20</v>
      </c>
      <c r="B2152" s="7">
        <v>66</v>
      </c>
      <c r="C2152" s="7">
        <v>2821</v>
      </c>
      <c r="D2152" s="9">
        <f>+VLOOKUP(A2152,Regiones!$A$2:$C$26,3,FALSE)</f>
        <v>4905854</v>
      </c>
      <c r="E2152" s="11">
        <f t="shared" si="0"/>
        <v>5.7502730411463526E-4</v>
      </c>
      <c r="F2152" s="11">
        <f t="shared" si="1"/>
        <v>8.1645723659937705E-2</v>
      </c>
    </row>
    <row r="2153" spans="1:6" ht="15.75" customHeight="1">
      <c r="A2153" s="5">
        <v>20</v>
      </c>
      <c r="B2153" s="7">
        <v>67</v>
      </c>
      <c r="C2153" s="7">
        <v>2561</v>
      </c>
      <c r="D2153" s="9">
        <f>+VLOOKUP(A2153,Regiones!$A$2:$C$26,3,FALSE)</f>
        <v>4905854</v>
      </c>
      <c r="E2153" s="11">
        <f t="shared" si="0"/>
        <v>5.2202939590130482E-4</v>
      </c>
      <c r="F2153" s="11">
        <f t="shared" si="1"/>
        <v>8.216775305583901E-2</v>
      </c>
    </row>
    <row r="2154" spans="1:6" ht="15.75" customHeight="1">
      <c r="A2154" s="5">
        <v>20</v>
      </c>
      <c r="B2154" s="7">
        <v>68</v>
      </c>
      <c r="C2154" s="7">
        <v>2469</v>
      </c>
      <c r="D2154" s="9">
        <f>+VLOOKUP(A2154,Regiones!$A$2:$C$26,3,FALSE)</f>
        <v>4905854</v>
      </c>
      <c r="E2154" s="11">
        <f t="shared" si="0"/>
        <v>5.0327628991812638E-4</v>
      </c>
      <c r="F2154" s="11">
        <f t="shared" si="1"/>
        <v>8.2671029345757138E-2</v>
      </c>
    </row>
    <row r="2155" spans="1:6" ht="15.75" customHeight="1">
      <c r="A2155" s="5">
        <v>20</v>
      </c>
      <c r="B2155" s="7">
        <v>69</v>
      </c>
      <c r="C2155" s="7">
        <v>2308</v>
      </c>
      <c r="D2155" s="9">
        <f>+VLOOKUP(A2155,Regiones!$A$2:$C$26,3,FALSE)</f>
        <v>4905854</v>
      </c>
      <c r="E2155" s="11">
        <f t="shared" si="0"/>
        <v>4.7045835444756406E-4</v>
      </c>
      <c r="F2155" s="11">
        <f t="shared" si="1"/>
        <v>8.31414877002047E-2</v>
      </c>
    </row>
    <row r="2156" spans="1:6" ht="15.75" customHeight="1">
      <c r="A2156" s="5">
        <v>20</v>
      </c>
      <c r="B2156" s="7">
        <v>70</v>
      </c>
      <c r="C2156" s="7">
        <v>2252</v>
      </c>
      <c r="D2156" s="9">
        <f>+VLOOKUP(A2156,Regiones!$A$2:$C$26,3,FALSE)</f>
        <v>4905854</v>
      </c>
      <c r="E2156" s="11">
        <f t="shared" si="0"/>
        <v>4.5904342037084676E-4</v>
      </c>
      <c r="F2156" s="11">
        <f t="shared" si="1"/>
        <v>8.3600531120575541E-2</v>
      </c>
    </row>
    <row r="2157" spans="1:6" ht="15.75" customHeight="1">
      <c r="A2157" s="5">
        <v>20</v>
      </c>
      <c r="B2157" s="7">
        <v>71</v>
      </c>
      <c r="C2157" s="7">
        <v>1954</v>
      </c>
      <c r="D2157" s="9">
        <f>+VLOOKUP(A2157,Regiones!$A$2:$C$26,3,FALSE)</f>
        <v>4905854</v>
      </c>
      <c r="E2157" s="11">
        <f t="shared" si="0"/>
        <v>3.9829966403402955E-4</v>
      </c>
      <c r="F2157" s="11">
        <f t="shared" si="1"/>
        <v>8.3998830784609568E-2</v>
      </c>
    </row>
    <row r="2158" spans="1:6" ht="15.75" customHeight="1">
      <c r="A2158" s="5">
        <v>20</v>
      </c>
      <c r="B2158" s="7">
        <v>72</v>
      </c>
      <c r="C2158" s="7">
        <v>1827</v>
      </c>
      <c r="D2158" s="9">
        <f>+VLOOKUP(A2158,Regiones!$A$2:$C$26,3,FALSE)</f>
        <v>4905854</v>
      </c>
      <c r="E2158" s="11">
        <f t="shared" si="0"/>
        <v>3.7241222425290273E-4</v>
      </c>
      <c r="F2158" s="11">
        <f t="shared" si="1"/>
        <v>8.4371243008862465E-2</v>
      </c>
    </row>
    <row r="2159" spans="1:6" ht="15.75" customHeight="1">
      <c r="A2159" s="5">
        <v>20</v>
      </c>
      <c r="B2159" s="7">
        <v>73</v>
      </c>
      <c r="C2159" s="7">
        <v>1725</v>
      </c>
      <c r="D2159" s="9">
        <f>+VLOOKUP(A2159,Regiones!$A$2:$C$26,3,FALSE)</f>
        <v>4905854</v>
      </c>
      <c r="E2159" s="11">
        <f t="shared" si="0"/>
        <v>3.5162073718459622E-4</v>
      </c>
      <c r="F2159" s="11">
        <f t="shared" si="1"/>
        <v>8.4722863746047067E-2</v>
      </c>
    </row>
    <row r="2160" spans="1:6" ht="15.75" customHeight="1">
      <c r="A2160" s="5">
        <v>20</v>
      </c>
      <c r="B2160" s="7">
        <v>74</v>
      </c>
      <c r="C2160" s="7">
        <v>1630</v>
      </c>
      <c r="D2160" s="9">
        <f>+VLOOKUP(A2160,Regiones!$A$2:$C$26,3,FALSE)</f>
        <v>4905854</v>
      </c>
      <c r="E2160" s="11">
        <f t="shared" si="0"/>
        <v>3.3225611687587932E-4</v>
      </c>
      <c r="F2160" s="11">
        <f t="shared" si="1"/>
        <v>8.505511986292294E-2</v>
      </c>
    </row>
    <row r="2161" spans="1:6" ht="15.75" customHeight="1">
      <c r="A2161" s="5">
        <v>20</v>
      </c>
      <c r="B2161" s="7">
        <v>75</v>
      </c>
      <c r="C2161" s="7">
        <v>1610</v>
      </c>
      <c r="D2161" s="9">
        <f>+VLOOKUP(A2161,Regiones!$A$2:$C$26,3,FALSE)</f>
        <v>4905854</v>
      </c>
      <c r="E2161" s="11">
        <f t="shared" si="0"/>
        <v>3.2817935470562311E-4</v>
      </c>
      <c r="F2161" s="11">
        <f t="shared" si="1"/>
        <v>8.5383299217628564E-2</v>
      </c>
    </row>
    <row r="2162" spans="1:6" ht="15.75" customHeight="1">
      <c r="A2162" s="5">
        <v>20</v>
      </c>
      <c r="B2162" s="7">
        <v>76</v>
      </c>
      <c r="C2162" s="7">
        <v>1422</v>
      </c>
      <c r="D2162" s="9">
        <f>+VLOOKUP(A2162,Regiones!$A$2:$C$26,3,FALSE)</f>
        <v>4905854</v>
      </c>
      <c r="E2162" s="11">
        <f t="shared" si="0"/>
        <v>2.8985779030521496E-4</v>
      </c>
      <c r="F2162" s="11">
        <f t="shared" si="1"/>
        <v>8.5673157007933778E-2</v>
      </c>
    </row>
    <row r="2163" spans="1:6" ht="15.75" customHeight="1">
      <c r="A2163" s="5">
        <v>20</v>
      </c>
      <c r="B2163" s="7">
        <v>77</v>
      </c>
      <c r="C2163" s="7">
        <v>1449</v>
      </c>
      <c r="D2163" s="9">
        <f>+VLOOKUP(A2163,Regiones!$A$2:$C$26,3,FALSE)</f>
        <v>4905854</v>
      </c>
      <c r="E2163" s="11">
        <f t="shared" si="0"/>
        <v>2.9536141923506079E-4</v>
      </c>
      <c r="F2163" s="11">
        <f t="shared" si="1"/>
        <v>8.5968518427168836E-2</v>
      </c>
    </row>
    <row r="2164" spans="1:6" ht="15.75" customHeight="1">
      <c r="A2164" s="5">
        <v>20</v>
      </c>
      <c r="B2164" s="7">
        <v>78</v>
      </c>
      <c r="C2164" s="7">
        <v>1316</v>
      </c>
      <c r="D2164" s="9">
        <f>+VLOOKUP(A2164,Regiones!$A$2:$C$26,3,FALSE)</f>
        <v>4905854</v>
      </c>
      <c r="E2164" s="11">
        <f t="shared" si="0"/>
        <v>2.6825095080285717E-4</v>
      </c>
      <c r="F2164" s="11">
        <f t="shared" si="1"/>
        <v>8.6236769377971687E-2</v>
      </c>
    </row>
    <row r="2165" spans="1:6" ht="15.75" customHeight="1">
      <c r="A2165" s="5">
        <v>20</v>
      </c>
      <c r="B2165" s="7">
        <v>79</v>
      </c>
      <c r="C2165" s="7">
        <v>1319</v>
      </c>
      <c r="D2165" s="9">
        <f>+VLOOKUP(A2165,Regiones!$A$2:$C$26,3,FALSE)</f>
        <v>4905854</v>
      </c>
      <c r="E2165" s="11">
        <f t="shared" si="0"/>
        <v>2.6886246512839557E-4</v>
      </c>
      <c r="F2165" s="11">
        <f t="shared" si="1"/>
        <v>8.6505631843100075E-2</v>
      </c>
    </row>
    <row r="2166" spans="1:6" ht="15.75" customHeight="1">
      <c r="A2166" s="5">
        <v>20</v>
      </c>
      <c r="B2166" s="7">
        <v>80</v>
      </c>
      <c r="C2166" s="7">
        <v>1214</v>
      </c>
      <c r="D2166" s="9">
        <f>+VLOOKUP(A2166,Regiones!$A$2:$C$26,3,FALSE)</f>
        <v>4905854</v>
      </c>
      <c r="E2166" s="11">
        <f t="shared" si="0"/>
        <v>2.474594637345506E-4</v>
      </c>
      <c r="F2166" s="11">
        <f t="shared" si="1"/>
        <v>8.6753091306834632E-2</v>
      </c>
    </row>
    <row r="2167" spans="1:6" ht="15.75" customHeight="1">
      <c r="A2167" s="5">
        <v>20</v>
      </c>
      <c r="B2167" s="7">
        <v>81</v>
      </c>
      <c r="C2167" s="7">
        <v>992</v>
      </c>
      <c r="D2167" s="9">
        <f>+VLOOKUP(A2167,Regiones!$A$2:$C$26,3,FALSE)</f>
        <v>4905854</v>
      </c>
      <c r="E2167" s="11">
        <f t="shared" si="0"/>
        <v>2.0220740364470692E-4</v>
      </c>
      <c r="F2167" s="11">
        <f t="shared" si="1"/>
        <v>8.6955298710479342E-2</v>
      </c>
    </row>
    <row r="2168" spans="1:6" ht="15.75" customHeight="1">
      <c r="A2168" s="5">
        <v>20</v>
      </c>
      <c r="B2168" s="7">
        <v>82</v>
      </c>
      <c r="C2168" s="7">
        <v>922</v>
      </c>
      <c r="D2168" s="9">
        <f>+VLOOKUP(A2168,Regiones!$A$2:$C$26,3,FALSE)</f>
        <v>4905854</v>
      </c>
      <c r="E2168" s="11">
        <f t="shared" si="0"/>
        <v>1.8793873604881027E-4</v>
      </c>
      <c r="F2168" s="11">
        <f t="shared" si="1"/>
        <v>8.7143237446528146E-2</v>
      </c>
    </row>
    <row r="2169" spans="1:6" ht="15.75" customHeight="1">
      <c r="A2169" s="5">
        <v>20</v>
      </c>
      <c r="B2169" s="7">
        <v>83</v>
      </c>
      <c r="C2169" s="7">
        <v>767</v>
      </c>
      <c r="D2169" s="9">
        <f>+VLOOKUP(A2169,Regiones!$A$2:$C$26,3,FALSE)</f>
        <v>4905854</v>
      </c>
      <c r="E2169" s="11">
        <f t="shared" si="0"/>
        <v>1.563438292293248E-4</v>
      </c>
      <c r="F2169" s="11">
        <f t="shared" si="1"/>
        <v>8.7299581275757474E-2</v>
      </c>
    </row>
    <row r="2170" spans="1:6" ht="15.75" customHeight="1">
      <c r="A2170" s="5">
        <v>20</v>
      </c>
      <c r="B2170" s="7">
        <v>84</v>
      </c>
      <c r="C2170" s="7">
        <v>659</v>
      </c>
      <c r="D2170" s="9">
        <f>+VLOOKUP(A2170,Regiones!$A$2:$C$26,3,FALSE)</f>
        <v>4905854</v>
      </c>
      <c r="E2170" s="11">
        <f t="shared" si="0"/>
        <v>1.3432931350994138E-4</v>
      </c>
      <c r="F2170" s="11">
        <f t="shared" si="1"/>
        <v>8.7433910589267416E-2</v>
      </c>
    </row>
    <row r="2171" spans="1:6" ht="15.75" customHeight="1">
      <c r="A2171" s="5">
        <v>20</v>
      </c>
      <c r="B2171" s="7">
        <v>85</v>
      </c>
      <c r="C2171" s="7">
        <v>672</v>
      </c>
      <c r="D2171" s="9">
        <f>+VLOOKUP(A2171,Regiones!$A$2:$C$26,3,FALSE)</f>
        <v>4905854</v>
      </c>
      <c r="E2171" s="11">
        <f t="shared" si="0"/>
        <v>1.3697920892060791E-4</v>
      </c>
      <c r="F2171" s="11">
        <f t="shared" si="1"/>
        <v>8.7570889798188029E-2</v>
      </c>
    </row>
    <row r="2172" spans="1:6" ht="15.75" customHeight="1">
      <c r="A2172" s="5">
        <v>20</v>
      </c>
      <c r="B2172" s="7">
        <v>86</v>
      </c>
      <c r="C2172" s="7">
        <v>500</v>
      </c>
      <c r="D2172" s="9">
        <f>+VLOOKUP(A2172,Regiones!$A$2:$C$26,3,FALSE)</f>
        <v>4905854</v>
      </c>
      <c r="E2172" s="11">
        <f t="shared" si="0"/>
        <v>1.0191905425640469E-4</v>
      </c>
      <c r="F2172" s="11">
        <f t="shared" si="1"/>
        <v>8.7672808852444439E-2</v>
      </c>
    </row>
    <row r="2173" spans="1:6" ht="15.75" customHeight="1">
      <c r="A2173" s="5">
        <v>20</v>
      </c>
      <c r="B2173" s="7">
        <v>87</v>
      </c>
      <c r="C2173" s="7">
        <v>481</v>
      </c>
      <c r="D2173" s="9">
        <f>+VLOOKUP(A2173,Regiones!$A$2:$C$26,3,FALSE)</f>
        <v>4905854</v>
      </c>
      <c r="E2173" s="11">
        <f t="shared" si="0"/>
        <v>9.8046130194661316E-5</v>
      </c>
      <c r="F2173" s="11">
        <f t="shared" si="1"/>
        <v>8.7770854982639104E-2</v>
      </c>
    </row>
    <row r="2174" spans="1:6" ht="15.75" customHeight="1">
      <c r="A2174" s="5">
        <v>20</v>
      </c>
      <c r="B2174" s="7">
        <v>88</v>
      </c>
      <c r="C2174" s="7">
        <v>365</v>
      </c>
      <c r="D2174" s="9">
        <f>+VLOOKUP(A2174,Regiones!$A$2:$C$26,3,FALSE)</f>
        <v>4905854</v>
      </c>
      <c r="E2174" s="11">
        <f t="shared" si="0"/>
        <v>7.4400909607175421E-5</v>
      </c>
      <c r="F2174" s="11">
        <f t="shared" si="1"/>
        <v>8.7845255892246274E-2</v>
      </c>
    </row>
    <row r="2175" spans="1:6" ht="15.75" customHeight="1">
      <c r="A2175" s="5">
        <v>20</v>
      </c>
      <c r="B2175" s="7">
        <v>89</v>
      </c>
      <c r="C2175" s="7">
        <v>287</v>
      </c>
      <c r="D2175" s="9">
        <f>+VLOOKUP(A2175,Regiones!$A$2:$C$26,3,FALSE)</f>
        <v>4905854</v>
      </c>
      <c r="E2175" s="11">
        <f t="shared" si="0"/>
        <v>5.8501537143176293E-5</v>
      </c>
      <c r="F2175" s="11">
        <f t="shared" si="1"/>
        <v>8.7903757429389454E-2</v>
      </c>
    </row>
    <row r="2176" spans="1:6" ht="15.75" customHeight="1">
      <c r="A2176" s="5">
        <v>20</v>
      </c>
      <c r="B2176" s="7">
        <v>90</v>
      </c>
      <c r="C2176" s="7">
        <v>287</v>
      </c>
      <c r="D2176" s="9">
        <f>+VLOOKUP(A2176,Regiones!$A$2:$C$26,3,FALSE)</f>
        <v>4905854</v>
      </c>
      <c r="E2176" s="11">
        <f t="shared" si="0"/>
        <v>5.8501537143176293E-5</v>
      </c>
      <c r="F2176" s="11">
        <f t="shared" si="1"/>
        <v>8.7962258966532633E-2</v>
      </c>
    </row>
    <row r="2177" spans="1:6" ht="15.75" customHeight="1">
      <c r="A2177" s="5">
        <v>20</v>
      </c>
      <c r="B2177" s="7">
        <v>91</v>
      </c>
      <c r="C2177" s="7">
        <v>184</v>
      </c>
      <c r="D2177" s="9">
        <f>+VLOOKUP(A2177,Regiones!$A$2:$C$26,3,FALSE)</f>
        <v>4905854</v>
      </c>
      <c r="E2177" s="11">
        <f t="shared" si="0"/>
        <v>3.7506211966356925E-5</v>
      </c>
      <c r="F2177" s="11">
        <f t="shared" si="1"/>
        <v>8.7999765178498987E-2</v>
      </c>
    </row>
    <row r="2178" spans="1:6" ht="15.75" customHeight="1">
      <c r="A2178" s="5">
        <v>20</v>
      </c>
      <c r="B2178" s="7">
        <v>92</v>
      </c>
      <c r="C2178" s="7">
        <v>166</v>
      </c>
      <c r="D2178" s="9">
        <f>+VLOOKUP(A2178,Regiones!$A$2:$C$26,3,FALSE)</f>
        <v>4905854</v>
      </c>
      <c r="E2178" s="11">
        <f t="shared" si="0"/>
        <v>3.3837126013126361E-5</v>
      </c>
      <c r="F2178" s="11">
        <f t="shared" si="1"/>
        <v>8.8033602304512112E-2</v>
      </c>
    </row>
    <row r="2179" spans="1:6" ht="15.75" customHeight="1">
      <c r="A2179" s="5">
        <v>20</v>
      </c>
      <c r="B2179" s="7">
        <v>93</v>
      </c>
      <c r="C2179" s="7">
        <v>106</v>
      </c>
      <c r="D2179" s="9">
        <f>+VLOOKUP(A2179,Regiones!$A$2:$C$26,3,FALSE)</f>
        <v>4905854</v>
      </c>
      <c r="E2179" s="11">
        <f t="shared" si="0"/>
        <v>2.1606839502357797E-5</v>
      </c>
      <c r="F2179" s="11">
        <f t="shared" si="1"/>
        <v>8.8055209144014476E-2</v>
      </c>
    </row>
    <row r="2180" spans="1:6" ht="15.75" customHeight="1">
      <c r="A2180" s="5">
        <v>20</v>
      </c>
      <c r="B2180" s="7">
        <v>94</v>
      </c>
      <c r="C2180" s="7">
        <v>106</v>
      </c>
      <c r="D2180" s="9">
        <f>+VLOOKUP(A2180,Regiones!$A$2:$C$26,3,FALSE)</f>
        <v>4905854</v>
      </c>
      <c r="E2180" s="11">
        <f t="shared" si="0"/>
        <v>2.1606839502357797E-5</v>
      </c>
      <c r="F2180" s="11">
        <f t="shared" si="1"/>
        <v>8.807681598351684E-2</v>
      </c>
    </row>
    <row r="2181" spans="1:6" ht="15.75" customHeight="1">
      <c r="A2181" s="5">
        <v>20</v>
      </c>
      <c r="B2181" s="7">
        <v>95</v>
      </c>
      <c r="C2181" s="7">
        <v>67</v>
      </c>
      <c r="D2181" s="9">
        <f>+VLOOKUP(A2181,Regiones!$A$2:$C$26,3,FALSE)</f>
        <v>4905854</v>
      </c>
      <c r="E2181" s="11">
        <f t="shared" si="0"/>
        <v>1.3657153270358229E-5</v>
      </c>
      <c r="F2181" s="11">
        <f t="shared" si="1"/>
        <v>8.8090473136787195E-2</v>
      </c>
    </row>
    <row r="2182" spans="1:6" ht="15.75" customHeight="1">
      <c r="A2182" s="5">
        <v>20</v>
      </c>
      <c r="B2182" s="7">
        <v>96</v>
      </c>
      <c r="C2182" s="7">
        <v>41</v>
      </c>
      <c r="D2182" s="9">
        <f>+VLOOKUP(A2182,Regiones!$A$2:$C$26,3,FALSE)</f>
        <v>4905854</v>
      </c>
      <c r="E2182" s="11">
        <f t="shared" si="0"/>
        <v>8.3573624490251843E-6</v>
      </c>
      <c r="F2182" s="11">
        <f t="shared" si="1"/>
        <v>8.8098830499236225E-2</v>
      </c>
    </row>
    <row r="2183" spans="1:6" ht="15.75" customHeight="1">
      <c r="A2183" s="5">
        <v>20</v>
      </c>
      <c r="B2183" s="7">
        <v>97</v>
      </c>
      <c r="C2183" s="7">
        <v>34</v>
      </c>
      <c r="D2183" s="9">
        <f>+VLOOKUP(A2183,Regiones!$A$2:$C$26,3,FALSE)</f>
        <v>4905854</v>
      </c>
      <c r="E2183" s="11">
        <f t="shared" si="0"/>
        <v>6.9304956894355197E-6</v>
      </c>
      <c r="F2183" s="11">
        <f t="shared" si="1"/>
        <v>8.8105760994925661E-2</v>
      </c>
    </row>
    <row r="2184" spans="1:6" ht="15.75" customHeight="1">
      <c r="A2184" s="5">
        <v>20</v>
      </c>
      <c r="B2184" s="7">
        <v>98</v>
      </c>
      <c r="C2184" s="7">
        <v>22</v>
      </c>
      <c r="D2184" s="9">
        <f>+VLOOKUP(A2184,Regiones!$A$2:$C$26,3,FALSE)</f>
        <v>4905854</v>
      </c>
      <c r="E2184" s="11">
        <f t="shared" si="0"/>
        <v>4.4844383872818064E-6</v>
      </c>
      <c r="F2184" s="11">
        <f t="shared" si="1"/>
        <v>8.8110245433312945E-2</v>
      </c>
    </row>
    <row r="2185" spans="1:6" ht="15.75" customHeight="1">
      <c r="A2185" s="5">
        <v>20</v>
      </c>
      <c r="B2185" s="7">
        <v>99</v>
      </c>
      <c r="C2185" s="7">
        <v>17</v>
      </c>
      <c r="D2185" s="9">
        <f>+VLOOKUP(A2185,Regiones!$A$2:$C$26,3,FALSE)</f>
        <v>4905854</v>
      </c>
      <c r="E2185" s="11">
        <f t="shared" si="0"/>
        <v>3.4652478447177598E-6</v>
      </c>
      <c r="F2185" s="11">
        <f t="shared" si="1"/>
        <v>8.8113710681157656E-2</v>
      </c>
    </row>
    <row r="2186" spans="1:6" ht="15.75" customHeight="1">
      <c r="A2186" s="5">
        <v>20</v>
      </c>
      <c r="B2186" s="7">
        <v>100</v>
      </c>
      <c r="C2186" s="7">
        <v>14</v>
      </c>
      <c r="D2186" s="9">
        <f>+VLOOKUP(A2186,Regiones!$A$2:$C$26,3,FALSE)</f>
        <v>4905854</v>
      </c>
      <c r="E2186" s="11">
        <f t="shared" si="0"/>
        <v>2.8537335191793313E-6</v>
      </c>
      <c r="F2186" s="11">
        <f t="shared" si="1"/>
        <v>8.8116564414676829E-2</v>
      </c>
    </row>
    <row r="2187" spans="1:6" ht="15.75" customHeight="1">
      <c r="A2187" s="5">
        <v>20</v>
      </c>
      <c r="B2187" s="7">
        <v>101</v>
      </c>
      <c r="C2187" s="7">
        <v>7</v>
      </c>
      <c r="D2187" s="9">
        <f>+VLOOKUP(A2187,Regiones!$A$2:$C$26,3,FALSE)</f>
        <v>4905854</v>
      </c>
      <c r="E2187" s="11">
        <f t="shared" si="0"/>
        <v>1.4268667595896657E-6</v>
      </c>
      <c r="F2187" s="11">
        <f t="shared" si="1"/>
        <v>8.8117991281436422E-2</v>
      </c>
    </row>
    <row r="2188" spans="1:6" ht="15.75" customHeight="1">
      <c r="A2188" s="5">
        <v>20</v>
      </c>
      <c r="B2188" s="7">
        <v>102</v>
      </c>
      <c r="C2188" s="7">
        <v>5</v>
      </c>
      <c r="D2188" s="9">
        <f>+VLOOKUP(A2188,Regiones!$A$2:$C$26,3,FALSE)</f>
        <v>4905854</v>
      </c>
      <c r="E2188" s="11">
        <f t="shared" si="0"/>
        <v>1.019190542564047E-6</v>
      </c>
      <c r="F2188" s="11">
        <f t="shared" si="1"/>
        <v>8.8119010471978981E-2</v>
      </c>
    </row>
    <row r="2189" spans="1:6" ht="15.75" customHeight="1">
      <c r="A2189" s="5">
        <v>20</v>
      </c>
      <c r="B2189" s="7">
        <v>103</v>
      </c>
      <c r="C2189" s="7">
        <v>3</v>
      </c>
      <c r="D2189" s="9">
        <f>+VLOOKUP(A2189,Regiones!$A$2:$C$26,3,FALSE)</f>
        <v>4905854</v>
      </c>
      <c r="E2189" s="11">
        <f t="shared" si="0"/>
        <v>6.1151432553842821E-7</v>
      </c>
      <c r="F2189" s="11">
        <f t="shared" si="1"/>
        <v>8.8119621986304519E-2</v>
      </c>
    </row>
    <row r="2190" spans="1:6" ht="15.75" customHeight="1">
      <c r="A2190" s="5">
        <v>20</v>
      </c>
      <c r="B2190" s="7">
        <v>104</v>
      </c>
      <c r="C2190" s="7">
        <v>1</v>
      </c>
      <c r="D2190" s="9">
        <f>+VLOOKUP(A2190,Regiones!$A$2:$C$26,3,FALSE)</f>
        <v>4905854</v>
      </c>
      <c r="E2190" s="11">
        <f t="shared" si="0"/>
        <v>2.0383810851280939E-7</v>
      </c>
      <c r="F2190" s="11">
        <f t="shared" si="1"/>
        <v>8.8119825824413037E-2</v>
      </c>
    </row>
    <row r="2191" spans="1:6" ht="15.75" customHeight="1">
      <c r="A2191" s="5">
        <v>20</v>
      </c>
      <c r="B2191" s="7">
        <v>105</v>
      </c>
      <c r="C2191" s="7">
        <v>1</v>
      </c>
      <c r="D2191" s="9">
        <f>+VLOOKUP(A2191,Regiones!$A$2:$C$26,3,FALSE)</f>
        <v>4905854</v>
      </c>
      <c r="E2191" s="11">
        <f t="shared" si="0"/>
        <v>2.0383810851280939E-7</v>
      </c>
      <c r="F2191" s="11">
        <f t="shared" si="1"/>
        <v>8.8120029662521554E-2</v>
      </c>
    </row>
    <row r="2192" spans="1:6" ht="15.75" customHeight="1">
      <c r="A2192" s="5">
        <v>20</v>
      </c>
      <c r="B2192" s="7">
        <v>106</v>
      </c>
      <c r="C2192" s="7">
        <v>2</v>
      </c>
      <c r="D2192" s="9">
        <f>+VLOOKUP(A2192,Regiones!$A$2:$C$26,3,FALSE)</f>
        <v>4905854</v>
      </c>
      <c r="E2192" s="11">
        <f t="shared" si="0"/>
        <v>4.0767621702561877E-7</v>
      </c>
      <c r="F2192" s="11">
        <f t="shared" si="1"/>
        <v>8.8120437338738575E-2</v>
      </c>
    </row>
    <row r="2193" spans="1:6" ht="15.75" customHeight="1">
      <c r="A2193" s="5">
        <v>20</v>
      </c>
      <c r="B2193" s="7">
        <v>107</v>
      </c>
      <c r="C2193" s="7">
        <v>1</v>
      </c>
      <c r="D2193" s="9">
        <f>+VLOOKUP(A2193,Regiones!$A$2:$C$26,3,FALSE)</f>
        <v>4905854</v>
      </c>
      <c r="E2193" s="11">
        <f t="shared" si="0"/>
        <v>2.0383810851280939E-7</v>
      </c>
      <c r="F2193" s="11">
        <f t="shared" si="1"/>
        <v>8.8120641176847092E-2</v>
      </c>
    </row>
    <row r="2194" spans="1:6" ht="15.75" customHeight="1">
      <c r="A2194" s="5">
        <v>20</v>
      </c>
      <c r="B2194" s="7">
        <v>108</v>
      </c>
      <c r="C2194" s="7">
        <v>1</v>
      </c>
      <c r="D2194" s="9">
        <f>+VLOOKUP(A2194,Regiones!$A$2:$C$26,3,FALSE)</f>
        <v>4905854</v>
      </c>
      <c r="E2194" s="11">
        <f t="shared" si="0"/>
        <v>2.0383810851280939E-7</v>
      </c>
      <c r="F2194" s="11">
        <f t="shared" si="1"/>
        <v>8.8120845014955609E-2</v>
      </c>
    </row>
    <row r="2195" spans="1:6" ht="15.75" customHeight="1">
      <c r="A2195" s="5">
        <v>20</v>
      </c>
      <c r="B2195" s="7">
        <v>110</v>
      </c>
      <c r="C2195" s="7">
        <v>2</v>
      </c>
      <c r="D2195" s="9">
        <f>+VLOOKUP(A2195,Regiones!$A$2:$C$26,3,FALSE)</f>
        <v>4905854</v>
      </c>
      <c r="E2195" s="11">
        <f t="shared" si="0"/>
        <v>4.0767621702561877E-7</v>
      </c>
      <c r="F2195" s="11">
        <f t="shared" si="1"/>
        <v>8.812125269117263E-2</v>
      </c>
    </row>
    <row r="2196" spans="1:6" ht="15.75" customHeight="1"/>
    <row r="2197" spans="1:6" ht="15.75" customHeight="1"/>
    <row r="2198" spans="1:6" ht="15.75" customHeight="1"/>
    <row r="2199" spans="1:6" ht="15.75" customHeight="1"/>
    <row r="2200" spans="1:6" ht="15.75" customHeight="1"/>
    <row r="2201" spans="1:6" ht="15.75" customHeight="1"/>
    <row r="2202" spans="1:6" ht="15.75" customHeight="1"/>
    <row r="2203" spans="1:6" ht="15.75" customHeight="1"/>
    <row r="2204" spans="1:6" ht="15.75" customHeight="1"/>
    <row r="2205" spans="1:6" ht="15.75" customHeight="1"/>
    <row r="2206" spans="1:6" ht="15.75" customHeight="1"/>
    <row r="2207" spans="1:6" ht="15.75" customHeight="1"/>
    <row r="2208" spans="1:6" ht="15.75" customHeight="1"/>
    <row r="2209" ht="15.75" customHeight="1"/>
    <row r="2210" ht="15.75" customHeight="1"/>
    <row r="2211" ht="15.75" customHeight="1"/>
    <row r="2212" ht="15.75" customHeight="1"/>
    <row r="2213" ht="15.75" customHeight="1"/>
    <row r="2214" ht="15.75" customHeight="1"/>
    <row r="2215" ht="15.75" customHeight="1"/>
    <row r="2216" ht="15.75" customHeight="1"/>
    <row r="2217" ht="15.75" customHeight="1"/>
    <row r="2218" ht="15.75" customHeight="1"/>
    <row r="2219" ht="15.75" customHeight="1"/>
    <row r="2220" ht="15.75" customHeight="1"/>
    <row r="2221" ht="15.75" customHeight="1"/>
    <row r="2222" ht="15.75" customHeight="1"/>
    <row r="2223" ht="15.75" customHeight="1"/>
    <row r="2224" ht="15.75" customHeight="1"/>
    <row r="2225" ht="15.75" customHeight="1"/>
    <row r="2226" ht="15.75" customHeight="1"/>
    <row r="2227" ht="15.75" customHeight="1"/>
    <row r="2228" ht="15.75" customHeight="1"/>
    <row r="2229" ht="15.75" customHeight="1"/>
    <row r="2230" ht="15.75" customHeight="1"/>
    <row r="2231" ht="15.75" customHeight="1"/>
    <row r="2232" ht="15.75" customHeight="1"/>
    <row r="2233" ht="15.75" customHeight="1"/>
    <row r="2234" ht="15.75" customHeight="1"/>
    <row r="2235" ht="15.75" customHeight="1"/>
    <row r="2236" ht="15.75" customHeight="1"/>
    <row r="2237" ht="15.75" customHeight="1"/>
    <row r="2238" ht="15.75" customHeight="1"/>
    <row r="2239" ht="15.75" customHeight="1"/>
    <row r="2240" ht="15.75" customHeight="1"/>
    <row r="2241" ht="15.75" customHeight="1"/>
    <row r="2242" ht="15.75" customHeight="1"/>
    <row r="2243" ht="15.75" customHeight="1"/>
    <row r="2244" ht="15.75" customHeight="1"/>
    <row r="2245" ht="15.75" customHeight="1"/>
    <row r="2246" ht="15.75" customHeight="1"/>
    <row r="2247" ht="15.75" customHeight="1"/>
    <row r="2248" ht="15.75" customHeight="1"/>
    <row r="2249" ht="15.75" customHeight="1"/>
    <row r="2250" ht="15.75" customHeight="1"/>
    <row r="2251" ht="15.75" customHeight="1"/>
    <row r="2252" ht="15.75" customHeight="1"/>
    <row r="2253" ht="15.75" customHeight="1"/>
    <row r="2254" ht="15.75" customHeight="1"/>
    <row r="2255" ht="15.75" customHeight="1"/>
    <row r="2256" ht="15.75" customHeight="1"/>
    <row r="2257" ht="15.75" customHeight="1"/>
    <row r="2258" ht="15.75" customHeight="1"/>
    <row r="2259" ht="15.75" customHeight="1"/>
    <row r="2260" ht="15.75" customHeight="1"/>
    <row r="2261" ht="15.75" customHeight="1"/>
    <row r="2262" ht="15.75" customHeight="1"/>
    <row r="2263" ht="15.75" customHeight="1"/>
    <row r="2264" ht="15.75" customHeight="1"/>
    <row r="2265" ht="15.75" customHeight="1"/>
    <row r="2266" ht="15.75" customHeight="1"/>
    <row r="2267" ht="15.75" customHeight="1"/>
    <row r="2268" ht="15.75" customHeight="1"/>
    <row r="2269" ht="15.75" customHeight="1"/>
    <row r="2270" ht="15.75" customHeight="1"/>
    <row r="2271" ht="15.75" customHeight="1"/>
    <row r="2272" ht="15.75" customHeight="1"/>
    <row r="2273" ht="15.75" customHeight="1"/>
    <row r="2274" ht="15.75" customHeight="1"/>
    <row r="2275" ht="15.75" customHeight="1"/>
    <row r="2276" ht="15.75" customHeight="1"/>
    <row r="2277" ht="15.75" customHeight="1"/>
    <row r="2278" ht="15.75" customHeight="1"/>
    <row r="2279" ht="15.75" customHeight="1"/>
    <row r="2280" ht="15.75" customHeight="1"/>
    <row r="2281" ht="15.75" customHeight="1"/>
    <row r="2282" ht="15.75" customHeight="1"/>
    <row r="2283" ht="15.75" customHeight="1"/>
    <row r="2284" ht="15.75" customHeight="1"/>
    <row r="2285" ht="15.75" customHeight="1"/>
    <row r="2286" ht="15.75" customHeight="1"/>
    <row r="2287" ht="15.75" customHeight="1"/>
    <row r="2288" ht="15.75" customHeight="1"/>
    <row r="2289" ht="15.75" customHeight="1"/>
    <row r="2290" ht="15.75" customHeight="1"/>
    <row r="2291" ht="15.75" customHeight="1"/>
    <row r="2292" ht="15.75" customHeight="1"/>
    <row r="2293" ht="15.75" customHeight="1"/>
    <row r="2294" ht="15.75" customHeight="1"/>
    <row r="2295" ht="15.75" customHeight="1"/>
    <row r="2296" ht="15.75" customHeight="1"/>
    <row r="2297" ht="15.75" customHeight="1"/>
    <row r="2298" ht="15.75" customHeight="1"/>
    <row r="2299" ht="15.75" customHeight="1"/>
    <row r="2300" ht="15.75" customHeight="1"/>
    <row r="2301" ht="15.75" customHeight="1"/>
    <row r="2302" ht="15.75" customHeight="1"/>
    <row r="2303" ht="15.75" customHeight="1"/>
    <row r="2304" ht="15.75" customHeight="1"/>
    <row r="2305" ht="15.75" customHeight="1"/>
    <row r="2306" ht="15.75" customHeight="1"/>
    <row r="2307" ht="15.75" customHeight="1"/>
    <row r="2308" ht="15.75" customHeight="1"/>
    <row r="2309" ht="15.75" customHeight="1"/>
    <row r="2310" ht="15.75" customHeight="1"/>
    <row r="2311" ht="15.75" customHeight="1"/>
    <row r="2312" ht="15.75" customHeight="1"/>
    <row r="2313" ht="15.75" customHeight="1"/>
    <row r="2314" ht="15.75" customHeight="1"/>
    <row r="2315" ht="15.75" customHeight="1"/>
    <row r="2316" ht="15.75" customHeight="1"/>
    <row r="2317" ht="15.75" customHeight="1"/>
    <row r="2318" ht="15.75" customHeight="1"/>
    <row r="2319" ht="15.75" customHeight="1"/>
    <row r="2320" ht="15.75" customHeight="1"/>
    <row r="2321" ht="15.75" customHeight="1"/>
    <row r="2322" ht="15.75" customHeight="1"/>
    <row r="2323" ht="15.75" customHeight="1"/>
    <row r="2324" ht="15.75" customHeight="1"/>
    <row r="2325" ht="15.75" customHeight="1"/>
    <row r="2326" ht="15.75" customHeight="1"/>
    <row r="2327" ht="15.75" customHeight="1"/>
    <row r="2328" ht="15.75" customHeight="1"/>
    <row r="2329" ht="15.75" customHeight="1"/>
    <row r="2330" ht="15.75" customHeight="1"/>
    <row r="2331" ht="15.75" customHeight="1"/>
    <row r="2332" ht="15.75" customHeight="1"/>
    <row r="2333" ht="15.75" customHeight="1"/>
    <row r="2334" ht="15.75" customHeight="1"/>
    <row r="2335" ht="15.75" customHeight="1"/>
    <row r="2336" ht="15.75" customHeight="1"/>
    <row r="2337" ht="15.75" customHeight="1"/>
    <row r="2338" ht="15.75" customHeight="1"/>
    <row r="2339" ht="15.75" customHeight="1"/>
    <row r="2340" ht="15.75" customHeight="1"/>
    <row r="2341" ht="15.75" customHeight="1"/>
    <row r="2342" ht="15.75" customHeight="1"/>
    <row r="2343" ht="15.75" customHeight="1"/>
    <row r="2344" ht="15.75" customHeight="1"/>
    <row r="2345" ht="15.75" customHeight="1"/>
    <row r="2346" ht="15.75" customHeight="1"/>
    <row r="2347" ht="15.75" customHeight="1"/>
    <row r="2348" ht="15.75" customHeight="1"/>
    <row r="2349" ht="15.75" customHeight="1"/>
    <row r="2350" ht="15.75" customHeight="1"/>
    <row r="2351" ht="15.75" customHeight="1"/>
    <row r="2352" ht="15.75" customHeight="1"/>
    <row r="2353" ht="15.75" customHeight="1"/>
    <row r="2354" ht="15.75" customHeight="1"/>
    <row r="2355" ht="15.75" customHeight="1"/>
    <row r="2356" ht="15.75" customHeight="1"/>
    <row r="2357" ht="15.75" customHeight="1"/>
    <row r="2358" ht="15.75" customHeight="1"/>
    <row r="2359" ht="15.75" customHeight="1"/>
    <row r="2360" ht="15.75" customHeight="1"/>
    <row r="2361" ht="15.75" customHeight="1"/>
    <row r="2362" ht="15.75" customHeight="1"/>
    <row r="2363" ht="15.75" customHeight="1"/>
    <row r="2364" ht="15.75" customHeight="1"/>
    <row r="2365" ht="15.75" customHeight="1"/>
    <row r="2366" ht="15.75" customHeight="1"/>
    <row r="2367" ht="15.75" customHeight="1"/>
    <row r="2368" ht="15.75" customHeight="1"/>
    <row r="2369" ht="15.75" customHeight="1"/>
    <row r="2370" ht="15.75" customHeight="1"/>
    <row r="2371" ht="15.75" customHeight="1"/>
    <row r="2372" ht="15.75" customHeight="1"/>
    <row r="2373" ht="15.75" customHeight="1"/>
    <row r="2374" ht="15.75" customHeight="1"/>
    <row r="2375" ht="15.75" customHeight="1"/>
    <row r="2376" ht="15.75" customHeight="1"/>
    <row r="2377" ht="15.75" customHeight="1"/>
    <row r="2378" ht="15.75" customHeight="1"/>
    <row r="2379" ht="15.75" customHeight="1"/>
    <row r="2380" ht="15.75" customHeight="1"/>
    <row r="2381" ht="15.75" customHeight="1"/>
    <row r="2382" ht="15.75" customHeight="1"/>
    <row r="2383" ht="15.75" customHeight="1"/>
    <row r="2384" ht="15.75" customHeight="1"/>
    <row r="2385" ht="15.75" customHeight="1"/>
    <row r="2386" ht="15.75" customHeight="1"/>
    <row r="2387" ht="15.75" customHeight="1"/>
    <row r="2388" ht="15.75" customHeight="1"/>
    <row r="2389" ht="15.75" customHeight="1"/>
    <row r="2390" ht="15.75" customHeight="1"/>
    <row r="2391" ht="15.75" customHeight="1"/>
    <row r="2392" ht="15.75" customHeight="1"/>
    <row r="2393" ht="15.75" customHeight="1"/>
    <row r="2394" ht="15.75" customHeight="1"/>
    <row r="2395" ht="15.75" customHeight="1"/>
    <row r="2396" ht="15.75" customHeight="1"/>
    <row r="2397" ht="15.75" customHeight="1"/>
    <row r="2398" ht="15.75" customHeight="1"/>
    <row r="2399" ht="15.75" customHeight="1"/>
    <row r="2400" ht="15.75" customHeight="1"/>
    <row r="2401" ht="15.75" customHeight="1"/>
    <row r="2402" ht="15.75" customHeight="1"/>
    <row r="2403" ht="15.75" customHeight="1"/>
    <row r="2404" ht="15.75" customHeight="1"/>
    <row r="2405" ht="15.75" customHeight="1"/>
    <row r="2406" ht="15.75" customHeight="1"/>
    <row r="2407" ht="15.75" customHeight="1"/>
    <row r="2408" ht="15.75" customHeight="1"/>
    <row r="2409" ht="15.75" customHeight="1"/>
    <row r="2410" ht="15.75" customHeight="1"/>
    <row r="2411" ht="15.75" customHeight="1"/>
    <row r="2412" ht="15.75" customHeight="1"/>
    <row r="2413" ht="15.75" customHeight="1"/>
    <row r="2414" ht="15.75" customHeight="1"/>
    <row r="2415" ht="15.75" customHeight="1"/>
    <row r="2416" ht="15.75" customHeight="1"/>
    <row r="2417" ht="15.75" customHeight="1"/>
    <row r="2418" ht="15.75" customHeight="1"/>
    <row r="2419" ht="15.75" customHeight="1"/>
    <row r="2420" ht="15.75" customHeight="1"/>
    <row r="2421" ht="15.75" customHeight="1"/>
    <row r="2422" ht="15.75" customHeight="1"/>
    <row r="2423" ht="15.75" customHeight="1"/>
    <row r="2424" ht="15.75" customHeight="1"/>
    <row r="2425" ht="15.75" customHeight="1"/>
    <row r="2426" ht="15.75" customHeight="1"/>
    <row r="2427" ht="15.75" customHeight="1"/>
    <row r="2428" ht="15.75" customHeight="1"/>
    <row r="2429" ht="15.75" customHeight="1"/>
    <row r="2430" ht="15.75" customHeight="1"/>
    <row r="2431" ht="15.75" customHeight="1"/>
    <row r="2432" ht="15.75" customHeight="1"/>
    <row r="2433" ht="15.75" customHeight="1"/>
    <row r="2434" ht="15.75" customHeight="1"/>
    <row r="2435" ht="15.75" customHeight="1"/>
    <row r="2436" ht="15.75" customHeight="1"/>
    <row r="2437" ht="15.75" customHeight="1"/>
    <row r="2438" ht="15.75" customHeight="1"/>
    <row r="2439" ht="15.75" customHeight="1"/>
    <row r="2440" ht="15.75" customHeight="1"/>
    <row r="2441" ht="15.75" customHeight="1"/>
    <row r="2442" ht="15.75" customHeight="1"/>
    <row r="2443" ht="15.75" customHeight="1"/>
    <row r="2444" ht="15.75" customHeight="1"/>
    <row r="2445" ht="15.75" customHeight="1"/>
    <row r="2446" ht="15.75" customHeight="1"/>
    <row r="2447" ht="15.75" customHeight="1"/>
    <row r="2448" ht="15.75" customHeight="1"/>
    <row r="2449" ht="15.75" customHeight="1"/>
    <row r="2450" ht="15.75" customHeight="1"/>
    <row r="2451" ht="15.75" customHeight="1"/>
    <row r="2452" ht="15.75" customHeight="1"/>
    <row r="2453" ht="15.75" customHeight="1"/>
    <row r="2454" ht="15.75" customHeight="1"/>
    <row r="2455" ht="15.75" customHeight="1"/>
    <row r="2456" ht="15.75" customHeight="1"/>
    <row r="2457" ht="15.75" customHeight="1"/>
    <row r="2458" ht="15.75" customHeight="1"/>
    <row r="2459" ht="15.75" customHeight="1"/>
    <row r="2460" ht="15.75" customHeight="1"/>
    <row r="2461" ht="15.75" customHeight="1"/>
    <row r="2462" ht="15.75" customHeight="1"/>
    <row r="2463" ht="15.75" customHeight="1"/>
    <row r="2464" ht="15.75" customHeight="1"/>
    <row r="2465" ht="15.75" customHeight="1"/>
    <row r="2466" ht="15.75" customHeight="1"/>
    <row r="2467" ht="15.75" customHeight="1"/>
    <row r="2468" ht="15.75" customHeight="1"/>
    <row r="2469" ht="15.75" customHeight="1"/>
    <row r="2470" ht="15.75" customHeight="1"/>
    <row r="2471" ht="15.75" customHeight="1"/>
    <row r="2472" ht="15.75" customHeight="1"/>
    <row r="2473" ht="15.75" customHeight="1"/>
    <row r="2474" ht="15.75" customHeight="1"/>
    <row r="2475" ht="15.75" customHeight="1"/>
    <row r="2476" ht="15.75" customHeight="1"/>
    <row r="2477" ht="15.75" customHeight="1"/>
    <row r="2478" ht="15.75" customHeight="1"/>
    <row r="2479" ht="15.75" customHeight="1"/>
    <row r="2480" ht="15.75" customHeight="1"/>
    <row r="2481" ht="15.75" customHeight="1"/>
    <row r="2482" ht="15.75" customHeight="1"/>
    <row r="2483" ht="15.75" customHeight="1"/>
    <row r="2484" ht="15.75" customHeight="1"/>
    <row r="2485" ht="15.75" customHeight="1"/>
    <row r="2486" ht="15.75" customHeight="1"/>
    <row r="2487" ht="15.75" customHeight="1"/>
    <row r="2488" ht="15.75" customHeight="1"/>
    <row r="2489" ht="15.75" customHeight="1"/>
    <row r="2490" ht="15.75" customHeight="1"/>
    <row r="2491" ht="15.75" customHeight="1"/>
    <row r="2492" ht="15.75" customHeight="1"/>
    <row r="2493" ht="15.75" customHeight="1"/>
    <row r="2494" ht="15.75" customHeight="1"/>
    <row r="2495" ht="15.75" customHeight="1"/>
    <row r="2496" ht="15.75" customHeight="1"/>
    <row r="2497" ht="15.75" customHeight="1"/>
    <row r="2498" ht="15.75" customHeight="1"/>
    <row r="2499" ht="15.75" customHeight="1"/>
    <row r="2500" ht="15.75" customHeight="1"/>
    <row r="2501" ht="15.75" customHeight="1"/>
    <row r="2502" ht="15.75" customHeight="1"/>
    <row r="2503" ht="15.75" customHeight="1"/>
    <row r="2504" ht="15.75" customHeight="1"/>
    <row r="2505" ht="15.75" customHeight="1"/>
    <row r="2506" ht="15.75" customHeight="1"/>
    <row r="2507" ht="15.75" customHeight="1"/>
    <row r="2508" ht="15.75" customHeight="1"/>
    <row r="2509" ht="15.75" customHeight="1"/>
    <row r="2510" ht="15.75" customHeight="1"/>
    <row r="2511" ht="15.75" customHeight="1"/>
    <row r="2512" ht="15.75" customHeight="1"/>
    <row r="2513" ht="15.75" customHeight="1"/>
    <row r="2514" ht="15.75" customHeight="1"/>
    <row r="2515" ht="15.75" customHeight="1"/>
    <row r="2516" ht="15.75" customHeight="1"/>
    <row r="2517" ht="15.75" customHeight="1"/>
    <row r="2518" ht="15.75" customHeight="1"/>
    <row r="2519" ht="15.75" customHeight="1"/>
    <row r="2520" ht="15.75" customHeight="1"/>
    <row r="2521" ht="15.75" customHeight="1"/>
    <row r="2522" ht="15.75" customHeight="1"/>
    <row r="2523" ht="15.75" customHeight="1"/>
    <row r="2524" ht="15.75" customHeight="1"/>
    <row r="2525" ht="15.75" customHeight="1"/>
    <row r="2526" ht="15.75" customHeight="1"/>
    <row r="2527" ht="15.75" customHeight="1"/>
    <row r="2528" ht="15.75" customHeight="1"/>
    <row r="2529" ht="15.75" customHeight="1"/>
    <row r="2530" ht="15.75" customHeight="1"/>
    <row r="2531" ht="15.75" customHeight="1"/>
    <row r="2532" ht="15.75" customHeight="1"/>
    <row r="2533" ht="15.75" customHeight="1"/>
    <row r="2534" ht="15.75" customHeight="1"/>
    <row r="2535" ht="15.75" customHeight="1"/>
    <row r="2536" ht="15.75" customHeight="1"/>
    <row r="2537" ht="15.75" customHeight="1"/>
    <row r="2538" ht="15.75" customHeight="1"/>
    <row r="2539" ht="15.75" customHeight="1"/>
    <row r="2540" ht="15.75" customHeight="1"/>
    <row r="2541" ht="15.75" customHeight="1"/>
    <row r="2542" ht="15.75" customHeight="1"/>
    <row r="2543" ht="15.75" customHeight="1"/>
    <row r="2544" ht="15.75" customHeight="1"/>
    <row r="2545" ht="15.75" customHeight="1"/>
    <row r="2546" ht="15.75" customHeight="1"/>
    <row r="2547" ht="15.75" customHeight="1"/>
    <row r="2548" ht="15.75" customHeight="1"/>
    <row r="2549" ht="15.75" customHeight="1"/>
    <row r="2550" ht="15.75" customHeight="1"/>
    <row r="2551" ht="15.75" customHeight="1"/>
    <row r="2552" ht="15.75" customHeight="1"/>
    <row r="2553" ht="15.75" customHeight="1"/>
    <row r="2554" ht="15.75" customHeight="1"/>
    <row r="2555" ht="15.75" customHeight="1"/>
    <row r="2556" ht="15.75" customHeight="1"/>
    <row r="2557" ht="15.75" customHeight="1"/>
    <row r="2558" ht="15.75" customHeight="1"/>
    <row r="2559" ht="15.75" customHeight="1"/>
    <row r="2560" ht="15.75" customHeight="1"/>
    <row r="2561" ht="15.75" customHeight="1"/>
    <row r="2562" ht="15.75" customHeight="1"/>
    <row r="2563" ht="15.75" customHeight="1"/>
    <row r="2564" ht="15.75" customHeight="1"/>
    <row r="2565" ht="15.75" customHeight="1"/>
    <row r="2566" ht="15.75" customHeight="1"/>
    <row r="2567" ht="15.75" customHeight="1"/>
    <row r="2568" ht="15.75" customHeight="1"/>
    <row r="2569" ht="15.75" customHeight="1"/>
    <row r="2570" ht="15.75" customHeight="1"/>
    <row r="2571" ht="15.75" customHeight="1"/>
    <row r="2572" ht="15.75" customHeight="1"/>
    <row r="2573" ht="15.75" customHeight="1"/>
    <row r="2574" ht="15.75" customHeight="1"/>
    <row r="2575" ht="15.75" customHeight="1"/>
    <row r="2576" ht="15.75" customHeight="1"/>
    <row r="2577" ht="15.75" customHeight="1"/>
    <row r="2578" ht="15.75" customHeight="1"/>
    <row r="2579" ht="15.75" customHeight="1"/>
    <row r="2580" ht="15.75" customHeight="1"/>
    <row r="2581" ht="15.75" customHeight="1"/>
    <row r="2582" ht="15.75" customHeight="1"/>
    <row r="2583" ht="15.75" customHeight="1"/>
    <row r="2584" ht="15.75" customHeight="1"/>
    <row r="2585" ht="15.75" customHeight="1"/>
    <row r="2586" ht="15.75" customHeight="1"/>
    <row r="2587" ht="15.75" customHeight="1"/>
    <row r="2588" ht="15.75" customHeight="1"/>
    <row r="2589" ht="15.75" customHeight="1"/>
    <row r="2590" ht="15.75" customHeight="1"/>
    <row r="2591" ht="15.75" customHeight="1"/>
    <row r="2592" ht="15.75" customHeight="1"/>
    <row r="2593" ht="15.75" customHeight="1"/>
    <row r="2594" ht="15.75" customHeight="1"/>
    <row r="2595" ht="15.75" customHeight="1"/>
    <row r="2596" ht="15.75" customHeight="1"/>
    <row r="2597" ht="15.75" customHeight="1"/>
    <row r="2598" ht="15.75" customHeight="1"/>
    <row r="2599" ht="15.75" customHeight="1"/>
    <row r="2600" ht="15.75" customHeight="1"/>
    <row r="2601" ht="15.75" customHeight="1"/>
    <row r="2602" ht="15.75" customHeight="1"/>
    <row r="2603" ht="15.75" customHeight="1"/>
    <row r="2604" ht="15.75" customHeight="1"/>
    <row r="2605" ht="15.75" customHeight="1"/>
    <row r="2606" ht="15.75" customHeight="1"/>
    <row r="2607" ht="15.75" customHeight="1"/>
    <row r="2608" ht="15.75" customHeight="1"/>
    <row r="2609" ht="15.75" customHeight="1"/>
    <row r="2610" ht="15.75" customHeight="1"/>
    <row r="2611" ht="15.75" customHeight="1"/>
    <row r="2612" ht="15.75" customHeight="1"/>
    <row r="2613" ht="15.75" customHeight="1"/>
    <row r="2614" ht="15.75" customHeight="1"/>
    <row r="2615" ht="15.75" customHeight="1"/>
    <row r="2616" ht="15.75" customHeight="1"/>
    <row r="2617" ht="15.75" customHeight="1"/>
    <row r="2618" ht="15.75" customHeight="1"/>
    <row r="2619" ht="15.75" customHeight="1"/>
    <row r="2620" ht="15.75" customHeight="1"/>
    <row r="2621" ht="15.75" customHeight="1"/>
    <row r="2622" ht="15.75" customHeight="1"/>
    <row r="2623" ht="15.75" customHeight="1"/>
    <row r="2624" ht="15.75" customHeight="1"/>
    <row r="2625" ht="15.75" customHeight="1"/>
    <row r="2626" ht="15.75" customHeight="1"/>
    <row r="2627" ht="15.75" customHeight="1"/>
    <row r="2628" ht="15.75" customHeight="1"/>
    <row r="2629" ht="15.75" customHeight="1"/>
    <row r="2630" ht="15.75" customHeight="1"/>
    <row r="2631" ht="15.75" customHeight="1"/>
    <row r="2632" ht="15.75" customHeight="1"/>
    <row r="2633" ht="15.75" customHeight="1"/>
    <row r="2634" ht="15.75" customHeight="1"/>
    <row r="2635" ht="15.75" customHeight="1"/>
    <row r="2636" ht="15.75" customHeight="1"/>
    <row r="2637" ht="15.75" customHeight="1"/>
    <row r="2638" ht="15.75" customHeight="1"/>
    <row r="2639" ht="15.75" customHeight="1"/>
    <row r="2640" ht="15.75" customHeight="1"/>
    <row r="2641" ht="15.75" customHeight="1"/>
    <row r="2642" ht="15.75" customHeight="1"/>
    <row r="2643" ht="15.75" customHeight="1"/>
    <row r="2644" ht="15.75" customHeight="1"/>
    <row r="2645" ht="15.75" customHeight="1"/>
    <row r="2646" ht="15.75" customHeight="1"/>
    <row r="2647" ht="15.75" customHeight="1"/>
    <row r="2648" ht="15.75" customHeight="1"/>
    <row r="2649" ht="15.75" customHeight="1"/>
    <row r="2650" ht="15.75" customHeight="1"/>
    <row r="2651" ht="15.75" customHeight="1"/>
    <row r="2652" ht="15.75" customHeight="1"/>
    <row r="2653" ht="15.75" customHeight="1"/>
    <row r="2654" ht="15.75" customHeight="1"/>
    <row r="2655" ht="15.75" customHeight="1"/>
    <row r="2656" ht="15.75" customHeight="1"/>
    <row r="2657" ht="15.75" customHeight="1"/>
    <row r="2658" ht="15.75" customHeight="1"/>
    <row r="2659" ht="15.75" customHeight="1"/>
    <row r="2660" ht="15.75" customHeight="1"/>
    <row r="2661" ht="15.75" customHeight="1"/>
    <row r="2662" ht="15.75" customHeight="1"/>
    <row r="2663" ht="15.75" customHeight="1"/>
    <row r="2664" ht="15.75" customHeight="1"/>
    <row r="2665" ht="15.75" customHeight="1"/>
    <row r="2666" ht="15.75" customHeight="1"/>
    <row r="2667" ht="15.75" customHeight="1"/>
    <row r="2668" ht="15.75" customHeight="1"/>
    <row r="2669" ht="15.75" customHeight="1"/>
    <row r="2670" ht="15.75" customHeight="1"/>
    <row r="2671" ht="15.75" customHeight="1"/>
    <row r="2672" ht="15.75" customHeight="1"/>
    <row r="2673" ht="15.75" customHeight="1"/>
    <row r="2674" ht="15.75" customHeight="1"/>
    <row r="2675" ht="15.75" customHeight="1"/>
    <row r="2676" ht="15.75" customHeight="1"/>
    <row r="2677" ht="15.75" customHeight="1"/>
    <row r="2678" ht="15.75" customHeight="1"/>
    <row r="2679" ht="15.75" customHeight="1"/>
    <row r="2680" ht="15.75" customHeight="1"/>
    <row r="2681" ht="15.75" customHeight="1"/>
    <row r="2682" ht="15.75" customHeight="1"/>
    <row r="2683" ht="15.75" customHeight="1"/>
    <row r="2684" ht="15.75" customHeight="1"/>
    <row r="2685" ht="15.75" customHeight="1"/>
    <row r="2686" ht="15.75" customHeight="1"/>
    <row r="2687" ht="15.75" customHeight="1"/>
    <row r="2688" ht="15.75" customHeight="1"/>
    <row r="2689" ht="15.75" customHeight="1"/>
    <row r="2690" ht="15.75" customHeight="1"/>
    <row r="2691" ht="15.75" customHeight="1"/>
    <row r="2692" ht="15.75" customHeight="1"/>
    <row r="2693" ht="15.75" customHeight="1"/>
    <row r="2694" ht="15.75" customHeight="1"/>
    <row r="2695" ht="15.75" customHeight="1"/>
    <row r="2696" ht="15.75" customHeight="1"/>
    <row r="2697" ht="15.75" customHeight="1"/>
    <row r="2698" ht="15.75" customHeight="1"/>
    <row r="2699" ht="15.75" customHeight="1"/>
    <row r="2700" ht="15.75" customHeight="1"/>
    <row r="2701" ht="15.75" customHeight="1"/>
    <row r="2702" ht="15.75" customHeight="1"/>
    <row r="2703" ht="15.75" customHeight="1"/>
    <row r="2704" ht="15.75" customHeight="1"/>
    <row r="2705" ht="15.75" customHeight="1"/>
    <row r="2706" ht="15.75" customHeight="1"/>
    <row r="2707" ht="15.75" customHeight="1"/>
    <row r="2708" ht="15.75" customHeight="1"/>
    <row r="2709" ht="15.75" customHeight="1"/>
    <row r="2710" ht="15.75" customHeight="1"/>
    <row r="2711" ht="15.75" customHeight="1"/>
    <row r="2712" ht="15.75" customHeight="1"/>
    <row r="2713" ht="15.75" customHeight="1"/>
    <row r="2714" ht="15.75" customHeight="1"/>
    <row r="2715" ht="15.75" customHeight="1"/>
    <row r="2716" ht="15.75" customHeight="1"/>
    <row r="2717" ht="15.75" customHeight="1"/>
    <row r="2718" ht="15.75" customHeight="1"/>
    <row r="2719" ht="15.75" customHeight="1"/>
    <row r="2720" ht="15.75" customHeight="1"/>
    <row r="2721" ht="15.75" customHeight="1"/>
    <row r="2722" ht="15.75" customHeight="1"/>
    <row r="2723" ht="15.75" customHeight="1"/>
    <row r="2724" ht="15.75" customHeight="1"/>
    <row r="2725" ht="15.75" customHeight="1"/>
  </sheetData>
  <autoFilter ref="A1:F2725" xr:uid="{00000000-0009-0000-0000-000002000000}"/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8EAADB"/>
  </sheetPr>
  <dimension ref="A1:E1000"/>
  <sheetViews>
    <sheetView workbookViewId="0">
      <selection activeCell="D28" sqref="D28"/>
    </sheetView>
  </sheetViews>
  <sheetFormatPr defaultColWidth="12.625" defaultRowHeight="15" customHeight="1"/>
  <cols>
    <col min="1" max="1" width="6.375" customWidth="1"/>
    <col min="2" max="2" width="27.375" customWidth="1"/>
    <col min="3" max="3" width="25.75" customWidth="1"/>
    <col min="4" max="4" width="25.375" customWidth="1"/>
    <col min="5" max="5" width="35.125" customWidth="1"/>
    <col min="6" max="6" width="7.625" customWidth="1"/>
  </cols>
  <sheetData>
    <row r="1" spans="1:5">
      <c r="A1" s="3" t="s">
        <v>50</v>
      </c>
      <c r="B1" s="3" t="s">
        <v>1</v>
      </c>
      <c r="C1" s="25" t="s">
        <v>51</v>
      </c>
      <c r="D1" s="1" t="s">
        <v>52</v>
      </c>
      <c r="E1" s="1" t="s">
        <v>53</v>
      </c>
    </row>
    <row r="2" spans="1:5">
      <c r="A2" s="26">
        <f>Regiones!A2</f>
        <v>1</v>
      </c>
      <c r="B2" s="26" t="str">
        <f>Regiones!B2</f>
        <v>Abruzzo</v>
      </c>
      <c r="C2" s="27">
        <f>Regiones!C2</f>
        <v>1311580</v>
      </c>
      <c r="D2" s="28">
        <v>240832</v>
      </c>
      <c r="E2" s="11">
        <f t="shared" ref="E2:E21" si="0">D2/C2</f>
        <v>0.18361975632443311</v>
      </c>
    </row>
    <row r="3" spans="1:5">
      <c r="A3" s="26">
        <f>Regiones!A3</f>
        <v>2</v>
      </c>
      <c r="B3" s="26" t="str">
        <f>Regiones!B3</f>
        <v>Aosta Valley</v>
      </c>
      <c r="C3" s="27">
        <f>Regiones!C3</f>
        <v>125666</v>
      </c>
      <c r="D3" s="28">
        <v>32626</v>
      </c>
      <c r="E3" s="11">
        <f t="shared" si="0"/>
        <v>0.25962471949453314</v>
      </c>
    </row>
    <row r="4" spans="1:5">
      <c r="A4" s="26">
        <f>Regiones!A4</f>
        <v>3</v>
      </c>
      <c r="B4" s="26" t="str">
        <f>Regiones!B4</f>
        <v>Apulia</v>
      </c>
      <c r="C4" s="27">
        <f>Regiones!C4</f>
        <v>4029053</v>
      </c>
      <c r="D4" s="28">
        <v>478532</v>
      </c>
      <c r="E4" s="11">
        <f t="shared" si="0"/>
        <v>0.11877034131841899</v>
      </c>
    </row>
    <row r="5" spans="1:5">
      <c r="A5" s="26">
        <f>Regiones!A5</f>
        <v>4</v>
      </c>
      <c r="B5" s="26" t="str">
        <f>Regiones!B5</f>
        <v>Basilicata</v>
      </c>
      <c r="C5" s="27">
        <f>Regiones!C5</f>
        <v>562869</v>
      </c>
      <c r="D5" s="28">
        <v>69289</v>
      </c>
      <c r="E5" s="11">
        <f t="shared" si="0"/>
        <v>0.12309969104711753</v>
      </c>
    </row>
    <row r="6" spans="1:5">
      <c r="A6" s="26">
        <f>Regiones!A6</f>
        <v>5</v>
      </c>
      <c r="B6" s="26" t="str">
        <f>Regiones!B6</f>
        <v>Calabria</v>
      </c>
      <c r="C6" s="27">
        <f>Regiones!C6</f>
        <v>1947131</v>
      </c>
      <c r="D6" s="28">
        <v>244642</v>
      </c>
      <c r="E6" s="11">
        <f t="shared" si="0"/>
        <v>0.12564229114527989</v>
      </c>
    </row>
    <row r="7" spans="1:5">
      <c r="A7" s="26">
        <f>Regiones!A7</f>
        <v>6</v>
      </c>
      <c r="B7" s="26" t="str">
        <f>Regiones!B7</f>
        <v>Campania</v>
      </c>
      <c r="C7" s="27">
        <f>Regiones!C7</f>
        <v>5801692</v>
      </c>
      <c r="D7" s="28">
        <v>941239</v>
      </c>
      <c r="E7" s="11">
        <f t="shared" si="0"/>
        <v>0.16223525826603688</v>
      </c>
    </row>
    <row r="8" spans="1:5">
      <c r="A8" s="26">
        <f>Regiones!A8</f>
        <v>7</v>
      </c>
      <c r="B8" s="26" t="str">
        <f>Regiones!B8</f>
        <v>Emilia-Romagna</v>
      </c>
      <c r="C8" s="27">
        <f>Regiones!C8</f>
        <v>4459477</v>
      </c>
      <c r="D8" s="28">
        <v>877855</v>
      </c>
      <c r="E8" s="11">
        <f t="shared" si="0"/>
        <v>0.19685155905053439</v>
      </c>
    </row>
    <row r="9" spans="1:5">
      <c r="A9" s="26">
        <f>Regiones!A9</f>
        <v>8</v>
      </c>
      <c r="B9" s="26" t="str">
        <f>Regiones!B9</f>
        <v>Friuli-Venezia Giulia</v>
      </c>
      <c r="C9" s="27">
        <f>Regiones!C9</f>
        <v>1215220</v>
      </c>
      <c r="D9" s="28">
        <v>292650</v>
      </c>
      <c r="E9" s="11">
        <f t="shared" si="0"/>
        <v>0.24082059215615279</v>
      </c>
    </row>
    <row r="10" spans="1:5">
      <c r="A10" s="26">
        <f>Regiones!A10</f>
        <v>9</v>
      </c>
      <c r="B10" s="26" t="str">
        <f>Regiones!B10</f>
        <v>Lazio</v>
      </c>
      <c r="C10" s="27">
        <f>Regiones!C10</f>
        <v>5879082</v>
      </c>
      <c r="D10" s="28">
        <v>706660</v>
      </c>
      <c r="E10" s="11">
        <f t="shared" si="0"/>
        <v>0.12019903787700188</v>
      </c>
    </row>
    <row r="11" spans="1:5">
      <c r="A11" s="26">
        <f>Regiones!A11</f>
        <v>10</v>
      </c>
      <c r="B11" s="26" t="str">
        <f>Regiones!B11</f>
        <v>Liguria</v>
      </c>
      <c r="C11" s="27">
        <f>Regiones!C11</f>
        <v>1550640</v>
      </c>
      <c r="D11" s="28">
        <v>215103</v>
      </c>
      <c r="E11" s="11">
        <f t="shared" si="0"/>
        <v>0.13871885157096425</v>
      </c>
    </row>
    <row r="12" spans="1:5">
      <c r="A12" s="26">
        <f>Regiones!A12</f>
        <v>11</v>
      </c>
      <c r="B12" s="26" t="str">
        <f>Regiones!B12</f>
        <v>Lombardy</v>
      </c>
      <c r="C12" s="27">
        <f>Regiones!C12</f>
        <v>10060574</v>
      </c>
      <c r="D12" s="28">
        <v>2821817</v>
      </c>
      <c r="E12" s="11">
        <f t="shared" si="0"/>
        <v>0.28048270406837622</v>
      </c>
    </row>
    <row r="13" spans="1:5">
      <c r="A13" s="26">
        <f>Regiones!A13</f>
        <v>12</v>
      </c>
      <c r="B13" s="26" t="str">
        <f>Regiones!B13</f>
        <v>Marche</v>
      </c>
      <c r="C13" s="27">
        <f>Regiones!C13</f>
        <v>1525271</v>
      </c>
      <c r="D13" s="28">
        <v>301696</v>
      </c>
      <c r="E13" s="11">
        <f t="shared" si="0"/>
        <v>0.19779829289352516</v>
      </c>
    </row>
    <row r="14" spans="1:5">
      <c r="A14" s="26">
        <f>Regiones!A14</f>
        <v>13</v>
      </c>
      <c r="B14" s="26" t="str">
        <f>Regiones!B14</f>
        <v>Molise</v>
      </c>
      <c r="C14" s="27">
        <f>Regiones!C14</f>
        <v>305617</v>
      </c>
      <c r="D14" s="28">
        <v>48326</v>
      </c>
      <c r="E14" s="11">
        <f t="shared" si="0"/>
        <v>0.15812602047660962</v>
      </c>
    </row>
    <row r="15" spans="1:5">
      <c r="A15" s="26">
        <f>Regiones!A15</f>
        <v>14</v>
      </c>
      <c r="B15" s="26" t="str">
        <f>Regiones!B15</f>
        <v>Piedmont</v>
      </c>
      <c r="C15" s="27">
        <f>Regiones!C15</f>
        <v>4356406</v>
      </c>
      <c r="D15" s="28">
        <v>1022756</v>
      </c>
      <c r="E15" s="11">
        <f t="shared" si="0"/>
        <v>0.23477058841623119</v>
      </c>
    </row>
    <row r="16" spans="1:5">
      <c r="A16" s="26">
        <f>Regiones!A16</f>
        <v>15</v>
      </c>
      <c r="B16" s="26" t="str">
        <f>Regiones!B16</f>
        <v>Sardinia</v>
      </c>
      <c r="C16" s="27">
        <f>Regiones!C16</f>
        <v>1639591</v>
      </c>
      <c r="D16" s="28">
        <v>247942</v>
      </c>
      <c r="E16" s="11">
        <f t="shared" si="0"/>
        <v>0.15122185959791193</v>
      </c>
    </row>
    <row r="17" spans="1:5">
      <c r="A17" s="26">
        <f>Regiones!A17</f>
        <v>16</v>
      </c>
      <c r="B17" s="26" t="str">
        <f>Regiones!B17</f>
        <v>Sicily</v>
      </c>
      <c r="C17" s="27">
        <f>Regiones!C17</f>
        <v>4999891</v>
      </c>
      <c r="D17" s="28">
        <v>518462</v>
      </c>
      <c r="E17" s="11">
        <f t="shared" si="0"/>
        <v>0.10369466054359985</v>
      </c>
    </row>
    <row r="18" spans="1:5">
      <c r="A18" s="26">
        <f>Regiones!A18</f>
        <v>17</v>
      </c>
      <c r="B18" s="26" t="str">
        <f>Regiones!B18</f>
        <v>Trentino-South Tyrol</v>
      </c>
      <c r="C18" s="27">
        <f>Regiones!C18</f>
        <v>1072276</v>
      </c>
      <c r="D18" s="28">
        <v>230324</v>
      </c>
      <c r="E18" s="11">
        <f t="shared" si="0"/>
        <v>0.21479917483931377</v>
      </c>
    </row>
    <row r="19" spans="1:5">
      <c r="A19" s="26">
        <f>Regiones!A19</f>
        <v>18</v>
      </c>
      <c r="B19" s="26" t="str">
        <f>Regiones!B19</f>
        <v>Tuscany</v>
      </c>
      <c r="C19" s="27">
        <f>Regiones!C19</f>
        <v>3729641</v>
      </c>
      <c r="D19" s="28">
        <v>713437</v>
      </c>
      <c r="E19" s="11">
        <f t="shared" si="0"/>
        <v>0.19128838405626708</v>
      </c>
    </row>
    <row r="20" spans="1:5">
      <c r="A20" s="26">
        <f>Regiones!A20</f>
        <v>19</v>
      </c>
      <c r="B20" s="26" t="str">
        <f>Regiones!B20</f>
        <v>Umbria</v>
      </c>
      <c r="C20" s="27">
        <f>Regiones!C20</f>
        <v>882015</v>
      </c>
      <c r="D20" s="28">
        <v>132032</v>
      </c>
      <c r="E20" s="11">
        <f t="shared" si="0"/>
        <v>0.1496935993152044</v>
      </c>
    </row>
    <row r="21" spans="1:5" ht="15.75" customHeight="1">
      <c r="A21" s="26">
        <f>Regiones!A21</f>
        <v>20</v>
      </c>
      <c r="B21" s="26" t="str">
        <f>Regiones!B21</f>
        <v>Veneto</v>
      </c>
      <c r="C21" s="27">
        <f>Regiones!C21</f>
        <v>4905854</v>
      </c>
      <c r="D21" s="28">
        <v>1237485</v>
      </c>
      <c r="E21" s="11">
        <f t="shared" si="0"/>
        <v>0.25224660171297392</v>
      </c>
    </row>
    <row r="22" spans="1:5" ht="15.75" customHeight="1"/>
    <row r="23" spans="1:5" ht="15.75" customHeight="1"/>
    <row r="24" spans="1:5" ht="15.75" customHeight="1"/>
    <row r="25" spans="1:5" ht="15.75" customHeight="1"/>
    <row r="26" spans="1:5" ht="15.75" customHeight="1"/>
    <row r="27" spans="1:5" ht="15.75" customHeight="1"/>
    <row r="28" spans="1:5" ht="15.75" customHeight="1"/>
    <row r="29" spans="1:5" ht="15.75" customHeight="1"/>
    <row r="30" spans="1:5" ht="15.75" customHeight="1"/>
    <row r="31" spans="1:5" ht="15.75" customHeight="1"/>
    <row r="32" spans="1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E26" xr:uid="{00000000-0009-0000-0000-000003000000}"/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8EAADB"/>
  </sheetPr>
  <dimension ref="A1:BJ1000"/>
  <sheetViews>
    <sheetView workbookViewId="0">
      <selection activeCell="C1" sqref="C1"/>
    </sheetView>
  </sheetViews>
  <sheetFormatPr defaultColWidth="12.625" defaultRowHeight="15" customHeight="1"/>
  <cols>
    <col min="1" max="1" width="27.375" customWidth="1"/>
    <col min="2" max="2" width="20.25" customWidth="1"/>
    <col min="3" max="3" width="27.625" customWidth="1"/>
    <col min="4" max="5" width="12" customWidth="1"/>
    <col min="6" max="6" width="19.75" customWidth="1"/>
    <col min="7" max="13" width="12" customWidth="1"/>
    <col min="14" max="14" width="16.125" customWidth="1"/>
    <col min="15" max="25" width="12" customWidth="1"/>
    <col min="26" max="62" width="13.75" customWidth="1"/>
  </cols>
  <sheetData>
    <row r="1" spans="1:62">
      <c r="A1" s="37" t="s">
        <v>62</v>
      </c>
      <c r="B1" s="38" t="str">
        <f t="array" ref="B1:AZ1">TRANSPOSE(A2:A52)</f>
        <v>Abruzzo</v>
      </c>
      <c r="C1" s="5" t="str">
        <v>Aosta Valley</v>
      </c>
      <c r="D1" s="5" t="str">
        <v>Apulia</v>
      </c>
      <c r="E1" s="5" t="str">
        <v>Basilicata</v>
      </c>
      <c r="F1" s="5" t="str">
        <v>Calabria</v>
      </c>
      <c r="G1" s="5" t="str">
        <v>Campania</v>
      </c>
      <c r="H1" s="5" t="str">
        <v>Emilia-Romagna</v>
      </c>
      <c r="I1" s="5" t="str">
        <v>Friuli-Venezia Giulia</v>
      </c>
      <c r="J1" s="5" t="str">
        <v>Lazio</v>
      </c>
      <c r="K1" s="5" t="str">
        <v>Liguria</v>
      </c>
      <c r="L1" s="5" t="str">
        <v>Lombardy</v>
      </c>
      <c r="M1" s="5" t="str">
        <v>Marche</v>
      </c>
      <c r="N1" s="5" t="str">
        <v>Molise</v>
      </c>
      <c r="O1" s="5" t="str">
        <v>Piedmont</v>
      </c>
      <c r="P1" s="5" t="str">
        <v>Sardinia</v>
      </c>
      <c r="Q1" s="5" t="str">
        <v>Sicily</v>
      </c>
      <c r="R1" s="5" t="str">
        <v>Trentino-South Tyrol</v>
      </c>
      <c r="S1" s="5" t="str">
        <v>Tuscany</v>
      </c>
      <c r="T1" s="5" t="str">
        <v>Umbria</v>
      </c>
      <c r="U1" s="5" t="str">
        <v>Veneto</v>
      </c>
      <c r="V1" s="5">
        <v>0</v>
      </c>
      <c r="W1" s="5">
        <v>0</v>
      </c>
      <c r="X1" s="5">
        <v>0</v>
      </c>
      <c r="Y1" s="5">
        <v>0</v>
      </c>
      <c r="Z1" s="5">
        <v>0</v>
      </c>
      <c r="AA1" s="39">
        <v>0</v>
      </c>
      <c r="AB1" s="39">
        <v>0</v>
      </c>
      <c r="AC1" s="39">
        <v>0</v>
      </c>
      <c r="AD1" s="39">
        <v>0</v>
      </c>
      <c r="AE1" s="39">
        <v>0</v>
      </c>
      <c r="AF1" s="39">
        <v>0</v>
      </c>
      <c r="AG1" s="39">
        <v>0</v>
      </c>
      <c r="AH1" s="39">
        <v>0</v>
      </c>
      <c r="AI1" s="39">
        <v>0</v>
      </c>
      <c r="AJ1" s="39">
        <v>0</v>
      </c>
      <c r="AK1" s="39">
        <v>0</v>
      </c>
      <c r="AL1" s="39">
        <v>0</v>
      </c>
      <c r="AM1" s="39">
        <v>0</v>
      </c>
      <c r="AN1" s="39">
        <v>0</v>
      </c>
      <c r="AO1" s="39">
        <v>0</v>
      </c>
      <c r="AP1" s="39">
        <v>0</v>
      </c>
      <c r="AQ1" s="39">
        <v>0</v>
      </c>
      <c r="AR1" s="39">
        <v>0</v>
      </c>
      <c r="AS1" s="39">
        <v>0</v>
      </c>
      <c r="AT1" s="39">
        <v>0</v>
      </c>
      <c r="AU1" s="39">
        <v>0</v>
      </c>
      <c r="AV1" s="39">
        <v>0</v>
      </c>
      <c r="AW1" s="39">
        <v>0</v>
      </c>
      <c r="AX1" s="39">
        <v>0</v>
      </c>
      <c r="AY1" s="39">
        <v>0</v>
      </c>
      <c r="AZ1" s="39">
        <v>0</v>
      </c>
      <c r="BA1" s="39"/>
      <c r="BB1" s="39"/>
      <c r="BC1" s="39"/>
      <c r="BD1" s="39"/>
      <c r="BE1" s="39"/>
      <c r="BF1" s="39"/>
      <c r="BG1" s="39"/>
      <c r="BH1" s="39"/>
      <c r="BI1" s="39"/>
      <c r="BJ1" s="39"/>
    </row>
    <row r="2" spans="1:62">
      <c r="A2" s="40" t="str">
        <f>Regiones!B2</f>
        <v>Abruzzo</v>
      </c>
      <c r="B2" s="41">
        <v>0</v>
      </c>
      <c r="C2" s="41">
        <v>0</v>
      </c>
      <c r="D2" s="41">
        <v>0.16068484305157638</v>
      </c>
      <c r="E2" s="41">
        <v>0.16275310655370984</v>
      </c>
      <c r="F2" s="41">
        <v>0</v>
      </c>
      <c r="G2" s="41">
        <v>0.1390254112137419</v>
      </c>
      <c r="H2" s="41">
        <v>8.0321829548354179E-2</v>
      </c>
      <c r="I2" s="41">
        <v>0</v>
      </c>
      <c r="J2" s="41">
        <v>5.5903908391458965E-2</v>
      </c>
      <c r="K2" s="41">
        <v>0</v>
      </c>
      <c r="L2" s="41">
        <v>0</v>
      </c>
      <c r="M2" s="41">
        <v>6.8472899872719553E-2</v>
      </c>
      <c r="N2" s="41">
        <v>6.5739648643615367E-2</v>
      </c>
      <c r="O2" s="41">
        <v>0</v>
      </c>
      <c r="P2" s="41">
        <v>8.9226152785115934E-2</v>
      </c>
      <c r="Q2" s="41">
        <v>0</v>
      </c>
      <c r="R2" s="41">
        <v>0</v>
      </c>
      <c r="S2" s="41">
        <v>7.1022488352143712E-2</v>
      </c>
      <c r="T2" s="41">
        <v>6.708273057085079E-2</v>
      </c>
      <c r="U2" s="41">
        <v>0</v>
      </c>
      <c r="V2" s="42"/>
      <c r="W2" s="42"/>
      <c r="X2" s="42"/>
      <c r="Y2" s="42"/>
      <c r="Z2" s="42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</row>
    <row r="3" spans="1:62">
      <c r="A3" s="40" t="str">
        <f>Regiones!B3</f>
        <v>Aosta Valley</v>
      </c>
      <c r="B3" s="41">
        <v>0</v>
      </c>
      <c r="C3" s="41">
        <v>0</v>
      </c>
      <c r="D3" s="41">
        <v>0</v>
      </c>
      <c r="E3" s="41">
        <v>0</v>
      </c>
      <c r="F3" s="41">
        <v>0</v>
      </c>
      <c r="G3" s="41">
        <v>0</v>
      </c>
      <c r="H3" s="41">
        <v>5.5900967812488607E-2</v>
      </c>
      <c r="I3" s="41">
        <v>0</v>
      </c>
      <c r="J3" s="41">
        <v>0</v>
      </c>
      <c r="K3" s="41">
        <v>5.9437194620201673E-2</v>
      </c>
      <c r="L3" s="41">
        <v>5.1868371289977802E-2</v>
      </c>
      <c r="M3" s="41">
        <v>0</v>
      </c>
      <c r="N3" s="41">
        <v>0</v>
      </c>
      <c r="O3" s="41">
        <v>3.0445159505141494E-2</v>
      </c>
      <c r="P3" s="41">
        <v>0</v>
      </c>
      <c r="Q3" s="41">
        <v>0</v>
      </c>
      <c r="R3" s="41">
        <v>8.3065594553759059E-2</v>
      </c>
      <c r="S3" s="41">
        <v>0</v>
      </c>
      <c r="T3" s="41">
        <v>0</v>
      </c>
      <c r="U3" s="41">
        <v>7.6571371312483538E-2</v>
      </c>
      <c r="V3" s="42"/>
      <c r="W3" s="42"/>
      <c r="X3" s="42"/>
      <c r="Y3" s="42"/>
      <c r="Z3" s="42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3"/>
      <c r="BD3" s="43"/>
      <c r="BE3" s="43"/>
      <c r="BF3" s="43"/>
      <c r="BG3" s="43"/>
      <c r="BH3" s="43"/>
      <c r="BI3" s="43"/>
      <c r="BJ3" s="43"/>
    </row>
    <row r="4" spans="1:62">
      <c r="A4" s="40" t="str">
        <f>Regiones!B4</f>
        <v>Apulia</v>
      </c>
      <c r="B4" s="41">
        <v>0.15253786872176456</v>
      </c>
      <c r="C4" s="41">
        <v>0</v>
      </c>
      <c r="D4" s="41">
        <v>0</v>
      </c>
      <c r="E4" s="41">
        <v>0.14897025501883415</v>
      </c>
      <c r="F4" s="41">
        <v>0.20328888743551801</v>
      </c>
      <c r="G4" s="41">
        <v>0.21009563999753517</v>
      </c>
      <c r="H4" s="41">
        <v>0</v>
      </c>
      <c r="I4" s="41">
        <v>0</v>
      </c>
      <c r="J4" s="41">
        <v>0.15566631147413393</v>
      </c>
      <c r="K4" s="41">
        <v>0</v>
      </c>
      <c r="L4" s="41">
        <v>0</v>
      </c>
      <c r="M4" s="41">
        <v>0</v>
      </c>
      <c r="N4" s="41">
        <v>0.16475262275746477</v>
      </c>
      <c r="O4" s="41">
        <v>0</v>
      </c>
      <c r="P4" s="41">
        <v>0</v>
      </c>
      <c r="Q4" s="41">
        <v>0.49252404226346386</v>
      </c>
      <c r="R4" s="41">
        <v>0</v>
      </c>
      <c r="S4" s="41">
        <v>0</v>
      </c>
      <c r="T4" s="41">
        <v>0</v>
      </c>
      <c r="U4" s="41">
        <v>0</v>
      </c>
      <c r="V4" s="42"/>
      <c r="W4" s="42"/>
      <c r="X4" s="42"/>
      <c r="Y4" s="42"/>
      <c r="Z4" s="42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3"/>
      <c r="AZ4" s="43"/>
      <c r="BA4" s="43"/>
      <c r="BB4" s="43"/>
      <c r="BC4" s="43"/>
      <c r="BD4" s="43"/>
      <c r="BE4" s="43"/>
      <c r="BF4" s="43"/>
      <c r="BG4" s="43"/>
      <c r="BH4" s="43"/>
      <c r="BI4" s="43"/>
      <c r="BJ4" s="43"/>
    </row>
    <row r="5" spans="1:62">
      <c r="A5" s="40" t="str">
        <f>Regiones!B5</f>
        <v>Basilicata</v>
      </c>
      <c r="B5" s="41">
        <v>7.9412204358224825E-2</v>
      </c>
      <c r="C5" s="41">
        <v>0</v>
      </c>
      <c r="D5" s="41">
        <v>5.4056878000054334E-2</v>
      </c>
      <c r="E5" s="41">
        <v>0</v>
      </c>
      <c r="F5" s="41">
        <v>9.988472952313994E-2</v>
      </c>
      <c r="G5" s="41">
        <v>4.9553885414741011E-2</v>
      </c>
      <c r="H5" s="41">
        <v>0</v>
      </c>
      <c r="I5" s="41">
        <v>0</v>
      </c>
      <c r="J5" s="41">
        <v>6.7097426056980811E-2</v>
      </c>
      <c r="K5" s="41">
        <v>0</v>
      </c>
      <c r="L5" s="41">
        <v>0</v>
      </c>
      <c r="M5" s="41">
        <v>0</v>
      </c>
      <c r="N5" s="41">
        <v>7.0478200591801682E-2</v>
      </c>
      <c r="O5" s="41">
        <v>0</v>
      </c>
      <c r="P5" s="41">
        <v>0</v>
      </c>
      <c r="Q5" s="41">
        <v>0.23442026609471861</v>
      </c>
      <c r="R5" s="41">
        <v>0</v>
      </c>
      <c r="S5" s="41">
        <v>0</v>
      </c>
      <c r="T5" s="41">
        <v>0</v>
      </c>
      <c r="U5" s="41">
        <v>0</v>
      </c>
      <c r="V5" s="42"/>
      <c r="W5" s="42"/>
      <c r="X5" s="42"/>
      <c r="Y5" s="42"/>
      <c r="Z5" s="42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3"/>
      <c r="BE5" s="43"/>
      <c r="BF5" s="43"/>
      <c r="BG5" s="43"/>
      <c r="BH5" s="43"/>
      <c r="BI5" s="43"/>
      <c r="BJ5" s="43"/>
    </row>
    <row r="6" spans="1:62">
      <c r="A6" s="40" t="str">
        <f>Regiones!B6</f>
        <v>Calabria</v>
      </c>
      <c r="B6" s="41">
        <v>0</v>
      </c>
      <c r="C6" s="41">
        <v>0</v>
      </c>
      <c r="D6" s="41">
        <v>0.13003282950183165</v>
      </c>
      <c r="E6" s="41">
        <v>0.14225923306729785</v>
      </c>
      <c r="F6" s="41">
        <v>0</v>
      </c>
      <c r="G6" s="41">
        <v>0.14598433127434293</v>
      </c>
      <c r="H6" s="41">
        <v>0</v>
      </c>
      <c r="I6" s="41">
        <v>0</v>
      </c>
      <c r="J6" s="41">
        <v>0</v>
      </c>
      <c r="K6" s="41">
        <v>0</v>
      </c>
      <c r="L6" s="41">
        <v>0</v>
      </c>
      <c r="M6" s="41">
        <v>0</v>
      </c>
      <c r="N6" s="41">
        <v>0.15113704554389887</v>
      </c>
      <c r="O6" s="41">
        <v>0</v>
      </c>
      <c r="P6" s="41">
        <v>0</v>
      </c>
      <c r="Q6" s="41">
        <v>0.27305569164181753</v>
      </c>
      <c r="R6" s="41">
        <v>0</v>
      </c>
      <c r="S6" s="41">
        <v>0</v>
      </c>
      <c r="T6" s="41">
        <v>0</v>
      </c>
      <c r="U6" s="41">
        <v>0</v>
      </c>
      <c r="V6" s="42"/>
      <c r="W6" s="42"/>
      <c r="X6" s="42"/>
      <c r="Y6" s="42"/>
      <c r="Z6" s="42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3"/>
      <c r="BC6" s="43"/>
      <c r="BD6" s="43"/>
      <c r="BE6" s="43"/>
      <c r="BF6" s="43"/>
      <c r="BG6" s="43"/>
      <c r="BH6" s="43"/>
      <c r="BI6" s="43"/>
      <c r="BJ6" s="43"/>
    </row>
    <row r="7" spans="1:62">
      <c r="A7" s="40" t="str">
        <f>Regiones!B7</f>
        <v>Campania</v>
      </c>
      <c r="B7" s="41">
        <v>0.16111646292851448</v>
      </c>
      <c r="C7" s="41">
        <v>0</v>
      </c>
      <c r="D7" s="41">
        <v>0.24876027358614766</v>
      </c>
      <c r="E7" s="41">
        <v>0.18321811542957755</v>
      </c>
      <c r="F7" s="41">
        <v>0.26165171965566009</v>
      </c>
      <c r="G7" s="41">
        <v>0</v>
      </c>
      <c r="H7" s="41">
        <v>0</v>
      </c>
      <c r="I7" s="41">
        <v>0</v>
      </c>
      <c r="J7" s="41">
        <v>0.15373327163455075</v>
      </c>
      <c r="K7" s="41">
        <v>0</v>
      </c>
      <c r="L7" s="41">
        <v>0</v>
      </c>
      <c r="M7" s="41">
        <v>0</v>
      </c>
      <c r="N7" s="41">
        <v>0.1567860616218677</v>
      </c>
      <c r="O7" s="41">
        <v>0</v>
      </c>
      <c r="P7" s="41">
        <v>0.18610325760356211</v>
      </c>
      <c r="Q7" s="41">
        <v>0</v>
      </c>
      <c r="R7" s="41">
        <v>0</v>
      </c>
      <c r="S7" s="41">
        <v>0</v>
      </c>
      <c r="T7" s="41">
        <v>0.18990237141277427</v>
      </c>
      <c r="U7" s="41">
        <v>0</v>
      </c>
      <c r="V7" s="42"/>
      <c r="W7" s="42"/>
      <c r="X7" s="42"/>
      <c r="Y7" s="42"/>
      <c r="Z7" s="42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  <c r="BA7" s="43"/>
      <c r="BB7" s="43"/>
      <c r="BC7" s="43"/>
      <c r="BD7" s="43"/>
      <c r="BE7" s="43"/>
      <c r="BF7" s="43"/>
      <c r="BG7" s="43"/>
      <c r="BH7" s="43"/>
      <c r="BI7" s="43"/>
      <c r="BJ7" s="43"/>
    </row>
    <row r="8" spans="1:62">
      <c r="A8" s="40" t="str">
        <f>Regiones!B8</f>
        <v>Emilia-Romagna</v>
      </c>
      <c r="B8" s="41">
        <v>0.16599123040127559</v>
      </c>
      <c r="C8" s="41">
        <v>0.18914362778152394</v>
      </c>
      <c r="D8" s="41">
        <v>0</v>
      </c>
      <c r="E8" s="41">
        <v>0</v>
      </c>
      <c r="F8" s="41">
        <v>0</v>
      </c>
      <c r="G8" s="41">
        <v>0</v>
      </c>
      <c r="H8" s="41">
        <v>0</v>
      </c>
      <c r="I8" s="41">
        <v>0.1385580044421664</v>
      </c>
      <c r="J8" s="41">
        <v>0.16339564061308212</v>
      </c>
      <c r="K8" s="41">
        <v>0.15892069306976722</v>
      </c>
      <c r="L8" s="41">
        <v>0.14321663779636942</v>
      </c>
      <c r="M8" s="41">
        <v>0.11117151039456936</v>
      </c>
      <c r="N8" s="41">
        <v>0</v>
      </c>
      <c r="O8" s="41">
        <v>0.16699470157622973</v>
      </c>
      <c r="P8" s="41">
        <v>0.1542894939562722</v>
      </c>
      <c r="Q8" s="41">
        <v>0</v>
      </c>
      <c r="R8" s="41">
        <v>0.12713829214497838</v>
      </c>
      <c r="S8" s="41">
        <v>7.6477777964666774E-2</v>
      </c>
      <c r="T8" s="41">
        <v>0.14823033984443049</v>
      </c>
      <c r="U8" s="41">
        <v>0.10442219144297391</v>
      </c>
      <c r="V8" s="42"/>
      <c r="W8" s="42"/>
      <c r="X8" s="42"/>
      <c r="Y8" s="42"/>
      <c r="Z8" s="42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3"/>
      <c r="BC8" s="43"/>
      <c r="BD8" s="43"/>
      <c r="BE8" s="43"/>
      <c r="BF8" s="43"/>
      <c r="BG8" s="43"/>
      <c r="BH8" s="43"/>
      <c r="BI8" s="43"/>
      <c r="BJ8" s="43"/>
    </row>
    <row r="9" spans="1:62">
      <c r="A9" s="40" t="str">
        <f>Regiones!B9</f>
        <v>Friuli-Venezia Giulia</v>
      </c>
      <c r="B9" s="41">
        <v>0</v>
      </c>
      <c r="C9" s="41">
        <v>0</v>
      </c>
      <c r="D9" s="41">
        <v>0</v>
      </c>
      <c r="E9" s="41">
        <v>0</v>
      </c>
      <c r="F9" s="41">
        <v>0</v>
      </c>
      <c r="G9" s="41">
        <v>0</v>
      </c>
      <c r="H9" s="41">
        <v>5.9715944300659789E-2</v>
      </c>
      <c r="I9" s="41">
        <v>0</v>
      </c>
      <c r="J9" s="41">
        <v>9.2205717326178535E-2</v>
      </c>
      <c r="K9" s="41">
        <v>0</v>
      </c>
      <c r="L9" s="41">
        <v>0.10049131481287228</v>
      </c>
      <c r="M9" s="41">
        <v>0.10046868370810352</v>
      </c>
      <c r="N9" s="41">
        <v>0</v>
      </c>
      <c r="O9" s="41">
        <v>0</v>
      </c>
      <c r="P9" s="41">
        <v>0</v>
      </c>
      <c r="Q9" s="41">
        <v>0</v>
      </c>
      <c r="R9" s="41">
        <v>5.2786509438877409E-2</v>
      </c>
      <c r="S9" s="41">
        <v>7.5496610768169811E-2</v>
      </c>
      <c r="T9" s="41">
        <v>0</v>
      </c>
      <c r="U9" s="41">
        <v>4.7590033341791342E-2</v>
      </c>
      <c r="V9" s="42"/>
      <c r="W9" s="42"/>
      <c r="X9" s="42"/>
      <c r="Y9" s="42"/>
      <c r="Z9" s="42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</row>
    <row r="10" spans="1:62">
      <c r="A10" s="40" t="str">
        <f>Regiones!B10</f>
        <v>Lazio</v>
      </c>
      <c r="B10" s="41">
        <v>0.14136410443794845</v>
      </c>
      <c r="C10" s="41">
        <v>0</v>
      </c>
      <c r="D10" s="41">
        <v>0.31240269741062787</v>
      </c>
      <c r="E10" s="41">
        <v>0.27307364805380363</v>
      </c>
      <c r="F10" s="41">
        <v>0</v>
      </c>
      <c r="G10" s="41">
        <v>0.26243203100597301</v>
      </c>
      <c r="H10" s="41">
        <v>0.14099351146429484</v>
      </c>
      <c r="I10" s="41">
        <v>0.18451050743208611</v>
      </c>
      <c r="J10" s="41">
        <v>0</v>
      </c>
      <c r="K10" s="41">
        <v>0</v>
      </c>
      <c r="L10" s="41">
        <v>0</v>
      </c>
      <c r="M10" s="41">
        <v>0.15743662494696647</v>
      </c>
      <c r="N10" s="41">
        <v>0.15279243487077618</v>
      </c>
      <c r="O10" s="41">
        <v>0</v>
      </c>
      <c r="P10" s="41">
        <v>0.17802075477024962</v>
      </c>
      <c r="Q10" s="41">
        <v>0</v>
      </c>
      <c r="R10" s="41">
        <v>0</v>
      </c>
      <c r="S10" s="41">
        <v>0.13770821769577088</v>
      </c>
      <c r="T10" s="41">
        <v>0.16389332808204135</v>
      </c>
      <c r="U10" s="41">
        <v>0</v>
      </c>
      <c r="V10" s="42"/>
      <c r="W10" s="42"/>
      <c r="X10" s="42"/>
      <c r="Y10" s="42"/>
      <c r="Z10" s="42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</row>
    <row r="11" spans="1:62">
      <c r="A11" s="40" t="str">
        <f>Regiones!B11</f>
        <v>Liguria</v>
      </c>
      <c r="B11" s="41">
        <v>0</v>
      </c>
      <c r="C11" s="41">
        <v>9.7345675228345488E-2</v>
      </c>
      <c r="D11" s="41">
        <v>0</v>
      </c>
      <c r="E11" s="41">
        <v>0</v>
      </c>
      <c r="F11" s="41">
        <v>0</v>
      </c>
      <c r="G11" s="41">
        <v>0</v>
      </c>
      <c r="H11" s="41">
        <v>7.1103916815514159E-2</v>
      </c>
      <c r="I11" s="41">
        <v>0</v>
      </c>
      <c r="J11" s="41">
        <v>0</v>
      </c>
      <c r="K11" s="41">
        <v>0</v>
      </c>
      <c r="L11" s="41">
        <v>8.5414144650111837E-2</v>
      </c>
      <c r="M11" s="41">
        <v>0</v>
      </c>
      <c r="N11" s="41">
        <v>0</v>
      </c>
      <c r="O11" s="41">
        <v>6.3746324884601135E-2</v>
      </c>
      <c r="P11" s="41">
        <v>9.4493492455927364E-2</v>
      </c>
      <c r="Q11" s="41">
        <v>0</v>
      </c>
      <c r="R11" s="41">
        <v>0.11330126256925027</v>
      </c>
      <c r="S11" s="41">
        <v>6.5506927040407267E-2</v>
      </c>
      <c r="T11" s="41">
        <v>0</v>
      </c>
      <c r="U11" s="41">
        <v>0.10115912422443567</v>
      </c>
      <c r="V11" s="42"/>
      <c r="W11" s="42"/>
      <c r="X11" s="42"/>
      <c r="Y11" s="42"/>
      <c r="Z11" s="42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  <c r="BA11" s="43"/>
      <c r="BB11" s="43"/>
      <c r="BC11" s="43"/>
      <c r="BD11" s="43"/>
      <c r="BE11" s="43"/>
      <c r="BF11" s="43"/>
      <c r="BG11" s="43"/>
      <c r="BH11" s="43"/>
      <c r="BI11" s="43"/>
      <c r="BJ11" s="43"/>
    </row>
    <row r="12" spans="1:62">
      <c r="A12" s="40" t="str">
        <f>Regiones!B12</f>
        <v>Lombardy</v>
      </c>
      <c r="B12" s="41">
        <v>0</v>
      </c>
      <c r="C12" s="41">
        <v>0.25547109667136642</v>
      </c>
      <c r="D12" s="41">
        <v>0</v>
      </c>
      <c r="E12" s="41">
        <v>0</v>
      </c>
      <c r="F12" s="41">
        <v>0</v>
      </c>
      <c r="G12" s="41">
        <v>0</v>
      </c>
      <c r="H12" s="41">
        <v>0.16887507746145153</v>
      </c>
      <c r="I12" s="41">
        <v>0.23896121647018623</v>
      </c>
      <c r="J12" s="41">
        <v>0</v>
      </c>
      <c r="K12" s="41">
        <v>0.2326906894900535</v>
      </c>
      <c r="L12" s="41">
        <v>0</v>
      </c>
      <c r="M12" s="41">
        <v>0.23052344081459483</v>
      </c>
      <c r="N12" s="41">
        <v>0</v>
      </c>
      <c r="O12" s="41">
        <v>0.24612102386001758</v>
      </c>
      <c r="P12" s="41">
        <v>0</v>
      </c>
      <c r="Q12" s="41">
        <v>0</v>
      </c>
      <c r="R12" s="41">
        <v>0.20785067991177644</v>
      </c>
      <c r="S12" s="41">
        <v>0.17864671813589447</v>
      </c>
      <c r="T12" s="41">
        <v>0</v>
      </c>
      <c r="U12" s="41">
        <v>0.2094310561897266</v>
      </c>
      <c r="V12" s="42"/>
      <c r="W12" s="42"/>
      <c r="X12" s="42"/>
      <c r="Y12" s="42"/>
      <c r="Z12" s="42"/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43"/>
      <c r="BA12" s="43"/>
      <c r="BB12" s="43"/>
      <c r="BC12" s="43"/>
      <c r="BD12" s="43"/>
      <c r="BE12" s="43"/>
      <c r="BF12" s="43"/>
      <c r="BG12" s="43"/>
      <c r="BH12" s="43"/>
      <c r="BI12" s="43"/>
      <c r="BJ12" s="43"/>
    </row>
    <row r="13" spans="1:62">
      <c r="A13" s="40" t="str">
        <f>Regiones!B13</f>
        <v>Marche</v>
      </c>
      <c r="B13" s="41">
        <v>7.8046106829657194E-2</v>
      </c>
      <c r="C13" s="41">
        <v>0</v>
      </c>
      <c r="D13" s="41">
        <v>0</v>
      </c>
      <c r="E13" s="41">
        <v>0</v>
      </c>
      <c r="F13" s="41">
        <v>0</v>
      </c>
      <c r="G13" s="41">
        <v>0</v>
      </c>
      <c r="H13" s="41">
        <v>5.3878996099588086E-2</v>
      </c>
      <c r="I13" s="41">
        <v>0.12330428839911156</v>
      </c>
      <c r="J13" s="41">
        <v>9.1700523166053219E-2</v>
      </c>
      <c r="K13" s="41">
        <v>0</v>
      </c>
      <c r="L13" s="41">
        <v>0.11947979598953298</v>
      </c>
      <c r="M13" s="41">
        <v>0</v>
      </c>
      <c r="N13" s="41">
        <v>0.12347135141846173</v>
      </c>
      <c r="O13" s="41">
        <v>0</v>
      </c>
      <c r="P13" s="41">
        <v>9.5316262205426244E-2</v>
      </c>
      <c r="Q13" s="41">
        <v>0</v>
      </c>
      <c r="R13" s="41">
        <v>0</v>
      </c>
      <c r="S13" s="41">
        <v>5.4810802931166913E-2</v>
      </c>
      <c r="T13" s="41">
        <v>4.9230862448970319E-2</v>
      </c>
      <c r="U13" s="41">
        <v>7.8536646071147478E-2</v>
      </c>
      <c r="V13" s="42"/>
      <c r="W13" s="42"/>
      <c r="X13" s="42"/>
      <c r="Y13" s="42"/>
      <c r="Z13" s="42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3"/>
      <c r="BD13" s="43"/>
      <c r="BE13" s="43"/>
      <c r="BF13" s="43"/>
      <c r="BG13" s="43"/>
      <c r="BH13" s="43"/>
      <c r="BI13" s="43"/>
      <c r="BJ13" s="43"/>
    </row>
    <row r="14" spans="1:62">
      <c r="A14" s="40" t="str">
        <f>Regiones!B14</f>
        <v>Molise</v>
      </c>
      <c r="B14" s="41">
        <v>3.2902604305075737E-2</v>
      </c>
      <c r="C14" s="41">
        <v>0</v>
      </c>
      <c r="D14" s="41">
        <v>9.406247844976208E-2</v>
      </c>
      <c r="E14" s="41">
        <v>8.9725641876776979E-2</v>
      </c>
      <c r="F14" s="41">
        <v>0.14505685859337317</v>
      </c>
      <c r="G14" s="41">
        <v>4.2931755836462193E-2</v>
      </c>
      <c r="H14" s="41">
        <v>0</v>
      </c>
      <c r="I14" s="41">
        <v>0</v>
      </c>
      <c r="J14" s="41">
        <v>1.8645485304793402E-2</v>
      </c>
      <c r="K14" s="41">
        <v>0</v>
      </c>
      <c r="L14" s="41">
        <v>0</v>
      </c>
      <c r="M14" s="41">
        <v>7.012356809503606E-2</v>
      </c>
      <c r="N14" s="41">
        <v>0</v>
      </c>
      <c r="O14" s="41">
        <v>0</v>
      </c>
      <c r="P14" s="41">
        <v>0</v>
      </c>
      <c r="Q14" s="41">
        <v>0</v>
      </c>
      <c r="R14" s="41">
        <v>0</v>
      </c>
      <c r="S14" s="41">
        <v>0</v>
      </c>
      <c r="T14" s="41">
        <v>9.5515447129840725E-2</v>
      </c>
      <c r="U14" s="41">
        <v>0</v>
      </c>
      <c r="V14" s="42"/>
      <c r="W14" s="42"/>
      <c r="X14" s="42"/>
      <c r="Y14" s="42"/>
      <c r="Z14" s="42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  <c r="AY14" s="43"/>
      <c r="AZ14" s="43"/>
      <c r="BA14" s="43"/>
      <c r="BB14" s="43"/>
      <c r="BC14" s="43"/>
      <c r="BD14" s="43"/>
      <c r="BE14" s="43"/>
      <c r="BF14" s="43"/>
      <c r="BG14" s="43"/>
      <c r="BH14" s="43"/>
      <c r="BI14" s="43"/>
      <c r="BJ14" s="43"/>
    </row>
    <row r="15" spans="1:62">
      <c r="A15" s="40" t="str">
        <f>Regiones!B15</f>
        <v>Piedmont</v>
      </c>
      <c r="B15" s="41">
        <v>0</v>
      </c>
      <c r="C15" s="41">
        <v>0.11429534726904922</v>
      </c>
      <c r="D15" s="41">
        <v>0</v>
      </c>
      <c r="E15" s="41">
        <v>0</v>
      </c>
      <c r="F15" s="41">
        <v>0</v>
      </c>
      <c r="G15" s="41">
        <v>0</v>
      </c>
      <c r="H15" s="41">
        <v>0.10700843874166151</v>
      </c>
      <c r="I15" s="41">
        <v>0</v>
      </c>
      <c r="J15" s="41">
        <v>0</v>
      </c>
      <c r="K15" s="41">
        <v>0.10818638686012617</v>
      </c>
      <c r="L15" s="41">
        <v>0.13951901895800434</v>
      </c>
      <c r="M15" s="41">
        <v>0</v>
      </c>
      <c r="N15" s="41">
        <v>0</v>
      </c>
      <c r="O15" s="41">
        <v>0</v>
      </c>
      <c r="P15" s="41">
        <v>0</v>
      </c>
      <c r="Q15" s="41">
        <v>0</v>
      </c>
      <c r="R15" s="41">
        <v>0.15524218058039979</v>
      </c>
      <c r="S15" s="41">
        <v>0.12228286769941522</v>
      </c>
      <c r="T15" s="41">
        <v>0</v>
      </c>
      <c r="U15" s="41">
        <v>0.1459887222966563</v>
      </c>
      <c r="V15" s="42"/>
      <c r="W15" s="42"/>
      <c r="X15" s="42"/>
      <c r="Y15" s="42"/>
      <c r="Z15" s="42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43"/>
      <c r="AO15" s="43"/>
      <c r="AP15" s="43"/>
      <c r="AQ15" s="43"/>
      <c r="AR15" s="43"/>
      <c r="AS15" s="43"/>
      <c r="AT15" s="43"/>
      <c r="AU15" s="43"/>
      <c r="AV15" s="43"/>
      <c r="AW15" s="43"/>
      <c r="AX15" s="43"/>
      <c r="AY15" s="43"/>
      <c r="AZ15" s="43"/>
      <c r="BA15" s="43"/>
      <c r="BB15" s="43"/>
      <c r="BC15" s="43"/>
      <c r="BD15" s="43"/>
      <c r="BE15" s="43"/>
      <c r="BF15" s="43"/>
      <c r="BG15" s="43"/>
      <c r="BH15" s="43"/>
      <c r="BI15" s="43"/>
      <c r="BJ15" s="43"/>
    </row>
    <row r="16" spans="1:62">
      <c r="A16" s="40" t="str">
        <f>Regiones!B16</f>
        <v>Sardinia</v>
      </c>
      <c r="B16" s="41">
        <v>0</v>
      </c>
      <c r="C16" s="41">
        <v>0</v>
      </c>
      <c r="D16" s="41">
        <v>0</v>
      </c>
      <c r="E16" s="41">
        <v>0</v>
      </c>
      <c r="F16" s="41">
        <v>0</v>
      </c>
      <c r="G16" s="41">
        <v>0</v>
      </c>
      <c r="H16" s="41">
        <v>0</v>
      </c>
      <c r="I16" s="41">
        <v>0</v>
      </c>
      <c r="J16" s="41">
        <v>0</v>
      </c>
      <c r="K16" s="41">
        <v>0</v>
      </c>
      <c r="L16" s="41">
        <v>0</v>
      </c>
      <c r="M16" s="41">
        <v>0</v>
      </c>
      <c r="N16" s="41">
        <v>0</v>
      </c>
      <c r="O16" s="41">
        <v>0</v>
      </c>
      <c r="P16" s="41">
        <v>0</v>
      </c>
      <c r="Q16" s="41">
        <v>0</v>
      </c>
      <c r="R16" s="41">
        <v>0</v>
      </c>
      <c r="S16" s="41">
        <v>0</v>
      </c>
      <c r="T16" s="41">
        <v>0</v>
      </c>
      <c r="U16" s="41">
        <v>0</v>
      </c>
      <c r="V16" s="42"/>
      <c r="W16" s="42"/>
      <c r="X16" s="42"/>
      <c r="Y16" s="42"/>
      <c r="Z16" s="42"/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/>
      <c r="AL16" s="43"/>
      <c r="AM16" s="43"/>
      <c r="AN16" s="43"/>
      <c r="AO16" s="43"/>
      <c r="AP16" s="43"/>
      <c r="AQ16" s="43"/>
      <c r="AR16" s="43"/>
      <c r="AS16" s="43"/>
      <c r="AT16" s="43"/>
      <c r="AU16" s="43"/>
      <c r="AV16" s="43"/>
      <c r="AW16" s="43"/>
      <c r="AX16" s="43"/>
      <c r="AY16" s="43"/>
      <c r="AZ16" s="43"/>
      <c r="BA16" s="43"/>
      <c r="BB16" s="43"/>
      <c r="BC16" s="43"/>
      <c r="BD16" s="43"/>
      <c r="BE16" s="43"/>
      <c r="BF16" s="43"/>
      <c r="BG16" s="43"/>
      <c r="BH16" s="43"/>
      <c r="BI16" s="43"/>
      <c r="BJ16" s="43"/>
    </row>
    <row r="17" spans="1:62">
      <c r="A17" s="40" t="str">
        <f>Regiones!B17</f>
        <v>Sicily</v>
      </c>
      <c r="B17" s="41">
        <v>0</v>
      </c>
      <c r="C17" s="41">
        <v>0</v>
      </c>
      <c r="D17" s="41">
        <v>0</v>
      </c>
      <c r="E17" s="41">
        <v>0</v>
      </c>
      <c r="F17" s="41">
        <v>0.29011780479230875</v>
      </c>
      <c r="G17" s="41">
        <v>0</v>
      </c>
      <c r="H17" s="41">
        <v>0</v>
      </c>
      <c r="I17" s="41">
        <v>0</v>
      </c>
      <c r="J17" s="41">
        <v>0</v>
      </c>
      <c r="K17" s="41">
        <v>0</v>
      </c>
      <c r="L17" s="41">
        <v>0</v>
      </c>
      <c r="M17" s="41">
        <v>0</v>
      </c>
      <c r="N17" s="41">
        <v>0</v>
      </c>
      <c r="O17" s="41">
        <v>0</v>
      </c>
      <c r="P17" s="41">
        <v>0</v>
      </c>
      <c r="Q17" s="41">
        <v>0</v>
      </c>
      <c r="R17" s="41">
        <v>0</v>
      </c>
      <c r="S17" s="41">
        <v>0</v>
      </c>
      <c r="T17" s="41">
        <v>0</v>
      </c>
      <c r="U17" s="41">
        <v>0</v>
      </c>
      <c r="V17" s="42"/>
      <c r="W17" s="42"/>
      <c r="X17" s="42"/>
      <c r="Y17" s="42"/>
      <c r="Z17" s="42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  <c r="BF17" s="43"/>
      <c r="BG17" s="43"/>
      <c r="BH17" s="43"/>
      <c r="BI17" s="43"/>
      <c r="BJ17" s="43"/>
    </row>
    <row r="18" spans="1:62">
      <c r="A18" s="40" t="str">
        <f>Regiones!B18</f>
        <v>Trentino-South Tyrol</v>
      </c>
      <c r="B18" s="41">
        <v>0</v>
      </c>
      <c r="C18" s="41">
        <v>0.13133697051431373</v>
      </c>
      <c r="D18" s="41">
        <v>0</v>
      </c>
      <c r="E18" s="41">
        <v>0</v>
      </c>
      <c r="F18" s="41">
        <v>0</v>
      </c>
      <c r="G18" s="41">
        <v>0</v>
      </c>
      <c r="H18" s="41">
        <v>5.2799092334050231E-2</v>
      </c>
      <c r="I18" s="41">
        <v>5.367162139073979E-2</v>
      </c>
      <c r="J18" s="41">
        <v>0</v>
      </c>
      <c r="K18" s="41">
        <v>0.12001338905909317</v>
      </c>
      <c r="L18" s="41">
        <v>6.7317642255908958E-2</v>
      </c>
      <c r="M18" s="41">
        <v>0</v>
      </c>
      <c r="N18" s="41">
        <v>0</v>
      </c>
      <c r="O18" s="41">
        <v>0.12166330809762241</v>
      </c>
      <c r="P18" s="41">
        <v>0</v>
      </c>
      <c r="Q18" s="41">
        <v>0</v>
      </c>
      <c r="R18" s="41">
        <v>0</v>
      </c>
      <c r="S18" s="41">
        <v>7.3576326397882919E-2</v>
      </c>
      <c r="T18" s="41">
        <v>0</v>
      </c>
      <c r="U18" s="41">
        <v>5.1437349594258039E-2</v>
      </c>
      <c r="V18" s="42"/>
      <c r="W18" s="42"/>
      <c r="X18" s="42"/>
      <c r="Y18" s="42"/>
      <c r="Z18" s="42"/>
      <c r="AA18" s="43"/>
      <c r="AB18" s="43"/>
      <c r="AC18" s="43"/>
      <c r="AD18" s="43"/>
      <c r="AE18" s="43"/>
      <c r="AF18" s="43"/>
      <c r="AG18" s="43"/>
      <c r="AH18" s="43"/>
      <c r="AI18" s="43"/>
      <c r="AJ18" s="43"/>
      <c r="AK18" s="43"/>
      <c r="AL18" s="43"/>
      <c r="AM18" s="43"/>
      <c r="AN18" s="43"/>
      <c r="AO18" s="43"/>
      <c r="AP18" s="43"/>
      <c r="AQ18" s="43"/>
      <c r="AR18" s="43"/>
      <c r="AS18" s="43"/>
      <c r="AT18" s="43"/>
      <c r="AU18" s="43"/>
      <c r="AV18" s="43"/>
      <c r="AW18" s="43"/>
      <c r="AX18" s="43"/>
      <c r="AY18" s="43"/>
      <c r="AZ18" s="43"/>
      <c r="BA18" s="43"/>
      <c r="BB18" s="43"/>
      <c r="BC18" s="43"/>
      <c r="BD18" s="43"/>
      <c r="BE18" s="43"/>
      <c r="BF18" s="43"/>
      <c r="BG18" s="43"/>
      <c r="BH18" s="43"/>
      <c r="BI18" s="43"/>
      <c r="BJ18" s="43"/>
    </row>
    <row r="19" spans="1:62">
      <c r="A19" s="40" t="str">
        <f>Regiones!B19</f>
        <v>Tuscany</v>
      </c>
      <c r="B19" s="41">
        <v>0.13749003454690406</v>
      </c>
      <c r="C19" s="41">
        <v>0</v>
      </c>
      <c r="D19" s="41">
        <v>0</v>
      </c>
      <c r="E19" s="41">
        <v>0</v>
      </c>
      <c r="F19" s="41">
        <v>0</v>
      </c>
      <c r="G19" s="41">
        <v>0</v>
      </c>
      <c r="H19" s="41">
        <v>6.6818475923158246E-2</v>
      </c>
      <c r="I19" s="41">
        <v>0.14851870835468992</v>
      </c>
      <c r="J19" s="41">
        <v>0.14302230637407859</v>
      </c>
      <c r="K19" s="41">
        <v>0.13466697039995165</v>
      </c>
      <c r="L19" s="41">
        <v>0.14223500043943332</v>
      </c>
      <c r="M19" s="41">
        <v>9.9842225286380995E-2</v>
      </c>
      <c r="N19" s="41">
        <v>0</v>
      </c>
      <c r="O19" s="41">
        <v>0.17609559259921956</v>
      </c>
      <c r="P19" s="41">
        <v>0.13005408501147442</v>
      </c>
      <c r="Q19" s="41">
        <v>0</v>
      </c>
      <c r="R19" s="41">
        <v>0.141335683645647</v>
      </c>
      <c r="S19" s="41">
        <v>0</v>
      </c>
      <c r="T19" s="41">
        <v>0.11276897092349523</v>
      </c>
      <c r="U19" s="41">
        <v>0.10838183219850568</v>
      </c>
      <c r="V19" s="42"/>
      <c r="W19" s="42"/>
      <c r="X19" s="42"/>
      <c r="Y19" s="42"/>
      <c r="Z19" s="42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3"/>
      <c r="AZ19" s="43"/>
      <c r="BA19" s="43"/>
      <c r="BB19" s="43"/>
      <c r="BC19" s="43"/>
      <c r="BD19" s="43"/>
      <c r="BE19" s="43"/>
      <c r="BF19" s="43"/>
      <c r="BG19" s="43"/>
      <c r="BH19" s="43"/>
      <c r="BI19" s="43"/>
      <c r="BJ19" s="43"/>
    </row>
    <row r="20" spans="1:62">
      <c r="A20" s="40" t="str">
        <f>Regiones!B20</f>
        <v>Umbria</v>
      </c>
      <c r="B20" s="41">
        <v>5.1139383470635132E-2</v>
      </c>
      <c r="C20" s="41">
        <v>0</v>
      </c>
      <c r="D20" s="41">
        <v>0</v>
      </c>
      <c r="E20" s="41">
        <v>0</v>
      </c>
      <c r="F20" s="41">
        <v>0</v>
      </c>
      <c r="G20" s="41">
        <v>0.14997694525720381</v>
      </c>
      <c r="H20" s="41">
        <v>5.2753526774322893E-2</v>
      </c>
      <c r="I20" s="41">
        <v>0</v>
      </c>
      <c r="J20" s="41">
        <v>5.8629409658689693E-2</v>
      </c>
      <c r="K20" s="41">
        <v>0</v>
      </c>
      <c r="L20" s="41">
        <v>0</v>
      </c>
      <c r="M20" s="41">
        <v>3.0477699406024607E-2</v>
      </c>
      <c r="N20" s="41">
        <v>0.11484263455211373</v>
      </c>
      <c r="O20" s="41">
        <v>0</v>
      </c>
      <c r="P20" s="41">
        <v>7.2496501211972111E-2</v>
      </c>
      <c r="Q20" s="41">
        <v>0</v>
      </c>
      <c r="R20" s="41">
        <v>0</v>
      </c>
      <c r="S20" s="41">
        <v>4.039885848205025E-2</v>
      </c>
      <c r="T20" s="41">
        <v>0</v>
      </c>
      <c r="U20" s="41">
        <v>7.6481673328021485E-2</v>
      </c>
      <c r="V20" s="42"/>
      <c r="W20" s="42"/>
      <c r="X20" s="42"/>
      <c r="Y20" s="42"/>
      <c r="Z20" s="42"/>
      <c r="AA20" s="43"/>
      <c r="AB20" s="43"/>
      <c r="AC20" s="43"/>
      <c r="AD20" s="43"/>
      <c r="AE20" s="43"/>
      <c r="AF20" s="43"/>
      <c r="AG20" s="43"/>
      <c r="AH20" s="43"/>
      <c r="AI20" s="43"/>
      <c r="AJ20" s="43"/>
      <c r="AK20" s="43"/>
      <c r="AL20" s="43"/>
      <c r="AM20" s="43"/>
      <c r="AN20" s="43"/>
      <c r="AO20" s="43"/>
      <c r="AP20" s="43"/>
      <c r="AQ20" s="43"/>
      <c r="AR20" s="43"/>
      <c r="AS20" s="43"/>
      <c r="AT20" s="43"/>
      <c r="AU20" s="43"/>
      <c r="AV20" s="43"/>
      <c r="AW20" s="43"/>
      <c r="AX20" s="43"/>
      <c r="AY20" s="43"/>
      <c r="AZ20" s="43"/>
      <c r="BA20" s="43"/>
      <c r="BB20" s="43"/>
      <c r="BC20" s="43"/>
      <c r="BD20" s="43"/>
      <c r="BE20" s="43"/>
      <c r="BF20" s="43"/>
      <c r="BG20" s="43"/>
      <c r="BH20" s="43"/>
      <c r="BI20" s="43"/>
      <c r="BJ20" s="43"/>
    </row>
    <row r="21" spans="1:62" ht="15.75" customHeight="1">
      <c r="A21" s="40" t="str">
        <f>Regiones!B21</f>
        <v>Veneto</v>
      </c>
      <c r="B21" s="41">
        <v>0</v>
      </c>
      <c r="C21" s="41">
        <v>0.21240728253540123</v>
      </c>
      <c r="D21" s="41">
        <v>0</v>
      </c>
      <c r="E21" s="41">
        <v>0</v>
      </c>
      <c r="F21" s="41">
        <v>0</v>
      </c>
      <c r="G21" s="41">
        <v>0</v>
      </c>
      <c r="H21" s="41">
        <v>8.9830222724455941E-2</v>
      </c>
      <c r="I21" s="41">
        <v>0.11247565351101999</v>
      </c>
      <c r="J21" s="41">
        <v>0</v>
      </c>
      <c r="K21" s="41">
        <v>0.1860846765008066</v>
      </c>
      <c r="L21" s="41">
        <v>0.15045807380778903</v>
      </c>
      <c r="M21" s="41">
        <v>0.13148334747560458</v>
      </c>
      <c r="N21" s="41">
        <v>0</v>
      </c>
      <c r="O21" s="41">
        <v>0.19493388947716808</v>
      </c>
      <c r="P21" s="41">
        <v>0</v>
      </c>
      <c r="Q21" s="41">
        <v>0</v>
      </c>
      <c r="R21" s="41">
        <v>0.11927979715531165</v>
      </c>
      <c r="S21" s="41">
        <v>0.10407240453243179</v>
      </c>
      <c r="T21" s="41">
        <v>0.17337594958759686</v>
      </c>
      <c r="U21" s="41">
        <v>0</v>
      </c>
      <c r="V21" s="42"/>
      <c r="W21" s="42"/>
      <c r="X21" s="42"/>
      <c r="Y21" s="42"/>
      <c r="Z21" s="42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43"/>
      <c r="AP21" s="43"/>
      <c r="AQ21" s="43"/>
      <c r="AR21" s="43"/>
      <c r="AS21" s="43"/>
      <c r="AT21" s="43"/>
      <c r="AU21" s="43"/>
      <c r="AV21" s="43"/>
      <c r="AW21" s="43"/>
      <c r="AX21" s="43"/>
      <c r="AY21" s="43"/>
      <c r="AZ21" s="43"/>
      <c r="BA21" s="43"/>
      <c r="BB21" s="43"/>
      <c r="BC21" s="43"/>
      <c r="BD21" s="43"/>
      <c r="BE21" s="43"/>
      <c r="BF21" s="43"/>
      <c r="BG21" s="43"/>
      <c r="BH21" s="43"/>
      <c r="BI21" s="43"/>
      <c r="BJ21" s="43"/>
    </row>
    <row r="22" spans="1:62" ht="15.75" customHeight="1"/>
    <row r="23" spans="1:62" ht="15.75" customHeight="1"/>
    <row r="24" spans="1:62" ht="15.75" customHeight="1"/>
    <row r="25" spans="1:62" ht="15.75" customHeight="1"/>
    <row r="26" spans="1:62" ht="15.75" customHeight="1"/>
    <row r="27" spans="1:62" ht="15.75" customHeight="1"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spans="1:62" ht="15.75" customHeight="1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spans="1:62" ht="15.75" customHeight="1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spans="1:62" ht="15.75" customHeight="1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spans="1:62" ht="15.75" customHeight="1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spans="1:62" ht="15.75" customHeight="1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spans="2:25" ht="15.75" customHeight="1">
      <c r="V33" s="8"/>
      <c r="W33" s="8"/>
      <c r="X33" s="8"/>
      <c r="Y33" s="8"/>
    </row>
    <row r="34" spans="2:25" ht="15.75" customHeight="1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spans="2:25" ht="15.75" customHeight="1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spans="2:25" ht="15.75" customHeight="1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spans="2:25" ht="15.75" customHeight="1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spans="2:25" ht="15.75" customHeight="1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spans="2:25" ht="15.75" customHeight="1"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spans="2:25" ht="15.75" customHeight="1"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spans="2:25" ht="15.75" customHeight="1"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spans="2:25" ht="15.75" customHeight="1"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 spans="2:25" ht="15.75" customHeight="1"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 spans="2:25" ht="15.75" customHeight="1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 spans="2:25" ht="15.75" customHeight="1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 spans="2:25" ht="15.75" customHeight="1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 spans="2:25" ht="15.75" customHeight="1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 spans="2:25" ht="15.75" customHeight="1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spans="2:25" ht="15.75" customHeight="1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 spans="2:25" ht="15.75" customHeight="1"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spans="2:25" ht="15.75" customHeight="1"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spans="2:25" ht="15.75" customHeight="1"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spans="2:25" ht="15.75" customHeight="1"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spans="2:25" ht="15.75" customHeight="1"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spans="2:25" ht="15.75" customHeight="1"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spans="2:25" ht="15.75" customHeight="1"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spans="2:25" ht="15.75" customHeight="1"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spans="2:25" ht="15.75" customHeight="1"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spans="2:25" ht="15.75" customHeight="1"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spans="2:25" ht="15.75" customHeight="1"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spans="2:25" ht="15.75" customHeight="1"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spans="2:25" ht="15.75" customHeight="1"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spans="2:25" ht="15.75" customHeight="1"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spans="2:25" ht="15.75" customHeight="1"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spans="2:25" ht="15.75" customHeight="1"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spans="2:25" ht="15.75" customHeight="1"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spans="2:25" ht="15.75" customHeight="1"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spans="2:25" ht="15.75" customHeight="1"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spans="2:25" ht="15.75" customHeight="1"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spans="2:25" ht="15.75" customHeight="1"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spans="2:25" ht="15.75" customHeight="1"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 spans="2:25" ht="15.75" customHeight="1"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spans="2:25" ht="15.75" customHeight="1"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spans="2:25" ht="15.75" customHeight="1"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spans="2:25" ht="15.75" customHeight="1"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 spans="2:25" ht="15.75" customHeight="1"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 spans="2:25" ht="15.75" customHeight="1"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 spans="2:25" ht="15.75" customHeight="1"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spans="2:25" ht="15.75" customHeight="1"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 spans="2:25" ht="15.75" customHeight="1"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 spans="2:25" ht="15.75" customHeight="1"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 spans="2:25" ht="15.75" customHeight="1"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 spans="2:25" ht="15.75" customHeight="1"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 spans="2:25" ht="15.75" customHeight="1"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 spans="2:25" ht="15.75" customHeight="1"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 spans="2:25" ht="15.75" customHeight="1"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 spans="2:25" ht="15.75" customHeight="1"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 spans="2:25" ht="15.75" customHeight="1"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 spans="2:25" ht="15.75" customHeight="1"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 spans="2:25" ht="15.75" customHeight="1"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 spans="2:25" ht="15.75" customHeight="1"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 spans="2:25" ht="15.75" customHeight="1"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 spans="2:25" ht="15.75" customHeight="1"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 spans="2:25" ht="15.75" customHeight="1"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 spans="2:25" ht="15.75" customHeight="1"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 spans="2:25" ht="15.75" customHeight="1"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 spans="2:25" ht="15.75" customHeight="1"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 spans="2:25" ht="15.75" customHeight="1"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 spans="2:25" ht="15.75" customHeight="1"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 spans="2:25" ht="15.75" customHeight="1"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 spans="2:25" ht="15.75" customHeight="1"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 spans="2:25" ht="15.75" customHeight="1"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 spans="2:25" ht="15.75" customHeight="1"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 spans="2:25" ht="15.75" customHeight="1"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 spans="2:25" ht="15.75" customHeight="1"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 spans="2:25" ht="15.75" customHeight="1"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 spans="2:25" ht="15.75" customHeight="1"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 spans="2:25" ht="15.75" customHeight="1"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 spans="2:25" ht="15.75" customHeight="1"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 spans="2:25" ht="15.75" customHeight="1"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 spans="2:25" ht="15.75" customHeight="1"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 spans="2:25" ht="15.75" customHeight="1"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 spans="2:25" ht="15.75" customHeight="1"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 spans="2:25" ht="15.75" customHeight="1"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 spans="2:25" ht="15.75" customHeight="1"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 spans="2:25" ht="15.75" customHeight="1"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 spans="2:25" ht="15.75" customHeight="1"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 spans="2:25" ht="15.75" customHeight="1"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 spans="2:25" ht="15.75" customHeight="1"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 spans="2:25" ht="15.75" customHeight="1"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 spans="2:25" ht="15.75" customHeight="1"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 spans="2:25" ht="15.75" customHeight="1"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 spans="2:25" ht="15.75" customHeight="1"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 spans="2:25" ht="15.75" customHeight="1"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 spans="2:25" ht="15.75" customHeight="1"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 spans="2:25" ht="15.75" customHeight="1"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 spans="2:25" ht="15.75" customHeight="1"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 spans="2:25" ht="15.75" customHeight="1"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 spans="2:25" ht="15.75" customHeight="1"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 spans="2:25" ht="15.75" customHeight="1"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 spans="2:25" ht="15.75" customHeight="1"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 spans="2:25" ht="15.75" customHeight="1"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 spans="2:25" ht="15.75" customHeight="1"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 spans="2:25" ht="15.75" customHeight="1"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 spans="2:25" ht="15.75" customHeight="1"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 spans="2:25" ht="15.75" customHeight="1"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 spans="2:25" ht="15.75" customHeight="1"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 spans="2:25" ht="15.75" customHeight="1"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 spans="2:25" ht="15.75" customHeight="1"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 spans="2:25" ht="15.75" customHeight="1"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 spans="2:25" ht="15.75" customHeight="1"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 spans="2:25" ht="15.75" customHeight="1"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 spans="2:25" ht="15.75" customHeight="1"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 spans="2:25" ht="15.75" customHeight="1"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 spans="2:25" ht="15.75" customHeight="1"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 spans="2:25" ht="15.75" customHeight="1"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 spans="2:25" ht="15.75" customHeight="1"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 spans="2:25" ht="15.75" customHeight="1"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 spans="2:25" ht="15.75" customHeight="1"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 spans="2:25" ht="15.75" customHeight="1"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 spans="2:25" ht="15.75" customHeight="1"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 spans="2:25" ht="15.75" customHeight="1"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 spans="2:25" ht="15.75" customHeight="1"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 spans="2:25" ht="15.75" customHeight="1"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 spans="2:25" ht="15.75" customHeight="1"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 spans="2:25" ht="15.75" customHeight="1"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 spans="2:25" ht="15.75" customHeight="1"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 spans="2:25" ht="15.75" customHeight="1"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 spans="2:25" ht="15.75" customHeight="1"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 spans="2:25" ht="15.75" customHeight="1"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 spans="2:25" ht="15.75" customHeight="1"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 spans="2:25" ht="15.75" customHeight="1"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 spans="2:25" ht="15.75" customHeight="1"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 spans="2:25" ht="15.75" customHeight="1"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 spans="2:25" ht="15.75" customHeight="1"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 spans="2:25" ht="15.75" customHeight="1"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 spans="2:25" ht="15.75" customHeight="1"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 spans="2:25" ht="15.75" customHeight="1"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 spans="2:25" ht="15.75" customHeight="1"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 spans="2:25" ht="15.75" customHeight="1"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 spans="2:25" ht="15.75" customHeight="1"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 spans="2:25" ht="15.75" customHeight="1"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 spans="2:25" ht="15.75" customHeight="1"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 spans="2:25" ht="15.75" customHeight="1"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 spans="2:25" ht="15.75" customHeight="1"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 spans="2:25" ht="15.75" customHeight="1"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 spans="2:25" ht="15.75" customHeight="1"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 spans="2:25" ht="15.75" customHeight="1"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 spans="2:25" ht="15.75" customHeight="1"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 spans="2:25" ht="15.75" customHeight="1"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 spans="2:25" ht="15.75" customHeight="1"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 spans="2:25" ht="15.75" customHeight="1"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 spans="2:25" ht="15.75" customHeight="1"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 spans="2:25" ht="15.75" customHeight="1"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 spans="2:25" ht="15.75" customHeight="1"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 spans="2:25" ht="15.75" customHeight="1"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 spans="2:25" ht="15.75" customHeight="1"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 spans="2:25" ht="15.75" customHeight="1"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 spans="2:25" ht="15.75" customHeight="1"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 spans="2:25" ht="15.75" customHeight="1"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 spans="2:25" ht="15.75" customHeight="1"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 spans="2:25" ht="15.75" customHeight="1"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 spans="2:25" ht="15.75" customHeight="1"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 spans="2:25" ht="15.75" customHeight="1"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 spans="2:25" ht="15.75" customHeight="1"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 spans="2:25" ht="15.75" customHeight="1"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 spans="2:25" ht="15.75" customHeight="1"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 spans="2:25" ht="15.75" customHeight="1"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 spans="2:25" ht="15.75" customHeight="1"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 spans="2:25" ht="15.75" customHeight="1"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 spans="2:25" ht="15.75" customHeight="1"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 spans="2:25" ht="15.75" customHeight="1"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 spans="2:25" ht="15.75" customHeight="1"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 spans="2:25" ht="15.75" customHeight="1"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 spans="2:25" ht="15.75" customHeight="1"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 spans="2:25" ht="15.75" customHeight="1"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 spans="2:25" ht="15.75" customHeight="1"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 spans="2:25" ht="15.75" customHeight="1"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 spans="2:25" ht="15.75" customHeight="1"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 spans="2:25" ht="15.75" customHeight="1"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 spans="2:25" ht="15.75" customHeight="1"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 spans="2:25" ht="15.75" customHeight="1"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 spans="2:25" ht="15.75" customHeight="1"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 spans="2:25" ht="15.75" customHeight="1"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 spans="2:25" ht="15.75" customHeight="1"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 spans="2:25" ht="15.75" customHeight="1"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 spans="2:25" ht="15.75" customHeight="1"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 spans="2:25" ht="15.75" customHeight="1"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 spans="2:25" ht="15.75" customHeight="1"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 spans="2:25" ht="15.75" customHeight="1"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 spans="2:25" ht="15.75" customHeight="1"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 spans="2:25" ht="15.75" customHeight="1"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 spans="2:25" ht="15.75" customHeight="1"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 spans="2:25" ht="15.75" customHeight="1"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 spans="2:25" ht="15.75" customHeight="1"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 spans="2:25" ht="15.75" customHeight="1"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 spans="2:25" ht="15.75" customHeight="1"/>
    <row r="228" spans="2:25" ht="15.75" customHeight="1"/>
    <row r="229" spans="2:25" ht="15.75" customHeight="1"/>
    <row r="230" spans="2:25" ht="15.75" customHeight="1"/>
    <row r="231" spans="2:25" ht="15.75" customHeight="1"/>
    <row r="232" spans="2:25" ht="15.75" customHeight="1"/>
    <row r="233" spans="2:25" ht="15.75" customHeight="1"/>
    <row r="234" spans="2:25" ht="15.75" customHeight="1"/>
    <row r="235" spans="2:25" ht="15.75" customHeight="1"/>
    <row r="236" spans="2:25" ht="15.75" customHeight="1"/>
    <row r="237" spans="2:25" ht="15.75" customHeight="1"/>
    <row r="238" spans="2:25" ht="15.75" customHeight="1"/>
    <row r="239" spans="2:25" ht="15.75" customHeight="1"/>
    <row r="240" spans="2:25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00"/>
  <sheetViews>
    <sheetView workbookViewId="0">
      <selection activeCell="F16" sqref="F16"/>
    </sheetView>
  </sheetViews>
  <sheetFormatPr defaultColWidth="12.625" defaultRowHeight="15" customHeight="1"/>
  <cols>
    <col min="1" max="1" width="32.25" customWidth="1"/>
    <col min="2" max="2" width="27.375" customWidth="1"/>
    <col min="3" max="3" width="12.625" customWidth="1"/>
    <col min="4" max="4" width="21.875" customWidth="1"/>
    <col min="5" max="5" width="10.75" customWidth="1"/>
    <col min="6" max="6" width="7.625" customWidth="1"/>
  </cols>
  <sheetData>
    <row r="1" spans="1:4">
      <c r="A1" s="48" t="s">
        <v>92</v>
      </c>
      <c r="B1" s="49">
        <v>3780.82191780822</v>
      </c>
    </row>
    <row r="2" spans="1:4">
      <c r="A2" s="48" t="s">
        <v>93</v>
      </c>
      <c r="B2" s="50">
        <v>0.1</v>
      </c>
    </row>
    <row r="4" spans="1:4">
      <c r="A4" s="2" t="s">
        <v>94</v>
      </c>
      <c r="B4" s="2" t="s">
        <v>95</v>
      </c>
      <c r="C4" s="2" t="s">
        <v>96</v>
      </c>
      <c r="D4" s="2" t="s">
        <v>97</v>
      </c>
    </row>
    <row r="5" spans="1:4">
      <c r="A5" s="40">
        <f>Regiones!A2</f>
        <v>1</v>
      </c>
      <c r="B5" s="40" t="str">
        <f>+Regiones!B2</f>
        <v>Abruzzo</v>
      </c>
      <c r="C5" s="51">
        <v>0.27599025234186014</v>
      </c>
      <c r="D5" s="52">
        <f>+C5</f>
        <v>0.27599025234186014</v>
      </c>
    </row>
    <row r="6" spans="1:4">
      <c r="A6" s="40">
        <f>Regiones!A3</f>
        <v>2</v>
      </c>
      <c r="B6" s="40" t="str">
        <f>+Regiones!B3</f>
        <v>Aosta Valley</v>
      </c>
      <c r="C6" s="51">
        <v>0.47945685978820041</v>
      </c>
      <c r="D6" s="52">
        <f t="shared" ref="D6:D24" si="0">+C6+D5</f>
        <v>0.75544711213006055</v>
      </c>
    </row>
    <row r="7" spans="1:4">
      <c r="A7" s="40">
        <f>Regiones!A4</f>
        <v>3</v>
      </c>
      <c r="B7" s="40" t="str">
        <f>+Regiones!B4</f>
        <v>Apulia</v>
      </c>
      <c r="C7" s="51">
        <v>3.202898550724638E-2</v>
      </c>
      <c r="D7" s="52">
        <f t="shared" si="0"/>
        <v>0.78747609763730697</v>
      </c>
    </row>
    <row r="8" spans="1:4">
      <c r="A8" s="40">
        <f>Regiones!A5</f>
        <v>4</v>
      </c>
      <c r="B8" s="40" t="str">
        <f>+Regiones!B5</f>
        <v>Basilicata</v>
      </c>
      <c r="C8" s="51">
        <v>1.2681159420289856E-2</v>
      </c>
      <c r="D8" s="52">
        <f t="shared" si="0"/>
        <v>0.80015725705759677</v>
      </c>
    </row>
    <row r="9" spans="1:4">
      <c r="A9" s="40">
        <f>Regiones!A6</f>
        <v>5</v>
      </c>
      <c r="B9" s="40" t="str">
        <f>+Regiones!B6</f>
        <v>Calabria</v>
      </c>
      <c r="C9" s="51">
        <v>0.1397340472902294</v>
      </c>
      <c r="D9" s="52">
        <f t="shared" si="0"/>
        <v>0.9398913043478262</v>
      </c>
    </row>
    <row r="10" spans="1:4">
      <c r="A10" s="40">
        <f>Regiones!A7</f>
        <v>6</v>
      </c>
      <c r="B10" s="40" t="str">
        <f>+Regiones!B7</f>
        <v>Campania</v>
      </c>
      <c r="C10" s="51">
        <v>4.4130434782608696E-2</v>
      </c>
      <c r="D10" s="52">
        <f t="shared" si="0"/>
        <v>0.98402173913043489</v>
      </c>
    </row>
    <row r="11" spans="1:4">
      <c r="A11" s="40">
        <f>Regiones!A8</f>
        <v>7</v>
      </c>
      <c r="B11" s="40" t="str">
        <f>+Regiones!B8</f>
        <v>Emilia-Romagna</v>
      </c>
      <c r="C11" s="51">
        <v>2.6811594202898552E-3</v>
      </c>
      <c r="D11" s="52">
        <f t="shared" si="0"/>
        <v>0.98670289855072479</v>
      </c>
    </row>
    <row r="12" spans="1:4">
      <c r="A12" s="40">
        <f>Regiones!A9</f>
        <v>8</v>
      </c>
      <c r="B12" s="40" t="str">
        <f>+Regiones!B9</f>
        <v>Friuli-Venezia Giulia</v>
      </c>
      <c r="C12" s="51">
        <v>5.1690821256037041E-4</v>
      </c>
      <c r="D12" s="52">
        <f t="shared" si="0"/>
        <v>0.98721980676328513</v>
      </c>
    </row>
    <row r="13" spans="1:4">
      <c r="A13" s="40">
        <f>Regiones!A10</f>
        <v>9</v>
      </c>
      <c r="B13" s="40" t="str">
        <f>+Regiones!B10</f>
        <v>Lazio</v>
      </c>
      <c r="C13" s="51">
        <v>2.7536231884057968E-3</v>
      </c>
      <c r="D13" s="52">
        <f t="shared" si="0"/>
        <v>0.98997342995169091</v>
      </c>
    </row>
    <row r="14" spans="1:4">
      <c r="A14" s="40">
        <f>Regiones!A11</f>
        <v>10</v>
      </c>
      <c r="B14" s="40" t="str">
        <f>+Regiones!B11</f>
        <v>Liguria</v>
      </c>
      <c r="C14" s="51">
        <v>5.1690821256037041E-4</v>
      </c>
      <c r="D14" s="52">
        <f t="shared" si="0"/>
        <v>0.99049033816425125</v>
      </c>
    </row>
    <row r="15" spans="1:4">
      <c r="A15" s="40">
        <f>Regiones!A12</f>
        <v>11</v>
      </c>
      <c r="B15" s="40" t="str">
        <f>+Regiones!B12</f>
        <v>Lombardy</v>
      </c>
      <c r="C15" s="51">
        <v>5.1690821256037041E-4</v>
      </c>
      <c r="D15" s="52">
        <f t="shared" si="0"/>
        <v>0.99100724637681159</v>
      </c>
    </row>
    <row r="16" spans="1:4">
      <c r="A16" s="40">
        <f>Regiones!A13</f>
        <v>12</v>
      </c>
      <c r="B16" s="40" t="str">
        <f>+Regiones!B13</f>
        <v>Marche</v>
      </c>
      <c r="C16" s="51">
        <v>5.1690821256037041E-4</v>
      </c>
      <c r="D16" s="52">
        <f t="shared" si="0"/>
        <v>0.99152415458937193</v>
      </c>
    </row>
    <row r="17" spans="1:4">
      <c r="A17" s="40">
        <f>Regiones!A14</f>
        <v>13</v>
      </c>
      <c r="B17" s="40" t="str">
        <f>+Regiones!B14</f>
        <v>Molise</v>
      </c>
      <c r="C17" s="51">
        <v>5.1690821256037041E-4</v>
      </c>
      <c r="D17" s="52">
        <f t="shared" si="0"/>
        <v>0.99204106280193227</v>
      </c>
    </row>
    <row r="18" spans="1:4">
      <c r="A18" s="40">
        <f>Regiones!A15</f>
        <v>14</v>
      </c>
      <c r="B18" s="40" t="str">
        <f>+Regiones!B15</f>
        <v>Piedmont</v>
      </c>
      <c r="C18" s="51">
        <v>5.1690821256037041E-4</v>
      </c>
      <c r="D18" s="52">
        <f t="shared" si="0"/>
        <v>0.99255797101449261</v>
      </c>
    </row>
    <row r="19" spans="1:4">
      <c r="A19" s="40">
        <f>Regiones!A16</f>
        <v>15</v>
      </c>
      <c r="B19" s="40" t="str">
        <f>+Regiones!B16</f>
        <v>Sardinia</v>
      </c>
      <c r="C19" s="51">
        <v>5.1690821256037041E-4</v>
      </c>
      <c r="D19" s="52">
        <f t="shared" si="0"/>
        <v>0.99307487922705295</v>
      </c>
    </row>
    <row r="20" spans="1:4">
      <c r="A20" s="40">
        <f>Regiones!A17</f>
        <v>16</v>
      </c>
      <c r="B20" s="40" t="str">
        <f>+Regiones!B17</f>
        <v>Sicily</v>
      </c>
      <c r="C20" s="51">
        <v>5.1690821256037041E-4</v>
      </c>
      <c r="D20" s="52">
        <f t="shared" si="0"/>
        <v>0.99359178743961329</v>
      </c>
    </row>
    <row r="21" spans="1:4" ht="15.75" customHeight="1">
      <c r="A21" s="40">
        <f>Regiones!A18</f>
        <v>17</v>
      </c>
      <c r="B21" s="40" t="str">
        <f>+Regiones!B18</f>
        <v>Trentino-South Tyrol</v>
      </c>
      <c r="C21" s="51">
        <v>1.5579710144927536E-3</v>
      </c>
      <c r="D21" s="52">
        <f t="shared" si="0"/>
        <v>0.99514975845410603</v>
      </c>
    </row>
    <row r="22" spans="1:4" ht="15.75" customHeight="1">
      <c r="A22" s="40">
        <f>Regiones!A19</f>
        <v>18</v>
      </c>
      <c r="B22" s="40" t="str">
        <f>+Regiones!B19</f>
        <v>Tuscany</v>
      </c>
      <c r="C22" s="51">
        <v>5.1690821256037041E-4</v>
      </c>
      <c r="D22" s="52">
        <f t="shared" si="0"/>
        <v>0.99566666666666637</v>
      </c>
    </row>
    <row r="23" spans="1:4" ht="15.75" customHeight="1">
      <c r="A23" s="40">
        <f>Regiones!A20</f>
        <v>19</v>
      </c>
      <c r="B23" s="40" t="str">
        <f>+Regiones!B20</f>
        <v>Umbria</v>
      </c>
      <c r="C23" s="51">
        <v>5.1690821256037041E-4</v>
      </c>
      <c r="D23" s="52">
        <f t="shared" si="0"/>
        <v>0.99618357487922671</v>
      </c>
    </row>
    <row r="24" spans="1:4" ht="15.75" customHeight="1">
      <c r="A24" s="40">
        <f>Regiones!A21</f>
        <v>20</v>
      </c>
      <c r="B24" s="40" t="str">
        <f>+Regiones!B21</f>
        <v>Veneto</v>
      </c>
      <c r="C24" s="51">
        <v>5.1690821256037041E-4</v>
      </c>
      <c r="D24" s="52">
        <f t="shared" si="0"/>
        <v>0.99670048309178705</v>
      </c>
    </row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8EAADB"/>
    <outlinePr summaryBelow="0" summaryRight="0"/>
  </sheetPr>
  <dimension ref="A1:W1000"/>
  <sheetViews>
    <sheetView workbookViewId="0">
      <selection activeCell="B10" sqref="B10"/>
    </sheetView>
  </sheetViews>
  <sheetFormatPr defaultColWidth="12.625" defaultRowHeight="15" customHeight="1"/>
  <cols>
    <col min="1" max="1" width="27" customWidth="1"/>
    <col min="2" max="2" width="27.25" customWidth="1"/>
    <col min="3" max="3" width="23.75" customWidth="1"/>
    <col min="4" max="23" width="12.25" customWidth="1"/>
  </cols>
  <sheetData>
    <row r="1" spans="1:23">
      <c r="A1" s="2" t="s">
        <v>98</v>
      </c>
      <c r="B1" s="2" t="s">
        <v>99</v>
      </c>
      <c r="C1" s="2" t="s">
        <v>100</v>
      </c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</row>
    <row r="2" spans="1:23">
      <c r="A2" s="5" t="s">
        <v>101</v>
      </c>
      <c r="B2" s="54">
        <v>0</v>
      </c>
      <c r="C2" s="38">
        <v>0</v>
      </c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</row>
    <row r="3" spans="1:23">
      <c r="A3" s="5" t="s">
        <v>102</v>
      </c>
      <c r="B3" s="54">
        <v>0</v>
      </c>
      <c r="C3" s="38">
        <v>0</v>
      </c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</row>
    <row r="4" spans="1:23">
      <c r="A4" s="5" t="s">
        <v>103</v>
      </c>
      <c r="B4" s="54">
        <v>100</v>
      </c>
      <c r="C4" s="38">
        <v>1</v>
      </c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</row>
    <row r="5" spans="1:23">
      <c r="A5" s="5" t="s">
        <v>104</v>
      </c>
      <c r="B5" s="54">
        <v>0</v>
      </c>
      <c r="C5" s="38">
        <v>0</v>
      </c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</row>
    <row r="13" spans="1:23">
      <c r="A13" s="55"/>
    </row>
    <row r="14" spans="1:23">
      <c r="A14" s="56"/>
      <c r="B14" s="56"/>
      <c r="C14" s="56"/>
    </row>
    <row r="15" spans="1:23">
      <c r="A15" s="56"/>
      <c r="B15" s="56"/>
      <c r="C15" s="56"/>
    </row>
    <row r="16" spans="1:23">
      <c r="A16" s="56"/>
      <c r="B16" s="56"/>
      <c r="C16" s="56"/>
    </row>
    <row r="17" spans="1:3">
      <c r="A17" s="56"/>
      <c r="B17" s="56"/>
      <c r="C17" s="56"/>
    </row>
    <row r="18" spans="1:3">
      <c r="A18" s="56"/>
      <c r="B18" s="56"/>
      <c r="C18" s="56"/>
    </row>
    <row r="21" spans="1:3" ht="15.75" customHeight="1"/>
    <row r="22" spans="1:3" ht="15.75" customHeight="1"/>
    <row r="23" spans="1:3" ht="15.75" customHeight="1"/>
    <row r="24" spans="1:3" ht="15.75" customHeight="1"/>
    <row r="25" spans="1:3" ht="15.75" customHeight="1"/>
    <row r="26" spans="1:3" ht="15.75" customHeight="1"/>
    <row r="27" spans="1:3" ht="15.75" customHeight="1"/>
    <row r="28" spans="1:3" ht="15.75" customHeight="1"/>
    <row r="29" spans="1:3" ht="15.75" customHeight="1"/>
    <row r="30" spans="1:3" ht="15.75" customHeight="1"/>
    <row r="31" spans="1:3" ht="15.75" customHeight="1"/>
    <row r="32" spans="1: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B4C6E7"/>
  </sheetPr>
  <dimension ref="A1:N1000"/>
  <sheetViews>
    <sheetView workbookViewId="0">
      <selection activeCell="E37" sqref="E37"/>
    </sheetView>
  </sheetViews>
  <sheetFormatPr defaultColWidth="12.625" defaultRowHeight="15" customHeight="1"/>
  <cols>
    <col min="1" max="1" width="4.125" customWidth="1"/>
    <col min="2" max="2" width="27.375" customWidth="1"/>
    <col min="3" max="3" width="28" customWidth="1"/>
    <col min="4" max="4" width="34.125" customWidth="1"/>
    <col min="5" max="5" width="32.625" customWidth="1"/>
    <col min="6" max="6" width="7.625" customWidth="1"/>
    <col min="7" max="7" width="24.875" customWidth="1"/>
    <col min="8" max="8" width="7.625" customWidth="1"/>
    <col min="9" max="9" width="8.875" bestFit="1" customWidth="1"/>
    <col min="10" max="32" width="7.625" customWidth="1"/>
  </cols>
  <sheetData>
    <row r="1" spans="1:14">
      <c r="A1" s="57" t="s">
        <v>0</v>
      </c>
      <c r="B1" s="57" t="s">
        <v>1</v>
      </c>
      <c r="C1" s="57" t="s">
        <v>105</v>
      </c>
      <c r="D1" s="57" t="s">
        <v>106</v>
      </c>
      <c r="E1" s="57" t="s">
        <v>107</v>
      </c>
      <c r="G1" s="57" t="s">
        <v>108</v>
      </c>
      <c r="N1" s="58"/>
    </row>
    <row r="2" spans="1:14">
      <c r="A2" s="40">
        <f>Regiones!A2</f>
        <v>1</v>
      </c>
      <c r="B2" s="40" t="str">
        <f>Regiones!B2</f>
        <v>Abruzzo</v>
      </c>
      <c r="C2" s="60">
        <v>3247</v>
      </c>
      <c r="D2" s="60">
        <v>163</v>
      </c>
      <c r="E2" s="60">
        <v>4170</v>
      </c>
      <c r="G2" s="61">
        <v>2070</v>
      </c>
    </row>
    <row r="3" spans="1:14">
      <c r="A3" s="40">
        <f>Regiones!A3</f>
        <v>2</v>
      </c>
      <c r="B3" s="40" t="str">
        <f>Regiones!B3</f>
        <v>Aosta Valley</v>
      </c>
      <c r="C3" s="60">
        <v>361</v>
      </c>
      <c r="D3" s="60">
        <v>15</v>
      </c>
      <c r="E3" s="60">
        <v>399</v>
      </c>
      <c r="G3" s="61">
        <v>198</v>
      </c>
    </row>
    <row r="4" spans="1:14">
      <c r="A4" s="40">
        <f>Regiones!A4</f>
        <v>3</v>
      </c>
      <c r="B4" s="40" t="str">
        <f>Regiones!B4</f>
        <v>Apulia</v>
      </c>
      <c r="C4" s="60">
        <v>10040</v>
      </c>
      <c r="D4" s="60">
        <v>503</v>
      </c>
      <c r="E4" s="60">
        <v>12812</v>
      </c>
      <c r="G4" s="61">
        <v>6360</v>
      </c>
    </row>
    <row r="5" spans="1:14">
      <c r="A5" s="40">
        <f>Regiones!A5</f>
        <v>4</v>
      </c>
      <c r="B5" s="40" t="str">
        <f>Regiones!B5</f>
        <v>Basilicata</v>
      </c>
      <c r="C5" s="60">
        <v>1357</v>
      </c>
      <c r="D5" s="60">
        <v>70</v>
      </c>
      <c r="E5" s="60">
        <v>1789</v>
      </c>
      <c r="G5" s="61">
        <v>888</v>
      </c>
    </row>
    <row r="6" spans="1:14">
      <c r="A6" s="40">
        <f>Regiones!A6</f>
        <v>5</v>
      </c>
      <c r="B6" s="40" t="str">
        <f>Regiones!B6</f>
        <v>Calabria</v>
      </c>
      <c r="C6" s="60">
        <v>3450</v>
      </c>
      <c r="D6" s="60">
        <v>243</v>
      </c>
      <c r="E6" s="60">
        <v>6191</v>
      </c>
      <c r="G6" s="61">
        <v>3073</v>
      </c>
    </row>
    <row r="7" spans="1:14">
      <c r="A7" s="40">
        <f>Regiones!A7</f>
        <v>6</v>
      </c>
      <c r="B7" s="40" t="str">
        <f>Regiones!B7</f>
        <v>Campania</v>
      </c>
      <c r="C7" s="60">
        <v>13251</v>
      </c>
      <c r="D7" s="60">
        <v>725</v>
      </c>
      <c r="E7" s="60">
        <v>18449</v>
      </c>
      <c r="G7" s="61">
        <v>9158</v>
      </c>
    </row>
    <row r="8" spans="1:14">
      <c r="A8" s="40">
        <f>Regiones!A8</f>
        <v>7</v>
      </c>
      <c r="B8" s="40" t="str">
        <f>Regiones!B8</f>
        <v>Emilia-Romagna</v>
      </c>
      <c r="C8" s="60">
        <v>12896</v>
      </c>
      <c r="D8" s="60">
        <v>557</v>
      </c>
      <c r="E8" s="60">
        <v>14181</v>
      </c>
      <c r="G8" s="61">
        <v>7039</v>
      </c>
    </row>
    <row r="9" spans="1:14">
      <c r="A9" s="40">
        <f>Regiones!A9</f>
        <v>8</v>
      </c>
      <c r="B9" s="40" t="str">
        <f>Regiones!B9</f>
        <v>Friuli-Venezia Giulia</v>
      </c>
      <c r="C9" s="60">
        <v>3786</v>
      </c>
      <c r="D9" s="60">
        <v>151</v>
      </c>
      <c r="E9" s="60">
        <v>3864</v>
      </c>
      <c r="G9" s="61">
        <v>1918</v>
      </c>
    </row>
    <row r="10" spans="1:14">
      <c r="A10" s="40">
        <f>Regiones!A10</f>
        <v>9</v>
      </c>
      <c r="B10" s="40" t="str">
        <f>Regiones!B10</f>
        <v>Lazio</v>
      </c>
      <c r="C10" s="60">
        <v>15967</v>
      </c>
      <c r="D10" s="60">
        <v>734</v>
      </c>
      <c r="E10" s="60">
        <v>18695</v>
      </c>
      <c r="G10" s="61">
        <v>9280</v>
      </c>
    </row>
    <row r="11" spans="1:14">
      <c r="A11" s="40">
        <f>Regiones!A11</f>
        <v>10</v>
      </c>
      <c r="B11" s="40" t="str">
        <f>Regiones!B11</f>
        <v>Liguria</v>
      </c>
      <c r="C11" s="60">
        <v>4261</v>
      </c>
      <c r="D11" s="60">
        <v>193</v>
      </c>
      <c r="E11" s="60">
        <v>4931</v>
      </c>
      <c r="G11" s="61">
        <v>2448</v>
      </c>
    </row>
    <row r="12" spans="1:14">
      <c r="A12" s="40">
        <f>Regiones!A12</f>
        <v>11</v>
      </c>
      <c r="B12" s="40" t="str">
        <f>Regiones!B12</f>
        <v>Lombardy</v>
      </c>
      <c r="C12" s="60">
        <v>28290</v>
      </c>
      <c r="D12" s="60">
        <v>1257</v>
      </c>
      <c r="E12" s="60">
        <v>31992</v>
      </c>
      <c r="G12" s="61">
        <v>15880</v>
      </c>
    </row>
    <row r="13" spans="1:14">
      <c r="A13" s="40">
        <f>Regiones!A13</f>
        <v>12</v>
      </c>
      <c r="B13" s="40" t="str">
        <f>Regiones!B13</f>
        <v>Marche</v>
      </c>
      <c r="C13" s="60">
        <v>3947</v>
      </c>
      <c r="D13" s="60">
        <v>190</v>
      </c>
      <c r="E13" s="60">
        <v>4850</v>
      </c>
      <c r="G13" s="61">
        <v>2408</v>
      </c>
    </row>
    <row r="14" spans="1:14">
      <c r="A14" s="40">
        <f>Regiones!A14</f>
        <v>13</v>
      </c>
      <c r="B14" s="40" t="str">
        <f>Regiones!B14</f>
        <v>Molise</v>
      </c>
      <c r="C14" s="60">
        <v>883</v>
      </c>
      <c r="D14" s="60">
        <v>38</v>
      </c>
      <c r="E14" s="60">
        <v>971</v>
      </c>
      <c r="G14" s="61">
        <v>482</v>
      </c>
    </row>
    <row r="15" spans="1:14">
      <c r="A15" s="40">
        <f>Regiones!A15</f>
        <v>14</v>
      </c>
      <c r="B15" s="40" t="str">
        <f>Regiones!B15</f>
        <v>Piedmont</v>
      </c>
      <c r="C15" s="60">
        <v>10925</v>
      </c>
      <c r="D15" s="60">
        <v>544</v>
      </c>
      <c r="E15" s="60">
        <v>13853</v>
      </c>
      <c r="G15" s="61">
        <v>6876</v>
      </c>
    </row>
    <row r="16" spans="1:14">
      <c r="A16" s="40">
        <f>Regiones!A16</f>
        <v>15</v>
      </c>
      <c r="B16" s="40" t="str">
        <f>Regiones!B16</f>
        <v>Sardinia</v>
      </c>
      <c r="C16" s="60">
        <v>4715</v>
      </c>
      <c r="D16" s="60">
        <v>204</v>
      </c>
      <c r="E16" s="60">
        <v>5213</v>
      </c>
      <c r="G16" s="61">
        <v>2588</v>
      </c>
    </row>
    <row r="17" spans="1:7">
      <c r="A17" s="40">
        <f>Regiones!A17</f>
        <v>16</v>
      </c>
      <c r="B17" s="40" t="str">
        <f>Regiones!B17</f>
        <v>Sicily</v>
      </c>
      <c r="C17" s="60">
        <v>11739</v>
      </c>
      <c r="D17" s="60">
        <v>624</v>
      </c>
      <c r="E17" s="60">
        <v>15899</v>
      </c>
      <c r="G17" s="61">
        <v>7892</v>
      </c>
    </row>
    <row r="18" spans="1:7">
      <c r="A18" s="40">
        <f>Regiones!A18</f>
        <v>17</v>
      </c>
      <c r="B18" s="40" t="str">
        <f>Regiones!B18</f>
        <v>Trentino-South Tyrol</v>
      </c>
      <c r="C18" s="60">
        <v>2775</v>
      </c>
      <c r="D18" s="60">
        <v>134</v>
      </c>
      <c r="E18" s="60">
        <v>3409</v>
      </c>
      <c r="G18" s="61">
        <v>1693</v>
      </c>
    </row>
    <row r="19" spans="1:7">
      <c r="A19" s="40">
        <f>Regiones!A19</f>
        <v>18</v>
      </c>
      <c r="B19" s="40" t="str">
        <f>Regiones!B19</f>
        <v>Tuscany</v>
      </c>
      <c r="C19" s="60">
        <v>9711</v>
      </c>
      <c r="D19" s="60">
        <v>466</v>
      </c>
      <c r="E19" s="60">
        <v>11860</v>
      </c>
      <c r="G19" s="61">
        <v>5887</v>
      </c>
    </row>
    <row r="20" spans="1:7">
      <c r="A20" s="40">
        <f>Regiones!A20</f>
        <v>19</v>
      </c>
      <c r="B20" s="40" t="str">
        <f>Regiones!B20</f>
        <v>Umbria</v>
      </c>
      <c r="C20" s="60">
        <v>2324</v>
      </c>
      <c r="D20" s="60">
        <v>110</v>
      </c>
      <c r="E20" s="60">
        <v>2804</v>
      </c>
      <c r="G20" s="61">
        <v>1392</v>
      </c>
    </row>
    <row r="21" spans="1:7" ht="15.75" customHeight="1">
      <c r="A21" s="40">
        <f>Regiones!A21</f>
        <v>20</v>
      </c>
      <c r="B21" s="40" t="str">
        <f>Regiones!B21</f>
        <v>Veneto</v>
      </c>
      <c r="C21" s="60">
        <v>14030</v>
      </c>
      <c r="D21" s="60">
        <v>613</v>
      </c>
      <c r="E21" s="60">
        <v>15600</v>
      </c>
      <c r="G21" s="61">
        <v>7744</v>
      </c>
    </row>
    <row r="22" spans="1:7" ht="15.75" customHeight="1"/>
    <row r="23" spans="1:7" ht="15.75" customHeight="1"/>
    <row r="24" spans="1:7" ht="15.75" customHeight="1"/>
    <row r="25" spans="1:7" ht="15.75" customHeight="1"/>
    <row r="26" spans="1:7" ht="15.75" customHeight="1"/>
    <row r="27" spans="1:7" ht="15.75" customHeight="1"/>
    <row r="28" spans="1:7" ht="15.75" customHeight="1"/>
    <row r="29" spans="1:7" ht="15.75" customHeight="1"/>
    <row r="30" spans="1:7" ht="15.75" customHeight="1"/>
    <row r="31" spans="1:7" ht="15.75" customHeight="1"/>
    <row r="32" spans="1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D9E2F3"/>
  </sheetPr>
  <dimension ref="A1:F1000"/>
  <sheetViews>
    <sheetView workbookViewId="0">
      <selection activeCell="G14" sqref="G14"/>
    </sheetView>
  </sheetViews>
  <sheetFormatPr defaultColWidth="12.625" defaultRowHeight="15" customHeight="1"/>
  <cols>
    <col min="1" max="1" width="4.5" customWidth="1"/>
    <col min="2" max="2" width="27.375" customWidth="1"/>
    <col min="3" max="3" width="28.125" customWidth="1"/>
    <col min="4" max="4" width="7.625" customWidth="1"/>
    <col min="5" max="5" width="24.25" customWidth="1"/>
    <col min="6" max="6" width="9.875" bestFit="1" customWidth="1"/>
  </cols>
  <sheetData>
    <row r="1" spans="1:6">
      <c r="A1" s="3" t="s">
        <v>50</v>
      </c>
      <c r="B1" s="3" t="s">
        <v>1</v>
      </c>
      <c r="C1" s="3" t="s">
        <v>138</v>
      </c>
      <c r="E1" s="3" t="s">
        <v>139</v>
      </c>
    </row>
    <row r="2" spans="1:6">
      <c r="A2" s="26">
        <f>Regiones!A2</f>
        <v>1</v>
      </c>
      <c r="B2" s="26" t="str">
        <f>Regiones!B2</f>
        <v>Abruzzo</v>
      </c>
      <c r="C2" s="5">
        <v>30</v>
      </c>
      <c r="E2" s="64" t="s">
        <v>140</v>
      </c>
      <c r="F2" s="155" t="str">
        <f>_xlfn.CONCAT(F4+1,RIGHT(F3,8))</f>
        <v>10/03/2020</v>
      </c>
    </row>
    <row r="3" spans="1:6">
      <c r="A3" s="26">
        <f>Regiones!A3</f>
        <v>2</v>
      </c>
      <c r="B3" s="26" t="str">
        <f>Regiones!B3</f>
        <v>Aosta Valley</v>
      </c>
      <c r="C3" s="5">
        <v>15</v>
      </c>
      <c r="F3" s="156" t="str">
        <f>E2</f>
        <v>09/03/2020</v>
      </c>
    </row>
    <row r="4" spans="1:6">
      <c r="A4" s="26">
        <f>Regiones!A4</f>
        <v>3</v>
      </c>
      <c r="B4" s="26" t="str">
        <f>Regiones!B4</f>
        <v>Apulia</v>
      </c>
      <c r="C4" s="5">
        <v>50</v>
      </c>
      <c r="F4" s="155" t="str">
        <f>LEFT(F3,2)</f>
        <v>09</v>
      </c>
    </row>
    <row r="5" spans="1:6">
      <c r="A5" s="26">
        <f>Regiones!A5</f>
        <v>4</v>
      </c>
      <c r="B5" s="26" t="str">
        <f>Regiones!B5</f>
        <v>Basilicata</v>
      </c>
      <c r="C5" s="5">
        <v>5</v>
      </c>
    </row>
    <row r="6" spans="1:6">
      <c r="A6" s="26">
        <f>Regiones!A6</f>
        <v>5</v>
      </c>
      <c r="B6" s="26" t="str">
        <f>Regiones!B6</f>
        <v>Calabria</v>
      </c>
      <c r="C6" s="5">
        <v>11</v>
      </c>
    </row>
    <row r="7" spans="1:6">
      <c r="A7" s="26">
        <f>Regiones!A7</f>
        <v>6</v>
      </c>
      <c r="B7" s="26" t="str">
        <f>Regiones!B7</f>
        <v>Campania</v>
      </c>
      <c r="C7" s="5">
        <v>120</v>
      </c>
    </row>
    <row r="8" spans="1:6">
      <c r="A8" s="26">
        <f>Regiones!A8</f>
        <v>7</v>
      </c>
      <c r="B8" s="26" t="str">
        <f>Regiones!B8</f>
        <v>Emilia-Romagna</v>
      </c>
      <c r="C8" s="5">
        <v>1386</v>
      </c>
    </row>
    <row r="9" spans="1:6">
      <c r="A9" s="26">
        <f>Regiones!A9</f>
        <v>8</v>
      </c>
      <c r="B9" s="26" t="str">
        <f>Regiones!B9</f>
        <v>Friuli-Venezia Giulia</v>
      </c>
      <c r="C9" s="5">
        <v>93</v>
      </c>
    </row>
    <row r="10" spans="1:6">
      <c r="A10" s="26">
        <f>Regiones!A10</f>
        <v>9</v>
      </c>
      <c r="B10" s="26" t="str">
        <f>Regiones!B10</f>
        <v>Lazio</v>
      </c>
      <c r="C10" s="5">
        <v>102</v>
      </c>
    </row>
    <row r="11" spans="1:6">
      <c r="A11" s="26">
        <f>Regiones!A11</f>
        <v>10</v>
      </c>
      <c r="B11" s="26" t="str">
        <f>Regiones!B11</f>
        <v>Liguria</v>
      </c>
      <c r="C11" s="5">
        <v>109</v>
      </c>
    </row>
    <row r="12" spans="1:6">
      <c r="A12" s="26">
        <f>Regiones!A12</f>
        <v>11</v>
      </c>
      <c r="B12" s="26" t="str">
        <f>Regiones!B12</f>
        <v>Lombardy</v>
      </c>
      <c r="C12" s="5">
        <v>5469</v>
      </c>
    </row>
    <row r="13" spans="1:6">
      <c r="A13" s="26">
        <f>Regiones!A13</f>
        <v>12</v>
      </c>
      <c r="B13" s="26" t="str">
        <f>Regiones!B13</f>
        <v>Marche</v>
      </c>
      <c r="C13" s="5">
        <v>323</v>
      </c>
    </row>
    <row r="14" spans="1:6">
      <c r="A14" s="26">
        <f>Regiones!A14</f>
        <v>13</v>
      </c>
      <c r="B14" s="26" t="str">
        <f>Regiones!B14</f>
        <v>Molise</v>
      </c>
      <c r="C14" s="5">
        <v>14</v>
      </c>
    </row>
    <row r="15" spans="1:6">
      <c r="A15" s="26">
        <f>Regiones!A15</f>
        <v>14</v>
      </c>
      <c r="B15" s="26" t="str">
        <f>Regiones!B15</f>
        <v>Piedmont</v>
      </c>
      <c r="C15" s="5">
        <v>350</v>
      </c>
    </row>
    <row r="16" spans="1:6">
      <c r="A16" s="26">
        <f>Regiones!A16</f>
        <v>15</v>
      </c>
      <c r="B16" s="26" t="str">
        <f>Regiones!B16</f>
        <v>Sardinia</v>
      </c>
      <c r="C16" s="5">
        <v>19</v>
      </c>
    </row>
    <row r="17" spans="1:3">
      <c r="A17" s="26">
        <f>Regiones!A17</f>
        <v>16</v>
      </c>
      <c r="B17" s="26" t="str">
        <f>Regiones!B17</f>
        <v>Sicily</v>
      </c>
      <c r="C17" s="5">
        <v>54</v>
      </c>
    </row>
    <row r="18" spans="1:3">
      <c r="A18" s="26">
        <f>Regiones!A18</f>
        <v>17</v>
      </c>
      <c r="B18" s="26" t="str">
        <f>Regiones!B18</f>
        <v>Trentino-South Tyrol</v>
      </c>
      <c r="C18" s="5">
        <v>33</v>
      </c>
    </row>
    <row r="19" spans="1:3">
      <c r="A19" s="26">
        <f>Regiones!A19</f>
        <v>18</v>
      </c>
      <c r="B19" s="26" t="str">
        <f>Regiones!B19</f>
        <v>Tuscany</v>
      </c>
      <c r="C19" s="5">
        <v>208</v>
      </c>
    </row>
    <row r="20" spans="1:3">
      <c r="A20" s="26">
        <f>Regiones!A20</f>
        <v>19</v>
      </c>
      <c r="B20" s="26" t="str">
        <f>Regiones!B20</f>
        <v>Umbria</v>
      </c>
      <c r="C20" s="5">
        <v>28</v>
      </c>
    </row>
    <row r="21" spans="1:3" ht="15.75" customHeight="1">
      <c r="A21" s="26">
        <f>Regiones!A21</f>
        <v>20</v>
      </c>
      <c r="B21" s="26" t="str">
        <f>Regiones!B21</f>
        <v>Veneto</v>
      </c>
      <c r="C21" s="5">
        <v>744</v>
      </c>
    </row>
    <row r="22" spans="1:3" ht="15.75" customHeight="1">
      <c r="A22" s="26">
        <f>Regiones!A22</f>
        <v>0</v>
      </c>
      <c r="B22" s="26">
        <f>Regiones!B22</f>
        <v>0</v>
      </c>
      <c r="C22" s="5">
        <v>0</v>
      </c>
    </row>
    <row r="23" spans="1:3" ht="15.75" customHeight="1">
      <c r="A23" s="26">
        <f>Regiones!A23</f>
        <v>0</v>
      </c>
      <c r="B23" s="26">
        <f>Regiones!B23</f>
        <v>0</v>
      </c>
      <c r="C23" s="5">
        <v>0</v>
      </c>
    </row>
    <row r="24" spans="1:3" ht="15.75" customHeight="1">
      <c r="A24" s="26">
        <f>Regiones!A24</f>
        <v>0</v>
      </c>
      <c r="B24" s="26">
        <f>Regiones!B24</f>
        <v>0</v>
      </c>
      <c r="C24" s="5">
        <v>0</v>
      </c>
    </row>
    <row r="25" spans="1:3" ht="15.75" customHeight="1">
      <c r="A25" s="26">
        <f>Regiones!A25</f>
        <v>0</v>
      </c>
      <c r="B25" s="26">
        <f>Regiones!B25</f>
        <v>0</v>
      </c>
      <c r="C25" s="5">
        <v>0</v>
      </c>
    </row>
    <row r="26" spans="1:3" ht="15.75" customHeight="1">
      <c r="A26" s="26">
        <f>Regiones!A26</f>
        <v>0</v>
      </c>
      <c r="B26" s="26">
        <f>Regiones!B26</f>
        <v>0</v>
      </c>
      <c r="C26" s="5">
        <v>0</v>
      </c>
    </row>
    <row r="27" spans="1:3" ht="15.75" customHeight="1"/>
    <row r="28" spans="1:3" ht="15.75" customHeight="1"/>
    <row r="29" spans="1:3" ht="15.75" customHeight="1"/>
    <row r="30" spans="1:3" ht="15.75" customHeight="1"/>
    <row r="31" spans="1:3" ht="15.75" customHeight="1"/>
    <row r="32" spans="1: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D965"/>
  </sheetPr>
  <dimension ref="A4:B1000"/>
  <sheetViews>
    <sheetView workbookViewId="0"/>
  </sheetViews>
  <sheetFormatPr defaultColWidth="12.625" defaultRowHeight="15" customHeight="1"/>
  <cols>
    <col min="1" max="1" width="29.25" customWidth="1"/>
    <col min="2" max="2" width="15.5" customWidth="1"/>
    <col min="3" max="6" width="7.625" customWidth="1"/>
  </cols>
  <sheetData>
    <row r="4" spans="1:2">
      <c r="A4" s="65" t="s">
        <v>141</v>
      </c>
      <c r="B4" s="65" t="s">
        <v>142</v>
      </c>
    </row>
    <row r="5" spans="1:2">
      <c r="A5" s="59" t="s">
        <v>143</v>
      </c>
      <c r="B5" s="59">
        <v>0.4521856341365087</v>
      </c>
    </row>
    <row r="6" spans="1:2">
      <c r="A6" s="59" t="s">
        <v>144</v>
      </c>
      <c r="B6" s="59">
        <v>0.38308555478780298</v>
      </c>
    </row>
    <row r="7" spans="1:2">
      <c r="A7" s="59" t="s">
        <v>145</v>
      </c>
      <c r="B7" s="59">
        <v>0.39666773771891822</v>
      </c>
    </row>
    <row r="8" spans="1:2">
      <c r="A8" s="59" t="s">
        <v>146</v>
      </c>
      <c r="B8" s="59">
        <v>0.43517066185236231</v>
      </c>
    </row>
    <row r="9" spans="1:2">
      <c r="A9" s="59" t="s">
        <v>147</v>
      </c>
      <c r="B9" s="59">
        <v>0.37190757391651003</v>
      </c>
    </row>
    <row r="10" spans="1:2">
      <c r="A10" s="59" t="s">
        <v>148</v>
      </c>
      <c r="B10" s="59">
        <v>0.47216441970460488</v>
      </c>
    </row>
    <row r="11" spans="1:2">
      <c r="A11" s="59" t="s">
        <v>149</v>
      </c>
      <c r="B11" s="59">
        <v>0.33605820330095793</v>
      </c>
    </row>
    <row r="12" spans="1:2">
      <c r="A12" s="59" t="s">
        <v>150</v>
      </c>
      <c r="B12" s="59">
        <v>0.62986877068882074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D965"/>
  </sheetPr>
  <dimension ref="A1:I1000"/>
  <sheetViews>
    <sheetView workbookViewId="0"/>
  </sheetViews>
  <sheetFormatPr defaultColWidth="12.625" defaultRowHeight="15" customHeight="1"/>
  <cols>
    <col min="1" max="1" width="34.25" customWidth="1"/>
    <col min="2" max="2" width="37.25" customWidth="1"/>
    <col min="3" max="3" width="50" customWidth="1"/>
    <col min="4" max="4" width="8.75" customWidth="1"/>
    <col min="5" max="5" width="9.875" customWidth="1"/>
    <col min="6" max="6" width="11" customWidth="1"/>
    <col min="7" max="7" width="12.125" customWidth="1"/>
    <col min="8" max="8" width="23.375" customWidth="1"/>
    <col min="9" max="9" width="182.5" customWidth="1"/>
  </cols>
  <sheetData>
    <row r="1" spans="1:9" ht="18.75">
      <c r="A1" s="66" t="s">
        <v>151</v>
      </c>
      <c r="B1" s="66" t="s">
        <v>152</v>
      </c>
      <c r="C1" s="66" t="s">
        <v>153</v>
      </c>
      <c r="D1" s="66" t="s">
        <v>154</v>
      </c>
      <c r="E1" s="66" t="s">
        <v>155</v>
      </c>
      <c r="F1" s="66" t="s">
        <v>156</v>
      </c>
      <c r="G1" s="66" t="s">
        <v>157</v>
      </c>
      <c r="H1" s="66" t="s">
        <v>158</v>
      </c>
      <c r="I1" s="66" t="s">
        <v>159</v>
      </c>
    </row>
    <row r="2" spans="1:9" ht="15.75">
      <c r="A2" s="67" t="s">
        <v>160</v>
      </c>
      <c r="B2" s="67" t="s">
        <v>161</v>
      </c>
      <c r="C2" s="68" t="s">
        <v>162</v>
      </c>
      <c r="D2" s="67">
        <v>0.17899999999999999</v>
      </c>
      <c r="E2" s="67"/>
      <c r="F2" s="67"/>
      <c r="G2" s="67"/>
      <c r="H2" s="67"/>
      <c r="I2" s="69" t="s">
        <v>163</v>
      </c>
    </row>
    <row r="3" spans="1:9" ht="30">
      <c r="A3" s="70" t="s">
        <v>164</v>
      </c>
      <c r="B3" s="70" t="s">
        <v>165</v>
      </c>
      <c r="C3" s="71" t="s">
        <v>166</v>
      </c>
      <c r="D3" s="72">
        <v>0.5</v>
      </c>
      <c r="E3" s="72"/>
      <c r="F3" s="72"/>
      <c r="G3" s="72"/>
      <c r="H3" s="72"/>
      <c r="I3" s="73" t="s">
        <v>167</v>
      </c>
    </row>
    <row r="4" spans="1:9" ht="15.75">
      <c r="A4" s="70" t="s">
        <v>168</v>
      </c>
      <c r="B4" s="70" t="s">
        <v>165</v>
      </c>
      <c r="C4" s="74" t="s">
        <v>169</v>
      </c>
      <c r="D4" s="70">
        <v>0.25</v>
      </c>
      <c r="E4" s="70"/>
      <c r="F4" s="70"/>
      <c r="G4" s="70"/>
      <c r="H4" s="70"/>
      <c r="I4" s="75" t="s">
        <v>170</v>
      </c>
    </row>
    <row r="5" spans="1:9" ht="30">
      <c r="A5" s="67" t="s">
        <v>171</v>
      </c>
      <c r="B5" s="67" t="s">
        <v>161</v>
      </c>
      <c r="C5" s="76" t="s">
        <v>172</v>
      </c>
      <c r="D5" s="67"/>
      <c r="E5" s="67"/>
      <c r="F5" s="67"/>
      <c r="G5" s="67"/>
      <c r="H5" s="67" t="s">
        <v>173</v>
      </c>
      <c r="I5" s="69" t="s">
        <v>167</v>
      </c>
    </row>
    <row r="6" spans="1:9" ht="30">
      <c r="A6" s="67" t="s">
        <v>174</v>
      </c>
      <c r="B6" s="67" t="s">
        <v>161</v>
      </c>
      <c r="C6" s="76" t="s">
        <v>175</v>
      </c>
      <c r="D6" s="67"/>
      <c r="E6" s="67"/>
      <c r="F6" s="67"/>
      <c r="G6" s="67"/>
      <c r="H6" s="67" t="s">
        <v>173</v>
      </c>
      <c r="I6" s="69" t="s">
        <v>176</v>
      </c>
    </row>
    <row r="7" spans="1:9" ht="30">
      <c r="A7" s="67" t="s">
        <v>177</v>
      </c>
      <c r="B7" s="67" t="s">
        <v>161</v>
      </c>
      <c r="C7" s="76" t="s">
        <v>178</v>
      </c>
      <c r="D7" s="67">
        <v>0.3</v>
      </c>
      <c r="E7" s="67"/>
      <c r="F7" s="67"/>
      <c r="G7" s="67"/>
      <c r="H7" s="69"/>
      <c r="I7" s="69" t="s">
        <v>167</v>
      </c>
    </row>
    <row r="8" spans="1:9" ht="15.75">
      <c r="A8" s="67" t="s">
        <v>179</v>
      </c>
      <c r="B8" s="67" t="s">
        <v>161</v>
      </c>
      <c r="C8" s="68" t="s">
        <v>180</v>
      </c>
      <c r="D8" s="67"/>
      <c r="E8" s="67"/>
      <c r="F8" s="67"/>
      <c r="G8" s="67"/>
      <c r="H8" s="67" t="s">
        <v>173</v>
      </c>
      <c r="I8" s="77" t="s">
        <v>181</v>
      </c>
    </row>
    <row r="9" spans="1:9" ht="15.75">
      <c r="A9" s="67" t="s">
        <v>182</v>
      </c>
      <c r="B9" s="67" t="s">
        <v>161</v>
      </c>
      <c r="C9" s="68" t="s">
        <v>183</v>
      </c>
      <c r="D9" s="67"/>
      <c r="E9" s="67">
        <v>5</v>
      </c>
      <c r="F9" s="67">
        <v>1</v>
      </c>
      <c r="G9" s="67">
        <v>14</v>
      </c>
      <c r="H9" s="67" t="s">
        <v>184</v>
      </c>
      <c r="I9" s="69" t="s">
        <v>185</v>
      </c>
    </row>
    <row r="10" spans="1:9" ht="30">
      <c r="A10" s="70" t="s">
        <v>186</v>
      </c>
      <c r="B10" s="70" t="s">
        <v>165</v>
      </c>
      <c r="C10" s="74" t="s">
        <v>187</v>
      </c>
      <c r="D10" s="70" t="s">
        <v>188</v>
      </c>
      <c r="E10" s="70">
        <v>14</v>
      </c>
      <c r="F10" s="70">
        <v>6</v>
      </c>
      <c r="G10" s="70">
        <v>41</v>
      </c>
      <c r="H10" s="70" t="s">
        <v>184</v>
      </c>
      <c r="I10" s="78" t="s">
        <v>189</v>
      </c>
    </row>
    <row r="11" spans="1:9" ht="30">
      <c r="A11" s="79" t="s">
        <v>190</v>
      </c>
      <c r="B11" s="70" t="s">
        <v>165</v>
      </c>
      <c r="C11" s="80" t="s">
        <v>191</v>
      </c>
      <c r="D11" s="72"/>
      <c r="E11" s="81">
        <v>20</v>
      </c>
      <c r="F11" s="81">
        <v>10</v>
      </c>
      <c r="G11" s="81">
        <v>41</v>
      </c>
      <c r="H11" s="70" t="s">
        <v>184</v>
      </c>
      <c r="I11" s="82" t="s">
        <v>189</v>
      </c>
    </row>
    <row r="12" spans="1:9" ht="30">
      <c r="A12" s="79" t="s">
        <v>192</v>
      </c>
      <c r="B12" s="70" t="s">
        <v>165</v>
      </c>
      <c r="C12" s="80" t="s">
        <v>193</v>
      </c>
      <c r="D12" s="72"/>
      <c r="E12" s="81">
        <v>11.5</v>
      </c>
      <c r="F12" s="81">
        <v>6</v>
      </c>
      <c r="G12" s="81">
        <v>19</v>
      </c>
      <c r="H12" s="70" t="s">
        <v>184</v>
      </c>
      <c r="I12" s="82" t="s">
        <v>189</v>
      </c>
    </row>
    <row r="13" spans="1:9" ht="45">
      <c r="A13" s="67" t="s">
        <v>194</v>
      </c>
      <c r="B13" s="67" t="s">
        <v>161</v>
      </c>
      <c r="C13" s="68" t="s">
        <v>195</v>
      </c>
      <c r="D13" s="67"/>
      <c r="E13" s="67">
        <v>14</v>
      </c>
      <c r="F13" s="67"/>
      <c r="G13" s="67"/>
      <c r="H13" s="67" t="s">
        <v>184</v>
      </c>
      <c r="I13" s="69" t="s">
        <v>196</v>
      </c>
    </row>
    <row r="14" spans="1:9" ht="45">
      <c r="A14" s="67" t="s">
        <v>197</v>
      </c>
      <c r="B14" s="67" t="s">
        <v>161</v>
      </c>
      <c r="C14" s="68" t="s">
        <v>198</v>
      </c>
      <c r="D14" s="67"/>
      <c r="E14" s="67"/>
      <c r="F14" s="67">
        <v>21</v>
      </c>
      <c r="G14" s="67">
        <v>42</v>
      </c>
      <c r="H14" s="67" t="s">
        <v>184</v>
      </c>
      <c r="I14" s="69" t="s">
        <v>196</v>
      </c>
    </row>
    <row r="15" spans="1:9" ht="30">
      <c r="A15" s="79" t="s">
        <v>199</v>
      </c>
      <c r="B15" s="79" t="s">
        <v>165</v>
      </c>
      <c r="C15" s="80" t="s">
        <v>200</v>
      </c>
      <c r="D15" s="16"/>
      <c r="E15" s="16">
        <v>10</v>
      </c>
      <c r="F15" s="16">
        <v>7</v>
      </c>
      <c r="G15" s="16">
        <v>14</v>
      </c>
      <c r="H15" s="16" t="s">
        <v>184</v>
      </c>
      <c r="I15" s="71" t="s">
        <v>189</v>
      </c>
    </row>
    <row r="16" spans="1:9" ht="15.75">
      <c r="A16" s="83" t="s">
        <v>201</v>
      </c>
      <c r="B16" s="67" t="s">
        <v>161</v>
      </c>
      <c r="C16" s="84" t="s">
        <v>202</v>
      </c>
      <c r="D16" s="85"/>
      <c r="E16" s="85">
        <v>5</v>
      </c>
      <c r="F16" s="85">
        <v>3</v>
      </c>
      <c r="G16" s="85">
        <v>9</v>
      </c>
      <c r="H16" s="85" t="s">
        <v>184</v>
      </c>
      <c r="I16" s="84" t="s">
        <v>196</v>
      </c>
    </row>
    <row r="17" spans="1:9">
      <c r="A17" s="86"/>
      <c r="B17" s="86"/>
      <c r="C17" s="86"/>
      <c r="D17" s="86"/>
      <c r="E17" s="86"/>
      <c r="F17" s="86"/>
      <c r="G17" s="86"/>
      <c r="H17" s="86"/>
      <c r="I17" s="86"/>
    </row>
    <row r="18" spans="1:9" ht="18.75">
      <c r="A18" s="86"/>
      <c r="B18" s="86"/>
      <c r="C18" s="86"/>
      <c r="D18" s="86"/>
      <c r="E18" s="87" t="s">
        <v>203</v>
      </c>
      <c r="F18" s="86"/>
      <c r="G18" s="86"/>
      <c r="H18" s="86"/>
      <c r="I18" s="86"/>
    </row>
    <row r="19" spans="1:9" ht="18.75">
      <c r="A19" s="88" t="s">
        <v>204</v>
      </c>
      <c r="B19" s="87"/>
      <c r="C19" s="87"/>
      <c r="D19" s="87"/>
      <c r="E19" s="87"/>
      <c r="F19" s="87"/>
      <c r="G19" s="87"/>
      <c r="H19" s="86"/>
      <c r="I19" s="86"/>
    </row>
    <row r="20" spans="1:9">
      <c r="A20" s="89" t="s">
        <v>205</v>
      </c>
      <c r="B20" s="89" t="s">
        <v>206</v>
      </c>
      <c r="C20" s="86"/>
      <c r="D20" s="86"/>
      <c r="E20" s="86"/>
      <c r="F20" s="86"/>
      <c r="G20" s="90"/>
      <c r="H20" s="86"/>
      <c r="I20" s="86"/>
    </row>
    <row r="21" spans="1:9" ht="15.75" customHeight="1">
      <c r="A21" s="86"/>
      <c r="B21" s="89" t="s">
        <v>207</v>
      </c>
      <c r="C21" s="86"/>
      <c r="D21" s="86"/>
      <c r="E21" s="86"/>
      <c r="F21" s="86"/>
      <c r="G21" s="90"/>
      <c r="H21" s="86"/>
      <c r="I21" s="86"/>
    </row>
    <row r="22" spans="1:9" ht="15.75" customHeight="1">
      <c r="B22" s="89" t="s">
        <v>208</v>
      </c>
    </row>
    <row r="23" spans="1:9" ht="15.75" customHeight="1"/>
    <row r="24" spans="1:9" ht="15.75" customHeight="1">
      <c r="F24" s="91"/>
      <c r="G24" s="91"/>
      <c r="H24" s="91"/>
    </row>
    <row r="25" spans="1:9" ht="15.75" customHeight="1">
      <c r="F25" s="91"/>
      <c r="G25" s="91"/>
      <c r="H25" s="91"/>
    </row>
    <row r="26" spans="1:9" ht="15.75" customHeight="1">
      <c r="F26" s="91"/>
      <c r="G26" s="91"/>
      <c r="H26" s="91"/>
    </row>
    <row r="27" spans="1:9" ht="15.75" customHeight="1">
      <c r="F27" s="91"/>
      <c r="G27" s="91"/>
      <c r="H27" s="91"/>
    </row>
    <row r="28" spans="1:9" ht="15.75" customHeight="1">
      <c r="F28" s="91"/>
      <c r="G28" s="91"/>
      <c r="H28" s="91"/>
    </row>
    <row r="29" spans="1:9" ht="15.75" customHeight="1">
      <c r="F29" s="91"/>
      <c r="G29" s="91"/>
      <c r="H29" s="91"/>
    </row>
    <row r="30" spans="1:9" ht="15.75" customHeight="1">
      <c r="F30" s="91"/>
      <c r="G30" s="91"/>
      <c r="H30" s="91"/>
    </row>
    <row r="31" spans="1:9" ht="15.75" customHeight="1">
      <c r="F31" s="91"/>
      <c r="G31" s="91"/>
      <c r="H31" s="91"/>
    </row>
    <row r="32" spans="1:9" ht="15.75" customHeight="1">
      <c r="F32" s="91"/>
      <c r="G32" s="91"/>
      <c r="H32" s="91"/>
    </row>
    <row r="33" spans="6:8" ht="15.75" customHeight="1">
      <c r="F33" s="91"/>
      <c r="G33" s="91"/>
      <c r="H33" s="91"/>
    </row>
    <row r="34" spans="6:8" ht="15.75" customHeight="1">
      <c r="F34" s="91"/>
      <c r="G34" s="91"/>
      <c r="H34" s="91"/>
    </row>
    <row r="35" spans="6:8" ht="15.75" customHeight="1">
      <c r="F35" s="91"/>
      <c r="G35" s="91"/>
      <c r="H35" s="91"/>
    </row>
    <row r="36" spans="6:8" ht="15.75" customHeight="1">
      <c r="F36" s="91"/>
      <c r="G36" s="91"/>
      <c r="H36" s="91"/>
    </row>
    <row r="37" spans="6:8" ht="15.75" customHeight="1">
      <c r="F37" s="91"/>
      <c r="G37" s="91"/>
      <c r="H37" s="91"/>
    </row>
    <row r="38" spans="6:8" ht="15.75" customHeight="1">
      <c r="F38" s="91"/>
      <c r="G38" s="91"/>
      <c r="H38" s="91"/>
    </row>
    <row r="39" spans="6:8" ht="15.75" customHeight="1">
      <c r="F39" s="91"/>
      <c r="G39" s="91"/>
      <c r="H39" s="91"/>
    </row>
    <row r="40" spans="6:8" ht="17.25" customHeight="1">
      <c r="F40" s="91"/>
      <c r="G40" s="91"/>
      <c r="H40" s="91"/>
    </row>
    <row r="41" spans="6:8" ht="15.75" customHeight="1">
      <c r="F41" s="91"/>
      <c r="G41" s="91"/>
      <c r="H41" s="91"/>
    </row>
    <row r="42" spans="6:8" ht="15.75" customHeight="1">
      <c r="F42" s="91"/>
      <c r="G42" s="91"/>
      <c r="H42" s="91"/>
    </row>
    <row r="43" spans="6:8" ht="15.75" customHeight="1">
      <c r="F43" s="91"/>
      <c r="G43" s="91"/>
      <c r="H43" s="91"/>
    </row>
    <row r="44" spans="6:8" ht="15.75" customHeight="1">
      <c r="F44" s="91"/>
      <c r="G44" s="91"/>
      <c r="H44" s="91"/>
    </row>
    <row r="45" spans="6:8" ht="15.75" customHeight="1">
      <c r="F45" s="91"/>
      <c r="G45" s="91"/>
      <c r="H45" s="91"/>
    </row>
    <row r="46" spans="6:8" ht="15.75" customHeight="1">
      <c r="F46" s="91"/>
      <c r="G46" s="91"/>
      <c r="H46" s="91"/>
    </row>
    <row r="47" spans="6:8" ht="15.75" customHeight="1">
      <c r="F47" s="91"/>
      <c r="G47" s="91"/>
      <c r="H47" s="91"/>
    </row>
    <row r="48" spans="6:8" ht="15.75" customHeight="1">
      <c r="F48" s="91"/>
      <c r="G48" s="91"/>
      <c r="H48" s="91"/>
    </row>
    <row r="49" spans="6:8" ht="15.75" customHeight="1">
      <c r="F49" s="91"/>
      <c r="G49" s="91"/>
      <c r="H49" s="91"/>
    </row>
    <row r="50" spans="6:8" ht="15.75" customHeight="1">
      <c r="F50" s="91"/>
      <c r="G50" s="91"/>
      <c r="H50" s="91"/>
    </row>
    <row r="51" spans="6:8" ht="15.75" customHeight="1">
      <c r="F51" s="91"/>
      <c r="G51" s="91"/>
      <c r="H51" s="91"/>
    </row>
    <row r="52" spans="6:8" ht="15.75" customHeight="1">
      <c r="F52" s="91"/>
      <c r="G52" s="91"/>
      <c r="H52" s="91"/>
    </row>
    <row r="53" spans="6:8" ht="15.75" customHeight="1">
      <c r="F53" s="91"/>
      <c r="G53" s="91"/>
      <c r="H53" s="91"/>
    </row>
    <row r="54" spans="6:8" ht="15.75" customHeight="1">
      <c r="F54" s="91"/>
      <c r="G54" s="91"/>
      <c r="H54" s="91"/>
    </row>
    <row r="55" spans="6:8" ht="15.75" customHeight="1">
      <c r="F55" s="91"/>
      <c r="G55" s="91"/>
      <c r="H55" s="91"/>
    </row>
    <row r="56" spans="6:8" ht="15.75" customHeight="1">
      <c r="F56" s="91"/>
      <c r="G56" s="91"/>
      <c r="H56" s="91"/>
    </row>
    <row r="57" spans="6:8" ht="15.75" customHeight="1">
      <c r="F57" s="91"/>
      <c r="G57" s="91"/>
      <c r="H57" s="91"/>
    </row>
    <row r="58" spans="6:8" ht="15.75" customHeight="1">
      <c r="F58" s="91"/>
      <c r="G58" s="91"/>
      <c r="H58" s="91"/>
    </row>
    <row r="59" spans="6:8" ht="15.75" customHeight="1">
      <c r="F59" s="91"/>
      <c r="G59" s="91"/>
      <c r="H59" s="91"/>
    </row>
    <row r="60" spans="6:8" ht="15.75" customHeight="1">
      <c r="F60" s="91"/>
      <c r="G60" s="91"/>
      <c r="H60" s="91"/>
    </row>
    <row r="61" spans="6:8" ht="15.75" customHeight="1">
      <c r="F61" s="91"/>
      <c r="G61" s="91"/>
      <c r="H61" s="91"/>
    </row>
    <row r="62" spans="6:8" ht="15.75" customHeight="1">
      <c r="F62" s="91"/>
      <c r="G62" s="91"/>
      <c r="H62" s="91"/>
    </row>
    <row r="63" spans="6:8" ht="15.75" customHeight="1">
      <c r="F63" s="91"/>
      <c r="G63" s="91"/>
      <c r="H63" s="91"/>
    </row>
    <row r="64" spans="6:8" ht="15.75" customHeight="1">
      <c r="F64" s="91"/>
      <c r="G64" s="91"/>
      <c r="H64" s="91"/>
    </row>
    <row r="65" spans="6:8" ht="15.75" customHeight="1">
      <c r="F65" s="91"/>
      <c r="G65" s="91"/>
      <c r="H65" s="91"/>
    </row>
    <row r="66" spans="6:8" ht="15.75" customHeight="1">
      <c r="F66" s="91"/>
      <c r="G66" s="91"/>
      <c r="H66" s="91"/>
    </row>
    <row r="67" spans="6:8" ht="15.75" customHeight="1">
      <c r="F67" s="91"/>
      <c r="G67" s="91"/>
      <c r="H67" s="91"/>
    </row>
    <row r="68" spans="6:8" ht="15.75" customHeight="1">
      <c r="F68" s="91"/>
      <c r="G68" s="91"/>
      <c r="H68" s="91"/>
    </row>
    <row r="69" spans="6:8" ht="15.75" customHeight="1">
      <c r="F69" s="91"/>
      <c r="G69" s="91"/>
      <c r="H69" s="91"/>
    </row>
    <row r="70" spans="6:8" ht="15.75" customHeight="1">
      <c r="F70" s="91"/>
      <c r="G70" s="91"/>
      <c r="H70" s="91"/>
    </row>
    <row r="71" spans="6:8" ht="15.75" customHeight="1">
      <c r="F71" s="91"/>
      <c r="G71" s="91"/>
      <c r="H71" s="91"/>
    </row>
    <row r="72" spans="6:8" ht="15.75" customHeight="1">
      <c r="F72" s="91"/>
      <c r="G72" s="91"/>
      <c r="H72" s="91"/>
    </row>
    <row r="73" spans="6:8" ht="15.75" customHeight="1">
      <c r="F73" s="91"/>
      <c r="G73" s="91"/>
      <c r="H73" s="91"/>
    </row>
    <row r="74" spans="6:8" ht="15.75" customHeight="1">
      <c r="F74" s="91"/>
      <c r="G74" s="91"/>
      <c r="H74" s="91"/>
    </row>
    <row r="75" spans="6:8" ht="15.75" customHeight="1">
      <c r="F75" s="91"/>
      <c r="G75" s="91"/>
      <c r="H75" s="91"/>
    </row>
    <row r="76" spans="6:8" ht="15.75" customHeight="1">
      <c r="F76" s="91"/>
      <c r="G76" s="91"/>
      <c r="H76" s="91"/>
    </row>
    <row r="77" spans="6:8" ht="15.75" customHeight="1">
      <c r="F77" s="91"/>
      <c r="G77" s="91"/>
      <c r="H77" s="91"/>
    </row>
    <row r="78" spans="6:8" ht="15.75" customHeight="1">
      <c r="F78" s="91"/>
      <c r="G78" s="91"/>
      <c r="H78" s="91"/>
    </row>
    <row r="79" spans="6:8" ht="15.75" customHeight="1">
      <c r="F79" s="91"/>
      <c r="G79" s="91"/>
      <c r="H79" s="91"/>
    </row>
    <row r="80" spans="6:8" ht="15.75" customHeight="1">
      <c r="F80" s="91"/>
      <c r="G80" s="91"/>
      <c r="H80" s="91"/>
    </row>
    <row r="81" spans="6:8" ht="15.75" customHeight="1">
      <c r="F81" s="91"/>
      <c r="G81" s="91"/>
      <c r="H81" s="91"/>
    </row>
    <row r="82" spans="6:8" ht="15.75" customHeight="1">
      <c r="F82" s="91"/>
      <c r="G82" s="91"/>
      <c r="H82" s="91"/>
    </row>
    <row r="83" spans="6:8" ht="15.75" customHeight="1">
      <c r="F83" s="91"/>
      <c r="G83" s="91"/>
      <c r="H83" s="91"/>
    </row>
    <row r="84" spans="6:8" ht="15.75" customHeight="1">
      <c r="F84" s="91"/>
      <c r="G84" s="91"/>
      <c r="H84" s="91"/>
    </row>
    <row r="85" spans="6:8" ht="15.75" customHeight="1">
      <c r="F85" s="91"/>
      <c r="G85" s="91"/>
      <c r="H85" s="91"/>
    </row>
    <row r="86" spans="6:8" ht="15.75" customHeight="1">
      <c r="F86" s="91"/>
      <c r="G86" s="91"/>
      <c r="H86" s="91"/>
    </row>
    <row r="87" spans="6:8" ht="15.75" customHeight="1">
      <c r="F87" s="91"/>
      <c r="G87" s="91"/>
      <c r="H87" s="91"/>
    </row>
    <row r="88" spans="6:8" ht="15.75" customHeight="1">
      <c r="F88" s="91"/>
      <c r="G88" s="91"/>
      <c r="H88" s="91"/>
    </row>
    <row r="89" spans="6:8" ht="15.75" customHeight="1">
      <c r="F89" s="91"/>
      <c r="G89" s="91"/>
      <c r="H89" s="91"/>
    </row>
    <row r="90" spans="6:8" ht="15.75" customHeight="1">
      <c r="F90" s="91"/>
      <c r="G90" s="91"/>
      <c r="H90" s="91"/>
    </row>
    <row r="91" spans="6:8" ht="15.75" customHeight="1">
      <c r="F91" s="91"/>
      <c r="G91" s="91"/>
      <c r="H91" s="91"/>
    </row>
    <row r="92" spans="6:8" ht="15.75" customHeight="1">
      <c r="F92" s="91"/>
      <c r="G92" s="91"/>
      <c r="H92" s="91"/>
    </row>
    <row r="93" spans="6:8" ht="15.75" customHeight="1">
      <c r="F93" s="91"/>
      <c r="G93" s="91"/>
      <c r="H93" s="91"/>
    </row>
    <row r="94" spans="6:8" ht="15.75" customHeight="1">
      <c r="F94" s="91"/>
      <c r="G94" s="91"/>
      <c r="H94" s="91"/>
    </row>
    <row r="95" spans="6:8" ht="15.75" customHeight="1">
      <c r="F95" s="91"/>
      <c r="G95" s="91"/>
      <c r="H95" s="91"/>
    </row>
    <row r="96" spans="6:8" ht="15.75" customHeight="1">
      <c r="F96" s="91"/>
      <c r="G96" s="91"/>
      <c r="H96" s="91"/>
    </row>
    <row r="97" spans="6:8" ht="15.75" customHeight="1">
      <c r="F97" s="91"/>
      <c r="G97" s="91"/>
      <c r="H97" s="91"/>
    </row>
    <row r="98" spans="6:8" ht="15.75" customHeight="1">
      <c r="F98" s="91"/>
      <c r="G98" s="91"/>
      <c r="H98" s="91"/>
    </row>
    <row r="99" spans="6:8" ht="15.75" customHeight="1">
      <c r="F99" s="91"/>
      <c r="G99" s="91"/>
      <c r="H99" s="91"/>
    </row>
    <row r="100" spans="6:8" ht="15.75" customHeight="1">
      <c r="F100" s="91"/>
      <c r="G100" s="91"/>
      <c r="H100" s="91"/>
    </row>
    <row r="101" spans="6:8" ht="15.75" customHeight="1">
      <c r="F101" s="91"/>
      <c r="G101" s="91"/>
      <c r="H101" s="91"/>
    </row>
    <row r="102" spans="6:8" ht="15.75" customHeight="1">
      <c r="F102" s="91"/>
      <c r="G102" s="91"/>
      <c r="H102" s="91"/>
    </row>
    <row r="103" spans="6:8" ht="15.75" customHeight="1">
      <c r="F103" s="91"/>
      <c r="G103" s="91"/>
      <c r="H103" s="91"/>
    </row>
    <row r="104" spans="6:8" ht="15.75" customHeight="1">
      <c r="F104" s="91"/>
      <c r="G104" s="91"/>
      <c r="H104" s="91"/>
    </row>
    <row r="105" spans="6:8" ht="15.75" customHeight="1">
      <c r="F105" s="91"/>
      <c r="G105" s="91"/>
      <c r="H105" s="91"/>
    </row>
    <row r="106" spans="6:8" ht="15.75" customHeight="1">
      <c r="F106" s="91"/>
      <c r="G106" s="91"/>
      <c r="H106" s="91"/>
    </row>
    <row r="107" spans="6:8" ht="15.75" customHeight="1">
      <c r="F107" s="91"/>
      <c r="G107" s="91"/>
      <c r="H107" s="91"/>
    </row>
    <row r="108" spans="6:8" ht="15.75" customHeight="1">
      <c r="F108" s="91"/>
      <c r="G108" s="91"/>
      <c r="H108" s="91"/>
    </row>
    <row r="109" spans="6:8" ht="15.75" customHeight="1">
      <c r="F109" s="91"/>
      <c r="G109" s="91"/>
      <c r="H109" s="91"/>
    </row>
    <row r="110" spans="6:8" ht="15.75" customHeight="1">
      <c r="F110" s="91"/>
      <c r="G110" s="91"/>
      <c r="H110" s="91"/>
    </row>
    <row r="111" spans="6:8" ht="15.75" customHeight="1">
      <c r="F111" s="91"/>
      <c r="G111" s="91"/>
      <c r="H111" s="91"/>
    </row>
    <row r="112" spans="6:8" ht="15.75" customHeight="1">
      <c r="F112" s="91"/>
      <c r="G112" s="91"/>
      <c r="H112" s="91"/>
    </row>
    <row r="113" spans="6:8" ht="15.75" customHeight="1">
      <c r="F113" s="91"/>
      <c r="G113" s="91"/>
      <c r="H113" s="91"/>
    </row>
    <row r="114" spans="6:8" ht="15.75" customHeight="1">
      <c r="F114" s="91"/>
      <c r="G114" s="91"/>
      <c r="H114" s="91"/>
    </row>
    <row r="115" spans="6:8" ht="15.75" customHeight="1">
      <c r="F115" s="91"/>
      <c r="G115" s="91"/>
      <c r="H115" s="91"/>
    </row>
    <row r="116" spans="6:8" ht="15.75" customHeight="1">
      <c r="F116" s="91"/>
      <c r="G116" s="91"/>
      <c r="H116" s="91"/>
    </row>
    <row r="117" spans="6:8" ht="15.75" customHeight="1">
      <c r="F117" s="91"/>
      <c r="G117" s="91"/>
      <c r="H117" s="91"/>
    </row>
    <row r="118" spans="6:8" ht="15.75" customHeight="1">
      <c r="F118" s="91"/>
      <c r="G118" s="91"/>
      <c r="H118" s="91"/>
    </row>
    <row r="119" spans="6:8" ht="15.75" customHeight="1">
      <c r="F119" s="91"/>
      <c r="G119" s="91"/>
      <c r="H119" s="91"/>
    </row>
    <row r="120" spans="6:8" ht="15.75" customHeight="1">
      <c r="F120" s="91"/>
      <c r="G120" s="91"/>
      <c r="H120" s="91"/>
    </row>
    <row r="121" spans="6:8" ht="15.75" customHeight="1">
      <c r="F121" s="91"/>
      <c r="G121" s="91"/>
      <c r="H121" s="91"/>
    </row>
    <row r="122" spans="6:8" ht="15.75" customHeight="1">
      <c r="F122" s="91"/>
      <c r="G122" s="91"/>
      <c r="H122" s="91"/>
    </row>
    <row r="123" spans="6:8" ht="15.75" customHeight="1">
      <c r="F123" s="91"/>
      <c r="G123" s="91"/>
      <c r="H123" s="91"/>
    </row>
    <row r="124" spans="6:8" ht="15.75" customHeight="1">
      <c r="F124" s="91"/>
      <c r="G124" s="91"/>
      <c r="H124" s="91"/>
    </row>
    <row r="125" spans="6:8" ht="15.75" customHeight="1">
      <c r="F125" s="91"/>
      <c r="G125" s="91"/>
      <c r="H125" s="91"/>
    </row>
    <row r="126" spans="6:8" ht="15.75" customHeight="1">
      <c r="F126" s="91"/>
      <c r="G126" s="91"/>
      <c r="H126" s="91"/>
    </row>
    <row r="127" spans="6:8" ht="15.75" customHeight="1">
      <c r="F127" s="91"/>
      <c r="G127" s="91"/>
      <c r="H127" s="91"/>
    </row>
    <row r="128" spans="6:8" ht="15.75" customHeight="1">
      <c r="F128" s="91"/>
      <c r="G128" s="91"/>
      <c r="H128" s="91"/>
    </row>
    <row r="129" spans="6:8" ht="15.75" customHeight="1">
      <c r="F129" s="91"/>
      <c r="G129" s="91"/>
      <c r="H129" s="91"/>
    </row>
    <row r="130" spans="6:8" ht="15.75" customHeight="1">
      <c r="F130" s="91"/>
      <c r="G130" s="91"/>
      <c r="H130" s="91"/>
    </row>
    <row r="131" spans="6:8" ht="15.75" customHeight="1">
      <c r="F131" s="91"/>
      <c r="G131" s="91"/>
      <c r="H131" s="91"/>
    </row>
    <row r="132" spans="6:8" ht="15.75" customHeight="1">
      <c r="F132" s="91"/>
      <c r="G132" s="91"/>
      <c r="H132" s="91"/>
    </row>
    <row r="133" spans="6:8" ht="15.75" customHeight="1">
      <c r="F133" s="91"/>
      <c r="G133" s="91"/>
      <c r="H133" s="91"/>
    </row>
    <row r="134" spans="6:8" ht="15.75" customHeight="1">
      <c r="F134" s="91"/>
      <c r="G134" s="91"/>
      <c r="H134" s="91"/>
    </row>
    <row r="135" spans="6:8" ht="15.75" customHeight="1">
      <c r="F135" s="91"/>
      <c r="G135" s="91"/>
      <c r="H135" s="91"/>
    </row>
    <row r="136" spans="6:8" ht="15.75" customHeight="1">
      <c r="F136" s="91"/>
      <c r="G136" s="91"/>
      <c r="H136" s="91"/>
    </row>
    <row r="137" spans="6:8" ht="15.75" customHeight="1">
      <c r="F137" s="91"/>
      <c r="G137" s="91"/>
      <c r="H137" s="91"/>
    </row>
    <row r="138" spans="6:8" ht="15.75" customHeight="1">
      <c r="F138" s="91"/>
      <c r="G138" s="91"/>
      <c r="H138" s="91"/>
    </row>
    <row r="139" spans="6:8" ht="15.75" customHeight="1">
      <c r="F139" s="91"/>
      <c r="G139" s="91"/>
      <c r="H139" s="91"/>
    </row>
    <row r="140" spans="6:8" ht="15.75" customHeight="1">
      <c r="F140" s="91"/>
      <c r="G140" s="91"/>
      <c r="H140" s="91"/>
    </row>
    <row r="141" spans="6:8" ht="15.75" customHeight="1">
      <c r="F141" s="91"/>
      <c r="G141" s="91"/>
      <c r="H141" s="91"/>
    </row>
    <row r="142" spans="6:8" ht="15.75" customHeight="1">
      <c r="F142" s="91"/>
      <c r="G142" s="91"/>
      <c r="H142" s="91"/>
    </row>
    <row r="143" spans="6:8" ht="15.75" customHeight="1">
      <c r="F143" s="91"/>
      <c r="G143" s="91"/>
      <c r="H143" s="91"/>
    </row>
    <row r="144" spans="6:8" ht="15.75" customHeight="1">
      <c r="F144" s="91"/>
      <c r="G144" s="91"/>
      <c r="H144" s="91"/>
    </row>
    <row r="145" spans="6:8" ht="15.75" customHeight="1">
      <c r="F145" s="91"/>
      <c r="G145" s="91"/>
      <c r="H145" s="91"/>
    </row>
    <row r="146" spans="6:8" ht="15.75" customHeight="1">
      <c r="F146" s="91"/>
      <c r="G146" s="91"/>
      <c r="H146" s="91"/>
    </row>
    <row r="147" spans="6:8" ht="15.75" customHeight="1">
      <c r="F147" s="91"/>
      <c r="G147" s="91"/>
      <c r="H147" s="91"/>
    </row>
    <row r="148" spans="6:8" ht="15.75" customHeight="1">
      <c r="F148" s="91"/>
      <c r="G148" s="91"/>
      <c r="H148" s="91"/>
    </row>
    <row r="149" spans="6:8" ht="15.75" customHeight="1">
      <c r="F149" s="91"/>
      <c r="G149" s="91"/>
      <c r="H149" s="91"/>
    </row>
    <row r="150" spans="6:8" ht="15.75" customHeight="1">
      <c r="F150" s="91"/>
      <c r="G150" s="91"/>
      <c r="H150" s="91"/>
    </row>
    <row r="151" spans="6:8" ht="15.75" customHeight="1">
      <c r="F151" s="91"/>
      <c r="G151" s="91"/>
      <c r="H151" s="91"/>
    </row>
    <row r="152" spans="6:8" ht="15.75" customHeight="1">
      <c r="F152" s="91"/>
      <c r="G152" s="91"/>
      <c r="H152" s="91"/>
    </row>
    <row r="153" spans="6:8" ht="15.75" customHeight="1">
      <c r="F153" s="91"/>
      <c r="G153" s="91"/>
      <c r="H153" s="91"/>
    </row>
    <row r="154" spans="6:8" ht="15.75" customHeight="1">
      <c r="F154" s="91"/>
      <c r="G154" s="91"/>
      <c r="H154" s="91"/>
    </row>
    <row r="155" spans="6:8" ht="15.75" customHeight="1">
      <c r="F155" s="91"/>
      <c r="G155" s="91"/>
      <c r="H155" s="91"/>
    </row>
    <row r="156" spans="6:8" ht="15.75" customHeight="1">
      <c r="F156" s="91"/>
      <c r="G156" s="91"/>
      <c r="H156" s="91"/>
    </row>
    <row r="157" spans="6:8" ht="15.75" customHeight="1">
      <c r="F157" s="91"/>
      <c r="G157" s="91"/>
      <c r="H157" s="91"/>
    </row>
    <row r="158" spans="6:8" ht="15.75" customHeight="1">
      <c r="F158" s="91"/>
      <c r="G158" s="91"/>
      <c r="H158" s="91"/>
    </row>
    <row r="159" spans="6:8" ht="15.75" customHeight="1">
      <c r="F159" s="91"/>
      <c r="G159" s="91"/>
      <c r="H159" s="91"/>
    </row>
    <row r="160" spans="6:8" ht="15.75" customHeight="1">
      <c r="F160" s="91"/>
      <c r="G160" s="91"/>
      <c r="H160" s="91"/>
    </row>
    <row r="161" spans="6:8" ht="15.75" customHeight="1">
      <c r="F161" s="91"/>
      <c r="G161" s="91"/>
      <c r="H161" s="91"/>
    </row>
    <row r="162" spans="6:8" ht="15.75" customHeight="1">
      <c r="F162" s="91"/>
      <c r="G162" s="91"/>
      <c r="H162" s="91"/>
    </row>
    <row r="163" spans="6:8" ht="15.75" customHeight="1">
      <c r="F163" s="91"/>
      <c r="G163" s="91"/>
      <c r="H163" s="91"/>
    </row>
    <row r="164" spans="6:8" ht="15.75" customHeight="1">
      <c r="F164" s="91"/>
      <c r="G164" s="91"/>
      <c r="H164" s="91"/>
    </row>
    <row r="165" spans="6:8" ht="15.75" customHeight="1">
      <c r="F165" s="91"/>
      <c r="G165" s="91"/>
      <c r="H165" s="91"/>
    </row>
    <row r="166" spans="6:8" ht="15.75" customHeight="1">
      <c r="F166" s="91"/>
      <c r="G166" s="91"/>
      <c r="H166" s="91"/>
    </row>
    <row r="167" spans="6:8" ht="15.75" customHeight="1">
      <c r="F167" s="91"/>
      <c r="G167" s="91"/>
      <c r="H167" s="91"/>
    </row>
    <row r="168" spans="6:8" ht="15.75" customHeight="1">
      <c r="F168" s="91"/>
      <c r="G168" s="91"/>
      <c r="H168" s="91"/>
    </row>
    <row r="169" spans="6:8" ht="15.75" customHeight="1">
      <c r="F169" s="91"/>
      <c r="G169" s="91"/>
      <c r="H169" s="91"/>
    </row>
    <row r="170" spans="6:8" ht="15.75" customHeight="1">
      <c r="F170" s="91"/>
      <c r="G170" s="91"/>
      <c r="H170" s="91"/>
    </row>
    <row r="171" spans="6:8" ht="15.75" customHeight="1">
      <c r="F171" s="91"/>
      <c r="G171" s="91"/>
      <c r="H171" s="91"/>
    </row>
    <row r="172" spans="6:8" ht="15.75" customHeight="1">
      <c r="F172" s="91"/>
      <c r="G172" s="91"/>
      <c r="H172" s="91"/>
    </row>
    <row r="173" spans="6:8" ht="15.75" customHeight="1">
      <c r="F173" s="91"/>
      <c r="G173" s="91"/>
      <c r="H173" s="91"/>
    </row>
    <row r="174" spans="6:8" ht="15.75" customHeight="1">
      <c r="F174" s="91"/>
      <c r="G174" s="91"/>
      <c r="H174" s="91"/>
    </row>
    <row r="175" spans="6:8" ht="15.75" customHeight="1">
      <c r="F175" s="91"/>
      <c r="G175" s="91"/>
      <c r="H175" s="91"/>
    </row>
    <row r="176" spans="6:8" ht="15.75" customHeight="1">
      <c r="F176" s="91"/>
      <c r="G176" s="91"/>
      <c r="H176" s="91"/>
    </row>
    <row r="177" spans="6:8" ht="15.75" customHeight="1">
      <c r="F177" s="91"/>
      <c r="G177" s="91"/>
      <c r="H177" s="91"/>
    </row>
    <row r="178" spans="6:8" ht="15.75" customHeight="1">
      <c r="F178" s="91"/>
      <c r="G178" s="91"/>
      <c r="H178" s="91"/>
    </row>
    <row r="179" spans="6:8" ht="15.75" customHeight="1">
      <c r="F179" s="91"/>
      <c r="G179" s="91"/>
      <c r="H179" s="91"/>
    </row>
    <row r="180" spans="6:8" ht="15.75" customHeight="1">
      <c r="F180" s="91"/>
      <c r="G180" s="91"/>
      <c r="H180" s="91"/>
    </row>
    <row r="181" spans="6:8" ht="15.75" customHeight="1">
      <c r="F181" s="91"/>
      <c r="G181" s="91"/>
      <c r="H181" s="91"/>
    </row>
    <row r="182" spans="6:8" ht="15.75" customHeight="1">
      <c r="F182" s="91"/>
      <c r="G182" s="91"/>
      <c r="H182" s="91"/>
    </row>
    <row r="183" spans="6:8" ht="15.75" customHeight="1">
      <c r="F183" s="91"/>
      <c r="G183" s="91"/>
      <c r="H183" s="91"/>
    </row>
    <row r="184" spans="6:8" ht="15.75" customHeight="1">
      <c r="F184" s="91"/>
      <c r="G184" s="91"/>
      <c r="H184" s="91"/>
    </row>
    <row r="185" spans="6:8" ht="15.75" customHeight="1">
      <c r="F185" s="91"/>
      <c r="G185" s="91"/>
      <c r="H185" s="91"/>
    </row>
    <row r="186" spans="6:8" ht="15.75" customHeight="1">
      <c r="F186" s="91"/>
      <c r="G186" s="91"/>
      <c r="H186" s="91"/>
    </row>
    <row r="187" spans="6:8" ht="15.75" customHeight="1">
      <c r="F187" s="91"/>
      <c r="G187" s="91"/>
      <c r="H187" s="91"/>
    </row>
    <row r="188" spans="6:8" ht="15.75" customHeight="1">
      <c r="F188" s="91"/>
      <c r="G188" s="91"/>
      <c r="H188" s="91"/>
    </row>
    <row r="189" spans="6:8" ht="15.75" customHeight="1">
      <c r="F189" s="91"/>
      <c r="G189" s="91"/>
      <c r="H189" s="91"/>
    </row>
    <row r="190" spans="6:8" ht="15.75" customHeight="1">
      <c r="F190" s="91"/>
      <c r="G190" s="91"/>
      <c r="H190" s="91"/>
    </row>
    <row r="191" spans="6:8" ht="15.75" customHeight="1">
      <c r="F191" s="91"/>
      <c r="G191" s="91"/>
      <c r="H191" s="91"/>
    </row>
    <row r="192" spans="6:8" ht="15.75" customHeight="1">
      <c r="F192" s="91"/>
      <c r="G192" s="91"/>
      <c r="H192" s="91"/>
    </row>
    <row r="193" spans="6:8" ht="15.75" customHeight="1">
      <c r="F193" s="91"/>
      <c r="G193" s="91"/>
      <c r="H193" s="91"/>
    </row>
    <row r="194" spans="6:8" ht="15.75" customHeight="1">
      <c r="F194" s="91"/>
      <c r="G194" s="91"/>
      <c r="H194" s="91"/>
    </row>
    <row r="195" spans="6:8" ht="15.75" customHeight="1">
      <c r="F195" s="91"/>
      <c r="G195" s="91"/>
      <c r="H195" s="91"/>
    </row>
    <row r="196" spans="6:8" ht="15.75" customHeight="1">
      <c r="F196" s="91"/>
      <c r="G196" s="91"/>
      <c r="H196" s="91"/>
    </row>
    <row r="197" spans="6:8" ht="15.75" customHeight="1">
      <c r="F197" s="91"/>
      <c r="G197" s="91"/>
      <c r="H197" s="91"/>
    </row>
    <row r="198" spans="6:8" ht="15.75" customHeight="1">
      <c r="F198" s="91"/>
      <c r="G198" s="91"/>
      <c r="H198" s="91"/>
    </row>
    <row r="199" spans="6:8" ht="15.75" customHeight="1">
      <c r="F199" s="91"/>
      <c r="G199" s="91"/>
      <c r="H199" s="91"/>
    </row>
    <row r="200" spans="6:8" ht="15.75" customHeight="1">
      <c r="F200" s="91"/>
      <c r="G200" s="91"/>
      <c r="H200" s="91"/>
    </row>
    <row r="201" spans="6:8" ht="15.75" customHeight="1">
      <c r="F201" s="91"/>
      <c r="G201" s="91"/>
      <c r="H201" s="91"/>
    </row>
    <row r="202" spans="6:8" ht="15.75" customHeight="1">
      <c r="F202" s="91"/>
      <c r="G202" s="91"/>
      <c r="H202" s="91"/>
    </row>
    <row r="203" spans="6:8" ht="15.75" customHeight="1">
      <c r="F203" s="91"/>
      <c r="G203" s="91"/>
      <c r="H203" s="91"/>
    </row>
    <row r="204" spans="6:8" ht="15.75" customHeight="1">
      <c r="F204" s="91"/>
      <c r="G204" s="91"/>
      <c r="H204" s="91"/>
    </row>
    <row r="205" spans="6:8" ht="15.75" customHeight="1">
      <c r="F205" s="91"/>
      <c r="G205" s="91"/>
      <c r="H205" s="91"/>
    </row>
    <row r="206" spans="6:8" ht="15.75" customHeight="1">
      <c r="F206" s="91"/>
      <c r="G206" s="91"/>
      <c r="H206" s="91"/>
    </row>
    <row r="207" spans="6:8" ht="15.75" customHeight="1">
      <c r="F207" s="91"/>
      <c r="G207" s="91"/>
      <c r="H207" s="91"/>
    </row>
    <row r="208" spans="6:8" ht="15.75" customHeight="1">
      <c r="F208" s="91"/>
      <c r="G208" s="91"/>
      <c r="H208" s="91"/>
    </row>
    <row r="209" spans="6:8" ht="15.75" customHeight="1">
      <c r="F209" s="91"/>
      <c r="G209" s="91"/>
      <c r="H209" s="91"/>
    </row>
    <row r="210" spans="6:8" ht="15.75" customHeight="1">
      <c r="F210" s="91"/>
      <c r="G210" s="91"/>
      <c r="H210" s="91"/>
    </row>
    <row r="211" spans="6:8" ht="15.75" customHeight="1">
      <c r="F211" s="91"/>
      <c r="G211" s="91"/>
      <c r="H211" s="91"/>
    </row>
    <row r="212" spans="6:8" ht="15.75" customHeight="1">
      <c r="F212" s="91"/>
      <c r="G212" s="91"/>
      <c r="H212" s="91"/>
    </row>
    <row r="213" spans="6:8" ht="15.75" customHeight="1">
      <c r="F213" s="91"/>
      <c r="G213" s="91"/>
      <c r="H213" s="91"/>
    </row>
    <row r="214" spans="6:8" ht="15.75" customHeight="1">
      <c r="F214" s="91"/>
      <c r="G214" s="91"/>
      <c r="H214" s="91"/>
    </row>
    <row r="215" spans="6:8" ht="15.75" customHeight="1">
      <c r="F215" s="91"/>
      <c r="G215" s="91"/>
      <c r="H215" s="91"/>
    </row>
    <row r="216" spans="6:8" ht="15.75" customHeight="1">
      <c r="F216" s="91"/>
      <c r="G216" s="91"/>
      <c r="H216" s="91"/>
    </row>
    <row r="217" spans="6:8" ht="15.75" customHeight="1">
      <c r="F217" s="91"/>
      <c r="G217" s="91"/>
      <c r="H217" s="91"/>
    </row>
    <row r="218" spans="6:8" ht="15.75" customHeight="1">
      <c r="F218" s="91"/>
      <c r="G218" s="91"/>
      <c r="H218" s="91"/>
    </row>
    <row r="219" spans="6:8" ht="15.75" customHeight="1">
      <c r="F219" s="91"/>
      <c r="G219" s="91"/>
      <c r="H219" s="91"/>
    </row>
    <row r="220" spans="6:8" ht="15.75" customHeight="1">
      <c r="F220" s="91"/>
      <c r="G220" s="91"/>
      <c r="H220" s="91"/>
    </row>
    <row r="221" spans="6:8" ht="15.75" customHeight="1">
      <c r="F221" s="91"/>
      <c r="G221" s="91"/>
      <c r="H221" s="91"/>
    </row>
    <row r="222" spans="6:8" ht="15.75" customHeight="1">
      <c r="F222" s="91"/>
      <c r="G222" s="91"/>
      <c r="H222" s="91"/>
    </row>
    <row r="223" spans="6:8" ht="15.75" customHeight="1"/>
    <row r="224" spans="6:8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I4" r:id="rId1" xr:uid="{00000000-0004-0000-0A00-000000000000}"/>
    <hyperlink ref="I8" r:id="rId2" xr:uid="{00000000-0004-0000-0A00-000001000000}"/>
    <hyperlink ref="I10" r:id="rId3" xr:uid="{00000000-0004-0000-0A00-000002000000}"/>
  </hyperlinks>
  <pageMargins left="0.7" right="0.7" top="0.75" bottom="0.75" header="0" footer="0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852D4-3E0B-4E40-9025-4FB7D660847A}">
  <sheetPr>
    <tabColor theme="7" tint="0.39997558519241921"/>
  </sheetPr>
  <dimension ref="A1:C9"/>
  <sheetViews>
    <sheetView workbookViewId="0">
      <selection activeCell="A10" sqref="A10:XFD1048576"/>
    </sheetView>
  </sheetViews>
  <sheetFormatPr defaultRowHeight="14.25"/>
  <cols>
    <col min="1" max="1" width="6.375" bestFit="1" customWidth="1"/>
    <col min="2" max="2" width="34.125" bestFit="1" customWidth="1"/>
  </cols>
  <sheetData>
    <row r="1" spans="1:3" s="158" customFormat="1" ht="15.75" thickBot="1">
      <c r="A1" s="157" t="s">
        <v>209</v>
      </c>
      <c r="B1" s="157" t="s">
        <v>368</v>
      </c>
    </row>
    <row r="2" spans="1:3" s="158" customFormat="1" ht="15.75" thickTop="1">
      <c r="A2" s="159">
        <v>0</v>
      </c>
      <c r="B2" s="160">
        <v>0.85399999999999998</v>
      </c>
      <c r="C2" s="161"/>
    </row>
    <row r="3" spans="1:3" s="158" customFormat="1" ht="15">
      <c r="A3" s="159">
        <v>10</v>
      </c>
      <c r="B3" s="160">
        <v>0.92700000000000005</v>
      </c>
      <c r="C3" s="161"/>
    </row>
    <row r="4" spans="1:3" s="158" customFormat="1" ht="15">
      <c r="A4" s="159">
        <v>20</v>
      </c>
      <c r="B4" s="160">
        <v>0.69899999999999995</v>
      </c>
      <c r="C4" s="161"/>
    </row>
    <row r="5" spans="1:3" s="158" customFormat="1" ht="15">
      <c r="A5" s="159">
        <v>30</v>
      </c>
      <c r="B5" s="160">
        <v>0.58099999999999996</v>
      </c>
      <c r="C5" s="161"/>
    </row>
    <row r="6" spans="1:3" s="158" customFormat="1" ht="15">
      <c r="A6" s="159">
        <v>40</v>
      </c>
      <c r="B6" s="160">
        <v>0.55500000000000005</v>
      </c>
      <c r="C6" s="161"/>
    </row>
    <row r="7" spans="1:3" s="158" customFormat="1" ht="15">
      <c r="A7" s="159">
        <v>50</v>
      </c>
      <c r="B7" s="160">
        <v>0.42999999999999994</v>
      </c>
      <c r="C7" s="161"/>
    </row>
    <row r="8" spans="1:3" s="158" customFormat="1" ht="15">
      <c r="A8" s="159">
        <v>60</v>
      </c>
      <c r="B8" s="160">
        <v>0.17799999999999994</v>
      </c>
      <c r="C8" s="161"/>
    </row>
    <row r="9" spans="1:3" s="158" customFormat="1" ht="15">
      <c r="A9" s="159">
        <v>70</v>
      </c>
      <c r="B9" s="160">
        <v>0.24299999999999999</v>
      </c>
      <c r="C9" s="161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D965"/>
    <outlinePr summaryBelow="0" summaryRight="0"/>
  </sheetPr>
  <dimension ref="A1:V1000"/>
  <sheetViews>
    <sheetView workbookViewId="0">
      <selection activeCell="A8" sqref="A8:XFD1048576"/>
    </sheetView>
  </sheetViews>
  <sheetFormatPr defaultColWidth="12.625" defaultRowHeight="15" customHeight="1"/>
  <cols>
    <col min="1" max="1" width="6.375" customWidth="1"/>
    <col min="2" max="2" width="22.875" customWidth="1"/>
    <col min="3" max="22" width="12.25" customWidth="1"/>
  </cols>
  <sheetData>
    <row r="1" spans="1:22" ht="15" customHeight="1">
      <c r="A1" s="2" t="s">
        <v>209</v>
      </c>
      <c r="B1" s="2" t="s">
        <v>210</v>
      </c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</row>
    <row r="2" spans="1:22">
      <c r="A2" s="40" t="s">
        <v>211</v>
      </c>
      <c r="B2" s="92">
        <v>1.8E-3</v>
      </c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</row>
    <row r="3" spans="1:22">
      <c r="A3" s="93">
        <v>44123</v>
      </c>
      <c r="B3" s="92">
        <v>1.17E-2</v>
      </c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</row>
    <row r="4" spans="1:22">
      <c r="A4" s="40" t="s">
        <v>212</v>
      </c>
      <c r="B4" s="92">
        <v>6.8099999999999994E-2</v>
      </c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</row>
    <row r="5" spans="1:22">
      <c r="A5" s="40" t="s">
        <v>213</v>
      </c>
      <c r="B5" s="92">
        <v>0.27179999999999999</v>
      </c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</row>
    <row r="6" spans="1:22">
      <c r="A6" s="40" t="s">
        <v>214</v>
      </c>
      <c r="B6" s="92">
        <v>0.32050000000000001</v>
      </c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</row>
    <row r="7" spans="1:22">
      <c r="A7" s="40">
        <f>70</f>
        <v>70</v>
      </c>
      <c r="B7" s="92">
        <v>0.3261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D965"/>
  </sheetPr>
  <dimension ref="A1:F1000"/>
  <sheetViews>
    <sheetView workbookViewId="0">
      <selection activeCell="A8" sqref="A8"/>
    </sheetView>
  </sheetViews>
  <sheetFormatPr defaultColWidth="12.625" defaultRowHeight="15" customHeight="1"/>
  <cols>
    <col min="1" max="1" width="48.75" customWidth="1"/>
    <col min="2" max="2" width="9.75" customWidth="1"/>
    <col min="3" max="3" width="11" customWidth="1"/>
    <col min="4" max="6" width="10.125" customWidth="1"/>
  </cols>
  <sheetData>
    <row r="1" spans="1:6">
      <c r="A1" s="2" t="s">
        <v>215</v>
      </c>
      <c r="B1" s="2" t="s">
        <v>216</v>
      </c>
      <c r="C1" s="2" t="s">
        <v>217</v>
      </c>
    </row>
    <row r="2" spans="1:6">
      <c r="A2" s="91" t="s">
        <v>218</v>
      </c>
      <c r="B2" s="94">
        <v>64000000</v>
      </c>
      <c r="C2" s="94">
        <v>16000000</v>
      </c>
      <c r="E2" s="95"/>
      <c r="F2" s="95"/>
    </row>
    <row r="3" spans="1:6">
      <c r="A3" s="91" t="s">
        <v>219</v>
      </c>
      <c r="B3" s="94">
        <v>1920000</v>
      </c>
      <c r="C3" s="94">
        <v>80000</v>
      </c>
      <c r="E3" s="95"/>
      <c r="F3" s="95"/>
    </row>
    <row r="4" spans="1:6">
      <c r="A4" s="91" t="s">
        <v>180</v>
      </c>
      <c r="B4" s="96">
        <f t="shared" ref="B4:C4" si="0">B3/B2</f>
        <v>0.03</v>
      </c>
      <c r="C4" s="96">
        <f t="shared" si="0"/>
        <v>5.0000000000000001E-3</v>
      </c>
    </row>
    <row r="5" spans="1:6">
      <c r="A5" s="91" t="s">
        <v>220</v>
      </c>
      <c r="B5" s="96">
        <f>B4/B7</f>
        <v>1.2</v>
      </c>
      <c r="C5" s="96">
        <f>C4/B7</f>
        <v>0.19999999999999998</v>
      </c>
    </row>
    <row r="6" spans="1:6">
      <c r="A6" s="91"/>
      <c r="B6" s="91"/>
      <c r="C6" s="91"/>
    </row>
    <row r="7" spans="1:6">
      <c r="A7" s="91" t="s">
        <v>221</v>
      </c>
      <c r="B7" s="96">
        <f>(B3+C3)/(B2+C2)</f>
        <v>2.5000000000000001E-2</v>
      </c>
      <c r="C7" s="91"/>
    </row>
    <row r="11" spans="1:6" ht="14.25"/>
    <row r="12" spans="1:6" ht="14.25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FFD965"/>
  </sheetPr>
  <dimension ref="A1:C1000"/>
  <sheetViews>
    <sheetView workbookViewId="0">
      <selection activeCell="A2" sqref="A2:A10"/>
    </sheetView>
  </sheetViews>
  <sheetFormatPr defaultColWidth="12.625" defaultRowHeight="15" customHeight="1"/>
  <cols>
    <col min="1" max="1" width="6.75" customWidth="1"/>
    <col min="2" max="2" width="12.25" customWidth="1"/>
    <col min="3" max="3" width="45.125" customWidth="1"/>
    <col min="4" max="6" width="7.625" customWidth="1"/>
  </cols>
  <sheetData>
    <row r="1" spans="1:3">
      <c r="A1" s="2" t="s">
        <v>209</v>
      </c>
      <c r="B1" s="2" t="s">
        <v>222</v>
      </c>
      <c r="C1" s="2" t="s">
        <v>223</v>
      </c>
    </row>
    <row r="2" spans="1:3">
      <c r="A2" s="40">
        <v>0</v>
      </c>
      <c r="B2" s="97">
        <v>2.0000000000000002E-5</v>
      </c>
      <c r="C2" s="98">
        <f>B2*'Efecto Severidad en Letalidad'!$C$5</f>
        <v>3.9999999999999998E-6</v>
      </c>
    </row>
    <row r="3" spans="1:3">
      <c r="A3" s="40">
        <v>10</v>
      </c>
      <c r="B3" s="97">
        <v>6.0000000000000002E-5</v>
      </c>
      <c r="C3" s="98">
        <f>B3*'Efecto Severidad en Letalidad'!$C$5</f>
        <v>1.1999999999999999E-5</v>
      </c>
    </row>
    <row r="4" spans="1:3">
      <c r="A4" s="40">
        <v>20</v>
      </c>
      <c r="B4" s="97">
        <v>2.9999999999999997E-4</v>
      </c>
      <c r="C4" s="98">
        <f>B4*'Efecto Severidad en Letalidad'!$C$5</f>
        <v>5.9999999999999988E-5</v>
      </c>
    </row>
    <row r="5" spans="1:3">
      <c r="A5" s="40">
        <v>30</v>
      </c>
      <c r="B5" s="97">
        <v>8.0000000000000004E-4</v>
      </c>
      <c r="C5" s="98">
        <f>B5*'Efecto Severidad en Letalidad'!$C$5</f>
        <v>1.5999999999999999E-4</v>
      </c>
    </row>
    <row r="6" spans="1:3">
      <c r="A6" s="40">
        <v>40</v>
      </c>
      <c r="B6" s="97">
        <v>1.5E-3</v>
      </c>
      <c r="C6" s="98">
        <f>B6*'Efecto Severidad en Letalidad'!$C$5</f>
        <v>2.9999999999999997E-4</v>
      </c>
    </row>
    <row r="7" spans="1:3">
      <c r="A7" s="40">
        <v>50</v>
      </c>
      <c r="B7" s="97">
        <v>6.0000000000000001E-3</v>
      </c>
      <c r="C7" s="98">
        <f>B7*'Efecto Severidad en Letalidad'!$C$5</f>
        <v>1.1999999999999999E-3</v>
      </c>
    </row>
    <row r="8" spans="1:3">
      <c r="A8" s="40">
        <v>60</v>
      </c>
      <c r="B8" s="97">
        <v>2.1999999999999999E-2</v>
      </c>
      <c r="C8" s="98">
        <f>B8*'Efecto Severidad en Letalidad'!$C$5</f>
        <v>4.3999999999999994E-3</v>
      </c>
    </row>
    <row r="9" spans="1:3">
      <c r="A9" s="40">
        <v>70</v>
      </c>
      <c r="B9" s="97">
        <v>5.0999999999999997E-2</v>
      </c>
      <c r="C9" s="98">
        <f>B9*'Efecto Severidad en Letalidad'!$C$5</f>
        <v>1.0199999999999999E-2</v>
      </c>
    </row>
    <row r="10" spans="1:3">
      <c r="A10" s="40">
        <v>80</v>
      </c>
      <c r="B10" s="97">
        <v>9.2999999999999999E-2</v>
      </c>
      <c r="C10" s="98">
        <f>B10*'Efecto Severidad en Letalidad'!$C$5</f>
        <v>1.8599999999999998E-2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FFD965"/>
  </sheetPr>
  <dimension ref="A1:C1000"/>
  <sheetViews>
    <sheetView workbookViewId="0">
      <selection activeCell="A11" sqref="A11:XFD1048576"/>
    </sheetView>
  </sheetViews>
  <sheetFormatPr defaultColWidth="12.625" defaultRowHeight="15" customHeight="1"/>
  <cols>
    <col min="1" max="1" width="8.75" customWidth="1"/>
    <col min="2" max="2" width="13.375" customWidth="1"/>
    <col min="3" max="3" width="55.25" customWidth="1"/>
    <col min="4" max="6" width="7.625" customWidth="1"/>
  </cols>
  <sheetData>
    <row r="1" spans="1:3">
      <c r="A1" s="2" t="s">
        <v>209</v>
      </c>
      <c r="B1" s="2" t="s">
        <v>222</v>
      </c>
      <c r="C1" s="2" t="s">
        <v>224</v>
      </c>
    </row>
    <row r="2" spans="1:3">
      <c r="A2" s="40">
        <v>0</v>
      </c>
      <c r="B2" s="97">
        <v>2.0000000000000002E-5</v>
      </c>
      <c r="C2" s="98">
        <f>B2*'Efecto Severidad en Letalidad'!$B$5</f>
        <v>2.4000000000000001E-5</v>
      </c>
    </row>
    <row r="3" spans="1:3">
      <c r="A3" s="40">
        <v>10</v>
      </c>
      <c r="B3" s="97">
        <v>6.0000000000000002E-5</v>
      </c>
      <c r="C3" s="98">
        <f>B3*'Efecto Severidad en Letalidad'!$B$5</f>
        <v>7.2000000000000002E-5</v>
      </c>
    </row>
    <row r="4" spans="1:3">
      <c r="A4" s="40">
        <v>20</v>
      </c>
      <c r="B4" s="97">
        <v>2.9999999999999997E-4</v>
      </c>
      <c r="C4" s="98">
        <f>B4*'Efecto Severidad en Letalidad'!$B$5</f>
        <v>3.5999999999999997E-4</v>
      </c>
    </row>
    <row r="5" spans="1:3">
      <c r="A5" s="40">
        <v>30</v>
      </c>
      <c r="B5" s="97">
        <v>8.0000000000000004E-4</v>
      </c>
      <c r="C5" s="98">
        <f>B5*'Efecto Severidad en Letalidad'!$B$5</f>
        <v>9.6000000000000002E-4</v>
      </c>
    </row>
    <row r="6" spans="1:3">
      <c r="A6" s="40">
        <v>40</v>
      </c>
      <c r="B6" s="97">
        <v>1.5E-3</v>
      </c>
      <c r="C6" s="98">
        <f>B6*'Efecto Severidad en Letalidad'!$B$5</f>
        <v>1.8E-3</v>
      </c>
    </row>
    <row r="7" spans="1:3">
      <c r="A7" s="40">
        <v>50</v>
      </c>
      <c r="B7" s="97">
        <v>6.0000000000000001E-3</v>
      </c>
      <c r="C7" s="98">
        <f>B7*'Efecto Severidad en Letalidad'!$B$5</f>
        <v>7.1999999999999998E-3</v>
      </c>
    </row>
    <row r="8" spans="1:3">
      <c r="A8" s="40">
        <v>60</v>
      </c>
      <c r="B8" s="97">
        <v>2.1999999999999999E-2</v>
      </c>
      <c r="C8" s="98">
        <f>B8*'Efecto Severidad en Letalidad'!$B$5</f>
        <v>2.6399999999999996E-2</v>
      </c>
    </row>
    <row r="9" spans="1:3">
      <c r="A9" s="40">
        <v>70</v>
      </c>
      <c r="B9" s="97">
        <v>5.0999999999999997E-2</v>
      </c>
      <c r="C9" s="98">
        <f>B9*'Efecto Severidad en Letalidad'!$B$5</f>
        <v>6.1199999999999991E-2</v>
      </c>
    </row>
    <row r="10" spans="1:3">
      <c r="A10" s="40">
        <v>80</v>
      </c>
      <c r="B10" s="97">
        <v>9.2999999999999999E-2</v>
      </c>
      <c r="C10" s="98">
        <f>B10*'Efecto Severidad en Letalidad'!$B$5</f>
        <v>0.11159999999999999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FFD965"/>
  </sheetPr>
  <dimension ref="A1:C1000"/>
  <sheetViews>
    <sheetView workbookViewId="0">
      <selection activeCell="A11" sqref="A11:XFD1048576"/>
    </sheetView>
  </sheetViews>
  <sheetFormatPr defaultColWidth="12.625" defaultRowHeight="15" customHeight="1"/>
  <cols>
    <col min="1" max="1" width="25.125" customWidth="1"/>
    <col min="2" max="2" width="24.125" customWidth="1"/>
    <col min="3" max="3" width="30.25" customWidth="1"/>
    <col min="4" max="6" width="7.625" customWidth="1"/>
  </cols>
  <sheetData>
    <row r="1" spans="1:3">
      <c r="A1" s="2" t="s">
        <v>225</v>
      </c>
      <c r="B1" s="2" t="s">
        <v>226</v>
      </c>
      <c r="C1" s="2" t="s">
        <v>227</v>
      </c>
    </row>
    <row r="2" spans="1:3">
      <c r="A2" s="99">
        <v>1</v>
      </c>
      <c r="B2" s="99">
        <v>0</v>
      </c>
      <c r="C2" s="16">
        <v>1.1000000000000001</v>
      </c>
    </row>
    <row r="3" spans="1:3">
      <c r="A3" s="99">
        <v>1</v>
      </c>
      <c r="B3" s="99">
        <v>1</v>
      </c>
      <c r="C3" s="16">
        <v>0.9</v>
      </c>
    </row>
    <row r="4" spans="1:3">
      <c r="A4" s="99">
        <v>2</v>
      </c>
      <c r="B4" s="99">
        <v>0</v>
      </c>
      <c r="C4" s="16">
        <v>1.5</v>
      </c>
    </row>
    <row r="5" spans="1:3">
      <c r="A5" s="99">
        <v>2</v>
      </c>
      <c r="B5" s="99">
        <v>1</v>
      </c>
      <c r="C5" s="16">
        <v>1.3</v>
      </c>
    </row>
    <row r="6" spans="1:3">
      <c r="A6" s="99">
        <v>2</v>
      </c>
      <c r="B6" s="99">
        <v>2</v>
      </c>
      <c r="C6" s="16">
        <v>0.2</v>
      </c>
    </row>
    <row r="7" spans="1:3">
      <c r="A7" s="99">
        <v>3</v>
      </c>
      <c r="B7" s="99">
        <v>0</v>
      </c>
      <c r="C7" s="16">
        <v>1.7</v>
      </c>
    </row>
    <row r="8" spans="1:3">
      <c r="A8" s="99">
        <v>3</v>
      </c>
      <c r="B8" s="99">
        <v>1</v>
      </c>
      <c r="C8" s="16">
        <v>1.4</v>
      </c>
    </row>
    <row r="9" spans="1:3">
      <c r="A9" s="99">
        <v>3</v>
      </c>
      <c r="B9" s="99">
        <v>2</v>
      </c>
      <c r="C9" s="16">
        <v>1.1000000000000001</v>
      </c>
    </row>
    <row r="10" spans="1:3">
      <c r="A10" s="99">
        <v>3</v>
      </c>
      <c r="B10" s="99">
        <v>3</v>
      </c>
      <c r="C10" s="16">
        <v>0.2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FFD965"/>
  </sheetPr>
  <dimension ref="A1:B1000"/>
  <sheetViews>
    <sheetView workbookViewId="0">
      <selection activeCell="A11" sqref="A11:XFD1048576"/>
    </sheetView>
  </sheetViews>
  <sheetFormatPr defaultColWidth="12.625" defaultRowHeight="15" customHeight="1"/>
  <cols>
    <col min="1" max="1" width="6.375" customWidth="1"/>
    <col min="2" max="2" width="52.625" customWidth="1"/>
    <col min="3" max="6" width="7.625" customWidth="1"/>
  </cols>
  <sheetData>
    <row r="1" spans="1:2">
      <c r="A1" s="2" t="s">
        <v>209</v>
      </c>
      <c r="B1" s="2" t="s">
        <v>228</v>
      </c>
    </row>
    <row r="2" spans="1:2">
      <c r="A2" s="99">
        <v>0</v>
      </c>
      <c r="B2" s="100">
        <v>1E-3</v>
      </c>
    </row>
    <row r="3" spans="1:2">
      <c r="A3" s="99">
        <v>10</v>
      </c>
      <c r="B3" s="100">
        <v>3.0000000000000001E-3</v>
      </c>
    </row>
    <row r="4" spans="1:2">
      <c r="A4" s="99">
        <v>20</v>
      </c>
      <c r="B4" s="100">
        <v>1.2E-2</v>
      </c>
    </row>
    <row r="5" spans="1:2">
      <c r="A5" s="99">
        <v>30</v>
      </c>
      <c r="B5" s="100">
        <v>3.2000000000000001E-2</v>
      </c>
    </row>
    <row r="6" spans="1:2">
      <c r="A6" s="99">
        <v>40</v>
      </c>
      <c r="B6" s="100">
        <v>4.9000000000000002E-2</v>
      </c>
    </row>
    <row r="7" spans="1:2">
      <c r="A7" s="99">
        <v>50</v>
      </c>
      <c r="B7" s="100">
        <v>0.10199999999999999</v>
      </c>
    </row>
    <row r="8" spans="1:2">
      <c r="A8" s="99">
        <v>60</v>
      </c>
      <c r="B8" s="100">
        <v>0.16600000000000001</v>
      </c>
    </row>
    <row r="9" spans="1:2">
      <c r="A9" s="99">
        <v>70</v>
      </c>
      <c r="B9" s="100">
        <v>0.24299999999999999</v>
      </c>
    </row>
    <row r="10" spans="1:2">
      <c r="A10" s="99">
        <v>80</v>
      </c>
      <c r="B10" s="100">
        <v>0.27300000000000002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FFD965"/>
  </sheetPr>
  <dimension ref="A1:B1000"/>
  <sheetViews>
    <sheetView workbookViewId="0">
      <selection activeCell="F9" sqref="F9"/>
    </sheetView>
  </sheetViews>
  <sheetFormatPr defaultColWidth="12.625" defaultRowHeight="15" customHeight="1"/>
  <cols>
    <col min="1" max="1" width="7.625" customWidth="1"/>
    <col min="2" max="2" width="43.375" customWidth="1"/>
    <col min="3" max="6" width="7.625" customWidth="1"/>
  </cols>
  <sheetData>
    <row r="1" spans="1:2">
      <c r="A1" s="101" t="s">
        <v>209</v>
      </c>
      <c r="B1" s="101" t="s">
        <v>229</v>
      </c>
    </row>
    <row r="2" spans="1:2">
      <c r="A2" s="99">
        <v>0</v>
      </c>
      <c r="B2" s="100">
        <v>0.05</v>
      </c>
    </row>
    <row r="3" spans="1:2">
      <c r="A3" s="99">
        <v>10</v>
      </c>
      <c r="B3" s="100">
        <v>0.05</v>
      </c>
    </row>
    <row r="4" spans="1:2">
      <c r="A4" s="99">
        <v>20</v>
      </c>
      <c r="B4" s="100">
        <v>0.05</v>
      </c>
    </row>
    <row r="5" spans="1:2">
      <c r="A5" s="99">
        <v>30</v>
      </c>
      <c r="B5" s="100">
        <v>0.05</v>
      </c>
    </row>
    <row r="6" spans="1:2">
      <c r="A6" s="99">
        <v>40</v>
      </c>
      <c r="B6" s="100">
        <v>6.3E-2</v>
      </c>
    </row>
    <row r="7" spans="1:2">
      <c r="A7" s="99">
        <v>50</v>
      </c>
      <c r="B7" s="100">
        <v>0.122</v>
      </c>
    </row>
    <row r="8" spans="1:2">
      <c r="A8" s="99">
        <v>60</v>
      </c>
      <c r="B8" s="100">
        <v>0.27400000000000002</v>
      </c>
    </row>
    <row r="9" spans="1:2">
      <c r="A9" s="99">
        <v>70</v>
      </c>
      <c r="B9" s="100">
        <v>0.432</v>
      </c>
    </row>
    <row r="10" spans="1:2">
      <c r="A10" s="99">
        <v>80</v>
      </c>
      <c r="B10" s="100">
        <v>0.70899999999999996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T1000"/>
  <sheetViews>
    <sheetView workbookViewId="0"/>
  </sheetViews>
  <sheetFormatPr defaultColWidth="12.625" defaultRowHeight="15" customHeight="1"/>
  <cols>
    <col min="1" max="4" width="12.625" customWidth="1"/>
    <col min="5" max="5" width="15.75" customWidth="1"/>
    <col min="6" max="6" width="12.625" customWidth="1"/>
  </cols>
  <sheetData>
    <row r="1" spans="1:8">
      <c r="A1" s="59" t="s">
        <v>230</v>
      </c>
    </row>
    <row r="4" spans="1:8" ht="15.75">
      <c r="A4" s="102" t="s">
        <v>231</v>
      </c>
      <c r="B4" s="102" t="s">
        <v>232</v>
      </c>
      <c r="C4" s="102" t="s">
        <v>233</v>
      </c>
      <c r="D4" s="102" t="s">
        <v>234</v>
      </c>
      <c r="E4" s="102" t="s">
        <v>235</v>
      </c>
      <c r="F4" s="102" t="s">
        <v>236</v>
      </c>
      <c r="G4" s="102" t="s">
        <v>237</v>
      </c>
    </row>
    <row r="5" spans="1:8" ht="15.75">
      <c r="A5" s="103" t="s">
        <v>125</v>
      </c>
      <c r="B5" s="103" t="s">
        <v>238</v>
      </c>
      <c r="C5" s="103" t="s">
        <v>239</v>
      </c>
      <c r="D5" s="103" t="s">
        <v>240</v>
      </c>
      <c r="E5" s="103" t="s">
        <v>241</v>
      </c>
      <c r="F5" s="104">
        <v>2018</v>
      </c>
      <c r="G5" s="104">
        <v>55493</v>
      </c>
    </row>
    <row r="6" spans="1:8" ht="15.75">
      <c r="A6" s="103" t="s">
        <v>125</v>
      </c>
      <c r="B6" s="103" t="s">
        <v>238</v>
      </c>
      <c r="C6" s="103" t="s">
        <v>242</v>
      </c>
      <c r="D6" s="103" t="s">
        <v>240</v>
      </c>
      <c r="E6" s="103" t="s">
        <v>241</v>
      </c>
      <c r="F6" s="104">
        <v>2018</v>
      </c>
      <c r="G6" s="104">
        <v>826284</v>
      </c>
    </row>
    <row r="7" spans="1:8" ht="14.25">
      <c r="A7" s="58" t="s">
        <v>243</v>
      </c>
    </row>
    <row r="11" spans="1:8">
      <c r="A11" s="105" t="s">
        <v>244</v>
      </c>
    </row>
    <row r="12" spans="1:8" ht="14.25">
      <c r="A12" s="106">
        <v>2017</v>
      </c>
      <c r="B12" s="107">
        <v>192.548</v>
      </c>
    </row>
    <row r="13" spans="1:8" ht="14.25">
      <c r="A13" s="58" t="s">
        <v>245</v>
      </c>
    </row>
    <row r="16" spans="1:8" ht="14.25">
      <c r="A16" s="108"/>
      <c r="B16" s="108"/>
      <c r="C16" s="108"/>
      <c r="D16" s="108"/>
      <c r="E16" s="108"/>
      <c r="F16" s="108"/>
      <c r="G16" s="108"/>
      <c r="H16" s="108"/>
    </row>
    <row r="17" spans="1:7" ht="14.25">
      <c r="A17" s="108"/>
      <c r="B17" s="108"/>
      <c r="C17" s="108"/>
      <c r="D17" s="108"/>
      <c r="E17" s="108"/>
      <c r="F17" s="108"/>
      <c r="G17" s="108"/>
    </row>
    <row r="18" spans="1:7">
      <c r="A18" s="59" t="s">
        <v>246</v>
      </c>
    </row>
    <row r="19" spans="1:7">
      <c r="A19" s="59">
        <v>744919</v>
      </c>
    </row>
    <row r="20" spans="1:7" ht="14.25">
      <c r="A20" s="58" t="s">
        <v>247</v>
      </c>
    </row>
    <row r="21" spans="1:7" ht="15.75" customHeight="1"/>
    <row r="22" spans="1:7" ht="15.75" customHeight="1"/>
    <row r="23" spans="1:7" ht="15.75" customHeight="1"/>
    <row r="24" spans="1:7" ht="15.75" customHeight="1">
      <c r="A24" s="59" t="s">
        <v>248</v>
      </c>
    </row>
    <row r="25" spans="1:7" ht="15.75" customHeight="1">
      <c r="A25" s="58" t="s">
        <v>249</v>
      </c>
    </row>
    <row r="26" spans="1:7" ht="15.75" customHeight="1"/>
    <row r="27" spans="1:7" ht="15.75" customHeight="1"/>
    <row r="28" spans="1:7" ht="15.75" customHeight="1">
      <c r="A28" s="59" t="s">
        <v>250</v>
      </c>
    </row>
    <row r="29" spans="1:7" ht="15.75" customHeight="1">
      <c r="A29" s="58" t="s">
        <v>251</v>
      </c>
    </row>
    <row r="30" spans="1:7" ht="15.75" customHeight="1">
      <c r="A30" s="59" t="s">
        <v>252</v>
      </c>
    </row>
    <row r="31" spans="1:7" ht="15.75" customHeight="1">
      <c r="A31" s="59" t="s">
        <v>253</v>
      </c>
    </row>
    <row r="32" spans="1:7" ht="15.75" customHeight="1"/>
    <row r="33" spans="1:20" ht="15.75" customHeight="1">
      <c r="A33" s="109" t="s">
        <v>109</v>
      </c>
      <c r="B33" s="110" t="s">
        <v>110</v>
      </c>
      <c r="C33" s="110" t="s">
        <v>254</v>
      </c>
      <c r="D33" s="110" t="s">
        <v>255</v>
      </c>
      <c r="E33" s="110" t="s">
        <v>256</v>
      </c>
      <c r="F33" s="110" t="s">
        <v>257</v>
      </c>
      <c r="G33" s="110" t="s">
        <v>111</v>
      </c>
      <c r="H33" s="110" t="s">
        <v>112</v>
      </c>
      <c r="I33" s="110" t="s">
        <v>113</v>
      </c>
      <c r="J33" s="110" t="s">
        <v>114</v>
      </c>
      <c r="K33" s="111" t="s">
        <v>115</v>
      </c>
      <c r="L33" s="110" t="s">
        <v>116</v>
      </c>
      <c r="M33" s="110" t="s">
        <v>117</v>
      </c>
      <c r="N33" s="110" t="s">
        <v>118</v>
      </c>
      <c r="O33" s="110" t="s">
        <v>119</v>
      </c>
      <c r="P33" s="111" t="s">
        <v>120</v>
      </c>
      <c r="Q33" s="110" t="s">
        <v>121</v>
      </c>
      <c r="R33" s="110" t="s">
        <v>122</v>
      </c>
      <c r="S33" s="110" t="s">
        <v>123</v>
      </c>
      <c r="T33" s="110" t="s">
        <v>124</v>
      </c>
    </row>
    <row r="34" spans="1:20" ht="15.75" customHeight="1">
      <c r="A34" s="109"/>
      <c r="B34" s="110"/>
      <c r="C34" s="110"/>
      <c r="D34" s="110"/>
      <c r="E34" s="110"/>
      <c r="F34" s="110"/>
      <c r="G34" s="110" t="s">
        <v>258</v>
      </c>
      <c r="H34" s="110" t="s">
        <v>259</v>
      </c>
      <c r="I34" s="110" t="s">
        <v>260</v>
      </c>
      <c r="J34" s="110" t="s">
        <v>261</v>
      </c>
      <c r="K34" s="111" t="s">
        <v>262</v>
      </c>
      <c r="L34" s="110" t="s">
        <v>263</v>
      </c>
      <c r="M34" s="110" t="s">
        <v>264</v>
      </c>
      <c r="N34" s="110" t="s">
        <v>265</v>
      </c>
      <c r="O34" s="110" t="s">
        <v>266</v>
      </c>
      <c r="P34" s="111" t="s">
        <v>267</v>
      </c>
      <c r="Q34" s="110"/>
      <c r="R34" s="110"/>
      <c r="S34" s="110"/>
      <c r="T34" s="110"/>
    </row>
    <row r="35" spans="1:20" ht="15.75" customHeight="1">
      <c r="A35" s="109" t="s">
        <v>126</v>
      </c>
      <c r="B35" s="110" t="s">
        <v>125</v>
      </c>
      <c r="C35" s="112">
        <v>13</v>
      </c>
      <c r="D35" s="110" t="s">
        <v>14</v>
      </c>
      <c r="E35" s="112" t="s">
        <v>268</v>
      </c>
      <c r="F35" s="112" t="s">
        <v>269</v>
      </c>
      <c r="G35" s="112">
        <v>25</v>
      </c>
      <c r="H35" s="112">
        <v>0</v>
      </c>
      <c r="I35" s="112">
        <v>25</v>
      </c>
      <c r="J35" s="112">
        <v>5</v>
      </c>
      <c r="K35" s="113">
        <v>30</v>
      </c>
      <c r="L35" s="112">
        <v>13</v>
      </c>
      <c r="M35" s="112">
        <v>13</v>
      </c>
      <c r="N35" s="112">
        <v>0</v>
      </c>
      <c r="O35" s="112">
        <v>0</v>
      </c>
      <c r="P35" s="113">
        <v>30</v>
      </c>
      <c r="Q35" s="112">
        <v>237</v>
      </c>
      <c r="R35" s="110"/>
      <c r="S35" s="110"/>
      <c r="T35" s="110"/>
    </row>
    <row r="36" spans="1:20" ht="15.75" customHeight="1">
      <c r="A36" s="109" t="s">
        <v>126</v>
      </c>
      <c r="B36" s="110" t="s">
        <v>125</v>
      </c>
      <c r="C36" s="112">
        <v>17</v>
      </c>
      <c r="D36" s="110" t="s">
        <v>19</v>
      </c>
      <c r="E36" s="112" t="s">
        <v>270</v>
      </c>
      <c r="F36" s="112" t="s">
        <v>271</v>
      </c>
      <c r="G36" s="112">
        <v>2</v>
      </c>
      <c r="H36" s="112">
        <v>0</v>
      </c>
      <c r="I36" s="112">
        <v>2</v>
      </c>
      <c r="J36" s="112">
        <v>3</v>
      </c>
      <c r="K36" s="113">
        <v>5</v>
      </c>
      <c r="L36" s="112">
        <v>1</v>
      </c>
      <c r="M36" s="112">
        <v>1</v>
      </c>
      <c r="N36" s="112">
        <v>0</v>
      </c>
      <c r="O36" s="112">
        <v>0</v>
      </c>
      <c r="P36" s="113">
        <v>5</v>
      </c>
      <c r="Q36" s="112">
        <v>135</v>
      </c>
      <c r="R36" s="110"/>
      <c r="S36" s="110"/>
      <c r="T36" s="110"/>
    </row>
    <row r="37" spans="1:20" ht="15.75" customHeight="1">
      <c r="A37" s="109" t="s">
        <v>126</v>
      </c>
      <c r="B37" s="110" t="s">
        <v>125</v>
      </c>
      <c r="C37" s="112">
        <v>4</v>
      </c>
      <c r="D37" s="110" t="s">
        <v>272</v>
      </c>
      <c r="E37" s="112" t="s">
        <v>273</v>
      </c>
      <c r="F37" s="112" t="s">
        <v>274</v>
      </c>
      <c r="G37" s="112">
        <v>8</v>
      </c>
      <c r="H37" s="112">
        <v>0</v>
      </c>
      <c r="I37" s="112">
        <v>8</v>
      </c>
      <c r="J37" s="112">
        <v>1</v>
      </c>
      <c r="K37" s="113">
        <v>9</v>
      </c>
      <c r="L37" s="112">
        <v>0</v>
      </c>
      <c r="M37" s="112">
        <v>0</v>
      </c>
      <c r="N37" s="112">
        <v>0</v>
      </c>
      <c r="O37" s="112">
        <v>0</v>
      </c>
      <c r="P37" s="113">
        <v>9</v>
      </c>
      <c r="Q37" s="112">
        <v>36</v>
      </c>
      <c r="R37" s="110"/>
      <c r="S37" s="110"/>
      <c r="T37" s="110"/>
    </row>
    <row r="38" spans="1:20" ht="15.75" customHeight="1">
      <c r="A38" s="109" t="s">
        <v>126</v>
      </c>
      <c r="B38" s="110" t="s">
        <v>125</v>
      </c>
      <c r="C38" s="112">
        <v>18</v>
      </c>
      <c r="D38" s="110" t="s">
        <v>21</v>
      </c>
      <c r="E38" s="112" t="s">
        <v>275</v>
      </c>
      <c r="F38" s="112" t="s">
        <v>276</v>
      </c>
      <c r="G38" s="112">
        <v>8</v>
      </c>
      <c r="H38" s="112">
        <v>0</v>
      </c>
      <c r="I38" s="112">
        <v>8</v>
      </c>
      <c r="J38" s="112">
        <v>1</v>
      </c>
      <c r="K38" s="113">
        <v>9</v>
      </c>
      <c r="L38" s="112">
        <v>0</v>
      </c>
      <c r="M38" s="112">
        <v>2</v>
      </c>
      <c r="N38" s="112">
        <v>2</v>
      </c>
      <c r="O38" s="112">
        <v>0</v>
      </c>
      <c r="P38" s="113">
        <v>11</v>
      </c>
      <c r="Q38" s="112">
        <v>173</v>
      </c>
      <c r="R38" s="110"/>
      <c r="S38" s="110"/>
      <c r="T38" s="110"/>
    </row>
    <row r="39" spans="1:20" ht="15.75" customHeight="1">
      <c r="A39" s="109" t="s">
        <v>126</v>
      </c>
      <c r="B39" s="110" t="s">
        <v>125</v>
      </c>
      <c r="C39" s="112">
        <v>15</v>
      </c>
      <c r="D39" s="110" t="s">
        <v>22</v>
      </c>
      <c r="E39" s="112" t="s">
        <v>277</v>
      </c>
      <c r="F39" s="112" t="s">
        <v>278</v>
      </c>
      <c r="G39" s="112">
        <v>42</v>
      </c>
      <c r="H39" s="112">
        <v>8</v>
      </c>
      <c r="I39" s="112">
        <v>50</v>
      </c>
      <c r="J39" s="112">
        <v>69</v>
      </c>
      <c r="K39" s="113">
        <v>119</v>
      </c>
      <c r="L39" s="112">
        <v>19</v>
      </c>
      <c r="M39" s="112">
        <v>19</v>
      </c>
      <c r="N39" s="112">
        <v>1</v>
      </c>
      <c r="O39" s="112">
        <v>0</v>
      </c>
      <c r="P39" s="113">
        <v>120</v>
      </c>
      <c r="Q39" s="112">
        <v>980</v>
      </c>
      <c r="R39" s="110"/>
      <c r="S39" s="110"/>
      <c r="T39" s="110"/>
    </row>
    <row r="40" spans="1:20" ht="15.75" customHeight="1">
      <c r="A40" s="109" t="s">
        <v>126</v>
      </c>
      <c r="B40" s="110" t="s">
        <v>125</v>
      </c>
      <c r="C40" s="112">
        <v>8</v>
      </c>
      <c r="D40" s="110" t="s">
        <v>24</v>
      </c>
      <c r="E40" s="112" t="s">
        <v>279</v>
      </c>
      <c r="F40" s="112" t="s">
        <v>280</v>
      </c>
      <c r="G40" s="112">
        <v>576</v>
      </c>
      <c r="H40" s="112">
        <v>90</v>
      </c>
      <c r="I40" s="112">
        <v>666</v>
      </c>
      <c r="J40" s="112">
        <v>620</v>
      </c>
      <c r="K40" s="113">
        <v>1286</v>
      </c>
      <c r="L40" s="112">
        <v>189</v>
      </c>
      <c r="M40" s="112">
        <v>206</v>
      </c>
      <c r="N40" s="112">
        <v>30</v>
      </c>
      <c r="O40" s="112">
        <v>70</v>
      </c>
      <c r="P40" s="113">
        <v>1386</v>
      </c>
      <c r="Q40" s="112">
        <v>4906</v>
      </c>
      <c r="R40" s="110"/>
      <c r="S40" s="110"/>
      <c r="T40" s="110"/>
    </row>
    <row r="41" spans="1:20" ht="15.75" customHeight="1">
      <c r="A41" s="109" t="s">
        <v>126</v>
      </c>
      <c r="B41" s="110" t="s">
        <v>125</v>
      </c>
      <c r="C41" s="112">
        <v>6</v>
      </c>
      <c r="D41" s="110" t="s">
        <v>281</v>
      </c>
      <c r="E41" s="112" t="s">
        <v>282</v>
      </c>
      <c r="F41" s="112" t="s">
        <v>283</v>
      </c>
      <c r="G41" s="112">
        <v>18</v>
      </c>
      <c r="H41" s="112">
        <v>1</v>
      </c>
      <c r="I41" s="112">
        <v>19</v>
      </c>
      <c r="J41" s="112">
        <v>70</v>
      </c>
      <c r="K41" s="113">
        <v>89</v>
      </c>
      <c r="L41" s="112">
        <v>36</v>
      </c>
      <c r="M41" s="112">
        <v>36</v>
      </c>
      <c r="N41" s="112">
        <v>3</v>
      </c>
      <c r="O41" s="112">
        <v>1</v>
      </c>
      <c r="P41" s="113">
        <v>93</v>
      </c>
      <c r="Q41" s="112">
        <v>1344</v>
      </c>
      <c r="R41" s="110"/>
      <c r="S41" s="110"/>
      <c r="T41" s="110"/>
    </row>
    <row r="42" spans="1:20" ht="15.75" customHeight="1">
      <c r="A42" s="109" t="s">
        <v>126</v>
      </c>
      <c r="B42" s="110" t="s">
        <v>125</v>
      </c>
      <c r="C42" s="112">
        <v>12</v>
      </c>
      <c r="D42" s="110" t="s">
        <v>27</v>
      </c>
      <c r="E42" s="112" t="s">
        <v>284</v>
      </c>
      <c r="F42" s="112" t="s">
        <v>285</v>
      </c>
      <c r="G42" s="112">
        <v>55</v>
      </c>
      <c r="H42" s="112">
        <v>8</v>
      </c>
      <c r="I42" s="112">
        <v>63</v>
      </c>
      <c r="J42" s="112">
        <v>31</v>
      </c>
      <c r="K42" s="113">
        <v>94</v>
      </c>
      <c r="L42" s="112">
        <v>13</v>
      </c>
      <c r="M42" s="112">
        <v>15</v>
      </c>
      <c r="N42" s="112">
        <v>3</v>
      </c>
      <c r="O42" s="112">
        <v>5</v>
      </c>
      <c r="P42" s="113">
        <v>102</v>
      </c>
      <c r="Q42" s="112">
        <v>1929</v>
      </c>
      <c r="R42" s="110"/>
      <c r="S42" s="110"/>
      <c r="T42" s="110"/>
    </row>
    <row r="43" spans="1:20" ht="15.75" customHeight="1">
      <c r="A43" s="109" t="s">
        <v>126</v>
      </c>
      <c r="B43" s="110" t="s">
        <v>125</v>
      </c>
      <c r="C43" s="112">
        <v>7</v>
      </c>
      <c r="D43" s="110" t="s">
        <v>30</v>
      </c>
      <c r="E43" s="112" t="s">
        <v>286</v>
      </c>
      <c r="F43" s="112" t="s">
        <v>287</v>
      </c>
      <c r="G43" s="112">
        <v>60</v>
      </c>
      <c r="H43" s="112">
        <v>17</v>
      </c>
      <c r="I43" s="112">
        <v>77</v>
      </c>
      <c r="J43" s="112">
        <v>20</v>
      </c>
      <c r="K43" s="113">
        <v>97</v>
      </c>
      <c r="L43" s="112">
        <v>30</v>
      </c>
      <c r="M43" s="112">
        <v>31</v>
      </c>
      <c r="N43" s="112">
        <v>5</v>
      </c>
      <c r="O43" s="112">
        <v>7</v>
      </c>
      <c r="P43" s="113">
        <v>109</v>
      </c>
      <c r="Q43" s="112">
        <v>611</v>
      </c>
      <c r="R43" s="110"/>
      <c r="S43" s="110"/>
      <c r="T43" s="110"/>
    </row>
    <row r="44" spans="1:20" ht="15.75" customHeight="1">
      <c r="A44" s="109" t="s">
        <v>126</v>
      </c>
      <c r="B44" s="110" t="s">
        <v>125</v>
      </c>
      <c r="C44" s="112">
        <v>3</v>
      </c>
      <c r="D44" s="110" t="s">
        <v>288</v>
      </c>
      <c r="E44" s="112" t="s">
        <v>289</v>
      </c>
      <c r="F44" s="112" t="s">
        <v>290</v>
      </c>
      <c r="G44" s="112">
        <v>2802</v>
      </c>
      <c r="H44" s="112">
        <v>440</v>
      </c>
      <c r="I44" s="112">
        <v>3242</v>
      </c>
      <c r="J44" s="112">
        <v>1248</v>
      </c>
      <c r="K44" s="113">
        <v>4490</v>
      </c>
      <c r="L44" s="112">
        <v>1118</v>
      </c>
      <c r="M44" s="112">
        <v>1280</v>
      </c>
      <c r="N44" s="112">
        <v>646</v>
      </c>
      <c r="O44" s="112">
        <v>333</v>
      </c>
      <c r="P44" s="113">
        <v>5469</v>
      </c>
      <c r="Q44" s="112">
        <v>20135</v>
      </c>
      <c r="R44" s="110"/>
      <c r="S44" s="110"/>
      <c r="T44" s="110"/>
    </row>
    <row r="45" spans="1:20" ht="15.75" customHeight="1">
      <c r="A45" s="109" t="s">
        <v>126</v>
      </c>
      <c r="B45" s="110" t="s">
        <v>125</v>
      </c>
      <c r="C45" s="112">
        <v>11</v>
      </c>
      <c r="D45" s="110" t="s">
        <v>32</v>
      </c>
      <c r="E45" s="112" t="s">
        <v>291</v>
      </c>
      <c r="F45" s="112" t="s">
        <v>292</v>
      </c>
      <c r="G45" s="112">
        <v>136</v>
      </c>
      <c r="H45" s="112">
        <v>47</v>
      </c>
      <c r="I45" s="112">
        <v>183</v>
      </c>
      <c r="J45" s="112">
        <v>130</v>
      </c>
      <c r="K45" s="113">
        <v>313</v>
      </c>
      <c r="L45" s="112">
        <v>48</v>
      </c>
      <c r="M45" s="112">
        <v>51</v>
      </c>
      <c r="N45" s="112">
        <v>0</v>
      </c>
      <c r="O45" s="112">
        <v>10</v>
      </c>
      <c r="P45" s="113">
        <v>323</v>
      </c>
      <c r="Q45" s="112">
        <v>1250</v>
      </c>
      <c r="R45" s="110"/>
      <c r="S45" s="110"/>
      <c r="T45" s="110"/>
    </row>
    <row r="46" spans="1:20" ht="15.75" customHeight="1">
      <c r="A46" s="109" t="s">
        <v>126</v>
      </c>
      <c r="B46" s="110" t="s">
        <v>125</v>
      </c>
      <c r="C46" s="112">
        <v>14</v>
      </c>
      <c r="D46" s="110" t="s">
        <v>34</v>
      </c>
      <c r="E46" s="112" t="s">
        <v>293</v>
      </c>
      <c r="F46" s="112" t="s">
        <v>294</v>
      </c>
      <c r="G46" s="112">
        <v>4</v>
      </c>
      <c r="H46" s="112">
        <v>2</v>
      </c>
      <c r="I46" s="112">
        <v>6</v>
      </c>
      <c r="J46" s="112">
        <v>8</v>
      </c>
      <c r="K46" s="113">
        <v>14</v>
      </c>
      <c r="L46" s="112">
        <v>0</v>
      </c>
      <c r="M46" s="112">
        <v>0</v>
      </c>
      <c r="N46" s="112">
        <v>0</v>
      </c>
      <c r="O46" s="112">
        <v>0</v>
      </c>
      <c r="P46" s="113">
        <v>14</v>
      </c>
      <c r="Q46" s="112">
        <v>212</v>
      </c>
      <c r="R46" s="110"/>
      <c r="S46" s="110"/>
      <c r="T46" s="110"/>
    </row>
    <row r="47" spans="1:20" ht="15.75" customHeight="1">
      <c r="A47" s="109" t="s">
        <v>126</v>
      </c>
      <c r="B47" s="110" t="s">
        <v>125</v>
      </c>
      <c r="C47" s="112">
        <v>1</v>
      </c>
      <c r="D47" s="110" t="s">
        <v>295</v>
      </c>
      <c r="E47" s="112" t="s">
        <v>296</v>
      </c>
      <c r="F47" s="112" t="s">
        <v>297</v>
      </c>
      <c r="G47" s="112">
        <v>222</v>
      </c>
      <c r="H47" s="112">
        <v>50</v>
      </c>
      <c r="I47" s="112">
        <v>272</v>
      </c>
      <c r="J47" s="112">
        <v>65</v>
      </c>
      <c r="K47" s="113">
        <v>337</v>
      </c>
      <c r="L47" s="112">
        <v>-18</v>
      </c>
      <c r="M47" s="112">
        <v>-10</v>
      </c>
      <c r="N47" s="112">
        <v>0</v>
      </c>
      <c r="O47" s="112">
        <v>13</v>
      </c>
      <c r="P47" s="113">
        <v>350</v>
      </c>
      <c r="Q47" s="112">
        <v>1681</v>
      </c>
      <c r="R47" s="110"/>
      <c r="S47" s="110"/>
      <c r="T47" s="110"/>
    </row>
    <row r="48" spans="1:20" ht="15.75" customHeight="1">
      <c r="A48" s="109" t="s">
        <v>126</v>
      </c>
      <c r="B48" s="110" t="s">
        <v>125</v>
      </c>
      <c r="C48" s="112">
        <v>16</v>
      </c>
      <c r="D48" s="110" t="s">
        <v>298</v>
      </c>
      <c r="E48" s="112" t="s">
        <v>299</v>
      </c>
      <c r="F48" s="112" t="s">
        <v>300</v>
      </c>
      <c r="G48" s="112">
        <v>20</v>
      </c>
      <c r="H48" s="112">
        <v>6</v>
      </c>
      <c r="I48" s="112">
        <v>26</v>
      </c>
      <c r="J48" s="112">
        <v>20</v>
      </c>
      <c r="K48" s="113">
        <v>46</v>
      </c>
      <c r="L48" s="112">
        <v>10</v>
      </c>
      <c r="M48" s="112">
        <v>10</v>
      </c>
      <c r="N48" s="112">
        <v>1</v>
      </c>
      <c r="O48" s="112">
        <v>3</v>
      </c>
      <c r="P48" s="113">
        <v>50</v>
      </c>
      <c r="Q48" s="112">
        <v>685</v>
      </c>
      <c r="R48" s="110"/>
      <c r="S48" s="110"/>
      <c r="T48" s="110"/>
    </row>
    <row r="49" spans="1:20" ht="15.75" customHeight="1">
      <c r="A49" s="109" t="s">
        <v>126</v>
      </c>
      <c r="B49" s="110" t="s">
        <v>125</v>
      </c>
      <c r="C49" s="112">
        <v>20</v>
      </c>
      <c r="D49" s="110" t="s">
        <v>301</v>
      </c>
      <c r="E49" s="112" t="s">
        <v>302</v>
      </c>
      <c r="F49" s="112" t="s">
        <v>303</v>
      </c>
      <c r="G49" s="112">
        <v>8</v>
      </c>
      <c r="H49" s="112">
        <v>0</v>
      </c>
      <c r="I49" s="112">
        <v>8</v>
      </c>
      <c r="J49" s="112">
        <v>11</v>
      </c>
      <c r="K49" s="113">
        <v>19</v>
      </c>
      <c r="L49" s="112">
        <v>8</v>
      </c>
      <c r="M49" s="112">
        <v>8</v>
      </c>
      <c r="N49" s="112">
        <v>0</v>
      </c>
      <c r="O49" s="112">
        <v>0</v>
      </c>
      <c r="P49" s="113">
        <v>19</v>
      </c>
      <c r="Q49" s="112">
        <v>185</v>
      </c>
      <c r="R49" s="110"/>
      <c r="S49" s="110"/>
      <c r="T49" s="110"/>
    </row>
    <row r="50" spans="1:20" ht="15.75" customHeight="1">
      <c r="A50" s="109" t="s">
        <v>126</v>
      </c>
      <c r="B50" s="110" t="s">
        <v>125</v>
      </c>
      <c r="C50" s="112">
        <v>19</v>
      </c>
      <c r="D50" s="110" t="s">
        <v>304</v>
      </c>
      <c r="E50" s="112" t="s">
        <v>305</v>
      </c>
      <c r="F50" s="112" t="s">
        <v>306</v>
      </c>
      <c r="G50" s="112">
        <v>19</v>
      </c>
      <c r="H50" s="112">
        <v>0</v>
      </c>
      <c r="I50" s="112">
        <v>19</v>
      </c>
      <c r="J50" s="112">
        <v>33</v>
      </c>
      <c r="K50" s="113">
        <v>52</v>
      </c>
      <c r="L50" s="112">
        <v>1</v>
      </c>
      <c r="M50" s="112">
        <v>1</v>
      </c>
      <c r="N50" s="112">
        <v>2</v>
      </c>
      <c r="O50" s="112">
        <v>0</v>
      </c>
      <c r="P50" s="113">
        <v>54</v>
      </c>
      <c r="Q50" s="112">
        <v>836</v>
      </c>
      <c r="R50" s="110"/>
      <c r="S50" s="110"/>
      <c r="T50" s="110"/>
    </row>
    <row r="51" spans="1:20" ht="15.75" customHeight="1">
      <c r="A51" s="109" t="s">
        <v>126</v>
      </c>
      <c r="B51" s="110" t="s">
        <v>125</v>
      </c>
      <c r="C51" s="112">
        <v>9</v>
      </c>
      <c r="D51" s="110" t="s">
        <v>307</v>
      </c>
      <c r="E51" s="112" t="s">
        <v>308</v>
      </c>
      <c r="F51" s="112" t="s">
        <v>309</v>
      </c>
      <c r="G51" s="112">
        <v>107</v>
      </c>
      <c r="H51" s="112">
        <v>9</v>
      </c>
      <c r="I51" s="112">
        <v>116</v>
      </c>
      <c r="J51" s="112">
        <v>90</v>
      </c>
      <c r="K51" s="113">
        <v>206</v>
      </c>
      <c r="L51" s="112">
        <v>41</v>
      </c>
      <c r="M51" s="112">
        <v>42</v>
      </c>
      <c r="N51" s="112">
        <v>1</v>
      </c>
      <c r="O51" s="112">
        <v>1</v>
      </c>
      <c r="P51" s="113">
        <v>208</v>
      </c>
      <c r="Q51" s="112">
        <v>2018</v>
      </c>
      <c r="R51" s="110"/>
      <c r="S51" s="110"/>
      <c r="T51" s="110"/>
    </row>
    <row r="52" spans="1:20" ht="15.75" customHeight="1">
      <c r="A52" s="109" t="s">
        <v>126</v>
      </c>
      <c r="B52" s="110" t="s">
        <v>125</v>
      </c>
      <c r="C52" s="112">
        <v>4</v>
      </c>
      <c r="D52" s="110" t="s">
        <v>310</v>
      </c>
      <c r="E52" s="112" t="s">
        <v>311</v>
      </c>
      <c r="F52" s="112" t="s">
        <v>312</v>
      </c>
      <c r="G52" s="112">
        <v>10</v>
      </c>
      <c r="H52" s="112">
        <v>2</v>
      </c>
      <c r="I52" s="112">
        <v>12</v>
      </c>
      <c r="J52" s="112">
        <v>21</v>
      </c>
      <c r="K52" s="113">
        <v>33</v>
      </c>
      <c r="L52" s="112">
        <v>10</v>
      </c>
      <c r="M52" s="112">
        <v>10</v>
      </c>
      <c r="N52" s="112">
        <v>0</v>
      </c>
      <c r="O52" s="112">
        <v>0</v>
      </c>
      <c r="P52" s="113">
        <v>33</v>
      </c>
      <c r="Q52" s="112">
        <v>267</v>
      </c>
      <c r="R52" s="110"/>
      <c r="S52" s="110"/>
      <c r="T52" s="110"/>
    </row>
    <row r="53" spans="1:20" ht="15.75" customHeight="1">
      <c r="A53" s="109" t="s">
        <v>126</v>
      </c>
      <c r="B53" s="110" t="s">
        <v>125</v>
      </c>
      <c r="C53" s="112">
        <v>10</v>
      </c>
      <c r="D53" s="110" t="s">
        <v>42</v>
      </c>
      <c r="E53" s="112" t="s">
        <v>313</v>
      </c>
      <c r="F53" s="112" t="s">
        <v>314</v>
      </c>
      <c r="G53" s="112">
        <v>4</v>
      </c>
      <c r="H53" s="112">
        <v>2</v>
      </c>
      <c r="I53" s="112">
        <v>6</v>
      </c>
      <c r="J53" s="112">
        <v>22</v>
      </c>
      <c r="K53" s="113">
        <v>28</v>
      </c>
      <c r="L53" s="112">
        <v>2</v>
      </c>
      <c r="M53" s="112">
        <v>2</v>
      </c>
      <c r="N53" s="112">
        <v>0</v>
      </c>
      <c r="O53" s="112">
        <v>0</v>
      </c>
      <c r="P53" s="113">
        <v>28</v>
      </c>
      <c r="Q53" s="112">
        <v>183</v>
      </c>
      <c r="R53" s="110"/>
      <c r="S53" s="110"/>
      <c r="T53" s="110"/>
    </row>
    <row r="54" spans="1:20" ht="15.75" customHeight="1">
      <c r="A54" s="109" t="s">
        <v>126</v>
      </c>
      <c r="B54" s="110" t="s">
        <v>125</v>
      </c>
      <c r="C54" s="112">
        <v>2</v>
      </c>
      <c r="D54" s="110" t="s">
        <v>315</v>
      </c>
      <c r="E54" s="112" t="s">
        <v>316</v>
      </c>
      <c r="F54" s="112" t="s">
        <v>317</v>
      </c>
      <c r="G54" s="112">
        <v>4</v>
      </c>
      <c r="H54" s="112">
        <v>0</v>
      </c>
      <c r="I54" s="112">
        <v>4</v>
      </c>
      <c r="J54" s="112">
        <v>11</v>
      </c>
      <c r="K54" s="113">
        <v>15</v>
      </c>
      <c r="L54" s="112">
        <v>6</v>
      </c>
      <c r="M54" s="112">
        <v>6</v>
      </c>
      <c r="N54" s="112">
        <v>0</v>
      </c>
      <c r="O54" s="112">
        <v>0</v>
      </c>
      <c r="P54" s="113">
        <v>15</v>
      </c>
      <c r="Q54" s="112">
        <v>67</v>
      </c>
      <c r="R54" s="110"/>
      <c r="S54" s="110"/>
      <c r="T54" s="110"/>
    </row>
    <row r="55" spans="1:20" ht="15.75" customHeight="1">
      <c r="A55" s="109" t="s">
        <v>126</v>
      </c>
      <c r="B55" s="110" t="s">
        <v>125</v>
      </c>
      <c r="C55" s="112">
        <v>5</v>
      </c>
      <c r="D55" s="110" t="s">
        <v>44</v>
      </c>
      <c r="E55" s="112" t="s">
        <v>318</v>
      </c>
      <c r="F55" s="112" t="s">
        <v>319</v>
      </c>
      <c r="G55" s="112">
        <v>186</v>
      </c>
      <c r="H55" s="112">
        <v>51</v>
      </c>
      <c r="I55" s="112">
        <v>237</v>
      </c>
      <c r="J55" s="112">
        <v>457</v>
      </c>
      <c r="K55" s="113">
        <v>694</v>
      </c>
      <c r="L55" s="112">
        <v>71</v>
      </c>
      <c r="M55" s="112">
        <v>74</v>
      </c>
      <c r="N55" s="112">
        <v>30</v>
      </c>
      <c r="O55" s="112">
        <v>20</v>
      </c>
      <c r="P55" s="113">
        <v>744</v>
      </c>
      <c r="Q55" s="112">
        <v>15956</v>
      </c>
      <c r="R55" s="110"/>
      <c r="S55" s="110"/>
      <c r="T55" s="110"/>
    </row>
    <row r="56" spans="1:20" ht="15.75" customHeight="1"/>
    <row r="57" spans="1:20" ht="15.75" customHeight="1">
      <c r="A57" s="59" t="s">
        <v>320</v>
      </c>
      <c r="C57" s="59" t="s">
        <v>267</v>
      </c>
      <c r="D57" s="59" t="s">
        <v>321</v>
      </c>
      <c r="E57" s="110" t="s">
        <v>322</v>
      </c>
    </row>
    <row r="58" spans="1:20" ht="15.75" customHeight="1">
      <c r="A58" s="15">
        <v>1</v>
      </c>
      <c r="B58" s="14" t="s">
        <v>14</v>
      </c>
      <c r="C58" s="113">
        <v>30</v>
      </c>
      <c r="D58" s="15">
        <v>1311580</v>
      </c>
      <c r="E58" s="15">
        <v>4183</v>
      </c>
    </row>
    <row r="59" spans="1:20" ht="15.75" customHeight="1">
      <c r="A59" s="5">
        <v>2</v>
      </c>
      <c r="B59" s="14" t="s">
        <v>16</v>
      </c>
      <c r="C59" s="113">
        <v>15</v>
      </c>
      <c r="D59" s="15">
        <v>125666</v>
      </c>
      <c r="E59" s="15">
        <v>400</v>
      </c>
    </row>
    <row r="60" spans="1:20" ht="15.75" customHeight="1">
      <c r="A60" s="5">
        <v>3</v>
      </c>
      <c r="B60" s="14" t="s">
        <v>18</v>
      </c>
      <c r="C60" s="113">
        <v>50</v>
      </c>
      <c r="D60" s="15">
        <v>4029053</v>
      </c>
      <c r="E60" s="15">
        <v>12852</v>
      </c>
    </row>
    <row r="61" spans="1:20" ht="15.75" customHeight="1">
      <c r="A61" s="5">
        <v>4</v>
      </c>
      <c r="B61" s="14" t="s">
        <v>19</v>
      </c>
      <c r="C61" s="113">
        <v>5</v>
      </c>
      <c r="D61" s="15">
        <v>562869</v>
      </c>
      <c r="E61" s="15">
        <v>1795</v>
      </c>
    </row>
    <row r="62" spans="1:20" ht="15.75" customHeight="1">
      <c r="A62" s="5">
        <v>5</v>
      </c>
      <c r="B62" s="14" t="s">
        <v>21</v>
      </c>
      <c r="C62" s="113">
        <v>11</v>
      </c>
      <c r="D62" s="15">
        <v>1947131</v>
      </c>
      <c r="E62" s="15">
        <v>6211</v>
      </c>
    </row>
    <row r="63" spans="1:20" ht="15.75" customHeight="1">
      <c r="A63" s="5">
        <v>6</v>
      </c>
      <c r="B63" s="14" t="s">
        <v>22</v>
      </c>
      <c r="C63" s="113">
        <v>120</v>
      </c>
      <c r="D63" s="15">
        <v>5801692</v>
      </c>
      <c r="E63" s="15">
        <v>18507</v>
      </c>
    </row>
    <row r="64" spans="1:20" ht="15.75" customHeight="1">
      <c r="A64" s="5">
        <v>7</v>
      </c>
      <c r="B64" s="14" t="s">
        <v>24</v>
      </c>
      <c r="C64" s="113">
        <v>1386</v>
      </c>
      <c r="D64" s="15">
        <v>4459477</v>
      </c>
      <c r="E64" s="15">
        <v>14225</v>
      </c>
    </row>
    <row r="65" spans="1:5" ht="15.75" customHeight="1">
      <c r="A65" s="5">
        <v>8</v>
      </c>
      <c r="B65" s="14" t="s">
        <v>26</v>
      </c>
      <c r="C65" s="113">
        <v>93</v>
      </c>
      <c r="D65" s="15">
        <v>1215220</v>
      </c>
      <c r="E65" s="15">
        <v>3876</v>
      </c>
    </row>
    <row r="66" spans="1:5" ht="15.75" customHeight="1">
      <c r="A66" s="5">
        <v>9</v>
      </c>
      <c r="B66" s="14" t="s">
        <v>27</v>
      </c>
      <c r="C66" s="113">
        <v>102</v>
      </c>
      <c r="D66" s="15">
        <v>5879082</v>
      </c>
      <c r="E66" s="15">
        <v>18754</v>
      </c>
    </row>
    <row r="67" spans="1:5" ht="15.75" customHeight="1">
      <c r="A67" s="5">
        <v>10</v>
      </c>
      <c r="B67" s="14" t="s">
        <v>30</v>
      </c>
      <c r="C67" s="113">
        <v>109</v>
      </c>
      <c r="D67" s="15">
        <v>1550640</v>
      </c>
      <c r="E67" s="15">
        <v>4946</v>
      </c>
    </row>
    <row r="68" spans="1:5" ht="15.75" customHeight="1">
      <c r="A68" s="5">
        <v>11</v>
      </c>
      <c r="B68" s="14" t="s">
        <v>31</v>
      </c>
      <c r="C68" s="113">
        <v>5469</v>
      </c>
      <c r="D68" s="15">
        <v>10060574</v>
      </c>
      <c r="E68" s="15">
        <v>32093</v>
      </c>
    </row>
    <row r="69" spans="1:5" ht="15.75" customHeight="1">
      <c r="A69" s="5">
        <v>12</v>
      </c>
      <c r="B69" s="14" t="s">
        <v>32</v>
      </c>
      <c r="C69" s="113">
        <v>323</v>
      </c>
      <c r="D69" s="15">
        <v>1525271</v>
      </c>
      <c r="E69" s="15">
        <v>4865</v>
      </c>
    </row>
    <row r="70" spans="1:5" ht="15.75" customHeight="1">
      <c r="A70" s="5">
        <v>13</v>
      </c>
      <c r="B70" s="14" t="s">
        <v>34</v>
      </c>
      <c r="C70" s="113">
        <v>14</v>
      </c>
      <c r="D70" s="15">
        <v>305617</v>
      </c>
      <c r="E70" s="15">
        <v>974</v>
      </c>
    </row>
    <row r="71" spans="1:5" ht="15.75" customHeight="1">
      <c r="A71" s="5">
        <v>14</v>
      </c>
      <c r="B71" s="14" t="s">
        <v>35</v>
      </c>
      <c r="C71" s="113">
        <v>350</v>
      </c>
      <c r="D71" s="15">
        <v>4356406</v>
      </c>
      <c r="E71" s="15">
        <v>13897</v>
      </c>
    </row>
    <row r="72" spans="1:5" ht="15.75" customHeight="1">
      <c r="A72" s="5">
        <v>15</v>
      </c>
      <c r="B72" s="14" t="s">
        <v>36</v>
      </c>
      <c r="C72" s="113">
        <v>19</v>
      </c>
      <c r="D72" s="15">
        <v>1639591</v>
      </c>
      <c r="E72" s="15">
        <v>5230</v>
      </c>
    </row>
    <row r="73" spans="1:5" ht="15.75" customHeight="1">
      <c r="A73" s="5">
        <v>16</v>
      </c>
      <c r="B73" s="14" t="s">
        <v>38</v>
      </c>
      <c r="C73" s="113">
        <v>54</v>
      </c>
      <c r="D73" s="15">
        <v>4999891</v>
      </c>
      <c r="E73" s="15">
        <v>15949</v>
      </c>
    </row>
    <row r="74" spans="1:5" ht="15.75" customHeight="1">
      <c r="A74" s="5">
        <v>17</v>
      </c>
      <c r="B74" s="14" t="s">
        <v>39</v>
      </c>
      <c r="C74" s="113">
        <v>33</v>
      </c>
      <c r="D74" s="15">
        <v>1072276</v>
      </c>
      <c r="E74" s="15">
        <v>3420</v>
      </c>
    </row>
    <row r="75" spans="1:5" ht="15.75" customHeight="1">
      <c r="A75" s="5">
        <v>18</v>
      </c>
      <c r="B75" s="14" t="s">
        <v>41</v>
      </c>
      <c r="C75" s="113">
        <v>208</v>
      </c>
      <c r="D75" s="15">
        <v>3729641</v>
      </c>
      <c r="E75" s="15">
        <v>11897</v>
      </c>
    </row>
    <row r="76" spans="1:5" ht="15.75" customHeight="1">
      <c r="A76" s="5">
        <v>19</v>
      </c>
      <c r="B76" s="14" t="s">
        <v>42</v>
      </c>
      <c r="C76" s="113">
        <v>28</v>
      </c>
      <c r="D76" s="15">
        <v>882015</v>
      </c>
      <c r="E76" s="15">
        <v>2813</v>
      </c>
    </row>
    <row r="77" spans="1:5" ht="15.75" customHeight="1">
      <c r="A77" s="5">
        <v>20</v>
      </c>
      <c r="B77" s="14" t="s">
        <v>44</v>
      </c>
      <c r="C77" s="113">
        <v>744</v>
      </c>
      <c r="D77" s="15">
        <v>4905854</v>
      </c>
      <c r="E77" s="15">
        <v>15649</v>
      </c>
    </row>
    <row r="78" spans="1:5" ht="15.75" customHeight="1">
      <c r="D78" s="110"/>
      <c r="E78" s="110"/>
    </row>
    <row r="79" spans="1:5" ht="15.75" customHeight="1">
      <c r="D79" s="112">
        <v>60359546</v>
      </c>
      <c r="E79" s="112">
        <v>192536</v>
      </c>
    </row>
    <row r="80" spans="1:5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A7" r:id="rId1" location="indicator-chart" xr:uid="{00000000-0004-0000-1200-000000000000}"/>
    <hyperlink ref="A13" r:id="rId2" xr:uid="{00000000-0004-0000-1200-000001000000}"/>
    <hyperlink ref="A20" r:id="rId3" location="page1" xr:uid="{00000000-0004-0000-1200-000002000000}"/>
    <hyperlink ref="A25" r:id="rId4" xr:uid="{00000000-0004-0000-1200-000003000000}"/>
    <hyperlink ref="A29" r:id="rId5" xr:uid="{00000000-0004-0000-1200-000004000000}"/>
  </hyperlinks>
  <pageMargins left="0.7" right="0.7" top="0.75" bottom="0.75" header="0.3" footer="0.3"/>
  <pageSetup orientation="portrait" r:id="rId6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AI2446"/>
  <sheetViews>
    <sheetView workbookViewId="0"/>
  </sheetViews>
  <sheetFormatPr defaultColWidth="12.625" defaultRowHeight="15" customHeight="1"/>
  <cols>
    <col min="1" max="6" width="12.625" customWidth="1"/>
  </cols>
  <sheetData>
    <row r="1" spans="1:35">
      <c r="A1" s="110"/>
      <c r="B1" s="105" t="s">
        <v>323</v>
      </c>
      <c r="C1" s="110"/>
      <c r="D1" s="110"/>
      <c r="E1" s="110"/>
      <c r="F1" s="110"/>
      <c r="G1" s="110"/>
      <c r="H1" s="110"/>
      <c r="I1" s="110"/>
      <c r="J1" s="110"/>
      <c r="K1" s="110"/>
    </row>
    <row r="2" spans="1:35">
      <c r="A2" s="110"/>
      <c r="B2" s="114" t="s">
        <v>324</v>
      </c>
      <c r="C2" s="110"/>
      <c r="D2" s="110"/>
      <c r="E2" s="110"/>
      <c r="F2" s="110"/>
      <c r="G2" s="110"/>
      <c r="H2" s="110"/>
      <c r="I2" s="110"/>
      <c r="J2" s="110"/>
      <c r="K2" s="110"/>
      <c r="M2" s="59">
        <v>1</v>
      </c>
      <c r="N2" s="59">
        <v>2</v>
      </c>
      <c r="O2" s="59">
        <v>3</v>
      </c>
      <c r="P2" s="59">
        <v>4</v>
      </c>
      <c r="Q2" s="59">
        <v>5</v>
      </c>
      <c r="R2" s="59">
        <v>6</v>
      </c>
      <c r="S2" s="59">
        <v>7</v>
      </c>
      <c r="T2" s="59">
        <v>8</v>
      </c>
      <c r="U2" s="59">
        <v>9</v>
      </c>
      <c r="V2" s="59">
        <v>10</v>
      </c>
      <c r="W2" s="59">
        <v>11</v>
      </c>
      <c r="X2" s="59">
        <v>12</v>
      </c>
      <c r="Y2" s="59">
        <v>13</v>
      </c>
      <c r="Z2" s="59">
        <v>14</v>
      </c>
      <c r="AA2" s="59">
        <v>15</v>
      </c>
      <c r="AB2" s="59">
        <v>16</v>
      </c>
      <c r="AC2" s="59">
        <v>17</v>
      </c>
      <c r="AD2" s="59">
        <v>18</v>
      </c>
      <c r="AE2" s="59">
        <v>19</v>
      </c>
      <c r="AF2" s="59">
        <v>20</v>
      </c>
      <c r="AG2" s="59">
        <v>21</v>
      </c>
    </row>
    <row r="3" spans="1:35">
      <c r="A3" s="110"/>
      <c r="B3" s="115"/>
      <c r="C3" s="116" t="s">
        <v>325</v>
      </c>
      <c r="D3" s="116" t="s">
        <v>326</v>
      </c>
      <c r="E3" s="116" t="s">
        <v>327</v>
      </c>
      <c r="F3" s="110"/>
      <c r="G3" s="110"/>
      <c r="H3" s="110"/>
      <c r="I3" s="107" t="s">
        <v>325</v>
      </c>
      <c r="J3" s="107" t="s">
        <v>326</v>
      </c>
      <c r="K3" s="107" t="s">
        <v>327</v>
      </c>
      <c r="M3" s="117" t="s">
        <v>328</v>
      </c>
      <c r="N3" s="118" t="s">
        <v>329</v>
      </c>
      <c r="O3" s="118" t="s">
        <v>330</v>
      </c>
      <c r="P3" s="117" t="s">
        <v>331</v>
      </c>
      <c r="Q3" s="117" t="s">
        <v>332</v>
      </c>
      <c r="R3" s="117" t="s">
        <v>333</v>
      </c>
      <c r="S3" s="117" t="s">
        <v>334</v>
      </c>
      <c r="T3" s="117" t="s">
        <v>335</v>
      </c>
      <c r="U3" s="117" t="s">
        <v>336</v>
      </c>
      <c r="V3" s="117" t="s">
        <v>337</v>
      </c>
      <c r="W3" s="117" t="s">
        <v>338</v>
      </c>
      <c r="X3" s="117" t="s">
        <v>339</v>
      </c>
      <c r="Y3" s="117" t="s">
        <v>340</v>
      </c>
      <c r="Z3" s="117" t="s">
        <v>341</v>
      </c>
      <c r="AA3" s="117" t="s">
        <v>342</v>
      </c>
      <c r="AB3" s="117" t="s">
        <v>343</v>
      </c>
      <c r="AC3" s="117" t="s">
        <v>344</v>
      </c>
      <c r="AD3" s="117" t="s">
        <v>345</v>
      </c>
      <c r="AE3" s="117" t="s">
        <v>346</v>
      </c>
      <c r="AF3" s="117" t="s">
        <v>347</v>
      </c>
      <c r="AG3" s="119">
        <v>100</v>
      </c>
      <c r="AH3" s="59">
        <v>110</v>
      </c>
    </row>
    <row r="4" spans="1:35">
      <c r="A4" s="112">
        <v>1</v>
      </c>
      <c r="B4" s="106" t="s">
        <v>14</v>
      </c>
      <c r="C4" s="120">
        <v>12.4</v>
      </c>
      <c r="D4" s="120">
        <v>63.8</v>
      </c>
      <c r="E4" s="120">
        <v>23.8</v>
      </c>
      <c r="F4" s="106" t="s">
        <v>348</v>
      </c>
      <c r="G4" s="121">
        <v>1311580</v>
      </c>
      <c r="H4" s="110"/>
      <c r="I4" s="110">
        <f t="shared" ref="I4:K4" si="0">C4/100*$G4</f>
        <v>162635.92000000001</v>
      </c>
      <c r="J4" s="110">
        <f t="shared" si="0"/>
        <v>836788.04</v>
      </c>
      <c r="K4" s="110">
        <f t="shared" si="0"/>
        <v>312156.04000000004</v>
      </c>
      <c r="M4" s="122">
        <f t="shared" ref="M4:O4" si="1">$I4*INDEX($G$27:$G$47,M$2)</f>
        <v>48603.674258293227</v>
      </c>
      <c r="N4" s="122">
        <f t="shared" si="1"/>
        <v>55508.754030130753</v>
      </c>
      <c r="O4" s="122">
        <f t="shared" si="1"/>
        <v>58523.491711576055</v>
      </c>
      <c r="P4" s="122">
        <f t="shared" ref="P4:Y4" si="2">$J4*INDEX($G$27:$G$47,P$2)</f>
        <v>62179.645696956875</v>
      </c>
      <c r="Q4" s="122">
        <f t="shared" si="2"/>
        <v>63994.287588128886</v>
      </c>
      <c r="R4" s="122">
        <f t="shared" si="2"/>
        <v>68857.411791453109</v>
      </c>
      <c r="S4" s="122">
        <f t="shared" si="2"/>
        <v>73404.800172062125</v>
      </c>
      <c r="T4" s="122">
        <f t="shared" si="2"/>
        <v>80354.128090347629</v>
      </c>
      <c r="U4" s="122">
        <f t="shared" si="2"/>
        <v>93638.37557126944</v>
      </c>
      <c r="V4" s="122">
        <f t="shared" si="2"/>
        <v>106122.61893928998</v>
      </c>
      <c r="W4" s="122">
        <f t="shared" si="2"/>
        <v>106013.76467821124</v>
      </c>
      <c r="X4" s="122">
        <f t="shared" si="2"/>
        <v>98684.388791715435</v>
      </c>
      <c r="Y4" s="122">
        <f t="shared" si="2"/>
        <v>83538.618680565414</v>
      </c>
      <c r="Z4" s="122">
        <f t="shared" ref="Z4:AF4" si="3">$K4*INDEX($G$27:$G$47,Z$2)</f>
        <v>79153.130999513145</v>
      </c>
      <c r="AA4" s="122">
        <f t="shared" si="3"/>
        <v>74485.010608747645</v>
      </c>
      <c r="AB4" s="122">
        <f t="shared" si="3"/>
        <v>58474.886638867967</v>
      </c>
      <c r="AC4" s="122">
        <f t="shared" si="3"/>
        <v>50941.755663655138</v>
      </c>
      <c r="AD4" s="122">
        <f t="shared" si="3"/>
        <v>30301.841976020642</v>
      </c>
      <c r="AE4" s="122">
        <f t="shared" si="3"/>
        <v>14220.142027024</v>
      </c>
      <c r="AF4" s="122">
        <f t="shared" si="3"/>
        <v>4221.5490080683312</v>
      </c>
      <c r="AG4" s="122">
        <f t="shared" ref="AG4:AG23" si="4">AI4/2</f>
        <v>178.86153905157346</v>
      </c>
      <c r="AH4" s="122">
        <f t="shared" ref="AH4:AH23" si="5">AG4</f>
        <v>178.86153905157346</v>
      </c>
      <c r="AI4" s="59">
        <v>357.72307810314692</v>
      </c>
    </row>
    <row r="5" spans="1:35">
      <c r="A5" s="112">
        <v>2</v>
      </c>
      <c r="B5" s="106" t="s">
        <v>16</v>
      </c>
      <c r="C5" s="120">
        <v>13.1</v>
      </c>
      <c r="D5" s="120">
        <v>63</v>
      </c>
      <c r="E5" s="120">
        <v>23.8</v>
      </c>
      <c r="F5" s="106" t="s">
        <v>348</v>
      </c>
      <c r="G5" s="121">
        <v>125666</v>
      </c>
      <c r="H5" s="110"/>
      <c r="I5" s="110">
        <f t="shared" ref="I5:K5" si="6">C5/100*$G5</f>
        <v>16462.245999999999</v>
      </c>
      <c r="J5" s="110">
        <f t="shared" si="6"/>
        <v>79169.58</v>
      </c>
      <c r="K5" s="110">
        <f t="shared" si="6"/>
        <v>29908.508000000002</v>
      </c>
      <c r="M5" s="122">
        <f t="shared" ref="M5:O5" si="7">$I5*INDEX($G$27:$G$47,M$2)</f>
        <v>4919.7350876970513</v>
      </c>
      <c r="N5" s="122">
        <f t="shared" si="7"/>
        <v>5618.6773745769306</v>
      </c>
      <c r="O5" s="122">
        <f t="shared" si="7"/>
        <v>5923.8335377260191</v>
      </c>
      <c r="P5" s="122">
        <f t="shared" ref="P5:Y5" si="8">$J5*INDEX($G$27:$G$47,P$2)</f>
        <v>5882.895308084092</v>
      </c>
      <c r="Q5" s="122">
        <f t="shared" si="8"/>
        <v>6054.5808837700124</v>
      </c>
      <c r="R5" s="122">
        <f t="shared" si="8"/>
        <v>6514.6872455495304</v>
      </c>
      <c r="S5" s="122">
        <f t="shared" si="8"/>
        <v>6944.9214398500326</v>
      </c>
      <c r="T5" s="122">
        <f t="shared" si="8"/>
        <v>7602.4061866121128</v>
      </c>
      <c r="U5" s="122">
        <f t="shared" si="8"/>
        <v>8859.2457247114344</v>
      </c>
      <c r="V5" s="122">
        <f t="shared" si="8"/>
        <v>10040.395856904974</v>
      </c>
      <c r="W5" s="122">
        <f t="shared" si="8"/>
        <v>10030.097016913411</v>
      </c>
      <c r="X5" s="122">
        <f t="shared" si="8"/>
        <v>9336.655448847976</v>
      </c>
      <c r="Y5" s="122">
        <f t="shared" si="8"/>
        <v>7903.6948887564376</v>
      </c>
      <c r="Z5" s="122">
        <f t="shared" ref="Z5:AF5" si="9">$K5*INDEX($G$27:$G$47,Z$2)</f>
        <v>7583.8739231955487</v>
      </c>
      <c r="AA5" s="122">
        <f t="shared" si="9"/>
        <v>7136.6087796084739</v>
      </c>
      <c r="AB5" s="122">
        <f t="shared" si="9"/>
        <v>5602.6358318668945</v>
      </c>
      <c r="AC5" s="122">
        <f t="shared" si="9"/>
        <v>4880.8663346718358</v>
      </c>
      <c r="AD5" s="122">
        <f t="shared" si="9"/>
        <v>2903.300808001502</v>
      </c>
      <c r="AE5" s="122">
        <f t="shared" si="9"/>
        <v>1362.4699735952042</v>
      </c>
      <c r="AF5" s="122">
        <f t="shared" si="9"/>
        <v>404.47794084075304</v>
      </c>
      <c r="AG5" s="122">
        <f t="shared" si="4"/>
        <v>17.137204109894196</v>
      </c>
      <c r="AH5" s="122">
        <f t="shared" si="5"/>
        <v>17.137204109894196</v>
      </c>
      <c r="AI5" s="59">
        <v>34.274408219788391</v>
      </c>
    </row>
    <row r="6" spans="1:35">
      <c r="A6" s="112">
        <v>3</v>
      </c>
      <c r="B6" s="106" t="s">
        <v>18</v>
      </c>
      <c r="C6" s="120">
        <v>13.1</v>
      </c>
      <c r="D6" s="120">
        <v>64.8</v>
      </c>
      <c r="E6" s="120">
        <v>22.1</v>
      </c>
      <c r="F6" s="106" t="s">
        <v>348</v>
      </c>
      <c r="G6" s="121">
        <v>4029053</v>
      </c>
      <c r="H6" s="110"/>
      <c r="I6" s="110">
        <f t="shared" ref="I6:K6" si="10">C6/100*$G6</f>
        <v>527805.94299999997</v>
      </c>
      <c r="J6" s="110">
        <f t="shared" si="10"/>
        <v>2610826.344</v>
      </c>
      <c r="K6" s="110">
        <f t="shared" si="10"/>
        <v>890420.71299999999</v>
      </c>
      <c r="M6" s="122">
        <f t="shared" ref="M6:O6" si="11">$I6*INDEX($G$27:$G$47,M$2)</f>
        <v>157734.57748548588</v>
      </c>
      <c r="N6" s="122">
        <f t="shared" si="11"/>
        <v>180143.78536812906</v>
      </c>
      <c r="O6" s="122">
        <f t="shared" si="11"/>
        <v>189927.58014638512</v>
      </c>
      <c r="P6" s="122">
        <f t="shared" ref="P6:Y6" si="12">$J6*INDEX($G$27:$G$47,P$2)</f>
        <v>194004.03601155826</v>
      </c>
      <c r="Q6" s="122">
        <f t="shared" si="12"/>
        <v>199665.82206480761</v>
      </c>
      <c r="R6" s="122">
        <f t="shared" si="12"/>
        <v>214839.04655805312</v>
      </c>
      <c r="S6" s="122">
        <f t="shared" si="12"/>
        <v>229027.15730171709</v>
      </c>
      <c r="T6" s="122">
        <f t="shared" si="12"/>
        <v>250709.45620521775</v>
      </c>
      <c r="U6" s="122">
        <f t="shared" si="12"/>
        <v>292157.06494901178</v>
      </c>
      <c r="V6" s="122">
        <f t="shared" si="12"/>
        <v>331108.61529637972</v>
      </c>
      <c r="W6" s="122">
        <f t="shared" si="12"/>
        <v>330768.98380202783</v>
      </c>
      <c r="X6" s="122">
        <f t="shared" si="12"/>
        <v>307900.91359210748</v>
      </c>
      <c r="Y6" s="122">
        <f t="shared" si="12"/>
        <v>260645.24821911973</v>
      </c>
      <c r="Z6" s="122">
        <f t="shared" ref="Z6:AF6" si="13">$K6*INDEX($G$27:$G$47,Z$2)</f>
        <v>225783.19272876758</v>
      </c>
      <c r="AA6" s="122">
        <f t="shared" si="13"/>
        <v>212467.44498057329</v>
      </c>
      <c r="AB6" s="122">
        <f t="shared" si="13"/>
        <v>166798.79157095592</v>
      </c>
      <c r="AC6" s="122">
        <f t="shared" si="13"/>
        <v>145310.64143273854</v>
      </c>
      <c r="AD6" s="122">
        <f t="shared" si="13"/>
        <v>86435.577980492148</v>
      </c>
      <c r="AE6" s="122">
        <f t="shared" si="13"/>
        <v>40562.755097303176</v>
      </c>
      <c r="AF6" s="122">
        <f t="shared" si="13"/>
        <v>12041.909160971692</v>
      </c>
      <c r="AG6" s="122">
        <f t="shared" si="4"/>
        <v>510.20002409877884</v>
      </c>
      <c r="AH6" s="122">
        <f t="shared" si="5"/>
        <v>510.20002409877884</v>
      </c>
      <c r="AI6" s="59">
        <v>1020.4000481975577</v>
      </c>
    </row>
    <row r="7" spans="1:35">
      <c r="A7" s="112">
        <v>4</v>
      </c>
      <c r="B7" s="106" t="s">
        <v>19</v>
      </c>
      <c r="C7" s="120">
        <v>11.9</v>
      </c>
      <c r="D7" s="120">
        <v>65.099999999999994</v>
      </c>
      <c r="E7" s="120">
        <v>23</v>
      </c>
      <c r="F7" s="106" t="s">
        <v>348</v>
      </c>
      <c r="G7" s="121">
        <v>562869</v>
      </c>
      <c r="H7" s="110"/>
      <c r="I7" s="110">
        <f t="shared" ref="I7:K7" si="14">C7/100*$G7</f>
        <v>66981.411000000007</v>
      </c>
      <c r="J7" s="110">
        <f t="shared" si="14"/>
        <v>366427.71899999992</v>
      </c>
      <c r="K7" s="110">
        <f t="shared" si="14"/>
        <v>129459.87000000001</v>
      </c>
      <c r="M7" s="122">
        <f t="shared" ref="M7:O7" si="15">$I7*INDEX($G$27:$G$47,M$2)</f>
        <v>20017.365669311301</v>
      </c>
      <c r="N7" s="122">
        <f t="shared" si="15"/>
        <v>22861.214593861518</v>
      </c>
      <c r="O7" s="122">
        <f t="shared" si="15"/>
        <v>24102.830736827196</v>
      </c>
      <c r="P7" s="122">
        <f t="shared" ref="P7:Y7" si="16">$J7*INDEX($G$27:$G$47,P$2)</f>
        <v>27228.335793331928</v>
      </c>
      <c r="Q7" s="122">
        <f t="shared" si="16"/>
        <v>28022.963652716731</v>
      </c>
      <c r="R7" s="122">
        <f t="shared" si="16"/>
        <v>30152.515491241797</v>
      </c>
      <c r="S7" s="122">
        <f t="shared" si="16"/>
        <v>32143.807278483004</v>
      </c>
      <c r="T7" s="122">
        <f t="shared" si="16"/>
        <v>35186.903326653548</v>
      </c>
      <c r="U7" s="122">
        <f t="shared" si="16"/>
        <v>41004.047299057442</v>
      </c>
      <c r="V7" s="122">
        <f t="shared" si="16"/>
        <v>46470.871156607616</v>
      </c>
      <c r="W7" s="122">
        <f t="shared" si="16"/>
        <v>46423.204105115685</v>
      </c>
      <c r="X7" s="122">
        <f t="shared" si="16"/>
        <v>43213.685852701055</v>
      </c>
      <c r="Y7" s="122">
        <f t="shared" si="16"/>
        <v>36581.38504409117</v>
      </c>
      <c r="Z7" s="122">
        <f t="shared" ref="Z7:AF7" si="17">$K7*INDEX($G$27:$G$47,Z$2)</f>
        <v>32827.024744707618</v>
      </c>
      <c r="AA7" s="122">
        <f t="shared" si="17"/>
        <v>30891.024214546967</v>
      </c>
      <c r="AB7" s="122">
        <f t="shared" si="17"/>
        <v>24251.176503048231</v>
      </c>
      <c r="AC7" s="122">
        <f t="shared" si="17"/>
        <v>21126.975681100252</v>
      </c>
      <c r="AD7" s="122">
        <f t="shared" si="17"/>
        <v>12567.024245233812</v>
      </c>
      <c r="AE7" s="122">
        <f t="shared" si="17"/>
        <v>5897.4919665179741</v>
      </c>
      <c r="AF7" s="122">
        <f t="shared" si="17"/>
        <v>1750.7948453701395</v>
      </c>
      <c r="AG7" s="122">
        <f t="shared" si="4"/>
        <v>74.178899737505077</v>
      </c>
      <c r="AH7" s="122">
        <f t="shared" si="5"/>
        <v>74.178899737505077</v>
      </c>
      <c r="AI7" s="59">
        <v>148.35779947501015</v>
      </c>
    </row>
    <row r="8" spans="1:35">
      <c r="A8" s="112">
        <v>5</v>
      </c>
      <c r="B8" s="106" t="s">
        <v>21</v>
      </c>
      <c r="C8" s="120">
        <v>13.2</v>
      </c>
      <c r="D8" s="120">
        <v>64.8</v>
      </c>
      <c r="E8" s="120">
        <v>21.6</v>
      </c>
      <c r="F8" s="106" t="s">
        <v>348</v>
      </c>
      <c r="G8" s="121">
        <v>1947131</v>
      </c>
      <c r="H8" s="110"/>
      <c r="I8" s="110">
        <f t="shared" ref="I8:K8" si="18">C8/100*$G8</f>
        <v>257021.29200000002</v>
      </c>
      <c r="J8" s="110">
        <f t="shared" si="18"/>
        <v>1261740.888</v>
      </c>
      <c r="K8" s="110">
        <f t="shared" si="18"/>
        <v>420580.29600000003</v>
      </c>
      <c r="M8" s="122">
        <f t="shared" ref="M8:O8" si="19">$I8*INDEX($G$27:$G$47,M$2)</f>
        <v>76810.701804457873</v>
      </c>
      <c r="N8" s="122">
        <f t="shared" si="19"/>
        <v>87723.128310980828</v>
      </c>
      <c r="O8" s="122">
        <f t="shared" si="19"/>
        <v>92487.461884561344</v>
      </c>
      <c r="P8" s="122">
        <f t="shared" ref="P8:Y8" si="20">$J8*INDEX($G$27:$G$47,P$2)</f>
        <v>93756.838801381236</v>
      </c>
      <c r="Q8" s="122">
        <f t="shared" si="20"/>
        <v>96493.024982017087</v>
      </c>
      <c r="R8" s="122">
        <f t="shared" si="20"/>
        <v>103825.82893886691</v>
      </c>
      <c r="S8" s="122">
        <f t="shared" si="20"/>
        <v>110682.55439281878</v>
      </c>
      <c r="T8" s="122">
        <f t="shared" si="20"/>
        <v>121161.01579461027</v>
      </c>
      <c r="U8" s="122">
        <f t="shared" si="20"/>
        <v>141191.51027083394</v>
      </c>
      <c r="V8" s="122">
        <f t="shared" si="20"/>
        <v>160015.72806578994</v>
      </c>
      <c r="W8" s="122">
        <f t="shared" si="20"/>
        <v>159851.59346363181</v>
      </c>
      <c r="X8" s="122">
        <f t="shared" si="20"/>
        <v>148800.08125569799</v>
      </c>
      <c r="Y8" s="122">
        <f t="shared" si="20"/>
        <v>125962.7120343522</v>
      </c>
      <c r="Z8" s="122">
        <f t="shared" ref="Z8:AF8" si="21">$K8*INDEX($G$27:$G$47,Z$2)</f>
        <v>106646.17370563136</v>
      </c>
      <c r="AA8" s="122">
        <f t="shared" si="21"/>
        <v>100356.62872129666</v>
      </c>
      <c r="AB8" s="122">
        <f t="shared" si="21"/>
        <v>78785.549467956895</v>
      </c>
      <c r="AC8" s="122">
        <f t="shared" si="21"/>
        <v>68635.861333260618</v>
      </c>
      <c r="AD8" s="122">
        <f t="shared" si="21"/>
        <v>40826.881541744267</v>
      </c>
      <c r="AE8" s="122">
        <f t="shared" si="21"/>
        <v>19159.365113959651</v>
      </c>
      <c r="AF8" s="122">
        <f t="shared" si="21"/>
        <v>5687.861530380399</v>
      </c>
      <c r="AG8" s="122">
        <f t="shared" si="4"/>
        <v>240.98729288507863</v>
      </c>
      <c r="AH8" s="122">
        <f t="shared" si="5"/>
        <v>240.98729288507863</v>
      </c>
      <c r="AI8" s="59">
        <v>481.97458577015726</v>
      </c>
    </row>
    <row r="9" spans="1:35">
      <c r="A9" s="112">
        <v>6</v>
      </c>
      <c r="B9" s="106" t="s">
        <v>22</v>
      </c>
      <c r="C9" s="120">
        <v>14.5</v>
      </c>
      <c r="D9" s="120">
        <v>66.7</v>
      </c>
      <c r="E9" s="120">
        <v>18.8</v>
      </c>
      <c r="F9" s="106" t="s">
        <v>348</v>
      </c>
      <c r="G9" s="121">
        <v>5801692</v>
      </c>
      <c r="H9" s="110"/>
      <c r="I9" s="110">
        <f t="shared" ref="I9:K9" si="22">C9/100*$G9</f>
        <v>841245.34</v>
      </c>
      <c r="J9" s="110">
        <f t="shared" si="22"/>
        <v>3869728.5640000002</v>
      </c>
      <c r="K9" s="110">
        <f t="shared" si="22"/>
        <v>1090718.0959999999</v>
      </c>
      <c r="M9" s="122">
        <f t="shared" ref="M9:O9" si="23">$I9*INDEX($G$27:$G$47,M$2)</f>
        <v>251405.80553586889</v>
      </c>
      <c r="N9" s="122">
        <f t="shared" si="23"/>
        <v>287122.79954547377</v>
      </c>
      <c r="O9" s="122">
        <f t="shared" si="23"/>
        <v>302716.7349186574</v>
      </c>
      <c r="P9" s="122">
        <f t="shared" ref="P9:Y9" si="24">$J9*INDEX($G$27:$G$47,P$2)</f>
        <v>287549.94042806077</v>
      </c>
      <c r="Q9" s="122">
        <f t="shared" si="24"/>
        <v>295941.75678301166</v>
      </c>
      <c r="R9" s="122">
        <f t="shared" si="24"/>
        <v>318431.28787129477</v>
      </c>
      <c r="S9" s="122">
        <f t="shared" si="24"/>
        <v>339460.69778977835</v>
      </c>
      <c r="T9" s="122">
        <f t="shared" si="24"/>
        <v>371597.88362478628</v>
      </c>
      <c r="U9" s="122">
        <f t="shared" si="24"/>
        <v>433030.92218514637</v>
      </c>
      <c r="V9" s="122">
        <f t="shared" si="24"/>
        <v>490764.33955229312</v>
      </c>
      <c r="W9" s="122">
        <f t="shared" si="24"/>
        <v>490260.94272624684</v>
      </c>
      <c r="X9" s="122">
        <f t="shared" si="24"/>
        <v>456366.22402990208</v>
      </c>
      <c r="Y9" s="122">
        <f t="shared" si="24"/>
        <v>386324.56900948053</v>
      </c>
      <c r="Z9" s="122">
        <f t="shared" ref="Z9:AF9" si="25">$K9*INDEX($G$27:$G$47,Z$2)</f>
        <v>276572.42299789406</v>
      </c>
      <c r="AA9" s="122">
        <f t="shared" si="25"/>
        <v>260261.33901401691</v>
      </c>
      <c r="AB9" s="122">
        <f t="shared" si="25"/>
        <v>204319.663391943</v>
      </c>
      <c r="AC9" s="122">
        <f t="shared" si="25"/>
        <v>177997.82039892336</v>
      </c>
      <c r="AD9" s="122">
        <f t="shared" si="25"/>
        <v>105878.99367693832</v>
      </c>
      <c r="AE9" s="122">
        <f t="shared" si="25"/>
        <v>49687.221290240595</v>
      </c>
      <c r="AF9" s="122">
        <f t="shared" si="25"/>
        <v>14750.699349757826</v>
      </c>
      <c r="AG9" s="122">
        <f t="shared" si="4"/>
        <v>624.96794014289071</v>
      </c>
      <c r="AH9" s="122">
        <f t="shared" si="5"/>
        <v>624.96794014289071</v>
      </c>
      <c r="AI9" s="59">
        <v>1249.9358802857814</v>
      </c>
    </row>
    <row r="10" spans="1:35">
      <c r="A10" s="112">
        <v>7</v>
      </c>
      <c r="B10" s="106" t="s">
        <v>24</v>
      </c>
      <c r="C10" s="120">
        <v>13.1</v>
      </c>
      <c r="D10" s="120">
        <v>62.9</v>
      </c>
      <c r="E10" s="120">
        <v>23.9</v>
      </c>
      <c r="F10" s="106" t="s">
        <v>348</v>
      </c>
      <c r="G10" s="121">
        <v>4459477</v>
      </c>
      <c r="H10" s="110"/>
      <c r="I10" s="110">
        <f t="shared" ref="I10:K10" si="26">C10/100*$G10</f>
        <v>584191.48700000008</v>
      </c>
      <c r="J10" s="110">
        <f t="shared" si="26"/>
        <v>2805011.0329999998</v>
      </c>
      <c r="K10" s="110">
        <f t="shared" si="26"/>
        <v>1065815.003</v>
      </c>
      <c r="M10" s="122">
        <f t="shared" ref="M10:O10" si="27">$I10*INDEX($G$27:$G$47,M$2)</f>
        <v>174585.37289066243</v>
      </c>
      <c r="N10" s="122">
        <f t="shared" si="27"/>
        <v>199388.55794205441</v>
      </c>
      <c r="O10" s="122">
        <f t="shared" si="27"/>
        <v>210217.55616728327</v>
      </c>
      <c r="P10" s="122">
        <f t="shared" ref="P10:Y10" si="28">$J10*INDEX($G$27:$G$47,P$2)</f>
        <v>208433.41906272346</v>
      </c>
      <c r="Q10" s="122">
        <f t="shared" si="28"/>
        <v>214516.3101681956</v>
      </c>
      <c r="R10" s="122">
        <f t="shared" si="28"/>
        <v>230818.06926739804</v>
      </c>
      <c r="S10" s="122">
        <f t="shared" si="28"/>
        <v>246061.44509163222</v>
      </c>
      <c r="T10" s="122">
        <f t="shared" si="28"/>
        <v>269356.40217864525</v>
      </c>
      <c r="U10" s="122">
        <f t="shared" si="28"/>
        <v>313886.74793871149</v>
      </c>
      <c r="V10" s="122">
        <f t="shared" si="28"/>
        <v>355735.38667637162</v>
      </c>
      <c r="W10" s="122">
        <f t="shared" si="28"/>
        <v>355370.49450688635</v>
      </c>
      <c r="X10" s="122">
        <f t="shared" si="28"/>
        <v>330801.57233798812</v>
      </c>
      <c r="Y10" s="122">
        <f t="shared" si="28"/>
        <v>280031.18577144801</v>
      </c>
      <c r="Z10" s="122">
        <f t="shared" ref="Z10:AF10" si="29">$K10*INDEX($G$27:$G$47,Z$2)</f>
        <v>270257.76772957999</v>
      </c>
      <c r="AA10" s="122">
        <f t="shared" si="29"/>
        <v>254319.09568502152</v>
      </c>
      <c r="AB10" s="122">
        <f t="shared" si="29"/>
        <v>199654.6710370548</v>
      </c>
      <c r="AC10" s="122">
        <f t="shared" si="29"/>
        <v>173933.80395741778</v>
      </c>
      <c r="AD10" s="122">
        <f t="shared" si="29"/>
        <v>103461.58221566997</v>
      </c>
      <c r="AE10" s="122">
        <f t="shared" si="29"/>
        <v>48552.770970547324</v>
      </c>
      <c r="AF10" s="122">
        <f t="shared" si="29"/>
        <v>14413.913851223238</v>
      </c>
      <c r="AG10" s="122">
        <f t="shared" si="4"/>
        <v>610.69877674267445</v>
      </c>
      <c r="AH10" s="122">
        <f t="shared" si="5"/>
        <v>610.69877674267445</v>
      </c>
      <c r="AI10" s="59">
        <v>1221.3975534853489</v>
      </c>
    </row>
    <row r="11" spans="1:35">
      <c r="A11" s="112">
        <v>8</v>
      </c>
      <c r="B11" s="106" t="s">
        <v>26</v>
      </c>
      <c r="C11" s="120">
        <v>12</v>
      </c>
      <c r="D11" s="120">
        <v>61.8</v>
      </c>
      <c r="E11" s="120">
        <v>26.2</v>
      </c>
      <c r="F11" s="106" t="s">
        <v>348</v>
      </c>
      <c r="G11" s="121">
        <v>1215220</v>
      </c>
      <c r="H11" s="110"/>
      <c r="I11" s="110">
        <f t="shared" ref="I11:K11" si="30">C11/100*$G11</f>
        <v>145826.4</v>
      </c>
      <c r="J11" s="110">
        <f t="shared" si="30"/>
        <v>751005.96</v>
      </c>
      <c r="K11" s="110">
        <f t="shared" si="30"/>
        <v>318387.64</v>
      </c>
      <c r="M11" s="122">
        <f t="shared" ref="M11:O11" si="31">$I11*INDEX($G$27:$G$47,M$2)</f>
        <v>43580.156486092194</v>
      </c>
      <c r="N11" s="122">
        <f t="shared" si="31"/>
        <v>49771.549659506076</v>
      </c>
      <c r="O11" s="122">
        <f t="shared" si="31"/>
        <v>52474.693854401739</v>
      </c>
      <c r="P11" s="122">
        <f t="shared" ref="P11:Y11" si="32">$J11*INDEX($G$27:$G$47,P$2)</f>
        <v>55805.39189960574</v>
      </c>
      <c r="Q11" s="122">
        <f t="shared" si="32"/>
        <v>57434.00847918287</v>
      </c>
      <c r="R11" s="122">
        <f t="shared" si="32"/>
        <v>61798.596745665192</v>
      </c>
      <c r="S11" s="122">
        <f t="shared" si="32"/>
        <v>65879.816377188748</v>
      </c>
      <c r="T11" s="122">
        <f t="shared" si="32"/>
        <v>72116.744291008858</v>
      </c>
      <c r="U11" s="122">
        <f t="shared" si="32"/>
        <v>84039.176920766869</v>
      </c>
      <c r="V11" s="122">
        <f t="shared" si="32"/>
        <v>95243.616668105882</v>
      </c>
      <c r="W11" s="122">
        <f t="shared" si="32"/>
        <v>95145.921439525016</v>
      </c>
      <c r="X11" s="122">
        <f t="shared" si="32"/>
        <v>88567.90560909007</v>
      </c>
      <c r="Y11" s="122">
        <f t="shared" si="32"/>
        <v>74974.781569860817</v>
      </c>
      <c r="Z11" s="122">
        <f t="shared" ref="Z11:AF11" si="33">$K11*INDEX($G$27:$G$47,Z$2)</f>
        <v>80733.272300436118</v>
      </c>
      <c r="AA11" s="122">
        <f t="shared" si="33"/>
        <v>75971.961789027453</v>
      </c>
      <c r="AB11" s="122">
        <f t="shared" si="33"/>
        <v>59642.226228320629</v>
      </c>
      <c r="AC11" s="122">
        <f t="shared" si="33"/>
        <v>51958.710660244767</v>
      </c>
      <c r="AD11" s="122">
        <f t="shared" si="33"/>
        <v>30906.760459923018</v>
      </c>
      <c r="AE11" s="122">
        <f t="shared" si="33"/>
        <v>14504.020042184631</v>
      </c>
      <c r="AF11" s="122">
        <f t="shared" si="33"/>
        <v>4305.8241827491693</v>
      </c>
      <c r="AG11" s="122">
        <f t="shared" si="4"/>
        <v>182.43216855710466</v>
      </c>
      <c r="AH11" s="122">
        <f t="shared" si="5"/>
        <v>182.43216855710466</v>
      </c>
      <c r="AI11" s="59">
        <v>364.86433711420932</v>
      </c>
    </row>
    <row r="12" spans="1:35">
      <c r="A12" s="112">
        <v>9</v>
      </c>
      <c r="B12" s="106" t="s">
        <v>27</v>
      </c>
      <c r="C12" s="120">
        <v>13.3</v>
      </c>
      <c r="D12" s="120">
        <v>65</v>
      </c>
      <c r="E12" s="120">
        <v>21.7</v>
      </c>
      <c r="F12" s="106" t="s">
        <v>348</v>
      </c>
      <c r="G12" s="121">
        <v>5879082</v>
      </c>
      <c r="H12" s="110"/>
      <c r="I12" s="110">
        <f t="shared" ref="I12:K12" si="34">C12/100*$G12</f>
        <v>781917.90600000008</v>
      </c>
      <c r="J12" s="110">
        <f t="shared" si="34"/>
        <v>3821403.3000000003</v>
      </c>
      <c r="K12" s="110">
        <f t="shared" si="34"/>
        <v>1275760.794</v>
      </c>
      <c r="M12" s="122">
        <f t="shared" ref="M12:O12" si="35">$I12*INDEX($G$27:$G$47,M$2)</f>
        <v>233675.82757825422</v>
      </c>
      <c r="N12" s="122">
        <f t="shared" si="35"/>
        <v>266873.93975395407</v>
      </c>
      <c r="O12" s="122">
        <f t="shared" si="35"/>
        <v>281368.13866779185</v>
      </c>
      <c r="P12" s="122">
        <f t="shared" ref="P12:Y12" si="36">$J12*INDEX($G$27:$G$47,P$2)</f>
        <v>283959.00980991771</v>
      </c>
      <c r="Q12" s="122">
        <f t="shared" si="36"/>
        <v>292246.02895904769</v>
      </c>
      <c r="R12" s="122">
        <f t="shared" si="36"/>
        <v>314454.7102385902</v>
      </c>
      <c r="S12" s="122">
        <f t="shared" si="36"/>
        <v>335221.50437685364</v>
      </c>
      <c r="T12" s="122">
        <f t="shared" si="36"/>
        <v>366957.36025705765</v>
      </c>
      <c r="U12" s="122">
        <f t="shared" si="36"/>
        <v>427623.22154447669</v>
      </c>
      <c r="V12" s="122">
        <f t="shared" si="36"/>
        <v>484635.66259771743</v>
      </c>
      <c r="W12" s="122">
        <f t="shared" si="36"/>
        <v>484138.55220342288</v>
      </c>
      <c r="X12" s="122">
        <f t="shared" si="36"/>
        <v>450667.11157480738</v>
      </c>
      <c r="Y12" s="122">
        <f t="shared" si="36"/>
        <v>381500.13843810948</v>
      </c>
      <c r="Z12" s="122">
        <f t="shared" ref="Z12:AF12" si="37">$K12*INDEX($G$27:$G$47,Z$2)</f>
        <v>323493.5362824467</v>
      </c>
      <c r="AA12" s="122">
        <f t="shared" si="37"/>
        <v>304415.24141360301</v>
      </c>
      <c r="AB12" s="122">
        <f t="shared" si="37"/>
        <v>238982.93881310828</v>
      </c>
      <c r="AC12" s="122">
        <f t="shared" si="37"/>
        <v>208195.53788937951</v>
      </c>
      <c r="AD12" s="122">
        <f t="shared" si="37"/>
        <v>123841.5953091621</v>
      </c>
      <c r="AE12" s="122">
        <f t="shared" si="37"/>
        <v>58116.76648380376</v>
      </c>
      <c r="AF12" s="122">
        <f t="shared" si="37"/>
        <v>17253.187586705564</v>
      </c>
      <c r="AG12" s="122">
        <f t="shared" si="4"/>
        <v>730.99511089549105</v>
      </c>
      <c r="AH12" s="122">
        <f t="shared" si="5"/>
        <v>730.99511089549105</v>
      </c>
      <c r="AI12" s="59">
        <v>1461.9902217909821</v>
      </c>
    </row>
    <row r="13" spans="1:35">
      <c r="A13" s="112">
        <v>10</v>
      </c>
      <c r="B13" s="106" t="s">
        <v>30</v>
      </c>
      <c r="C13" s="120">
        <v>11.1</v>
      </c>
      <c r="D13" s="120">
        <v>60.4</v>
      </c>
      <c r="E13" s="120">
        <v>28.5</v>
      </c>
      <c r="F13" s="106" t="s">
        <v>348</v>
      </c>
      <c r="G13" s="121">
        <v>1550640</v>
      </c>
      <c r="H13" s="110"/>
      <c r="I13" s="110">
        <f t="shared" ref="I13:K13" si="38">C13/100*$G13</f>
        <v>172121.04</v>
      </c>
      <c r="J13" s="110">
        <f t="shared" si="38"/>
        <v>936586.55999999994</v>
      </c>
      <c r="K13" s="110">
        <f t="shared" si="38"/>
        <v>441932.39999999997</v>
      </c>
      <c r="M13" s="122">
        <f t="shared" ref="M13:O13" si="39">$I13*INDEX($G$27:$G$47,M$2)</f>
        <v>51438.298262515804</v>
      </c>
      <c r="N13" s="122">
        <f t="shared" si="39"/>
        <v>58746.090487084868</v>
      </c>
      <c r="O13" s="122">
        <f t="shared" si="39"/>
        <v>61936.651250399358</v>
      </c>
      <c r="P13" s="122">
        <f t="shared" ref="P13:Y13" si="40">$J13*INDEX($G$27:$G$47,P$2)</f>
        <v>69595.426418058792</v>
      </c>
      <c r="Q13" s="122">
        <f t="shared" si="40"/>
        <v>71626.489393677664</v>
      </c>
      <c r="R13" s="122">
        <f t="shared" si="40"/>
        <v>77069.608260964742</v>
      </c>
      <c r="S13" s="122">
        <f t="shared" si="40"/>
        <v>82159.335452068684</v>
      </c>
      <c r="T13" s="122">
        <f t="shared" si="40"/>
        <v>89937.466613335026</v>
      </c>
      <c r="U13" s="122">
        <f t="shared" si="40"/>
        <v>104806.04390603297</v>
      </c>
      <c r="V13" s="122">
        <f t="shared" si="40"/>
        <v>118779.20555669085</v>
      </c>
      <c r="W13" s="122">
        <f t="shared" si="40"/>
        <v>118657.36892297764</v>
      </c>
      <c r="X13" s="122">
        <f t="shared" si="40"/>
        <v>110453.86382928622</v>
      </c>
      <c r="Y13" s="122">
        <f t="shared" si="40"/>
        <v>93501.751646907491</v>
      </c>
      <c r="Z13" s="122">
        <f t="shared" ref="Z13:AF13" si="41">$K13*INDEX($G$27:$G$47,Z$2)</f>
        <v>112060.4078336246</v>
      </c>
      <c r="AA13" s="122">
        <f t="shared" si="41"/>
        <v>105451.55398034042</v>
      </c>
      <c r="AB13" s="122">
        <f t="shared" si="41"/>
        <v>82785.349891172533</v>
      </c>
      <c r="AC13" s="122">
        <f t="shared" si="41"/>
        <v>72120.380373395004</v>
      </c>
      <c r="AD13" s="122">
        <f t="shared" si="41"/>
        <v>42899.588772600851</v>
      </c>
      <c r="AE13" s="122">
        <f t="shared" si="41"/>
        <v>20132.051567362207</v>
      </c>
      <c r="AF13" s="122">
        <f t="shared" si="41"/>
        <v>5976.6240142374199</v>
      </c>
      <c r="AG13" s="122">
        <f t="shared" si="4"/>
        <v>253.22178363345321</v>
      </c>
      <c r="AH13" s="122">
        <f t="shared" si="5"/>
        <v>253.22178363345321</v>
      </c>
      <c r="AI13" s="59">
        <v>506.44356726690643</v>
      </c>
    </row>
    <row r="14" spans="1:35">
      <c r="A14" s="112">
        <v>11</v>
      </c>
      <c r="B14" s="106" t="s">
        <v>31</v>
      </c>
      <c r="C14" s="120">
        <v>13.7</v>
      </c>
      <c r="D14" s="120">
        <v>63.8</v>
      </c>
      <c r="E14" s="120">
        <v>22.6</v>
      </c>
      <c r="F14" s="106" t="s">
        <v>348</v>
      </c>
      <c r="G14" s="121">
        <v>10060574</v>
      </c>
      <c r="H14" s="110"/>
      <c r="I14" s="110">
        <f t="shared" ref="I14:K14" si="42">C14/100*$G14</f>
        <v>1378298.6379999998</v>
      </c>
      <c r="J14" s="110">
        <f t="shared" si="42"/>
        <v>6418646.2120000003</v>
      </c>
      <c r="K14" s="110">
        <f t="shared" si="42"/>
        <v>2273689.7239999999</v>
      </c>
      <c r="M14" s="122">
        <f t="shared" ref="M14:O14" si="43">$I14*INDEX($G$27:$G$47,M$2)</f>
        <v>411903.95105829759</v>
      </c>
      <c r="N14" s="122">
        <f t="shared" si="43"/>
        <v>470422.77054666774</v>
      </c>
      <c r="O14" s="122">
        <f t="shared" si="43"/>
        <v>495971.91639503464</v>
      </c>
      <c r="P14" s="122">
        <f t="shared" ref="P14:Y14" si="44">$J14*INDEX($G$27:$G$47,P$2)</f>
        <v>476953.6946492141</v>
      </c>
      <c r="Q14" s="122">
        <f t="shared" si="44"/>
        <v>490873.04309127328</v>
      </c>
      <c r="R14" s="122">
        <f t="shared" si="44"/>
        <v>528176.00663046597</v>
      </c>
      <c r="S14" s="122">
        <f t="shared" si="44"/>
        <v>563057.09456246952</v>
      </c>
      <c r="T14" s="122">
        <f t="shared" si="44"/>
        <v>616362.4421372856</v>
      </c>
      <c r="U14" s="122">
        <f t="shared" si="44"/>
        <v>718260.27133270435</v>
      </c>
      <c r="V14" s="122">
        <f t="shared" si="44"/>
        <v>814021.60822254722</v>
      </c>
      <c r="W14" s="122">
        <f t="shared" si="44"/>
        <v>813186.63334583514</v>
      </c>
      <c r="X14" s="122">
        <f t="shared" si="44"/>
        <v>756966.09896752285</v>
      </c>
      <c r="Y14" s="122">
        <f t="shared" si="44"/>
        <v>640789.31906068302</v>
      </c>
      <c r="Z14" s="122">
        <f t="shared" ref="Z14:AF14" si="45">$K14*INDEX($G$27:$G$47,Z$2)</f>
        <v>576537.49251822534</v>
      </c>
      <c r="AA14" s="122">
        <f t="shared" si="45"/>
        <v>542535.72416263516</v>
      </c>
      <c r="AB14" s="122">
        <f t="shared" si="45"/>
        <v>425920.7954549237</v>
      </c>
      <c r="AC14" s="122">
        <f t="shared" si="45"/>
        <v>371050.79361902294</v>
      </c>
      <c r="AD14" s="122">
        <f t="shared" si="45"/>
        <v>220713.29044009521</v>
      </c>
      <c r="AE14" s="122">
        <f t="shared" si="45"/>
        <v>103577.01488225246</v>
      </c>
      <c r="AF14" s="122">
        <f t="shared" si="45"/>
        <v>30749.020903159064</v>
      </c>
      <c r="AG14" s="122">
        <f t="shared" si="4"/>
        <v>1302.7960098429851</v>
      </c>
      <c r="AH14" s="122">
        <f t="shared" si="5"/>
        <v>1302.7960098429851</v>
      </c>
      <c r="AI14" s="59">
        <v>2605.5920196859702</v>
      </c>
    </row>
    <row r="15" spans="1:35">
      <c r="A15" s="112">
        <v>12</v>
      </c>
      <c r="B15" s="106" t="s">
        <v>32</v>
      </c>
      <c r="C15" s="120">
        <v>12.6</v>
      </c>
      <c r="D15" s="120">
        <v>62.6</v>
      </c>
      <c r="E15" s="120">
        <v>24.8</v>
      </c>
      <c r="F15" s="106" t="s">
        <v>348</v>
      </c>
      <c r="G15" s="121">
        <v>1525271</v>
      </c>
      <c r="H15" s="110"/>
      <c r="I15" s="110">
        <f t="shared" ref="I15:K15" si="46">C15/100*$G15</f>
        <v>192184.14600000001</v>
      </c>
      <c r="J15" s="110">
        <f t="shared" si="46"/>
        <v>954819.64599999995</v>
      </c>
      <c r="K15" s="110">
        <f t="shared" si="46"/>
        <v>378267.20799999998</v>
      </c>
      <c r="M15" s="122">
        <f t="shared" ref="M15:O15" si="47">$I15*INDEX($G$27:$G$47,M$2)</f>
        <v>57434.148801766962</v>
      </c>
      <c r="N15" s="122">
        <f t="shared" si="47"/>
        <v>65593.766056137756</v>
      </c>
      <c r="O15" s="122">
        <f t="shared" si="47"/>
        <v>69156.231142095305</v>
      </c>
      <c r="P15" s="122">
        <f t="shared" ref="P15:Y15" si="48">$J15*INDEX($G$27:$G$47,P$2)</f>
        <v>70950.28185724761</v>
      </c>
      <c r="Q15" s="122">
        <f t="shared" si="48"/>
        <v>73020.884740321344</v>
      </c>
      <c r="R15" s="122">
        <f t="shared" si="48"/>
        <v>78569.968030603632</v>
      </c>
      <c r="S15" s="122">
        <f t="shared" si="48"/>
        <v>83758.779959365929</v>
      </c>
      <c r="T15" s="122">
        <f t="shared" si="48"/>
        <v>91688.332612718004</v>
      </c>
      <c r="U15" s="122">
        <f t="shared" si="48"/>
        <v>106846.36531728455</v>
      </c>
      <c r="V15" s="122">
        <f t="shared" si="48"/>
        <v>121091.55079248713</v>
      </c>
      <c r="W15" s="122">
        <f t="shared" si="48"/>
        <v>120967.34229277101</v>
      </c>
      <c r="X15" s="122">
        <f t="shared" si="48"/>
        <v>112604.13470038612</v>
      </c>
      <c r="Y15" s="122">
        <f t="shared" si="48"/>
        <v>95322.00569681474</v>
      </c>
      <c r="Z15" s="122">
        <f t="shared" ref="Z15:AF15" si="49">$K15*INDEX($G$27:$G$47,Z$2)</f>
        <v>95916.881402147716</v>
      </c>
      <c r="AA15" s="122">
        <f t="shared" si="49"/>
        <v>90260.105173109419</v>
      </c>
      <c r="AB15" s="122">
        <f t="shared" si="49"/>
        <v>70859.215496842822</v>
      </c>
      <c r="AC15" s="122">
        <f t="shared" si="49"/>
        <v>61730.651393159053</v>
      </c>
      <c r="AD15" s="122">
        <f t="shared" si="49"/>
        <v>36719.434169931577</v>
      </c>
      <c r="AE15" s="122">
        <f t="shared" si="49"/>
        <v>17231.809520411101</v>
      </c>
      <c r="AF15" s="122">
        <f t="shared" si="49"/>
        <v>5115.6260078042278</v>
      </c>
      <c r="AG15" s="122">
        <f t="shared" si="4"/>
        <v>216.74241829702109</v>
      </c>
      <c r="AH15" s="122">
        <f t="shared" si="5"/>
        <v>216.74241829702109</v>
      </c>
      <c r="AI15" s="59">
        <v>433.48483659404218</v>
      </c>
    </row>
    <row r="16" spans="1:35">
      <c r="A16" s="112">
        <v>13</v>
      </c>
      <c r="B16" s="106" t="s">
        <v>34</v>
      </c>
      <c r="C16" s="120">
        <v>11.3</v>
      </c>
      <c r="D16" s="120">
        <v>64</v>
      </c>
      <c r="E16" s="120">
        <v>24.6</v>
      </c>
      <c r="F16" s="106" t="s">
        <v>348</v>
      </c>
      <c r="G16" s="121">
        <v>305617</v>
      </c>
      <c r="H16" s="110"/>
      <c r="I16" s="110">
        <f t="shared" ref="I16:K16" si="50">C16/100*$G16</f>
        <v>34534.720999999998</v>
      </c>
      <c r="J16" s="110">
        <f t="shared" si="50"/>
        <v>195594.88</v>
      </c>
      <c r="K16" s="110">
        <f t="shared" si="50"/>
        <v>75181.782000000007</v>
      </c>
      <c r="M16" s="122">
        <f t="shared" ref="M16:O16" si="51">$I16*INDEX($G$27:$G$47,M$2)</f>
        <v>10320.686414692636</v>
      </c>
      <c r="N16" s="122">
        <f t="shared" si="51"/>
        <v>11786.936941655882</v>
      </c>
      <c r="O16" s="122">
        <f t="shared" si="51"/>
        <v>12427.097643651483</v>
      </c>
      <c r="P16" s="122">
        <f t="shared" ref="P16:Y16" si="52">$J16*INDEX($G$27:$G$47,P$2)</f>
        <v>14534.170849930882</v>
      </c>
      <c r="Q16" s="122">
        <f t="shared" si="52"/>
        <v>14958.334014292985</v>
      </c>
      <c r="R16" s="122">
        <f t="shared" si="52"/>
        <v>16095.064165185553</v>
      </c>
      <c r="S16" s="122">
        <f t="shared" si="52"/>
        <v>17157.992699176808</v>
      </c>
      <c r="T16" s="122">
        <f t="shared" si="52"/>
        <v>18782.362187366078</v>
      </c>
      <c r="U16" s="122">
        <f t="shared" si="52"/>
        <v>21887.486385748743</v>
      </c>
      <c r="V16" s="122">
        <f t="shared" si="52"/>
        <v>24805.613756998908</v>
      </c>
      <c r="W16" s="122">
        <f t="shared" si="52"/>
        <v>24780.169636008381</v>
      </c>
      <c r="X16" s="122">
        <f t="shared" si="52"/>
        <v>23066.965899260373</v>
      </c>
      <c r="Y16" s="122">
        <f t="shared" si="52"/>
        <v>19526.720406031316</v>
      </c>
      <c r="Z16" s="122">
        <f t="shared" ref="Z16:AF16" si="53">$K16*INDEX($G$27:$G$47,Z$2)</f>
        <v>19063.77797278194</v>
      </c>
      <c r="AA16" s="122">
        <f t="shared" si="53"/>
        <v>17939.476134610602</v>
      </c>
      <c r="AB16" s="122">
        <f t="shared" si="53"/>
        <v>14083.489077315577</v>
      </c>
      <c r="AC16" s="122">
        <f t="shared" si="53"/>
        <v>12269.158620163767</v>
      </c>
      <c r="AD16" s="122">
        <f t="shared" si="53"/>
        <v>7298.1015444699806</v>
      </c>
      <c r="AE16" s="122">
        <f t="shared" si="53"/>
        <v>3424.8756419538013</v>
      </c>
      <c r="AF16" s="122">
        <f t="shared" si="53"/>
        <v>1016.7465515865383</v>
      </c>
      <c r="AG16" s="122">
        <f t="shared" si="4"/>
        <v>43.078228558896001</v>
      </c>
      <c r="AH16" s="122">
        <f t="shared" si="5"/>
        <v>43.078228558896001</v>
      </c>
      <c r="AI16" s="59">
        <v>86.156457117792002</v>
      </c>
    </row>
    <row r="17" spans="1:35">
      <c r="A17" s="112">
        <v>14</v>
      </c>
      <c r="B17" s="106" t="s">
        <v>35</v>
      </c>
      <c r="C17" s="120">
        <v>12.4</v>
      </c>
      <c r="D17" s="120">
        <v>62.1</v>
      </c>
      <c r="E17" s="120">
        <v>25.5</v>
      </c>
      <c r="F17" s="106" t="s">
        <v>348</v>
      </c>
      <c r="G17" s="127">
        <v>4356406</v>
      </c>
      <c r="H17" s="110"/>
      <c r="I17" s="110">
        <f t="shared" ref="I17:K17" si="54">C17/100*$G17</f>
        <v>540194.34400000004</v>
      </c>
      <c r="J17" s="110">
        <f t="shared" si="54"/>
        <v>2705328.1260000002</v>
      </c>
      <c r="K17" s="110">
        <f t="shared" si="54"/>
        <v>1110883.53</v>
      </c>
      <c r="M17" s="122">
        <f t="shared" ref="M17:O17" si="55">$I17*INDEX($G$27:$G$47,M$2)</f>
        <v>161436.84575921725</v>
      </c>
      <c r="N17" s="122">
        <f t="shared" si="55"/>
        <v>184372.03152639241</v>
      </c>
      <c r="O17" s="122">
        <f t="shared" si="55"/>
        <v>194385.46671439041</v>
      </c>
      <c r="P17" s="122">
        <f t="shared" ref="P17:Y17" si="56">$J17*INDEX($G$27:$G$47,P$2)</f>
        <v>201026.22925716327</v>
      </c>
      <c r="Q17" s="122">
        <f t="shared" si="56"/>
        <v>206892.94999423961</v>
      </c>
      <c r="R17" s="122">
        <f t="shared" si="56"/>
        <v>222615.38633246018</v>
      </c>
      <c r="S17" s="122">
        <f t="shared" si="56"/>
        <v>237317.05162622701</v>
      </c>
      <c r="T17" s="122">
        <f t="shared" si="56"/>
        <v>259784.16560904018</v>
      </c>
      <c r="U17" s="122">
        <f t="shared" si="56"/>
        <v>302732.01694649761</v>
      </c>
      <c r="V17" s="122">
        <f t="shared" si="56"/>
        <v>343093.46225985914</v>
      </c>
      <c r="W17" s="122">
        <f t="shared" si="56"/>
        <v>342741.53742339602</v>
      </c>
      <c r="X17" s="122">
        <f t="shared" si="56"/>
        <v>319045.73181441135</v>
      </c>
      <c r="Y17" s="122">
        <f t="shared" si="56"/>
        <v>270079.59473670612</v>
      </c>
      <c r="Z17" s="122">
        <f t="shared" ref="Z17:AF17" si="57">$K17*INDEX($G$27:$G$47,Z$2)</f>
        <v>281685.75426344969</v>
      </c>
      <c r="AA17" s="122">
        <f t="shared" si="57"/>
        <v>265073.10740209615</v>
      </c>
      <c r="AB17" s="122">
        <f t="shared" si="57"/>
        <v>208097.16988252246</v>
      </c>
      <c r="AC17" s="122">
        <f t="shared" si="57"/>
        <v>181288.68291652697</v>
      </c>
      <c r="AD17" s="122">
        <f t="shared" si="57"/>
        <v>107836.50759992977</v>
      </c>
      <c r="AE17" s="122">
        <f t="shared" si="57"/>
        <v>50605.849472211958</v>
      </c>
      <c r="AF17" s="122">
        <f t="shared" si="57"/>
        <v>15023.413495862345</v>
      </c>
      <c r="AG17" s="122">
        <f t="shared" si="4"/>
        <v>636.52248370028258</v>
      </c>
      <c r="AH17" s="122">
        <f t="shared" si="5"/>
        <v>636.52248370028258</v>
      </c>
      <c r="AI17" s="59">
        <v>1273.0449674005652</v>
      </c>
    </row>
    <row r="18" spans="1:35">
      <c r="A18" s="112">
        <v>15</v>
      </c>
      <c r="B18" s="106" t="s">
        <v>36</v>
      </c>
      <c r="C18" s="120">
        <v>11.2</v>
      </c>
      <c r="D18" s="120">
        <v>65</v>
      </c>
      <c r="E18" s="120">
        <v>24.6</v>
      </c>
      <c r="F18" s="106" t="s">
        <v>348</v>
      </c>
      <c r="G18" s="121">
        <v>1639591</v>
      </c>
      <c r="H18" s="110"/>
      <c r="I18" s="110">
        <f t="shared" ref="I18:K18" si="58">C18/100*$G18</f>
        <v>183634.19199999998</v>
      </c>
      <c r="J18" s="110">
        <f t="shared" si="58"/>
        <v>1065734.1500000001</v>
      </c>
      <c r="K18" s="110">
        <f t="shared" si="58"/>
        <v>403339.38600000006</v>
      </c>
      <c r="M18" s="122">
        <f t="shared" ref="M18:O18" si="59">$I18*INDEX($G$27:$G$47,M$2)</f>
        <v>54878.998751646468</v>
      </c>
      <c r="N18" s="122">
        <f t="shared" si="59"/>
        <v>62675.608163619712</v>
      </c>
      <c r="O18" s="122">
        <f t="shared" si="59"/>
        <v>66079.58508473383</v>
      </c>
      <c r="P18" s="122">
        <f t="shared" ref="P18:Y18" si="60">$J18*INDEX($G$27:$G$47,P$2)</f>
        <v>79192.063804051868</v>
      </c>
      <c r="Q18" s="122">
        <f t="shared" si="60"/>
        <v>81503.19367326294</v>
      </c>
      <c r="R18" s="122">
        <f t="shared" si="60"/>
        <v>87696.873902218125</v>
      </c>
      <c r="S18" s="122">
        <f t="shared" si="60"/>
        <v>93488.432646925125</v>
      </c>
      <c r="T18" s="122">
        <f t="shared" si="60"/>
        <v>102339.10417667749</v>
      </c>
      <c r="U18" s="122">
        <f t="shared" si="60"/>
        <v>119257.93609194941</v>
      </c>
      <c r="V18" s="122">
        <f t="shared" si="60"/>
        <v>135157.88190643609</v>
      </c>
      <c r="W18" s="122">
        <f t="shared" si="60"/>
        <v>135019.24500215548</v>
      </c>
      <c r="X18" s="122">
        <f t="shared" si="60"/>
        <v>125684.54397030863</v>
      </c>
      <c r="Y18" s="122">
        <f t="shared" si="60"/>
        <v>106394.87482601509</v>
      </c>
      <c r="Z18" s="122">
        <f t="shared" ref="Z18:AF18" si="61">$K18*INDEX($G$27:$G$47,Z$2)</f>
        <v>102274.41140437711</v>
      </c>
      <c r="AA18" s="122">
        <f t="shared" si="61"/>
        <v>96242.694663655275</v>
      </c>
      <c r="AB18" s="122">
        <f t="shared" si="61"/>
        <v>75555.881838264642</v>
      </c>
      <c r="AC18" s="122">
        <f t="shared" si="61"/>
        <v>65822.261363709913</v>
      </c>
      <c r="AD18" s="122">
        <f t="shared" si="61"/>
        <v>39153.259175370091</v>
      </c>
      <c r="AE18" s="122">
        <f t="shared" si="61"/>
        <v>18373.962438825965</v>
      </c>
      <c r="AF18" s="122">
        <f t="shared" si="61"/>
        <v>5454.6981851870933</v>
      </c>
      <c r="AG18" s="122">
        <f t="shared" si="4"/>
        <v>231.10846530496949</v>
      </c>
      <c r="AH18" s="122">
        <f t="shared" si="5"/>
        <v>231.10846530496949</v>
      </c>
      <c r="AI18" s="59">
        <v>462.21693060993897</v>
      </c>
    </row>
    <row r="19" spans="1:35">
      <c r="A19" s="112">
        <v>16</v>
      </c>
      <c r="B19" s="106" t="s">
        <v>38</v>
      </c>
      <c r="C19" s="120">
        <v>13.8</v>
      </c>
      <c r="D19" s="120">
        <v>65</v>
      </c>
      <c r="E19" s="120">
        <v>21.2</v>
      </c>
      <c r="F19" s="106" t="s">
        <v>348</v>
      </c>
      <c r="G19" s="121">
        <v>4999891</v>
      </c>
      <c r="H19" s="110"/>
      <c r="I19" s="110">
        <f t="shared" ref="I19:K19" si="62">C19/100*$G19</f>
        <v>689984.9580000001</v>
      </c>
      <c r="J19" s="110">
        <f t="shared" si="62"/>
        <v>3249929.15</v>
      </c>
      <c r="K19" s="110">
        <f t="shared" si="62"/>
        <v>1059976.892</v>
      </c>
      <c r="M19" s="122">
        <f t="shared" ref="M19:O19" si="63">$I19*INDEX($G$27:$G$47,M$2)</f>
        <v>206201.70588240371</v>
      </c>
      <c r="N19" s="122">
        <f t="shared" si="63"/>
        <v>235496.59459061749</v>
      </c>
      <c r="O19" s="122">
        <f t="shared" si="63"/>
        <v>248286.65752697899</v>
      </c>
      <c r="P19" s="122">
        <f t="shared" ref="P19:Y19" si="64">$J19*INDEX($G$27:$G$47,P$2)</f>
        <v>241494.18183272815</v>
      </c>
      <c r="Q19" s="122">
        <f t="shared" si="64"/>
        <v>248541.91351270178</v>
      </c>
      <c r="R19" s="122">
        <f t="shared" si="64"/>
        <v>267429.38364008785</v>
      </c>
      <c r="S19" s="122">
        <f t="shared" si="64"/>
        <v>285090.59454185044</v>
      </c>
      <c r="T19" s="122">
        <f t="shared" si="64"/>
        <v>312080.4919769821</v>
      </c>
      <c r="U19" s="122">
        <f t="shared" si="64"/>
        <v>363674.03904065886</v>
      </c>
      <c r="V19" s="122">
        <f t="shared" si="64"/>
        <v>412160.51888736436</v>
      </c>
      <c r="W19" s="122">
        <f t="shared" si="64"/>
        <v>411737.7491783452</v>
      </c>
      <c r="X19" s="122">
        <f t="shared" si="64"/>
        <v>383271.81610307103</v>
      </c>
      <c r="Y19" s="122">
        <f t="shared" si="64"/>
        <v>324448.46128621057</v>
      </c>
      <c r="Z19" s="122">
        <f t="shared" ref="Z19:AF19" si="65">$K19*INDEX($G$27:$G$47,Z$2)</f>
        <v>268777.40308639483</v>
      </c>
      <c r="AA19" s="122">
        <f t="shared" si="65"/>
        <v>252926.0367527963</v>
      </c>
      <c r="AB19" s="122">
        <f t="shared" si="65"/>
        <v>198561.04209779055</v>
      </c>
      <c r="AC19" s="122">
        <f t="shared" si="65"/>
        <v>172981.06370578177</v>
      </c>
      <c r="AD19" s="122">
        <f t="shared" si="65"/>
        <v>102894.86078698812</v>
      </c>
      <c r="AE19" s="122">
        <f t="shared" si="65"/>
        <v>48286.818187479177</v>
      </c>
      <c r="AF19" s="122">
        <f t="shared" si="65"/>
        <v>14334.960159662303</v>
      </c>
      <c r="AG19" s="122">
        <f t="shared" si="4"/>
        <v>607.35361155345083</v>
      </c>
      <c r="AH19" s="122">
        <f t="shared" si="5"/>
        <v>607.35361155345083</v>
      </c>
      <c r="AI19" s="59">
        <v>1214.7072231069017</v>
      </c>
    </row>
    <row r="20" spans="1:35">
      <c r="A20" s="112">
        <v>17</v>
      </c>
      <c r="B20" s="106" t="s">
        <v>39</v>
      </c>
      <c r="C20" s="120">
        <v>15</v>
      </c>
      <c r="D20" s="120">
        <v>64.099999999999994</v>
      </c>
      <c r="E20" s="120">
        <v>20.8</v>
      </c>
      <c r="F20" s="106" t="s">
        <v>348</v>
      </c>
      <c r="G20" s="121">
        <v>1072276</v>
      </c>
      <c r="H20" s="110"/>
      <c r="I20" s="110">
        <f t="shared" ref="I20:K20" si="66">C20/100*$G20</f>
        <v>160841.4</v>
      </c>
      <c r="J20" s="110">
        <f t="shared" si="66"/>
        <v>687328.91599999985</v>
      </c>
      <c r="K20" s="110">
        <f t="shared" si="66"/>
        <v>223033.40800000002</v>
      </c>
      <c r="M20" s="122">
        <f t="shared" ref="M20:O20" si="67">$I20*INDEX($G$27:$G$47,M$2)</f>
        <v>48067.382733456689</v>
      </c>
      <c r="N20" s="122">
        <f t="shared" si="67"/>
        <v>54896.272056393638</v>
      </c>
      <c r="O20" s="122">
        <f t="shared" si="67"/>
        <v>57877.745210149682</v>
      </c>
      <c r="P20" s="122">
        <f t="shared" ref="P20:Y20" si="68">$J20*INDEX($G$27:$G$47,P$2)</f>
        <v>51073.708551275929</v>
      </c>
      <c r="Q20" s="122">
        <f t="shared" si="68"/>
        <v>52564.236360429903</v>
      </c>
      <c r="R20" s="122">
        <f t="shared" si="68"/>
        <v>56558.755554375595</v>
      </c>
      <c r="S20" s="122">
        <f t="shared" si="68"/>
        <v>60293.93265642284</v>
      </c>
      <c r="T20" s="122">
        <f t="shared" si="68"/>
        <v>66002.037692201935</v>
      </c>
      <c r="U20" s="122">
        <f t="shared" si="68"/>
        <v>76913.579187151729</v>
      </c>
      <c r="V20" s="122">
        <f t="shared" si="68"/>
        <v>87168.005697862551</v>
      </c>
      <c r="W20" s="122">
        <f t="shared" si="68"/>
        <v>87078.593949973292</v>
      </c>
      <c r="X20" s="122">
        <f t="shared" si="68"/>
        <v>81058.321500785663</v>
      </c>
      <c r="Y20" s="122">
        <f t="shared" si="68"/>
        <v>68617.744849520503</v>
      </c>
      <c r="Z20" s="122">
        <f t="shared" ref="Z20:AF20" si="69">$K20*INDEX($G$27:$G$47,Z$2)</f>
        <v>56554.384021183323</v>
      </c>
      <c r="AA20" s="122">
        <f t="shared" si="69"/>
        <v>53219.043145809846</v>
      </c>
      <c r="AB20" s="122">
        <f t="shared" si="69"/>
        <v>41779.916382461757</v>
      </c>
      <c r="AC20" s="122">
        <f t="shared" si="69"/>
        <v>36397.544558703099</v>
      </c>
      <c r="AD20" s="122">
        <f t="shared" si="69"/>
        <v>21650.463930120775</v>
      </c>
      <c r="AE20" s="122">
        <f t="shared" si="69"/>
        <v>10160.196607219872</v>
      </c>
      <c r="AF20" s="122">
        <f t="shared" si="69"/>
        <v>3016.2686017816582</v>
      </c>
      <c r="AG20" s="122">
        <f t="shared" si="4"/>
        <v>127.79537635984079</v>
      </c>
      <c r="AH20" s="122">
        <f t="shared" si="5"/>
        <v>127.79537635984079</v>
      </c>
      <c r="AI20" s="59">
        <v>255.59075271968157</v>
      </c>
    </row>
    <row r="21" spans="1:35" ht="15.75" customHeight="1">
      <c r="A21" s="112">
        <v>18</v>
      </c>
      <c r="B21" s="106" t="s">
        <v>41</v>
      </c>
      <c r="C21" s="120">
        <v>12.4</v>
      </c>
      <c r="D21" s="120">
        <v>62.2</v>
      </c>
      <c r="E21" s="120">
        <v>25.4</v>
      </c>
      <c r="F21" s="106" t="s">
        <v>348</v>
      </c>
      <c r="G21" s="121">
        <v>3729641</v>
      </c>
      <c r="H21" s="110"/>
      <c r="I21" s="110">
        <f t="shared" ref="I21:K21" si="70">C21/100*$G21</f>
        <v>462475.484</v>
      </c>
      <c r="J21" s="110">
        <f t="shared" si="70"/>
        <v>2319836.702</v>
      </c>
      <c r="K21" s="110">
        <f t="shared" si="70"/>
        <v>947328.81400000001</v>
      </c>
      <c r="M21" s="122">
        <f t="shared" ref="M21:O21" si="71">$I21*INDEX($G$27:$G$47,M$2)</f>
        <v>138210.59810638695</v>
      </c>
      <c r="N21" s="122">
        <f t="shared" si="71"/>
        <v>157846.05200574183</v>
      </c>
      <c r="O21" s="122">
        <f t="shared" si="71"/>
        <v>166418.83388787127</v>
      </c>
      <c r="P21" s="122">
        <f t="shared" ref="P21:Y21" si="72">$J21*INDEX($G$27:$G$47,P$2)</f>
        <v>172381.31678502113</v>
      </c>
      <c r="Q21" s="122">
        <f t="shared" si="72"/>
        <v>177412.068491424</v>
      </c>
      <c r="R21" s="122">
        <f t="shared" si="72"/>
        <v>190894.16129625906</v>
      </c>
      <c r="S21" s="122">
        <f t="shared" si="72"/>
        <v>203500.93620138936</v>
      </c>
      <c r="T21" s="122">
        <f t="shared" si="72"/>
        <v>222766.6345484546</v>
      </c>
      <c r="U21" s="122">
        <f t="shared" si="72"/>
        <v>259594.70018941839</v>
      </c>
      <c r="V21" s="122">
        <f t="shared" si="72"/>
        <v>294204.90561471839</v>
      </c>
      <c r="W21" s="122">
        <f t="shared" si="72"/>
        <v>293903.1277475066</v>
      </c>
      <c r="X21" s="122">
        <f t="shared" si="72"/>
        <v>273583.81823126785</v>
      </c>
      <c r="Y21" s="122">
        <f t="shared" si="72"/>
        <v>231595.03289454096</v>
      </c>
      <c r="Z21" s="122">
        <f t="shared" ref="Z21:AF21" si="73">$K21*INDEX($G$27:$G$47,Z$2)</f>
        <v>240213.32957118307</v>
      </c>
      <c r="AA21" s="122">
        <f t="shared" si="73"/>
        <v>226046.55274574319</v>
      </c>
      <c r="AB21" s="122">
        <f t="shared" si="73"/>
        <v>177459.14834255082</v>
      </c>
      <c r="AC21" s="122">
        <f t="shared" si="73"/>
        <v>154597.65883731804</v>
      </c>
      <c r="AD21" s="122">
        <f t="shared" si="73"/>
        <v>91959.803248269833</v>
      </c>
      <c r="AE21" s="122">
        <f t="shared" si="73"/>
        <v>43155.180599331667</v>
      </c>
      <c r="AF21" s="122">
        <f t="shared" si="73"/>
        <v>12811.525335393953</v>
      </c>
      <c r="AG21" s="122">
        <f t="shared" si="4"/>
        <v>542.8076601046763</v>
      </c>
      <c r="AH21" s="122">
        <f t="shared" si="5"/>
        <v>542.8076601046763</v>
      </c>
      <c r="AI21" s="59">
        <v>1085.6153202093526</v>
      </c>
    </row>
    <row r="22" spans="1:35" ht="15.75" customHeight="1">
      <c r="A22" s="112">
        <v>19</v>
      </c>
      <c r="B22" s="106" t="s">
        <v>42</v>
      </c>
      <c r="C22" s="120">
        <v>12.5</v>
      </c>
      <c r="D22" s="120">
        <v>61.9</v>
      </c>
      <c r="E22" s="120">
        <v>25.6</v>
      </c>
      <c r="F22" s="106" t="s">
        <v>348</v>
      </c>
      <c r="G22" s="121">
        <v>882015</v>
      </c>
      <c r="H22" s="110"/>
      <c r="I22" s="110">
        <f t="shared" ref="I22:K22" si="74">C22/100*$G22</f>
        <v>110251.875</v>
      </c>
      <c r="J22" s="110">
        <f t="shared" si="74"/>
        <v>545967.28500000003</v>
      </c>
      <c r="K22" s="110">
        <f t="shared" si="74"/>
        <v>225795.84</v>
      </c>
      <c r="M22" s="122">
        <f t="shared" ref="M22:O22" si="75">$I22*INDEX($G$27:$G$47,M$2)</f>
        <v>32948.725096313668</v>
      </c>
      <c r="N22" s="122">
        <f t="shared" si="75"/>
        <v>37629.720486936225</v>
      </c>
      <c r="O22" s="122">
        <f t="shared" si="75"/>
        <v>39673.429416750114</v>
      </c>
      <c r="P22" s="122">
        <f t="shared" ref="P22:Y22" si="76">$J22*INDEX($G$27:$G$47,P$2)</f>
        <v>40569.476044888834</v>
      </c>
      <c r="Q22" s="122">
        <f t="shared" si="76"/>
        <v>41753.449834201652</v>
      </c>
      <c r="R22" s="122">
        <f t="shared" si="76"/>
        <v>44926.423862256255</v>
      </c>
      <c r="S22" s="122">
        <f t="shared" si="76"/>
        <v>47893.394193239539</v>
      </c>
      <c r="T22" s="122">
        <f t="shared" si="76"/>
        <v>52427.524121914234</v>
      </c>
      <c r="U22" s="122">
        <f t="shared" si="76"/>
        <v>61094.909629033777</v>
      </c>
      <c r="V22" s="122">
        <f t="shared" si="76"/>
        <v>69240.327741029541</v>
      </c>
      <c r="W22" s="122">
        <f t="shared" si="76"/>
        <v>69169.305137286487</v>
      </c>
      <c r="X22" s="122">
        <f t="shared" si="76"/>
        <v>64387.210673442831</v>
      </c>
      <c r="Y22" s="122">
        <f t="shared" si="76"/>
        <v>54505.263762706956</v>
      </c>
      <c r="Z22" s="122">
        <f t="shared" ref="Z22:AF22" si="77">$K22*INDEX($G$27:$G$47,Z$2)</f>
        <v>57254.851460394959</v>
      </c>
      <c r="AA22" s="122">
        <f t="shared" si="77"/>
        <v>53878.199947087633</v>
      </c>
      <c r="AB22" s="122">
        <f t="shared" si="77"/>
        <v>42297.391226285312</v>
      </c>
      <c r="AC22" s="122">
        <f t="shared" si="77"/>
        <v>36848.354788040517</v>
      </c>
      <c r="AD22" s="122">
        <f t="shared" si="77"/>
        <v>21918.620772235707</v>
      </c>
      <c r="AE22" s="122">
        <f t="shared" si="77"/>
        <v>10286.038078619868</v>
      </c>
      <c r="AF22" s="122">
        <f t="shared" si="77"/>
        <v>3053.6272960726806</v>
      </c>
      <c r="AG22" s="122">
        <f t="shared" si="4"/>
        <v>129.37821563165278</v>
      </c>
      <c r="AH22" s="122">
        <f t="shared" si="5"/>
        <v>129.37821563165278</v>
      </c>
      <c r="AI22" s="59">
        <v>258.75643126330556</v>
      </c>
    </row>
    <row r="23" spans="1:35" ht="15.75" customHeight="1">
      <c r="A23" s="112">
        <v>20</v>
      </c>
      <c r="B23" s="106" t="s">
        <v>44</v>
      </c>
      <c r="C23" s="120">
        <v>13.3</v>
      </c>
      <c r="D23" s="120">
        <v>63.8</v>
      </c>
      <c r="E23" s="120">
        <v>22.9</v>
      </c>
      <c r="F23" s="106" t="s">
        <v>348</v>
      </c>
      <c r="G23" s="121">
        <v>4905854</v>
      </c>
      <c r="H23" s="110"/>
      <c r="I23" s="110">
        <f t="shared" ref="I23:K23" si="78">C23/100*$G23</f>
        <v>652478.58200000005</v>
      </c>
      <c r="J23" s="110">
        <f t="shared" si="78"/>
        <v>3129934.852</v>
      </c>
      <c r="K23" s="110">
        <f t="shared" si="78"/>
        <v>1123440.5659999999</v>
      </c>
      <c r="M23" s="122">
        <f t="shared" ref="M23:O23" si="79">$I23*INDEX($G$27:$G$47,M$2)</f>
        <v>194992.94165791338</v>
      </c>
      <c r="N23" s="122">
        <f t="shared" si="79"/>
        <v>222695.41143288946</v>
      </c>
      <c r="O23" s="122">
        <f t="shared" si="79"/>
        <v>234790.22890919726</v>
      </c>
      <c r="P23" s="122">
        <f t="shared" ref="P23:Y23" si="80">$J23*INDEX($G$27:$G$47,P$2)</f>
        <v>232577.70289345575</v>
      </c>
      <c r="Q23" s="122">
        <f t="shared" si="80"/>
        <v>239365.21732671466</v>
      </c>
      <c r="R23" s="122">
        <f t="shared" si="80"/>
        <v>257555.32187647521</v>
      </c>
      <c r="S23" s="122">
        <f t="shared" si="80"/>
        <v>274564.44329992199</v>
      </c>
      <c r="T23" s="122">
        <f t="shared" si="80"/>
        <v>300557.81630441471</v>
      </c>
      <c r="U23" s="122">
        <f t="shared" si="80"/>
        <v>350246.41985225026</v>
      </c>
      <c r="V23" s="122">
        <f t="shared" si="80"/>
        <v>396942.67571462778</v>
      </c>
      <c r="W23" s="122">
        <f t="shared" si="80"/>
        <v>396535.51556265063</v>
      </c>
      <c r="X23" s="122">
        <f t="shared" si="80"/>
        <v>369120.60529391444</v>
      </c>
      <c r="Y23" s="122">
        <f t="shared" si="80"/>
        <v>312469.13387557492</v>
      </c>
      <c r="Z23" s="122">
        <f t="shared" ref="Z23:AF23" si="81">$K23*INDEX($G$27:$G$47,Z$2)</f>
        <v>284869.83077682933</v>
      </c>
      <c r="AA23" s="122">
        <f t="shared" si="81"/>
        <v>268069.40040887066</v>
      </c>
      <c r="AB23" s="122">
        <f t="shared" si="81"/>
        <v>210449.42696721695</v>
      </c>
      <c r="AC23" s="122">
        <f t="shared" si="81"/>
        <v>183337.90631060806</v>
      </c>
      <c r="AD23" s="122">
        <f t="shared" si="81"/>
        <v>109055.45348532478</v>
      </c>
      <c r="AE23" s="122">
        <f t="shared" si="81"/>
        <v>51177.880163524074</v>
      </c>
      <c r="AF23" s="122">
        <f t="shared" si="81"/>
        <v>15193.232868475086</v>
      </c>
      <c r="AG23" s="122">
        <f t="shared" si="4"/>
        <v>643.71750957543782</v>
      </c>
      <c r="AH23" s="122">
        <f t="shared" si="5"/>
        <v>643.71750957543782</v>
      </c>
      <c r="AI23" s="59">
        <v>1287.4350191508756</v>
      </c>
    </row>
    <row r="24" spans="1:35" ht="15.75" customHeight="1">
      <c r="A24" s="110"/>
      <c r="B24" s="110"/>
      <c r="C24" s="110"/>
      <c r="D24" s="110"/>
      <c r="E24" s="110"/>
      <c r="F24" s="110"/>
      <c r="G24" s="110"/>
      <c r="H24" s="110"/>
      <c r="I24" s="110"/>
      <c r="J24" s="110"/>
      <c r="K24" s="110"/>
    </row>
    <row r="25" spans="1:35" ht="15.75" customHeight="1">
      <c r="A25" s="110"/>
      <c r="B25" s="110"/>
      <c r="C25" s="110"/>
      <c r="D25" s="110"/>
      <c r="E25" s="110"/>
      <c r="F25" s="110"/>
      <c r="G25" s="110"/>
      <c r="H25" s="110"/>
      <c r="I25" s="110"/>
      <c r="J25" s="110"/>
      <c r="K25" s="110"/>
    </row>
    <row r="26" spans="1:35" ht="15.75" customHeight="1">
      <c r="A26" s="117" t="s">
        <v>353</v>
      </c>
      <c r="B26" s="117" t="s">
        <v>354</v>
      </c>
      <c r="C26" s="117" t="s">
        <v>355</v>
      </c>
      <c r="D26" s="110" t="s">
        <v>356</v>
      </c>
      <c r="E26" s="110" t="s">
        <v>357</v>
      </c>
      <c r="F26" s="110" t="s">
        <v>358</v>
      </c>
      <c r="G26" s="110"/>
      <c r="H26" s="110"/>
      <c r="I26" s="110"/>
      <c r="J26" s="110"/>
      <c r="K26" s="110"/>
    </row>
    <row r="27" spans="1:35" ht="15.75" customHeight="1">
      <c r="A27" s="117" t="s">
        <v>328</v>
      </c>
      <c r="B27" s="128">
        <v>1227140</v>
      </c>
      <c r="C27" s="128">
        <v>1155405</v>
      </c>
      <c r="D27" s="110">
        <f t="shared" ref="D27:D47" si="82">SUM(B27:C27)</f>
        <v>2382545</v>
      </c>
      <c r="E27" s="110">
        <f t="shared" ref="E27:E47" si="83">D27/5</f>
        <v>476509</v>
      </c>
      <c r="F27" s="129">
        <f t="shared" ref="F27:F47" si="84">E27/$D$49</f>
        <v>2.5007557230275106</v>
      </c>
      <c r="G27" s="130">
        <f>E27/SUM(E27:E29)</f>
        <v>0.29884956692404252</v>
      </c>
      <c r="H27" s="110"/>
      <c r="I27" s="110"/>
      <c r="J27" s="110"/>
      <c r="K27" s="110"/>
    </row>
    <row r="28" spans="1:35" ht="15.75" customHeight="1">
      <c r="A28" s="118" t="s">
        <v>329</v>
      </c>
      <c r="B28" s="128">
        <v>1400399</v>
      </c>
      <c r="C28" s="128">
        <v>1320632</v>
      </c>
      <c r="D28" s="110">
        <f t="shared" si="82"/>
        <v>2721031</v>
      </c>
      <c r="E28" s="110">
        <f t="shared" si="83"/>
        <v>544206.19999999995</v>
      </c>
      <c r="F28" s="129">
        <f t="shared" si="84"/>
        <v>2.8560358128745813</v>
      </c>
      <c r="G28" s="130">
        <f t="shared" ref="G28:G29" si="85">E28/SUM($E$27:$E$29)</f>
        <v>0.34130685293956431</v>
      </c>
      <c r="H28" s="110"/>
      <c r="I28" s="110"/>
      <c r="J28" s="110"/>
      <c r="K28" s="110"/>
    </row>
    <row r="29" spans="1:35" ht="15.75" customHeight="1">
      <c r="A29" s="118" t="s">
        <v>330</v>
      </c>
      <c r="B29" s="128">
        <v>1476556</v>
      </c>
      <c r="C29" s="128">
        <v>1392257</v>
      </c>
      <c r="D29" s="110">
        <f t="shared" si="82"/>
        <v>2868813</v>
      </c>
      <c r="E29" s="110">
        <f t="shared" si="83"/>
        <v>573762.6</v>
      </c>
      <c r="F29" s="129">
        <f t="shared" si="84"/>
        <v>3.0111500635017263</v>
      </c>
      <c r="G29" s="130">
        <f t="shared" si="85"/>
        <v>0.35984358013639328</v>
      </c>
      <c r="H29" s="110"/>
      <c r="I29" s="110"/>
      <c r="J29" s="110"/>
      <c r="K29" s="110"/>
    </row>
    <row r="30" spans="1:35" ht="15.75" customHeight="1">
      <c r="A30" s="117" t="s">
        <v>331</v>
      </c>
      <c r="B30" s="128">
        <v>1484452</v>
      </c>
      <c r="C30" s="128">
        <v>1387067</v>
      </c>
      <c r="D30" s="110">
        <f t="shared" si="82"/>
        <v>2871519</v>
      </c>
      <c r="E30" s="110">
        <f t="shared" si="83"/>
        <v>574303.80000000005</v>
      </c>
      <c r="F30" s="129">
        <f t="shared" si="84"/>
        <v>3.0139903225467868</v>
      </c>
      <c r="G30" s="131">
        <f t="shared" ref="G30:G39" si="86">E30/SUM($E$30:$E$39)</f>
        <v>7.4307522006357637E-2</v>
      </c>
      <c r="H30" s="110"/>
      <c r="I30" s="110"/>
      <c r="J30" s="110"/>
      <c r="K30" s="110"/>
    </row>
    <row r="31" spans="1:35" ht="15.75" customHeight="1">
      <c r="A31" s="117" t="s">
        <v>332</v>
      </c>
      <c r="B31" s="128">
        <v>1533272</v>
      </c>
      <c r="C31" s="128">
        <v>1422049</v>
      </c>
      <c r="D31" s="110">
        <f t="shared" si="82"/>
        <v>2955321</v>
      </c>
      <c r="E31" s="110">
        <f t="shared" si="83"/>
        <v>591064.19999999995</v>
      </c>
      <c r="F31" s="129">
        <f t="shared" si="84"/>
        <v>3.101950185257103</v>
      </c>
      <c r="G31" s="131">
        <f t="shared" si="86"/>
        <v>7.6476102106011079E-2</v>
      </c>
      <c r="H31" s="110"/>
      <c r="I31" s="110"/>
      <c r="J31" s="110"/>
      <c r="K31" s="110"/>
    </row>
    <row r="32" spans="1:35" ht="15.75" customHeight="1">
      <c r="A32" s="117" t="s">
        <v>333</v>
      </c>
      <c r="B32" s="128">
        <v>1630731</v>
      </c>
      <c r="C32" s="128">
        <v>1549174</v>
      </c>
      <c r="D32" s="110">
        <f t="shared" si="82"/>
        <v>3179905</v>
      </c>
      <c r="E32" s="110">
        <f t="shared" si="83"/>
        <v>635981</v>
      </c>
      <c r="F32" s="129">
        <f t="shared" si="84"/>
        <v>3.3376769913826583</v>
      </c>
      <c r="G32" s="131">
        <f t="shared" si="86"/>
        <v>8.2287758070076031E-2</v>
      </c>
      <c r="H32" s="110"/>
      <c r="I32" s="110"/>
      <c r="J32" s="110"/>
      <c r="K32" s="110"/>
    </row>
    <row r="33" spans="1:11" ht="15.75" customHeight="1">
      <c r="A33" s="117" t="s">
        <v>334</v>
      </c>
      <c r="B33" s="128">
        <v>1711693</v>
      </c>
      <c r="C33" s="128">
        <v>1678215</v>
      </c>
      <c r="D33" s="110">
        <f t="shared" si="82"/>
        <v>3389908</v>
      </c>
      <c r="E33" s="110">
        <f t="shared" si="83"/>
        <v>677981.6</v>
      </c>
      <c r="F33" s="129">
        <f t="shared" si="84"/>
        <v>3.558099356585811</v>
      </c>
      <c r="G33" s="131">
        <f t="shared" si="86"/>
        <v>8.7722095277631029E-2</v>
      </c>
      <c r="H33" s="110"/>
      <c r="I33" s="110"/>
      <c r="J33" s="110"/>
      <c r="K33" s="110"/>
    </row>
    <row r="34" spans="1:11" ht="15.75" customHeight="1">
      <c r="A34" s="117" t="s">
        <v>335</v>
      </c>
      <c r="B34" s="128">
        <v>1861234</v>
      </c>
      <c r="C34" s="128">
        <v>1849601</v>
      </c>
      <c r="D34" s="110">
        <f t="shared" si="82"/>
        <v>3710835</v>
      </c>
      <c r="E34" s="110">
        <f t="shared" si="83"/>
        <v>742167</v>
      </c>
      <c r="F34" s="129">
        <f t="shared" si="84"/>
        <v>3.8949492510994719</v>
      </c>
      <c r="G34" s="131">
        <f t="shared" si="86"/>
        <v>9.6026860147699566E-2</v>
      </c>
      <c r="H34" s="110"/>
      <c r="I34" s="110"/>
      <c r="J34" s="110"/>
      <c r="K34" s="110"/>
    </row>
    <row r="35" spans="1:11" ht="15.75" customHeight="1">
      <c r="A35" s="117" t="s">
        <v>336</v>
      </c>
      <c r="B35" s="128">
        <v>2157716</v>
      </c>
      <c r="C35" s="128">
        <v>2166599</v>
      </c>
      <c r="D35" s="110">
        <f t="shared" si="82"/>
        <v>4324315</v>
      </c>
      <c r="E35" s="110">
        <f t="shared" si="83"/>
        <v>864863</v>
      </c>
      <c r="F35" s="129">
        <f t="shared" si="84"/>
        <v>4.5388672551509872</v>
      </c>
      <c r="G35" s="131">
        <f t="shared" si="86"/>
        <v>0.11190214378693729</v>
      </c>
      <c r="H35" s="110"/>
      <c r="I35" s="110"/>
      <c r="J35" s="110"/>
      <c r="K35" s="110"/>
    </row>
    <row r="36" spans="1:11" ht="15.75" customHeight="1">
      <c r="A36" s="117" t="s">
        <v>337</v>
      </c>
      <c r="B36" s="128">
        <v>2432025</v>
      </c>
      <c r="C36" s="128">
        <v>2468825</v>
      </c>
      <c r="D36" s="110">
        <f t="shared" si="82"/>
        <v>4900850</v>
      </c>
      <c r="E36" s="110">
        <f t="shared" si="83"/>
        <v>980170</v>
      </c>
      <c r="F36" s="129">
        <f t="shared" si="84"/>
        <v>5.1440072213533741</v>
      </c>
      <c r="G36" s="131">
        <f t="shared" si="86"/>
        <v>0.12682138590232478</v>
      </c>
      <c r="H36" s="110"/>
      <c r="I36" s="110"/>
      <c r="J36" s="110"/>
      <c r="K36" s="110"/>
    </row>
    <row r="37" spans="1:11" ht="15.75" customHeight="1">
      <c r="A37" s="117" t="s">
        <v>338</v>
      </c>
      <c r="B37" s="128">
        <v>2410929</v>
      </c>
      <c r="C37" s="128">
        <v>2484894</v>
      </c>
      <c r="D37" s="110">
        <f t="shared" si="82"/>
        <v>4895823</v>
      </c>
      <c r="E37" s="110">
        <f t="shared" si="83"/>
        <v>979164.6</v>
      </c>
      <c r="F37" s="129">
        <f t="shared" si="84"/>
        <v>5.1387308051599092</v>
      </c>
      <c r="G37" s="131">
        <f t="shared" si="86"/>
        <v>0.12669130007906332</v>
      </c>
      <c r="H37" s="110"/>
      <c r="I37" s="110"/>
      <c r="J37" s="110"/>
      <c r="K37" s="110"/>
    </row>
    <row r="38" spans="1:11" ht="15.75" customHeight="1">
      <c r="A38" s="117" t="s">
        <v>339</v>
      </c>
      <c r="B38" s="128">
        <v>2221334</v>
      </c>
      <c r="C38" s="128">
        <v>2336011</v>
      </c>
      <c r="D38" s="110">
        <f t="shared" si="82"/>
        <v>4557345</v>
      </c>
      <c r="E38" s="110">
        <f t="shared" si="83"/>
        <v>911469</v>
      </c>
      <c r="F38" s="129">
        <f t="shared" si="84"/>
        <v>4.7834591122353656</v>
      </c>
      <c r="G38" s="131">
        <f t="shared" si="86"/>
        <v>0.11793236049563451</v>
      </c>
      <c r="H38" s="110"/>
      <c r="I38" s="110"/>
      <c r="J38" s="110"/>
      <c r="K38" s="110"/>
    </row>
    <row r="39" spans="1:11" ht="15.75" customHeight="1">
      <c r="A39" s="117" t="s">
        <v>340</v>
      </c>
      <c r="B39" s="128">
        <v>1854790</v>
      </c>
      <c r="C39" s="128">
        <v>2003108</v>
      </c>
      <c r="D39" s="110">
        <f t="shared" si="82"/>
        <v>3857898</v>
      </c>
      <c r="E39" s="110">
        <f t="shared" si="83"/>
        <v>771579.6</v>
      </c>
      <c r="F39" s="129">
        <f t="shared" si="84"/>
        <v>4.0493088283144223</v>
      </c>
      <c r="G39" s="131">
        <f t="shared" si="86"/>
        <v>9.983247212826489E-2</v>
      </c>
      <c r="H39" s="110"/>
      <c r="I39" s="110"/>
      <c r="J39" s="110"/>
      <c r="K39" s="110"/>
    </row>
    <row r="40" spans="1:11" ht="15.75" customHeight="1">
      <c r="A40" s="117" t="s">
        <v>341</v>
      </c>
      <c r="B40" s="128">
        <v>1680438</v>
      </c>
      <c r="C40" s="128">
        <v>1852790</v>
      </c>
      <c r="D40" s="110">
        <f t="shared" si="82"/>
        <v>3533228</v>
      </c>
      <c r="E40" s="110">
        <f t="shared" si="83"/>
        <v>706645.6</v>
      </c>
      <c r="F40" s="129">
        <f t="shared" si="84"/>
        <v>3.7085302236730238</v>
      </c>
      <c r="G40" s="132">
        <f t="shared" ref="G40:G47" si="87">E40/SUM($E$40:$E$47)</f>
        <v>0.25356911562407419</v>
      </c>
      <c r="H40" s="110"/>
      <c r="I40" s="110"/>
      <c r="J40" s="110"/>
      <c r="K40" s="110"/>
    </row>
    <row r="41" spans="1:11" ht="15.75" customHeight="1">
      <c r="A41" s="117" t="s">
        <v>342</v>
      </c>
      <c r="B41" s="128">
        <v>1553702</v>
      </c>
      <c r="C41" s="128">
        <v>1771151</v>
      </c>
      <c r="D41" s="110">
        <f t="shared" si="82"/>
        <v>3324853</v>
      </c>
      <c r="E41" s="110">
        <f t="shared" si="83"/>
        <v>664970.6</v>
      </c>
      <c r="F41" s="129">
        <f t="shared" si="84"/>
        <v>3.4898166322042972</v>
      </c>
      <c r="G41" s="132">
        <f t="shared" si="87"/>
        <v>0.23861467043452897</v>
      </c>
      <c r="H41" s="110"/>
      <c r="I41" s="110"/>
      <c r="J41" s="110"/>
      <c r="K41" s="110"/>
    </row>
    <row r="42" spans="1:11" ht="15.75" customHeight="1">
      <c r="A42" s="117" t="s">
        <v>343</v>
      </c>
      <c r="B42" s="128">
        <v>1163633</v>
      </c>
      <c r="C42" s="128">
        <v>1446562</v>
      </c>
      <c r="D42" s="110">
        <f t="shared" si="82"/>
        <v>2610195</v>
      </c>
      <c r="E42" s="110">
        <f t="shared" si="83"/>
        <v>522039</v>
      </c>
      <c r="F42" s="129">
        <f t="shared" si="84"/>
        <v>2.7397006497118808</v>
      </c>
      <c r="G42" s="132">
        <f t="shared" si="87"/>
        <v>0.18732582153101365</v>
      </c>
      <c r="H42" s="110"/>
      <c r="I42" s="110"/>
      <c r="J42" s="110"/>
      <c r="K42" s="110"/>
    </row>
    <row r="43" spans="1:11" ht="15.75" customHeight="1">
      <c r="A43" s="117" t="s">
        <v>344</v>
      </c>
      <c r="B43" s="128">
        <v>942098</v>
      </c>
      <c r="C43" s="128">
        <v>1331834</v>
      </c>
      <c r="D43" s="110">
        <f t="shared" si="82"/>
        <v>2273932</v>
      </c>
      <c r="E43" s="110">
        <f t="shared" si="83"/>
        <v>454786.4</v>
      </c>
      <c r="F43" s="129">
        <f t="shared" si="84"/>
        <v>2.3867538547122482</v>
      </c>
      <c r="G43" s="132">
        <f t="shared" si="87"/>
        <v>0.16319324035394328</v>
      </c>
      <c r="H43" s="110"/>
      <c r="I43" s="110"/>
      <c r="J43" s="110"/>
      <c r="K43" s="110"/>
    </row>
    <row r="44" spans="1:11" ht="15.75" customHeight="1">
      <c r="A44" s="117" t="s">
        <v>345</v>
      </c>
      <c r="B44" s="128">
        <v>484087</v>
      </c>
      <c r="C44" s="128">
        <v>868523</v>
      </c>
      <c r="D44" s="110">
        <f t="shared" si="82"/>
        <v>1352610</v>
      </c>
      <c r="E44" s="110">
        <f t="shared" si="83"/>
        <v>270522</v>
      </c>
      <c r="F44" s="129">
        <f t="shared" si="84"/>
        <v>1.4197201725567579</v>
      </c>
      <c r="G44" s="132">
        <f t="shared" si="87"/>
        <v>9.7072739569673674E-2</v>
      </c>
      <c r="H44" s="110"/>
      <c r="I44" s="110"/>
      <c r="J44" s="110"/>
      <c r="K44" s="110"/>
    </row>
    <row r="45" spans="1:11" ht="15.75" customHeight="1">
      <c r="A45" s="117" t="s">
        <v>346</v>
      </c>
      <c r="B45" s="128">
        <v>186445</v>
      </c>
      <c r="C45" s="128">
        <v>448312</v>
      </c>
      <c r="D45" s="110">
        <f t="shared" si="82"/>
        <v>634757</v>
      </c>
      <c r="E45" s="110">
        <f t="shared" si="83"/>
        <v>126951.4</v>
      </c>
      <c r="F45" s="129">
        <f t="shared" si="84"/>
        <v>0.66625066912976394</v>
      </c>
      <c r="G45" s="132">
        <f t="shared" si="87"/>
        <v>4.5554595153833956E-2</v>
      </c>
      <c r="H45" s="110"/>
      <c r="I45" s="110"/>
      <c r="J45" s="110"/>
      <c r="K45" s="110"/>
    </row>
    <row r="46" spans="1:11" ht="15.75" customHeight="1">
      <c r="A46" s="117" t="s">
        <v>347</v>
      </c>
      <c r="B46" s="128">
        <v>45405</v>
      </c>
      <c r="C46" s="128">
        <v>143036</v>
      </c>
      <c r="D46" s="110">
        <f t="shared" si="82"/>
        <v>188441</v>
      </c>
      <c r="E46" s="110">
        <f t="shared" si="83"/>
        <v>37688.199999999997</v>
      </c>
      <c r="F46" s="129">
        <f t="shared" si="84"/>
        <v>0.19779055975984799</v>
      </c>
      <c r="G46" s="132">
        <f t="shared" si="87"/>
        <v>1.3523842140194791E-2</v>
      </c>
      <c r="H46" s="110"/>
      <c r="I46" s="110"/>
      <c r="J46" s="110"/>
      <c r="K46" s="110"/>
    </row>
    <row r="47" spans="1:11" ht="15.75" customHeight="1">
      <c r="A47" s="119">
        <v>100</v>
      </c>
      <c r="B47" s="128">
        <v>2956</v>
      </c>
      <c r="C47" s="128">
        <v>13012</v>
      </c>
      <c r="D47" s="110">
        <f t="shared" si="82"/>
        <v>15968</v>
      </c>
      <c r="E47" s="110">
        <f t="shared" si="83"/>
        <v>3193.6</v>
      </c>
      <c r="F47" s="129">
        <f t="shared" si="84"/>
        <v>1.676025736567548E-2</v>
      </c>
      <c r="G47" s="132">
        <f t="shared" si="87"/>
        <v>1.1459751927374107E-3</v>
      </c>
      <c r="H47" s="110"/>
      <c r="I47" s="110"/>
      <c r="J47" s="110"/>
      <c r="K47" s="110"/>
    </row>
    <row r="48" spans="1:11" ht="15.75" customHeight="1">
      <c r="A48" s="110"/>
      <c r="B48" s="110"/>
      <c r="C48" s="110"/>
      <c r="F48" s="110"/>
      <c r="G48" s="110"/>
      <c r="H48" s="110"/>
      <c r="I48" s="110"/>
      <c r="J48" s="110"/>
      <c r="K48" s="110"/>
    </row>
    <row r="49" spans="1:23" ht="15.75" customHeight="1">
      <c r="A49" s="110"/>
      <c r="B49" s="110"/>
      <c r="D49" s="59">
        <f>SUM(D27:D47)-SUM(G4:G23)</f>
        <v>190546</v>
      </c>
      <c r="F49" s="110"/>
      <c r="G49" s="110"/>
      <c r="H49" s="110"/>
      <c r="I49" s="110"/>
      <c r="J49" s="110"/>
      <c r="K49" s="110"/>
    </row>
    <row r="50" spans="1:23" ht="15.75" customHeight="1">
      <c r="A50" s="110"/>
      <c r="B50" s="110"/>
      <c r="F50" s="110"/>
      <c r="G50" s="110"/>
      <c r="H50" s="110"/>
      <c r="I50" s="110"/>
      <c r="J50" s="110"/>
      <c r="K50" s="110"/>
    </row>
    <row r="51" spans="1:23" ht="15.75" customHeight="1">
      <c r="A51" s="110"/>
      <c r="B51" s="110"/>
      <c r="F51" s="110"/>
      <c r="G51" s="110"/>
      <c r="H51" s="110"/>
      <c r="I51" s="110"/>
      <c r="J51" s="110"/>
      <c r="K51" s="110"/>
    </row>
    <row r="52" spans="1:23" ht="15.75" customHeight="1">
      <c r="A52" s="110"/>
      <c r="B52" s="110"/>
      <c r="F52" s="110"/>
      <c r="G52" s="110"/>
      <c r="H52" s="110"/>
      <c r="I52" s="110"/>
      <c r="J52" s="110"/>
      <c r="K52" s="110"/>
    </row>
    <row r="53" spans="1:23" ht="15.75" customHeight="1">
      <c r="A53" s="133">
        <v>1</v>
      </c>
      <c r="B53" s="134">
        <v>0</v>
      </c>
      <c r="C53" s="59">
        <v>9720.7348519999996</v>
      </c>
      <c r="E53" s="59">
        <f>SUM(C53:C2246)-SUM(G4:G23)</f>
        <v>8169.937923386693</v>
      </c>
      <c r="F53" s="110"/>
      <c r="G53" s="110"/>
      <c r="H53" s="110"/>
      <c r="I53" s="110"/>
      <c r="J53" s="110"/>
      <c r="K53" s="110"/>
    </row>
    <row r="54" spans="1:23" ht="15.75" customHeight="1">
      <c r="A54" s="133">
        <v>1</v>
      </c>
      <c r="B54" s="134">
        <v>1</v>
      </c>
      <c r="C54" s="59">
        <v>9720.7348519999996</v>
      </c>
      <c r="D54" s="110"/>
      <c r="E54" s="110"/>
      <c r="F54" s="110"/>
      <c r="G54" s="110"/>
      <c r="H54" s="110"/>
      <c r="I54" s="110"/>
      <c r="J54" s="110"/>
      <c r="K54" s="110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/>
    </row>
    <row r="55" spans="1:23" ht="15.75" customHeight="1">
      <c r="A55" s="135">
        <v>1</v>
      </c>
      <c r="B55" s="136">
        <v>2</v>
      </c>
      <c r="C55" s="59">
        <v>9720.7348519999996</v>
      </c>
      <c r="D55" s="112"/>
      <c r="E55" s="110"/>
      <c r="F55" s="110"/>
      <c r="G55" s="110"/>
      <c r="H55" s="110"/>
      <c r="I55" s="110"/>
      <c r="J55" s="110"/>
      <c r="K55" s="110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</row>
    <row r="56" spans="1:23" ht="15.75" customHeight="1">
      <c r="A56" s="135">
        <v>1</v>
      </c>
      <c r="B56" s="136">
        <v>3</v>
      </c>
      <c r="C56" s="59">
        <v>9720.7348519999996</v>
      </c>
      <c r="D56" s="110"/>
      <c r="E56" s="110"/>
      <c r="F56" s="110"/>
      <c r="G56" s="110"/>
      <c r="H56" s="110"/>
      <c r="I56" s="110"/>
      <c r="J56" s="110"/>
      <c r="K56" s="110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</row>
    <row r="57" spans="1:23" ht="15.75" customHeight="1">
      <c r="A57" s="135">
        <v>1</v>
      </c>
      <c r="B57" s="136">
        <v>4</v>
      </c>
      <c r="C57" s="59">
        <v>9720.7348519999996</v>
      </c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  <c r="Q57" s="59"/>
      <c r="R57" s="59"/>
      <c r="S57" s="59"/>
      <c r="T57" s="59"/>
      <c r="U57" s="59"/>
      <c r="V57" s="59"/>
      <c r="W57" s="59"/>
    </row>
    <row r="58" spans="1:23" ht="15.75" customHeight="1">
      <c r="A58" s="135">
        <v>1</v>
      </c>
      <c r="B58" s="136">
        <v>5</v>
      </c>
      <c r="C58" s="59">
        <v>11101.75081</v>
      </c>
    </row>
    <row r="59" spans="1:23" ht="15.75" customHeight="1">
      <c r="A59" s="135">
        <v>1</v>
      </c>
      <c r="B59" s="136">
        <v>6</v>
      </c>
      <c r="C59" s="59">
        <v>11101.75081</v>
      </c>
    </row>
    <row r="60" spans="1:23" ht="15.75" customHeight="1">
      <c r="A60" s="135">
        <v>1</v>
      </c>
      <c r="B60" s="136">
        <v>7</v>
      </c>
      <c r="C60" s="59">
        <v>11101.75081</v>
      </c>
    </row>
    <row r="61" spans="1:23" ht="15.75" customHeight="1">
      <c r="A61" s="135">
        <v>1</v>
      </c>
      <c r="B61" s="136">
        <v>8</v>
      </c>
      <c r="C61" s="59">
        <v>11101.75081</v>
      </c>
    </row>
    <row r="62" spans="1:23" ht="15.75" customHeight="1">
      <c r="A62" s="135">
        <v>1</v>
      </c>
      <c r="B62" s="136">
        <v>9</v>
      </c>
      <c r="C62" s="59">
        <v>11101.75081</v>
      </c>
    </row>
    <row r="63" spans="1:23" ht="15.75" customHeight="1">
      <c r="A63" s="135">
        <v>1</v>
      </c>
      <c r="B63" s="136">
        <v>10</v>
      </c>
      <c r="C63" s="59">
        <v>11704.698340000001</v>
      </c>
    </row>
    <row r="64" spans="1:23" ht="15.75" customHeight="1">
      <c r="A64" s="135">
        <v>1</v>
      </c>
      <c r="B64" s="136">
        <v>11</v>
      </c>
      <c r="C64" s="59">
        <v>11704.698340000001</v>
      </c>
    </row>
    <row r="65" spans="1:3" ht="15.75" customHeight="1">
      <c r="A65" s="135">
        <v>1</v>
      </c>
      <c r="B65" s="136">
        <v>12</v>
      </c>
      <c r="C65" s="59">
        <v>11704.698340000001</v>
      </c>
    </row>
    <row r="66" spans="1:3" ht="15.75" customHeight="1">
      <c r="A66" s="135">
        <v>1</v>
      </c>
      <c r="B66" s="136">
        <v>13</v>
      </c>
      <c r="C66" s="59">
        <v>11704.698340000001</v>
      </c>
    </row>
    <row r="67" spans="1:3" ht="15.75" customHeight="1">
      <c r="A67" s="135">
        <v>1</v>
      </c>
      <c r="B67" s="136">
        <v>14</v>
      </c>
      <c r="C67" s="59">
        <v>11704.698340000001</v>
      </c>
    </row>
    <row r="68" spans="1:3" ht="15.75" customHeight="1">
      <c r="A68" s="135">
        <v>1</v>
      </c>
      <c r="B68" s="136">
        <v>15</v>
      </c>
      <c r="C68" s="59">
        <v>12435.92914</v>
      </c>
    </row>
    <row r="69" spans="1:3" ht="15.75" customHeight="1">
      <c r="A69" s="135">
        <v>1</v>
      </c>
      <c r="B69" s="136">
        <v>16</v>
      </c>
      <c r="C69" s="59">
        <v>12435.92914</v>
      </c>
    </row>
    <row r="70" spans="1:3" ht="15.75" customHeight="1">
      <c r="A70" s="135">
        <v>1</v>
      </c>
      <c r="B70" s="136">
        <v>17</v>
      </c>
      <c r="C70" s="59">
        <v>12435.92914</v>
      </c>
    </row>
    <row r="71" spans="1:3" ht="15.75" customHeight="1">
      <c r="A71" s="135">
        <v>1</v>
      </c>
      <c r="B71" s="136">
        <v>18</v>
      </c>
      <c r="C71" s="59">
        <v>12435.92914</v>
      </c>
    </row>
    <row r="72" spans="1:3" ht="15.75" customHeight="1">
      <c r="A72" s="135">
        <v>1</v>
      </c>
      <c r="B72" s="136">
        <v>19</v>
      </c>
      <c r="C72" s="59">
        <v>12435.92914</v>
      </c>
    </row>
    <row r="73" spans="1:3" ht="15.75" customHeight="1">
      <c r="A73" s="135">
        <v>1</v>
      </c>
      <c r="B73" s="136">
        <v>20</v>
      </c>
      <c r="C73" s="59">
        <v>12798.85752</v>
      </c>
    </row>
    <row r="74" spans="1:3" ht="15.75" customHeight="1">
      <c r="A74" s="135">
        <v>1</v>
      </c>
      <c r="B74" s="136">
        <v>21</v>
      </c>
      <c r="C74" s="59">
        <v>12798.85752</v>
      </c>
    </row>
    <row r="75" spans="1:3" ht="15.75" customHeight="1">
      <c r="A75" s="135">
        <v>1</v>
      </c>
      <c r="B75" s="136">
        <v>22</v>
      </c>
      <c r="C75" s="59">
        <v>12798.85752</v>
      </c>
    </row>
    <row r="76" spans="1:3" ht="15.75" customHeight="1">
      <c r="A76" s="135">
        <v>1</v>
      </c>
      <c r="B76" s="136">
        <v>23</v>
      </c>
      <c r="C76" s="59">
        <v>12798.85752</v>
      </c>
    </row>
    <row r="77" spans="1:3" ht="15.75" customHeight="1">
      <c r="A77" s="135">
        <v>1</v>
      </c>
      <c r="B77" s="136">
        <v>24</v>
      </c>
      <c r="C77" s="59">
        <v>12798.85752</v>
      </c>
    </row>
    <row r="78" spans="1:3" ht="15.75" customHeight="1">
      <c r="A78" s="135">
        <v>1</v>
      </c>
      <c r="B78" s="136">
        <v>25</v>
      </c>
      <c r="C78" s="59">
        <v>13771.48236</v>
      </c>
    </row>
    <row r="79" spans="1:3" ht="15.75" customHeight="1">
      <c r="A79" s="135">
        <v>1</v>
      </c>
      <c r="B79" s="136">
        <v>26</v>
      </c>
      <c r="C79" s="59">
        <v>13771.48236</v>
      </c>
    </row>
    <row r="80" spans="1:3" ht="15.75" customHeight="1">
      <c r="A80" s="135">
        <v>1</v>
      </c>
      <c r="B80" s="136">
        <v>27</v>
      </c>
      <c r="C80" s="59">
        <v>13771.48236</v>
      </c>
    </row>
    <row r="81" spans="1:3" ht="15.75" customHeight="1">
      <c r="A81" s="135">
        <v>1</v>
      </c>
      <c r="B81" s="136">
        <v>28</v>
      </c>
      <c r="C81" s="59">
        <v>13771.48236</v>
      </c>
    </row>
    <row r="82" spans="1:3" ht="15.75" customHeight="1">
      <c r="A82" s="135">
        <v>1</v>
      </c>
      <c r="B82" s="136">
        <v>29</v>
      </c>
      <c r="C82" s="59">
        <v>13771.48236</v>
      </c>
    </row>
    <row r="83" spans="1:3" ht="15.75" customHeight="1">
      <c r="A83" s="135">
        <v>1</v>
      </c>
      <c r="B83" s="136">
        <v>30</v>
      </c>
      <c r="C83" s="59">
        <v>14680.96003</v>
      </c>
    </row>
    <row r="84" spans="1:3" ht="15.75" customHeight="1">
      <c r="A84" s="135">
        <v>1</v>
      </c>
      <c r="B84" s="136">
        <v>31</v>
      </c>
      <c r="C84" s="59">
        <v>14680.96003</v>
      </c>
    </row>
    <row r="85" spans="1:3" ht="15.75" customHeight="1">
      <c r="A85" s="135">
        <v>1</v>
      </c>
      <c r="B85" s="136">
        <v>32</v>
      </c>
      <c r="C85" s="59">
        <v>14680.96003</v>
      </c>
    </row>
    <row r="86" spans="1:3" ht="15.75" customHeight="1">
      <c r="A86" s="135">
        <v>1</v>
      </c>
      <c r="B86" s="136">
        <v>33</v>
      </c>
      <c r="C86" s="59">
        <v>14680.96003</v>
      </c>
    </row>
    <row r="87" spans="1:3" ht="15.75" customHeight="1">
      <c r="A87" s="135">
        <v>1</v>
      </c>
      <c r="B87" s="136">
        <v>34</v>
      </c>
      <c r="C87" s="59">
        <v>14680.96003</v>
      </c>
    </row>
    <row r="88" spans="1:3" ht="15.75" customHeight="1">
      <c r="A88" s="135">
        <v>1</v>
      </c>
      <c r="B88" s="136">
        <v>35</v>
      </c>
      <c r="C88" s="59">
        <v>16070.82562</v>
      </c>
    </row>
    <row r="89" spans="1:3" ht="15.75" customHeight="1">
      <c r="A89" s="135">
        <v>1</v>
      </c>
      <c r="B89" s="136">
        <v>36</v>
      </c>
      <c r="C89" s="59">
        <v>16070.82562</v>
      </c>
    </row>
    <row r="90" spans="1:3" ht="15.75" customHeight="1">
      <c r="A90" s="135">
        <v>1</v>
      </c>
      <c r="B90" s="136">
        <v>37</v>
      </c>
      <c r="C90" s="59">
        <v>16070.82562</v>
      </c>
    </row>
    <row r="91" spans="1:3" ht="15.75" customHeight="1">
      <c r="A91" s="135">
        <v>1</v>
      </c>
      <c r="B91" s="136">
        <v>38</v>
      </c>
      <c r="C91" s="59">
        <v>16070.82562</v>
      </c>
    </row>
    <row r="92" spans="1:3" ht="15.75" customHeight="1">
      <c r="A92" s="135">
        <v>1</v>
      </c>
      <c r="B92" s="136">
        <v>39</v>
      </c>
      <c r="C92" s="59">
        <v>16070.82562</v>
      </c>
    </row>
    <row r="93" spans="1:3" ht="15.75" customHeight="1">
      <c r="A93" s="135">
        <v>1</v>
      </c>
      <c r="B93" s="136">
        <v>40</v>
      </c>
      <c r="C93" s="59">
        <v>18727.67511</v>
      </c>
    </row>
    <row r="94" spans="1:3" ht="15.75" customHeight="1">
      <c r="A94" s="135">
        <v>1</v>
      </c>
      <c r="B94" s="136">
        <v>41</v>
      </c>
      <c r="C94" s="59">
        <v>18727.67511</v>
      </c>
    </row>
    <row r="95" spans="1:3" ht="15.75" customHeight="1">
      <c r="A95" s="135">
        <v>1</v>
      </c>
      <c r="B95" s="136">
        <v>42</v>
      </c>
      <c r="C95" s="59">
        <v>18727.67511</v>
      </c>
    </row>
    <row r="96" spans="1:3" ht="15.75" customHeight="1">
      <c r="A96" s="135">
        <v>1</v>
      </c>
      <c r="B96" s="136">
        <v>43</v>
      </c>
      <c r="C96" s="59">
        <v>18727.67511</v>
      </c>
    </row>
    <row r="97" spans="1:3" ht="15.75" customHeight="1">
      <c r="A97" s="135">
        <v>1</v>
      </c>
      <c r="B97" s="136">
        <v>44</v>
      </c>
      <c r="C97" s="59">
        <v>18727.67511</v>
      </c>
    </row>
    <row r="98" spans="1:3" ht="15.75" customHeight="1">
      <c r="A98" s="135">
        <v>1</v>
      </c>
      <c r="B98" s="136">
        <v>45</v>
      </c>
      <c r="C98" s="59">
        <v>21224.523789999999</v>
      </c>
    </row>
    <row r="99" spans="1:3" ht="15.75" customHeight="1">
      <c r="A99" s="135">
        <v>1</v>
      </c>
      <c r="B99" s="136">
        <v>46</v>
      </c>
      <c r="C99" s="59">
        <v>21224.523789999999</v>
      </c>
    </row>
    <row r="100" spans="1:3" ht="15.75" customHeight="1">
      <c r="A100" s="135">
        <v>1</v>
      </c>
      <c r="B100" s="136">
        <v>47</v>
      </c>
      <c r="C100" s="59">
        <v>21224.523789999999</v>
      </c>
    </row>
    <row r="101" spans="1:3" ht="15.75" customHeight="1">
      <c r="A101" s="135">
        <v>1</v>
      </c>
      <c r="B101" s="136">
        <v>48</v>
      </c>
      <c r="C101" s="59">
        <v>21224.523789999999</v>
      </c>
    </row>
    <row r="102" spans="1:3" ht="15.75" customHeight="1">
      <c r="A102" s="135">
        <v>1</v>
      </c>
      <c r="B102" s="136">
        <v>49</v>
      </c>
      <c r="C102" s="59">
        <v>21224.523789999999</v>
      </c>
    </row>
    <row r="103" spans="1:3" ht="15.75" customHeight="1">
      <c r="A103" s="135">
        <v>1</v>
      </c>
      <c r="B103" s="136">
        <v>50</v>
      </c>
      <c r="C103" s="59">
        <v>21202.752939999998</v>
      </c>
    </row>
    <row r="104" spans="1:3" ht="15.75" customHeight="1">
      <c r="A104" s="135">
        <v>1</v>
      </c>
      <c r="B104" s="136">
        <v>51</v>
      </c>
      <c r="C104" s="59">
        <v>21202.752939999998</v>
      </c>
    </row>
    <row r="105" spans="1:3" ht="15.75" customHeight="1">
      <c r="A105" s="135">
        <v>1</v>
      </c>
      <c r="B105" s="136">
        <v>52</v>
      </c>
      <c r="C105" s="59">
        <v>21202.752939999998</v>
      </c>
    </row>
    <row r="106" spans="1:3" ht="15.75" customHeight="1">
      <c r="A106" s="135">
        <v>1</v>
      </c>
      <c r="B106" s="136">
        <v>53</v>
      </c>
      <c r="C106" s="59">
        <v>21202.752939999998</v>
      </c>
    </row>
    <row r="107" spans="1:3" ht="15.75" customHeight="1">
      <c r="A107" s="135">
        <v>1</v>
      </c>
      <c r="B107" s="136">
        <v>54</v>
      </c>
      <c r="C107" s="59">
        <v>21202.752939999998</v>
      </c>
    </row>
    <row r="108" spans="1:3" ht="15.75" customHeight="1">
      <c r="A108" s="135">
        <v>1</v>
      </c>
      <c r="B108" s="136">
        <v>55</v>
      </c>
      <c r="C108" s="59">
        <v>19736.877759999999</v>
      </c>
    </row>
    <row r="109" spans="1:3" ht="15.75" customHeight="1">
      <c r="A109" s="135">
        <v>1</v>
      </c>
      <c r="B109" s="136">
        <v>56</v>
      </c>
      <c r="C109" s="59">
        <v>19736.877759999999</v>
      </c>
    </row>
    <row r="110" spans="1:3" ht="15.75" customHeight="1">
      <c r="A110" s="135">
        <v>1</v>
      </c>
      <c r="B110" s="136">
        <v>57</v>
      </c>
      <c r="C110" s="59">
        <v>19736.877759999999</v>
      </c>
    </row>
    <row r="111" spans="1:3" ht="15.75" customHeight="1">
      <c r="A111" s="135">
        <v>1</v>
      </c>
      <c r="B111" s="136">
        <v>58</v>
      </c>
      <c r="C111" s="59">
        <v>19736.877759999999</v>
      </c>
    </row>
    <row r="112" spans="1:3" ht="15.75" customHeight="1">
      <c r="A112" s="135">
        <v>1</v>
      </c>
      <c r="B112" s="136">
        <v>59</v>
      </c>
      <c r="C112" s="59">
        <v>19736.877759999999</v>
      </c>
    </row>
    <row r="113" spans="1:3" ht="15.75" customHeight="1">
      <c r="A113" s="135">
        <v>1</v>
      </c>
      <c r="B113" s="136">
        <v>60</v>
      </c>
      <c r="C113" s="59">
        <v>16707.723740000001</v>
      </c>
    </row>
    <row r="114" spans="1:3" ht="15.75" customHeight="1">
      <c r="A114" s="135">
        <v>1</v>
      </c>
      <c r="B114" s="136">
        <v>61</v>
      </c>
      <c r="C114" s="59">
        <v>16707.723740000001</v>
      </c>
    </row>
    <row r="115" spans="1:3" ht="15.75" customHeight="1">
      <c r="A115" s="135">
        <v>1</v>
      </c>
      <c r="B115" s="136">
        <v>62</v>
      </c>
      <c r="C115" s="59">
        <v>16707.723740000001</v>
      </c>
    </row>
    <row r="116" spans="1:3" ht="15.75" customHeight="1">
      <c r="A116" s="135">
        <v>1</v>
      </c>
      <c r="B116" s="136">
        <v>63</v>
      </c>
      <c r="C116" s="59">
        <v>16707.723740000001</v>
      </c>
    </row>
    <row r="117" spans="1:3" ht="15.75" customHeight="1">
      <c r="A117" s="135">
        <v>1</v>
      </c>
      <c r="B117" s="136">
        <v>64</v>
      </c>
      <c r="C117" s="59">
        <v>16707.723740000001</v>
      </c>
    </row>
    <row r="118" spans="1:3" ht="15.75" customHeight="1">
      <c r="A118" s="135">
        <v>1</v>
      </c>
      <c r="B118" s="136">
        <v>65</v>
      </c>
      <c r="C118" s="59">
        <v>15830.626200000001</v>
      </c>
    </row>
    <row r="119" spans="1:3" ht="15.75" customHeight="1">
      <c r="A119" s="135">
        <v>1</v>
      </c>
      <c r="B119" s="136">
        <v>66</v>
      </c>
      <c r="C119" s="59">
        <v>15830.626200000001</v>
      </c>
    </row>
    <row r="120" spans="1:3" ht="15.75" customHeight="1">
      <c r="A120" s="135">
        <v>1</v>
      </c>
      <c r="B120" s="136">
        <v>67</v>
      </c>
      <c r="C120" s="59">
        <v>15830.626200000001</v>
      </c>
    </row>
    <row r="121" spans="1:3" ht="15.75" customHeight="1">
      <c r="A121" s="135">
        <v>1</v>
      </c>
      <c r="B121" s="136">
        <v>68</v>
      </c>
      <c r="C121" s="59">
        <v>15830.626200000001</v>
      </c>
    </row>
    <row r="122" spans="1:3" ht="15.75" customHeight="1">
      <c r="A122" s="135">
        <v>1</v>
      </c>
      <c r="B122" s="136">
        <v>69</v>
      </c>
      <c r="C122" s="59">
        <v>15830.626200000001</v>
      </c>
    </row>
    <row r="123" spans="1:3" ht="15.75" customHeight="1">
      <c r="A123" s="135">
        <v>1</v>
      </c>
      <c r="B123" s="136">
        <v>70</v>
      </c>
      <c r="C123" s="59">
        <v>14897.002119999999</v>
      </c>
    </row>
    <row r="124" spans="1:3" ht="15.75" customHeight="1">
      <c r="A124" s="135">
        <v>1</v>
      </c>
      <c r="B124" s="136">
        <v>71</v>
      </c>
      <c r="C124" s="59">
        <v>14897.002119999999</v>
      </c>
    </row>
    <row r="125" spans="1:3" ht="15.75" customHeight="1">
      <c r="A125" s="135">
        <v>1</v>
      </c>
      <c r="B125" s="136">
        <v>72</v>
      </c>
      <c r="C125" s="59">
        <v>14897.002119999999</v>
      </c>
    </row>
    <row r="126" spans="1:3" ht="15.75" customHeight="1">
      <c r="A126" s="135">
        <v>1</v>
      </c>
      <c r="B126" s="136">
        <v>73</v>
      </c>
      <c r="C126" s="59">
        <v>14897.002119999999</v>
      </c>
    </row>
    <row r="127" spans="1:3" ht="15.75" customHeight="1">
      <c r="A127" s="135">
        <v>1</v>
      </c>
      <c r="B127" s="136">
        <v>74</v>
      </c>
      <c r="C127" s="59">
        <v>14897.002119999999</v>
      </c>
    </row>
    <row r="128" spans="1:3" ht="15.75" customHeight="1">
      <c r="A128" s="135">
        <v>1</v>
      </c>
      <c r="B128" s="136">
        <v>75</v>
      </c>
      <c r="C128" s="59">
        <v>11694.97733</v>
      </c>
    </row>
    <row r="129" spans="1:3" ht="15.75" customHeight="1">
      <c r="A129" s="135">
        <v>1</v>
      </c>
      <c r="B129" s="136">
        <v>76</v>
      </c>
      <c r="C129" s="59">
        <v>11694.97733</v>
      </c>
    </row>
    <row r="130" spans="1:3" ht="15.75" customHeight="1">
      <c r="A130" s="135">
        <v>1</v>
      </c>
      <c r="B130" s="136">
        <v>77</v>
      </c>
      <c r="C130" s="59">
        <v>11694.97733</v>
      </c>
    </row>
    <row r="131" spans="1:3" ht="15.75" customHeight="1">
      <c r="A131" s="135">
        <v>1</v>
      </c>
      <c r="B131" s="136">
        <v>78</v>
      </c>
      <c r="C131" s="59">
        <v>11694.97733</v>
      </c>
    </row>
    <row r="132" spans="1:3" ht="15.75" customHeight="1">
      <c r="A132" s="135">
        <v>1</v>
      </c>
      <c r="B132" s="136">
        <v>79</v>
      </c>
      <c r="C132" s="59">
        <v>11694.97733</v>
      </c>
    </row>
    <row r="133" spans="1:3" ht="15.75" customHeight="1">
      <c r="A133" s="135">
        <v>1</v>
      </c>
      <c r="B133" s="136">
        <v>80</v>
      </c>
      <c r="C133" s="59">
        <v>10188.351129999999</v>
      </c>
    </row>
    <row r="134" spans="1:3" ht="15.75" customHeight="1">
      <c r="A134" s="135">
        <v>1</v>
      </c>
      <c r="B134" s="136">
        <v>81</v>
      </c>
      <c r="C134" s="59">
        <v>10188.351129999999</v>
      </c>
    </row>
    <row r="135" spans="1:3" ht="15.75" customHeight="1">
      <c r="A135" s="135">
        <v>1</v>
      </c>
      <c r="B135" s="136">
        <v>82</v>
      </c>
      <c r="C135" s="59">
        <v>10188.351129999999</v>
      </c>
    </row>
    <row r="136" spans="1:3" ht="15.75" customHeight="1">
      <c r="A136" s="135">
        <v>1</v>
      </c>
      <c r="B136" s="136">
        <v>83</v>
      </c>
      <c r="C136" s="59">
        <v>10188.351129999999</v>
      </c>
    </row>
    <row r="137" spans="1:3" ht="15.75" customHeight="1">
      <c r="A137" s="135">
        <v>1</v>
      </c>
      <c r="B137" s="136">
        <v>84</v>
      </c>
      <c r="C137" s="59">
        <v>10188.351129999999</v>
      </c>
    </row>
    <row r="138" spans="1:3" ht="15.75" customHeight="1">
      <c r="A138" s="135">
        <v>1</v>
      </c>
      <c r="B138" s="136">
        <v>85</v>
      </c>
      <c r="C138" s="59">
        <v>6060.3683950000004</v>
      </c>
    </row>
    <row r="139" spans="1:3" ht="15.75" customHeight="1">
      <c r="A139" s="135">
        <v>1</v>
      </c>
      <c r="B139" s="136">
        <v>86</v>
      </c>
      <c r="C139" s="59">
        <v>6060.3683950000004</v>
      </c>
    </row>
    <row r="140" spans="1:3" ht="15.75" customHeight="1">
      <c r="A140" s="135">
        <v>1</v>
      </c>
      <c r="B140" s="136">
        <v>87</v>
      </c>
      <c r="C140" s="59">
        <v>6060.3683950000004</v>
      </c>
    </row>
    <row r="141" spans="1:3" ht="15.75" customHeight="1">
      <c r="A141" s="135">
        <v>1</v>
      </c>
      <c r="B141" s="136">
        <v>88</v>
      </c>
      <c r="C141" s="59">
        <v>6060.3683950000004</v>
      </c>
    </row>
    <row r="142" spans="1:3" ht="15.75" customHeight="1">
      <c r="A142" s="135">
        <v>1</v>
      </c>
      <c r="B142" s="136">
        <v>89</v>
      </c>
      <c r="C142" s="59">
        <v>6060.3683950000004</v>
      </c>
    </row>
    <row r="143" spans="1:3" ht="15.75" customHeight="1">
      <c r="A143" s="135">
        <v>1</v>
      </c>
      <c r="B143" s="136">
        <v>90</v>
      </c>
      <c r="C143" s="59">
        <v>2844.028405</v>
      </c>
    </row>
    <row r="144" spans="1:3" ht="15.75" customHeight="1">
      <c r="A144" s="135">
        <v>1</v>
      </c>
      <c r="B144" s="136">
        <v>91</v>
      </c>
      <c r="C144" s="59">
        <v>2844.028405</v>
      </c>
    </row>
    <row r="145" spans="1:3" ht="15.75" customHeight="1">
      <c r="A145" s="135">
        <v>1</v>
      </c>
      <c r="B145" s="136">
        <v>92</v>
      </c>
      <c r="C145" s="59">
        <v>2844.028405</v>
      </c>
    </row>
    <row r="146" spans="1:3" ht="15.75" customHeight="1">
      <c r="A146" s="135">
        <v>1</v>
      </c>
      <c r="B146" s="136">
        <v>93</v>
      </c>
      <c r="C146" s="59">
        <v>2844.028405</v>
      </c>
    </row>
    <row r="147" spans="1:3" ht="15.75" customHeight="1">
      <c r="A147" s="135">
        <v>1</v>
      </c>
      <c r="B147" s="136">
        <v>94</v>
      </c>
      <c r="C147" s="59">
        <v>2844.028405</v>
      </c>
    </row>
    <row r="148" spans="1:3" ht="15.75" customHeight="1">
      <c r="A148" s="135">
        <v>1</v>
      </c>
      <c r="B148" s="136">
        <v>95</v>
      </c>
      <c r="C148" s="59">
        <v>844.30980160000001</v>
      </c>
    </row>
    <row r="149" spans="1:3" ht="15.75" customHeight="1">
      <c r="A149" s="135">
        <v>1</v>
      </c>
      <c r="B149" s="136">
        <v>96</v>
      </c>
      <c r="C149" s="59">
        <v>844.30980160000001</v>
      </c>
    </row>
    <row r="150" spans="1:3" ht="15.75" customHeight="1">
      <c r="A150" s="135">
        <v>1</v>
      </c>
      <c r="B150" s="136">
        <v>97</v>
      </c>
      <c r="C150" s="59">
        <v>844.30980160000001</v>
      </c>
    </row>
    <row r="151" spans="1:3" ht="15.75" customHeight="1">
      <c r="A151" s="135">
        <v>1</v>
      </c>
      <c r="B151" s="136">
        <v>98</v>
      </c>
      <c r="C151" s="59">
        <v>844.30980160000001</v>
      </c>
    </row>
    <row r="152" spans="1:3" ht="15.75" customHeight="1">
      <c r="A152" s="135">
        <v>1</v>
      </c>
      <c r="B152" s="136">
        <v>99</v>
      </c>
      <c r="C152" s="59">
        <v>844.30980160000001</v>
      </c>
    </row>
    <row r="153" spans="1:3" ht="15.75" customHeight="1">
      <c r="A153" s="135">
        <v>1</v>
      </c>
      <c r="B153" s="136">
        <v>100</v>
      </c>
      <c r="C153" s="59">
        <v>35.772307810000001</v>
      </c>
    </row>
    <row r="154" spans="1:3" ht="15.75" customHeight="1">
      <c r="A154" s="135">
        <v>1</v>
      </c>
      <c r="B154" s="136">
        <v>101</v>
      </c>
      <c r="C154" s="59">
        <v>35.772307810000001</v>
      </c>
    </row>
    <row r="155" spans="1:3" ht="15.75" customHeight="1">
      <c r="A155" s="135">
        <v>1</v>
      </c>
      <c r="B155" s="136">
        <v>102</v>
      </c>
      <c r="C155" s="59">
        <v>35.772307810000001</v>
      </c>
    </row>
    <row r="156" spans="1:3" ht="15.75" customHeight="1">
      <c r="A156" s="135">
        <v>1</v>
      </c>
      <c r="B156" s="136">
        <v>103</v>
      </c>
      <c r="C156" s="59">
        <v>35.772307810000001</v>
      </c>
    </row>
    <row r="157" spans="1:3" ht="15.75" customHeight="1">
      <c r="A157" s="135">
        <v>1</v>
      </c>
      <c r="B157" s="136">
        <v>104</v>
      </c>
      <c r="C157" s="59">
        <v>35.772307810000001</v>
      </c>
    </row>
    <row r="158" spans="1:3" ht="15.75" customHeight="1">
      <c r="A158" s="135">
        <v>1</v>
      </c>
      <c r="B158" s="136">
        <v>105</v>
      </c>
      <c r="C158" s="59">
        <v>35.772307810000001</v>
      </c>
    </row>
    <row r="159" spans="1:3" ht="15.75" customHeight="1">
      <c r="A159" s="135">
        <v>1</v>
      </c>
      <c r="B159" s="136">
        <v>106</v>
      </c>
      <c r="C159" s="59">
        <v>35.772307810000001</v>
      </c>
    </row>
    <row r="160" spans="1:3" ht="15.75" customHeight="1">
      <c r="A160" s="135">
        <v>1</v>
      </c>
      <c r="B160" s="136">
        <v>107</v>
      </c>
      <c r="C160" s="59">
        <v>35.772307810000001</v>
      </c>
    </row>
    <row r="161" spans="1:3" ht="15.75" customHeight="1">
      <c r="A161" s="135">
        <v>1</v>
      </c>
      <c r="B161" s="136">
        <v>108</v>
      </c>
      <c r="C161" s="59">
        <v>35.772307810000001</v>
      </c>
    </row>
    <row r="162" spans="1:3" ht="15.75" customHeight="1">
      <c r="A162" s="135">
        <v>1</v>
      </c>
      <c r="B162" s="136">
        <v>109</v>
      </c>
      <c r="C162" s="59">
        <v>35.772307810000001</v>
      </c>
    </row>
    <row r="163" spans="1:3" ht="15.75" customHeight="1">
      <c r="A163" s="135">
        <v>1</v>
      </c>
      <c r="B163" s="136">
        <v>110</v>
      </c>
      <c r="C163" s="59">
        <v>35.772307810000001</v>
      </c>
    </row>
    <row r="164" spans="1:3" ht="15.75" customHeight="1">
      <c r="A164" s="135">
        <v>2</v>
      </c>
      <c r="B164" s="136">
        <v>0</v>
      </c>
      <c r="C164" s="59">
        <v>983.94701750000002</v>
      </c>
    </row>
    <row r="165" spans="1:3" ht="15.75" customHeight="1">
      <c r="A165" s="135">
        <v>2</v>
      </c>
      <c r="B165" s="136">
        <v>1</v>
      </c>
      <c r="C165" s="59">
        <v>983.94701750000002</v>
      </c>
    </row>
    <row r="166" spans="1:3" ht="15.75" customHeight="1">
      <c r="A166" s="135">
        <v>2</v>
      </c>
      <c r="B166" s="136">
        <v>2</v>
      </c>
      <c r="C166" s="59">
        <v>983.94701750000002</v>
      </c>
    </row>
    <row r="167" spans="1:3" ht="15.75" customHeight="1">
      <c r="A167" s="135">
        <v>2</v>
      </c>
      <c r="B167" s="136">
        <v>3</v>
      </c>
      <c r="C167" s="59">
        <v>983.94701750000002</v>
      </c>
    </row>
    <row r="168" spans="1:3" ht="15.75" customHeight="1">
      <c r="A168" s="135">
        <v>2</v>
      </c>
      <c r="B168" s="136">
        <v>4</v>
      </c>
      <c r="C168" s="59">
        <v>983.94701750000002</v>
      </c>
    </row>
    <row r="169" spans="1:3" ht="15.75" customHeight="1">
      <c r="A169" s="135">
        <v>2</v>
      </c>
      <c r="B169" s="136">
        <v>5</v>
      </c>
      <c r="C169" s="59">
        <v>1123.735475</v>
      </c>
    </row>
    <row r="170" spans="1:3" ht="15.75" customHeight="1">
      <c r="A170" s="135">
        <v>2</v>
      </c>
      <c r="B170" s="136">
        <v>6</v>
      </c>
      <c r="C170" s="59">
        <v>1123.735475</v>
      </c>
    </row>
    <row r="171" spans="1:3" ht="15.75" customHeight="1">
      <c r="A171" s="135">
        <v>2</v>
      </c>
      <c r="B171" s="136">
        <v>7</v>
      </c>
      <c r="C171" s="59">
        <v>1123.735475</v>
      </c>
    </row>
    <row r="172" spans="1:3" ht="15.75" customHeight="1">
      <c r="A172" s="135">
        <v>2</v>
      </c>
      <c r="B172" s="136">
        <v>8</v>
      </c>
      <c r="C172" s="59">
        <v>1123.735475</v>
      </c>
    </row>
    <row r="173" spans="1:3" ht="15.75" customHeight="1">
      <c r="A173" s="135">
        <v>2</v>
      </c>
      <c r="B173" s="136">
        <v>9</v>
      </c>
      <c r="C173" s="59">
        <v>1123.735475</v>
      </c>
    </row>
    <row r="174" spans="1:3" ht="15.75" customHeight="1">
      <c r="A174" s="135">
        <v>2</v>
      </c>
      <c r="B174" s="136">
        <v>10</v>
      </c>
      <c r="C174" s="59">
        <v>1184.7667080000001</v>
      </c>
    </row>
    <row r="175" spans="1:3" ht="15.75" customHeight="1">
      <c r="A175" s="135">
        <v>2</v>
      </c>
      <c r="B175" s="136">
        <v>11</v>
      </c>
      <c r="C175" s="59">
        <v>1184.7667080000001</v>
      </c>
    </row>
    <row r="176" spans="1:3" ht="15.75" customHeight="1">
      <c r="A176" s="135">
        <v>2</v>
      </c>
      <c r="B176" s="136">
        <v>12</v>
      </c>
      <c r="C176" s="59">
        <v>1184.7667080000001</v>
      </c>
    </row>
    <row r="177" spans="1:3" ht="15.75" customHeight="1">
      <c r="A177" s="135">
        <v>2</v>
      </c>
      <c r="B177" s="136">
        <v>13</v>
      </c>
      <c r="C177" s="59">
        <v>1184.7667080000001</v>
      </c>
    </row>
    <row r="178" spans="1:3" ht="15.75" customHeight="1">
      <c r="A178" s="135">
        <v>2</v>
      </c>
      <c r="B178" s="136">
        <v>14</v>
      </c>
      <c r="C178" s="59">
        <v>1184.7667080000001</v>
      </c>
    </row>
    <row r="179" spans="1:3" ht="15.75" customHeight="1">
      <c r="A179" s="135">
        <v>2</v>
      </c>
      <c r="B179" s="136">
        <v>15</v>
      </c>
      <c r="C179" s="59">
        <v>1176.579062</v>
      </c>
    </row>
    <row r="180" spans="1:3" ht="15.75" customHeight="1">
      <c r="A180" s="135">
        <v>2</v>
      </c>
      <c r="B180" s="136">
        <v>16</v>
      </c>
      <c r="C180" s="59">
        <v>1176.579062</v>
      </c>
    </row>
    <row r="181" spans="1:3" ht="15.75" customHeight="1">
      <c r="A181" s="135">
        <v>2</v>
      </c>
      <c r="B181" s="136">
        <v>17</v>
      </c>
      <c r="C181" s="59">
        <v>1176.579062</v>
      </c>
    </row>
    <row r="182" spans="1:3" ht="15.75" customHeight="1">
      <c r="A182" s="135">
        <v>2</v>
      </c>
      <c r="B182" s="136">
        <v>18</v>
      </c>
      <c r="C182" s="59">
        <v>1176.579062</v>
      </c>
    </row>
    <row r="183" spans="1:3" ht="15.75" customHeight="1">
      <c r="A183" s="135">
        <v>2</v>
      </c>
      <c r="B183" s="136">
        <v>19</v>
      </c>
      <c r="C183" s="59">
        <v>1176.579062</v>
      </c>
    </row>
    <row r="184" spans="1:3" ht="15.75" customHeight="1">
      <c r="A184" s="135">
        <v>2</v>
      </c>
      <c r="B184" s="136">
        <v>20</v>
      </c>
      <c r="C184" s="59">
        <v>1210.9161770000001</v>
      </c>
    </row>
    <row r="185" spans="1:3" ht="15.75" customHeight="1">
      <c r="A185" s="135">
        <v>2</v>
      </c>
      <c r="B185" s="136">
        <v>21</v>
      </c>
      <c r="C185" s="59">
        <v>1210.9161770000001</v>
      </c>
    </row>
    <row r="186" spans="1:3" ht="15.75" customHeight="1">
      <c r="A186" s="135">
        <v>2</v>
      </c>
      <c r="B186" s="136">
        <v>22</v>
      </c>
      <c r="C186" s="59">
        <v>1210.9161770000001</v>
      </c>
    </row>
    <row r="187" spans="1:3" ht="15.75" customHeight="1">
      <c r="A187" s="135">
        <v>2</v>
      </c>
      <c r="B187" s="136">
        <v>23</v>
      </c>
      <c r="C187" s="59">
        <v>1210.9161770000001</v>
      </c>
    </row>
    <row r="188" spans="1:3" ht="15.75" customHeight="1">
      <c r="A188" s="135">
        <v>2</v>
      </c>
      <c r="B188" s="136">
        <v>24</v>
      </c>
      <c r="C188" s="59">
        <v>1210.9161770000001</v>
      </c>
    </row>
    <row r="189" spans="1:3" ht="15.75" customHeight="1">
      <c r="A189" s="135">
        <v>2</v>
      </c>
      <c r="B189" s="136">
        <v>25</v>
      </c>
      <c r="C189" s="59">
        <v>1302.937449</v>
      </c>
    </row>
    <row r="190" spans="1:3" ht="15.75" customHeight="1">
      <c r="A190" s="135">
        <v>2</v>
      </c>
      <c r="B190" s="136">
        <v>26</v>
      </c>
      <c r="C190" s="59">
        <v>1302.937449</v>
      </c>
    </row>
    <row r="191" spans="1:3" ht="15.75" customHeight="1">
      <c r="A191" s="135">
        <v>2</v>
      </c>
      <c r="B191" s="136">
        <v>27</v>
      </c>
      <c r="C191" s="59">
        <v>1302.937449</v>
      </c>
    </row>
    <row r="192" spans="1:3" ht="15.75" customHeight="1">
      <c r="A192" s="135">
        <v>2</v>
      </c>
      <c r="B192" s="136">
        <v>28</v>
      </c>
      <c r="C192" s="59">
        <v>1302.937449</v>
      </c>
    </row>
    <row r="193" spans="1:3" ht="15.75" customHeight="1">
      <c r="A193" s="135">
        <v>2</v>
      </c>
      <c r="B193" s="136">
        <v>29</v>
      </c>
      <c r="C193" s="59">
        <v>1302.937449</v>
      </c>
    </row>
    <row r="194" spans="1:3" ht="15.75" customHeight="1">
      <c r="A194" s="135">
        <v>2</v>
      </c>
      <c r="B194" s="136">
        <v>30</v>
      </c>
      <c r="C194" s="59">
        <v>1388.9842880000001</v>
      </c>
    </row>
    <row r="195" spans="1:3" ht="15.75" customHeight="1">
      <c r="A195" s="135">
        <v>2</v>
      </c>
      <c r="B195" s="136">
        <v>31</v>
      </c>
      <c r="C195" s="59">
        <v>1388.9842880000001</v>
      </c>
    </row>
    <row r="196" spans="1:3" ht="15.75" customHeight="1">
      <c r="A196" s="135">
        <v>2</v>
      </c>
      <c r="B196" s="136">
        <v>32</v>
      </c>
      <c r="C196" s="59">
        <v>1388.9842880000001</v>
      </c>
    </row>
    <row r="197" spans="1:3" ht="15.75" customHeight="1">
      <c r="A197" s="135">
        <v>2</v>
      </c>
      <c r="B197" s="136">
        <v>33</v>
      </c>
      <c r="C197" s="59">
        <v>1388.9842880000001</v>
      </c>
    </row>
    <row r="198" spans="1:3" ht="15.75" customHeight="1">
      <c r="A198" s="135">
        <v>2</v>
      </c>
      <c r="B198" s="136">
        <v>34</v>
      </c>
      <c r="C198" s="59">
        <v>1388.9842880000001</v>
      </c>
    </row>
    <row r="199" spans="1:3" ht="15.75" customHeight="1">
      <c r="A199" s="135">
        <v>2</v>
      </c>
      <c r="B199" s="136">
        <v>35</v>
      </c>
      <c r="C199" s="59">
        <v>1520.481237</v>
      </c>
    </row>
    <row r="200" spans="1:3" ht="15.75" customHeight="1">
      <c r="A200" s="135">
        <v>2</v>
      </c>
      <c r="B200" s="136">
        <v>36</v>
      </c>
      <c r="C200" s="59">
        <v>1520.481237</v>
      </c>
    </row>
    <row r="201" spans="1:3" ht="15.75" customHeight="1">
      <c r="A201" s="135">
        <v>2</v>
      </c>
      <c r="B201" s="136">
        <v>37</v>
      </c>
      <c r="C201" s="59">
        <v>1520.481237</v>
      </c>
    </row>
    <row r="202" spans="1:3" ht="15.75" customHeight="1">
      <c r="A202" s="135">
        <v>2</v>
      </c>
      <c r="B202" s="136">
        <v>38</v>
      </c>
      <c r="C202" s="59">
        <v>1520.481237</v>
      </c>
    </row>
    <row r="203" spans="1:3" ht="15.75" customHeight="1">
      <c r="A203" s="135">
        <v>2</v>
      </c>
      <c r="B203" s="136">
        <v>39</v>
      </c>
      <c r="C203" s="59">
        <v>1520.481237</v>
      </c>
    </row>
    <row r="204" spans="1:3" ht="15.75" customHeight="1">
      <c r="A204" s="135">
        <v>2</v>
      </c>
      <c r="B204" s="136">
        <v>40</v>
      </c>
      <c r="C204" s="59">
        <v>1771.8491449999999</v>
      </c>
    </row>
    <row r="205" spans="1:3" ht="15.75" customHeight="1">
      <c r="A205" s="135">
        <v>2</v>
      </c>
      <c r="B205" s="136">
        <v>41</v>
      </c>
      <c r="C205" s="59">
        <v>1771.8491449999999</v>
      </c>
    </row>
    <row r="206" spans="1:3" ht="15.75" customHeight="1">
      <c r="A206" s="135">
        <v>2</v>
      </c>
      <c r="B206" s="136">
        <v>42</v>
      </c>
      <c r="C206" s="59">
        <v>1771.8491449999999</v>
      </c>
    </row>
    <row r="207" spans="1:3" ht="15.75" customHeight="1">
      <c r="A207" s="135">
        <v>2</v>
      </c>
      <c r="B207" s="136">
        <v>43</v>
      </c>
      <c r="C207" s="59">
        <v>1771.8491449999999</v>
      </c>
    </row>
    <row r="208" spans="1:3" ht="15.75" customHeight="1">
      <c r="A208" s="135">
        <v>2</v>
      </c>
      <c r="B208" s="136">
        <v>44</v>
      </c>
      <c r="C208" s="59">
        <v>1771.8491449999999</v>
      </c>
    </row>
    <row r="209" spans="1:3" ht="15.75" customHeight="1">
      <c r="A209" s="135">
        <v>2</v>
      </c>
      <c r="B209" s="136">
        <v>45</v>
      </c>
      <c r="C209" s="59">
        <v>2008.0791710000001</v>
      </c>
    </row>
    <row r="210" spans="1:3" ht="15.75" customHeight="1">
      <c r="A210" s="135">
        <v>2</v>
      </c>
      <c r="B210" s="136">
        <v>46</v>
      </c>
      <c r="C210" s="59">
        <v>2008.0791710000001</v>
      </c>
    </row>
    <row r="211" spans="1:3" ht="15.75" customHeight="1">
      <c r="A211" s="135">
        <v>2</v>
      </c>
      <c r="B211" s="136">
        <v>47</v>
      </c>
      <c r="C211" s="59">
        <v>2008.0791710000001</v>
      </c>
    </row>
    <row r="212" spans="1:3" ht="15.75" customHeight="1">
      <c r="A212" s="135">
        <v>2</v>
      </c>
      <c r="B212" s="136">
        <v>48</v>
      </c>
      <c r="C212" s="59">
        <v>2008.0791710000001</v>
      </c>
    </row>
    <row r="213" spans="1:3" ht="15.75" customHeight="1">
      <c r="A213" s="135">
        <v>2</v>
      </c>
      <c r="B213" s="136">
        <v>49</v>
      </c>
      <c r="C213" s="59">
        <v>2008.0791710000001</v>
      </c>
    </row>
    <row r="214" spans="1:3" ht="15.75" customHeight="1">
      <c r="A214" s="135">
        <v>2</v>
      </c>
      <c r="B214" s="136">
        <v>50</v>
      </c>
      <c r="C214" s="59">
        <v>2006.019403</v>
      </c>
    </row>
    <row r="215" spans="1:3" ht="15.75" customHeight="1">
      <c r="A215" s="135">
        <v>2</v>
      </c>
      <c r="B215" s="136">
        <v>51</v>
      </c>
      <c r="C215" s="59">
        <v>2006.019403</v>
      </c>
    </row>
    <row r="216" spans="1:3" ht="15.75" customHeight="1">
      <c r="A216" s="135">
        <v>2</v>
      </c>
      <c r="B216" s="136">
        <v>52</v>
      </c>
      <c r="C216" s="59">
        <v>2006.019403</v>
      </c>
    </row>
    <row r="217" spans="1:3" ht="15.75" customHeight="1">
      <c r="A217" s="135">
        <v>2</v>
      </c>
      <c r="B217" s="136">
        <v>53</v>
      </c>
      <c r="C217" s="59">
        <v>2006.019403</v>
      </c>
    </row>
    <row r="218" spans="1:3" ht="15.75" customHeight="1">
      <c r="A218" s="135">
        <v>2</v>
      </c>
      <c r="B218" s="136">
        <v>54</v>
      </c>
      <c r="C218" s="59">
        <v>2006.019403</v>
      </c>
    </row>
    <row r="219" spans="1:3" ht="15.75" customHeight="1">
      <c r="A219" s="135">
        <v>2</v>
      </c>
      <c r="B219" s="136">
        <v>55</v>
      </c>
      <c r="C219" s="59">
        <v>1867.3310899999999</v>
      </c>
    </row>
    <row r="220" spans="1:3" ht="15.75" customHeight="1">
      <c r="A220" s="135">
        <v>2</v>
      </c>
      <c r="B220" s="136">
        <v>56</v>
      </c>
      <c r="C220" s="59">
        <v>1867.3310899999999</v>
      </c>
    </row>
    <row r="221" spans="1:3" ht="15.75" customHeight="1">
      <c r="A221" s="135">
        <v>2</v>
      </c>
      <c r="B221" s="136">
        <v>57</v>
      </c>
      <c r="C221" s="59">
        <v>1867.3310899999999</v>
      </c>
    </row>
    <row r="222" spans="1:3" ht="15.75" customHeight="1">
      <c r="A222" s="135">
        <v>2</v>
      </c>
      <c r="B222" s="136">
        <v>58</v>
      </c>
      <c r="C222" s="59">
        <v>1867.3310899999999</v>
      </c>
    </row>
    <row r="223" spans="1:3" ht="15.75" customHeight="1">
      <c r="A223" s="135">
        <v>2</v>
      </c>
      <c r="B223" s="136">
        <v>59</v>
      </c>
      <c r="C223" s="59">
        <v>1867.3310899999999</v>
      </c>
    </row>
    <row r="224" spans="1:3" ht="15.75" customHeight="1">
      <c r="A224" s="135">
        <v>2</v>
      </c>
      <c r="B224" s="136">
        <v>60</v>
      </c>
      <c r="C224" s="59">
        <v>1580.7389780000001</v>
      </c>
    </row>
    <row r="225" spans="1:3" ht="15.75" customHeight="1">
      <c r="A225" s="135">
        <v>2</v>
      </c>
      <c r="B225" s="136">
        <v>61</v>
      </c>
      <c r="C225" s="59">
        <v>1580.7389780000001</v>
      </c>
    </row>
    <row r="226" spans="1:3" ht="15.75" customHeight="1">
      <c r="A226" s="135">
        <v>2</v>
      </c>
      <c r="B226" s="136">
        <v>62</v>
      </c>
      <c r="C226" s="59">
        <v>1580.7389780000001</v>
      </c>
    </row>
    <row r="227" spans="1:3" ht="15.75" customHeight="1">
      <c r="A227" s="135">
        <v>2</v>
      </c>
      <c r="B227" s="136">
        <v>63</v>
      </c>
      <c r="C227" s="59">
        <v>1580.7389780000001</v>
      </c>
    </row>
    <row r="228" spans="1:3" ht="15.75" customHeight="1">
      <c r="A228" s="135">
        <v>2</v>
      </c>
      <c r="B228" s="136">
        <v>64</v>
      </c>
      <c r="C228" s="59">
        <v>1580.7389780000001</v>
      </c>
    </row>
    <row r="229" spans="1:3" ht="15.75" customHeight="1">
      <c r="A229" s="135">
        <v>2</v>
      </c>
      <c r="B229" s="136">
        <v>65</v>
      </c>
      <c r="C229" s="59">
        <v>1516.7747850000001</v>
      </c>
    </row>
    <row r="230" spans="1:3" ht="15.75" customHeight="1">
      <c r="A230" s="135">
        <v>2</v>
      </c>
      <c r="B230" s="136">
        <v>66</v>
      </c>
      <c r="C230" s="59">
        <v>1516.7747850000001</v>
      </c>
    </row>
    <row r="231" spans="1:3" ht="15.75" customHeight="1">
      <c r="A231" s="135">
        <v>2</v>
      </c>
      <c r="B231" s="136">
        <v>67</v>
      </c>
      <c r="C231" s="59">
        <v>1516.7747850000001</v>
      </c>
    </row>
    <row r="232" spans="1:3" ht="15.75" customHeight="1">
      <c r="A232" s="135">
        <v>2</v>
      </c>
      <c r="B232" s="136">
        <v>68</v>
      </c>
      <c r="C232" s="59">
        <v>1516.7747850000001</v>
      </c>
    </row>
    <row r="233" spans="1:3" ht="15.75" customHeight="1">
      <c r="A233" s="135">
        <v>2</v>
      </c>
      <c r="B233" s="136">
        <v>69</v>
      </c>
      <c r="C233" s="59">
        <v>1516.7747850000001</v>
      </c>
    </row>
    <row r="234" spans="1:3" ht="15.75" customHeight="1">
      <c r="A234" s="135">
        <v>2</v>
      </c>
      <c r="B234" s="136">
        <v>70</v>
      </c>
      <c r="C234" s="59">
        <v>1427.3217560000001</v>
      </c>
    </row>
    <row r="235" spans="1:3" ht="15.75" customHeight="1">
      <c r="A235" s="135">
        <v>2</v>
      </c>
      <c r="B235" s="136">
        <v>71</v>
      </c>
      <c r="C235" s="59">
        <v>1427.3217560000001</v>
      </c>
    </row>
    <row r="236" spans="1:3" ht="15.75" customHeight="1">
      <c r="A236" s="135">
        <v>2</v>
      </c>
      <c r="B236" s="136">
        <v>72</v>
      </c>
      <c r="C236" s="59">
        <v>1427.3217560000001</v>
      </c>
    </row>
    <row r="237" spans="1:3" ht="15.75" customHeight="1">
      <c r="A237" s="135">
        <v>2</v>
      </c>
      <c r="B237" s="136">
        <v>73</v>
      </c>
      <c r="C237" s="59">
        <v>1427.3217560000001</v>
      </c>
    </row>
    <row r="238" spans="1:3" ht="15.75" customHeight="1">
      <c r="A238" s="135">
        <v>2</v>
      </c>
      <c r="B238" s="136">
        <v>74</v>
      </c>
      <c r="C238" s="59">
        <v>1427.3217560000001</v>
      </c>
    </row>
    <row r="239" spans="1:3" ht="15.75" customHeight="1">
      <c r="A239" s="135">
        <v>2</v>
      </c>
      <c r="B239" s="136">
        <v>75</v>
      </c>
      <c r="C239" s="59">
        <v>1120.5271660000001</v>
      </c>
    </row>
    <row r="240" spans="1:3" ht="15.75" customHeight="1">
      <c r="A240" s="135">
        <v>2</v>
      </c>
      <c r="B240" s="136">
        <v>76</v>
      </c>
      <c r="C240" s="59">
        <v>1120.5271660000001</v>
      </c>
    </row>
    <row r="241" spans="1:3" ht="15.75" customHeight="1">
      <c r="A241" s="135">
        <v>2</v>
      </c>
      <c r="B241" s="136">
        <v>77</v>
      </c>
      <c r="C241" s="59">
        <v>1120.5271660000001</v>
      </c>
    </row>
    <row r="242" spans="1:3" ht="15.75" customHeight="1">
      <c r="A242" s="135">
        <v>2</v>
      </c>
      <c r="B242" s="136">
        <v>78</v>
      </c>
      <c r="C242" s="59">
        <v>1120.5271660000001</v>
      </c>
    </row>
    <row r="243" spans="1:3" ht="15.75" customHeight="1">
      <c r="A243" s="135">
        <v>2</v>
      </c>
      <c r="B243" s="136">
        <v>79</v>
      </c>
      <c r="C243" s="59">
        <v>1120.5271660000001</v>
      </c>
    </row>
    <row r="244" spans="1:3" ht="15.75" customHeight="1">
      <c r="A244" s="135">
        <v>2</v>
      </c>
      <c r="B244" s="136">
        <v>80</v>
      </c>
      <c r="C244" s="59">
        <v>976.17326690000004</v>
      </c>
    </row>
    <row r="245" spans="1:3" ht="15.75" customHeight="1">
      <c r="A245" s="135">
        <v>2</v>
      </c>
      <c r="B245" s="136">
        <v>81</v>
      </c>
      <c r="C245" s="59">
        <v>976.17326690000004</v>
      </c>
    </row>
    <row r="246" spans="1:3" ht="15.75" customHeight="1">
      <c r="A246" s="135">
        <v>2</v>
      </c>
      <c r="B246" s="136">
        <v>82</v>
      </c>
      <c r="C246" s="59">
        <v>976.17326690000004</v>
      </c>
    </row>
    <row r="247" spans="1:3" ht="15.75" customHeight="1">
      <c r="A247" s="135">
        <v>2</v>
      </c>
      <c r="B247" s="136">
        <v>83</v>
      </c>
      <c r="C247" s="59">
        <v>976.17326690000004</v>
      </c>
    </row>
    <row r="248" spans="1:3" ht="15.75" customHeight="1">
      <c r="A248" s="135">
        <v>2</v>
      </c>
      <c r="B248" s="136">
        <v>84</v>
      </c>
      <c r="C248" s="59">
        <v>976.17326690000004</v>
      </c>
    </row>
    <row r="249" spans="1:3" ht="15.75" customHeight="1">
      <c r="A249" s="135">
        <v>2</v>
      </c>
      <c r="B249" s="136">
        <v>85</v>
      </c>
      <c r="C249" s="59">
        <v>580.66016160000004</v>
      </c>
    </row>
    <row r="250" spans="1:3" ht="15.75" customHeight="1">
      <c r="A250" s="135">
        <v>2</v>
      </c>
      <c r="B250" s="136">
        <v>86</v>
      </c>
      <c r="C250" s="59">
        <v>580.66016160000004</v>
      </c>
    </row>
    <row r="251" spans="1:3" ht="15.75" customHeight="1">
      <c r="A251" s="135">
        <v>2</v>
      </c>
      <c r="B251" s="136">
        <v>87</v>
      </c>
      <c r="C251" s="59">
        <v>580.66016160000004</v>
      </c>
    </row>
    <row r="252" spans="1:3" ht="15.75" customHeight="1">
      <c r="A252" s="135">
        <v>2</v>
      </c>
      <c r="B252" s="136">
        <v>88</v>
      </c>
      <c r="C252" s="59">
        <v>580.66016160000004</v>
      </c>
    </row>
    <row r="253" spans="1:3" ht="15.75" customHeight="1">
      <c r="A253" s="135">
        <v>2</v>
      </c>
      <c r="B253" s="136">
        <v>89</v>
      </c>
      <c r="C253" s="59">
        <v>580.66016160000004</v>
      </c>
    </row>
    <row r="254" spans="1:3" ht="15.75" customHeight="1">
      <c r="A254" s="135">
        <v>2</v>
      </c>
      <c r="B254" s="136">
        <v>90</v>
      </c>
      <c r="C254" s="59">
        <v>272.49399469999997</v>
      </c>
    </row>
    <row r="255" spans="1:3" ht="15.75" customHeight="1">
      <c r="A255" s="135">
        <v>2</v>
      </c>
      <c r="B255" s="136">
        <v>91</v>
      </c>
      <c r="C255" s="59">
        <v>272.49399469999997</v>
      </c>
    </row>
    <row r="256" spans="1:3" ht="15.75" customHeight="1">
      <c r="A256" s="135">
        <v>2</v>
      </c>
      <c r="B256" s="136">
        <v>92</v>
      </c>
      <c r="C256" s="59">
        <v>272.49399469999997</v>
      </c>
    </row>
    <row r="257" spans="1:3" ht="15.75" customHeight="1">
      <c r="A257" s="135">
        <v>2</v>
      </c>
      <c r="B257" s="136">
        <v>93</v>
      </c>
      <c r="C257" s="59">
        <v>272.49399469999997</v>
      </c>
    </row>
    <row r="258" spans="1:3" ht="15.75" customHeight="1">
      <c r="A258" s="135">
        <v>2</v>
      </c>
      <c r="B258" s="136">
        <v>94</v>
      </c>
      <c r="C258" s="59">
        <v>272.49399469999997</v>
      </c>
    </row>
    <row r="259" spans="1:3" ht="15.75" customHeight="1">
      <c r="A259" s="135">
        <v>2</v>
      </c>
      <c r="B259" s="136">
        <v>95</v>
      </c>
      <c r="C259" s="59">
        <v>80.895588169999996</v>
      </c>
    </row>
    <row r="260" spans="1:3" ht="15.75" customHeight="1">
      <c r="A260" s="135">
        <v>2</v>
      </c>
      <c r="B260" s="136">
        <v>96</v>
      </c>
      <c r="C260" s="59">
        <v>80.895588169999996</v>
      </c>
    </row>
    <row r="261" spans="1:3" ht="15.75" customHeight="1">
      <c r="A261" s="135">
        <v>2</v>
      </c>
      <c r="B261" s="136">
        <v>97</v>
      </c>
      <c r="C261" s="59">
        <v>80.895588169999996</v>
      </c>
    </row>
    <row r="262" spans="1:3" ht="15.75" customHeight="1">
      <c r="A262" s="135">
        <v>2</v>
      </c>
      <c r="B262" s="136">
        <v>98</v>
      </c>
      <c r="C262" s="59">
        <v>80.895588169999996</v>
      </c>
    </row>
    <row r="263" spans="1:3" ht="15.75" customHeight="1">
      <c r="A263" s="135">
        <v>2</v>
      </c>
      <c r="B263" s="136">
        <v>99</v>
      </c>
      <c r="C263" s="59">
        <v>80.895588169999996</v>
      </c>
    </row>
    <row r="264" spans="1:3" ht="15.75" customHeight="1">
      <c r="A264" s="135">
        <v>2</v>
      </c>
      <c r="B264" s="136">
        <v>100</v>
      </c>
      <c r="C264" s="59">
        <v>3.4274408219999999</v>
      </c>
    </row>
    <row r="265" spans="1:3" ht="15.75" customHeight="1">
      <c r="A265" s="135">
        <v>2</v>
      </c>
      <c r="B265" s="136">
        <v>101</v>
      </c>
      <c r="C265" s="59">
        <v>3.4274408219999999</v>
      </c>
    </row>
    <row r="266" spans="1:3" ht="15.75" customHeight="1">
      <c r="A266" s="135">
        <v>2</v>
      </c>
      <c r="B266" s="136">
        <v>102</v>
      </c>
      <c r="C266" s="59">
        <v>3.4274408219999999</v>
      </c>
    </row>
    <row r="267" spans="1:3" ht="15.75" customHeight="1">
      <c r="A267" s="135">
        <v>2</v>
      </c>
      <c r="B267" s="136">
        <v>103</v>
      </c>
      <c r="C267" s="59">
        <v>3.4274408219999999</v>
      </c>
    </row>
    <row r="268" spans="1:3" ht="15.75" customHeight="1">
      <c r="A268" s="135">
        <v>2</v>
      </c>
      <c r="B268" s="136">
        <v>104</v>
      </c>
      <c r="C268" s="59">
        <v>3.4274408219999999</v>
      </c>
    </row>
    <row r="269" spans="1:3" ht="15.75" customHeight="1">
      <c r="A269" s="135">
        <v>2</v>
      </c>
      <c r="B269" s="136">
        <v>105</v>
      </c>
      <c r="C269" s="59">
        <v>3.4274408219999999</v>
      </c>
    </row>
    <row r="270" spans="1:3" ht="15.75" customHeight="1">
      <c r="A270" s="135">
        <v>2</v>
      </c>
      <c r="B270" s="136">
        <v>106</v>
      </c>
      <c r="C270" s="59">
        <v>3.4274408219999999</v>
      </c>
    </row>
    <row r="271" spans="1:3" ht="15.75" customHeight="1">
      <c r="A271" s="135">
        <v>2</v>
      </c>
      <c r="B271" s="136">
        <v>107</v>
      </c>
      <c r="C271" s="59">
        <v>3.4274408219999999</v>
      </c>
    </row>
    <row r="272" spans="1:3" ht="15.75" customHeight="1">
      <c r="A272" s="135">
        <v>2</v>
      </c>
      <c r="B272" s="136">
        <v>108</v>
      </c>
      <c r="C272" s="59">
        <v>3.4274408219999999</v>
      </c>
    </row>
    <row r="273" spans="1:3" ht="15.75" customHeight="1">
      <c r="A273" s="135">
        <v>2</v>
      </c>
      <c r="B273" s="136">
        <v>109</v>
      </c>
      <c r="C273" s="59">
        <v>3.4274408219999999</v>
      </c>
    </row>
    <row r="274" spans="1:3" ht="15.75" customHeight="1">
      <c r="A274" s="135">
        <v>2</v>
      </c>
      <c r="B274" s="136">
        <v>110</v>
      </c>
      <c r="C274" s="59">
        <v>3.4274408219999999</v>
      </c>
    </row>
    <row r="275" spans="1:3" ht="15.75" customHeight="1">
      <c r="A275" s="135">
        <v>3</v>
      </c>
      <c r="B275" s="136">
        <v>0</v>
      </c>
      <c r="C275" s="59">
        <v>31546.915499999999</v>
      </c>
    </row>
    <row r="276" spans="1:3" ht="15.75" customHeight="1">
      <c r="A276" s="135">
        <v>3</v>
      </c>
      <c r="B276" s="136">
        <v>1</v>
      </c>
      <c r="C276" s="59">
        <v>31546.915499999999</v>
      </c>
    </row>
    <row r="277" spans="1:3" ht="15.75" customHeight="1">
      <c r="A277" s="135">
        <v>3</v>
      </c>
      <c r="B277" s="136">
        <v>2</v>
      </c>
      <c r="C277" s="59">
        <v>31546.915499999999</v>
      </c>
    </row>
    <row r="278" spans="1:3" ht="15.75" customHeight="1">
      <c r="A278" s="135">
        <v>3</v>
      </c>
      <c r="B278" s="136">
        <v>3</v>
      </c>
      <c r="C278" s="59">
        <v>31546.915499999999</v>
      </c>
    </row>
    <row r="279" spans="1:3" ht="15.75" customHeight="1">
      <c r="A279" s="135">
        <v>3</v>
      </c>
      <c r="B279" s="136">
        <v>4</v>
      </c>
      <c r="C279" s="59">
        <v>31546.915499999999</v>
      </c>
    </row>
    <row r="280" spans="1:3" ht="15.75" customHeight="1">
      <c r="A280" s="135">
        <v>3</v>
      </c>
      <c r="B280" s="136">
        <v>5</v>
      </c>
      <c r="C280" s="59">
        <v>36028.75707</v>
      </c>
    </row>
    <row r="281" spans="1:3" ht="15.75" customHeight="1">
      <c r="A281" s="135">
        <v>3</v>
      </c>
      <c r="B281" s="136">
        <v>6</v>
      </c>
      <c r="C281" s="59">
        <v>36028.75707</v>
      </c>
    </row>
    <row r="282" spans="1:3" ht="15.75" customHeight="1">
      <c r="A282" s="135">
        <v>3</v>
      </c>
      <c r="B282" s="136">
        <v>7</v>
      </c>
      <c r="C282" s="59">
        <v>36028.75707</v>
      </c>
    </row>
    <row r="283" spans="1:3" ht="15.75" customHeight="1">
      <c r="A283" s="135">
        <v>3</v>
      </c>
      <c r="B283" s="136">
        <v>8</v>
      </c>
      <c r="C283" s="59">
        <v>36028.75707</v>
      </c>
    </row>
    <row r="284" spans="1:3" ht="15.75" customHeight="1">
      <c r="A284" s="135">
        <v>3</v>
      </c>
      <c r="B284" s="136">
        <v>9</v>
      </c>
      <c r="C284" s="59">
        <v>36028.75707</v>
      </c>
    </row>
    <row r="285" spans="1:3" ht="15.75" customHeight="1">
      <c r="A285" s="135">
        <v>3</v>
      </c>
      <c r="B285" s="136">
        <v>10</v>
      </c>
      <c r="C285" s="59">
        <v>37985.516029999999</v>
      </c>
    </row>
    <row r="286" spans="1:3" ht="15.75" customHeight="1">
      <c r="A286" s="135">
        <v>3</v>
      </c>
      <c r="B286" s="136">
        <v>11</v>
      </c>
      <c r="C286" s="59">
        <v>37985.516029999999</v>
      </c>
    </row>
    <row r="287" spans="1:3" ht="15.75" customHeight="1">
      <c r="A287" s="135">
        <v>3</v>
      </c>
      <c r="B287" s="136">
        <v>12</v>
      </c>
      <c r="C287" s="59">
        <v>37985.516029999999</v>
      </c>
    </row>
    <row r="288" spans="1:3" ht="15.75" customHeight="1">
      <c r="A288" s="135">
        <v>3</v>
      </c>
      <c r="B288" s="136">
        <v>13</v>
      </c>
      <c r="C288" s="59">
        <v>37985.516029999999</v>
      </c>
    </row>
    <row r="289" spans="1:3" ht="15.75" customHeight="1">
      <c r="A289" s="135">
        <v>3</v>
      </c>
      <c r="B289" s="136">
        <v>14</v>
      </c>
      <c r="C289" s="59">
        <v>37985.516029999999</v>
      </c>
    </row>
    <row r="290" spans="1:3" ht="15.75" customHeight="1">
      <c r="A290" s="135">
        <v>3</v>
      </c>
      <c r="B290" s="136">
        <v>15</v>
      </c>
      <c r="C290" s="59">
        <v>38800.807200000003</v>
      </c>
    </row>
    <row r="291" spans="1:3" ht="15.75" customHeight="1">
      <c r="A291" s="135">
        <v>3</v>
      </c>
      <c r="B291" s="136">
        <v>16</v>
      </c>
      <c r="C291" s="59">
        <v>38800.807200000003</v>
      </c>
    </row>
    <row r="292" spans="1:3" ht="15.75" customHeight="1">
      <c r="A292" s="135">
        <v>3</v>
      </c>
      <c r="B292" s="136">
        <v>17</v>
      </c>
      <c r="C292" s="59">
        <v>38800.807200000003</v>
      </c>
    </row>
    <row r="293" spans="1:3" ht="15.75" customHeight="1">
      <c r="A293" s="135">
        <v>3</v>
      </c>
      <c r="B293" s="136">
        <v>18</v>
      </c>
      <c r="C293" s="59">
        <v>38800.807200000003</v>
      </c>
    </row>
    <row r="294" spans="1:3" ht="15.75" customHeight="1">
      <c r="A294" s="135">
        <v>3</v>
      </c>
      <c r="B294" s="136">
        <v>19</v>
      </c>
      <c r="C294" s="59">
        <v>38800.807200000003</v>
      </c>
    </row>
    <row r="295" spans="1:3" ht="15.75" customHeight="1">
      <c r="A295" s="135">
        <v>3</v>
      </c>
      <c r="B295" s="136">
        <v>20</v>
      </c>
      <c r="C295" s="59">
        <v>39933.164409999998</v>
      </c>
    </row>
    <row r="296" spans="1:3" ht="15.75" customHeight="1">
      <c r="A296" s="135">
        <v>3</v>
      </c>
      <c r="B296" s="136">
        <v>21</v>
      </c>
      <c r="C296" s="59">
        <v>39933.164409999998</v>
      </c>
    </row>
    <row r="297" spans="1:3" ht="15.75" customHeight="1">
      <c r="A297" s="135">
        <v>3</v>
      </c>
      <c r="B297" s="136">
        <v>22</v>
      </c>
      <c r="C297" s="59">
        <v>39933.164409999998</v>
      </c>
    </row>
    <row r="298" spans="1:3" ht="15.75" customHeight="1">
      <c r="A298" s="135">
        <v>3</v>
      </c>
      <c r="B298" s="136">
        <v>23</v>
      </c>
      <c r="C298" s="59">
        <v>39933.164409999998</v>
      </c>
    </row>
    <row r="299" spans="1:3" ht="15.75" customHeight="1">
      <c r="A299" s="135">
        <v>3</v>
      </c>
      <c r="B299" s="136">
        <v>24</v>
      </c>
      <c r="C299" s="59">
        <v>39933.164409999998</v>
      </c>
    </row>
    <row r="300" spans="1:3" ht="15.75" customHeight="1">
      <c r="A300" s="135">
        <v>3</v>
      </c>
      <c r="B300" s="136">
        <v>25</v>
      </c>
      <c r="C300" s="59">
        <v>42967.809309999997</v>
      </c>
    </row>
    <row r="301" spans="1:3" ht="15.75" customHeight="1">
      <c r="A301" s="135">
        <v>3</v>
      </c>
      <c r="B301" s="136">
        <v>26</v>
      </c>
      <c r="C301" s="59">
        <v>42967.809309999997</v>
      </c>
    </row>
    <row r="302" spans="1:3" ht="15.75" customHeight="1">
      <c r="A302" s="135">
        <v>3</v>
      </c>
      <c r="B302" s="136">
        <v>27</v>
      </c>
      <c r="C302" s="59">
        <v>42967.809309999997</v>
      </c>
    </row>
    <row r="303" spans="1:3" ht="15.75" customHeight="1">
      <c r="A303" s="135">
        <v>3</v>
      </c>
      <c r="B303" s="136">
        <v>28</v>
      </c>
      <c r="C303" s="59">
        <v>42967.809309999997</v>
      </c>
    </row>
    <row r="304" spans="1:3" ht="15.75" customHeight="1">
      <c r="A304" s="135">
        <v>3</v>
      </c>
      <c r="B304" s="136">
        <v>29</v>
      </c>
      <c r="C304" s="59">
        <v>42967.809309999997</v>
      </c>
    </row>
    <row r="305" spans="1:3" ht="15.75" customHeight="1">
      <c r="A305" s="135">
        <v>3</v>
      </c>
      <c r="B305" s="136">
        <v>30</v>
      </c>
      <c r="C305" s="59">
        <v>45805.43146</v>
      </c>
    </row>
    <row r="306" spans="1:3" ht="15.75" customHeight="1">
      <c r="A306" s="135">
        <v>3</v>
      </c>
      <c r="B306" s="136">
        <v>31</v>
      </c>
      <c r="C306" s="59">
        <v>45805.43146</v>
      </c>
    </row>
    <row r="307" spans="1:3" ht="15.75" customHeight="1">
      <c r="A307" s="135">
        <v>3</v>
      </c>
      <c r="B307" s="136">
        <v>32</v>
      </c>
      <c r="C307" s="59">
        <v>45805.43146</v>
      </c>
    </row>
    <row r="308" spans="1:3" ht="15.75" customHeight="1">
      <c r="A308" s="135">
        <v>3</v>
      </c>
      <c r="B308" s="136">
        <v>33</v>
      </c>
      <c r="C308" s="59">
        <v>45805.43146</v>
      </c>
    </row>
    <row r="309" spans="1:3" ht="15.75" customHeight="1">
      <c r="A309" s="135">
        <v>3</v>
      </c>
      <c r="B309" s="136">
        <v>34</v>
      </c>
      <c r="C309" s="59">
        <v>45805.43146</v>
      </c>
    </row>
    <row r="310" spans="1:3" ht="15.75" customHeight="1">
      <c r="A310" s="135">
        <v>3</v>
      </c>
      <c r="B310" s="136">
        <v>35</v>
      </c>
      <c r="C310" s="59">
        <v>50141.891239999997</v>
      </c>
    </row>
    <row r="311" spans="1:3" ht="15.75" customHeight="1">
      <c r="A311" s="135">
        <v>3</v>
      </c>
      <c r="B311" s="136">
        <v>36</v>
      </c>
      <c r="C311" s="59">
        <v>50141.891239999997</v>
      </c>
    </row>
    <row r="312" spans="1:3" ht="15.75" customHeight="1">
      <c r="A312" s="135">
        <v>3</v>
      </c>
      <c r="B312" s="136">
        <v>37</v>
      </c>
      <c r="C312" s="59">
        <v>50141.891239999997</v>
      </c>
    </row>
    <row r="313" spans="1:3" ht="15.75" customHeight="1">
      <c r="A313" s="135">
        <v>3</v>
      </c>
      <c r="B313" s="136">
        <v>38</v>
      </c>
      <c r="C313" s="59">
        <v>50141.891239999997</v>
      </c>
    </row>
    <row r="314" spans="1:3" ht="15.75" customHeight="1">
      <c r="A314" s="135">
        <v>3</v>
      </c>
      <c r="B314" s="136">
        <v>39</v>
      </c>
      <c r="C314" s="59">
        <v>50141.891239999997</v>
      </c>
    </row>
    <row r="315" spans="1:3" ht="15.75" customHeight="1">
      <c r="A315" s="135">
        <v>3</v>
      </c>
      <c r="B315" s="136">
        <v>40</v>
      </c>
      <c r="C315" s="59">
        <v>58431.412989999997</v>
      </c>
    </row>
    <row r="316" spans="1:3" ht="15.75" customHeight="1">
      <c r="A316" s="135">
        <v>3</v>
      </c>
      <c r="B316" s="136">
        <v>41</v>
      </c>
      <c r="C316" s="59">
        <v>58431.412989999997</v>
      </c>
    </row>
    <row r="317" spans="1:3" ht="15.75" customHeight="1">
      <c r="A317" s="135">
        <v>3</v>
      </c>
      <c r="B317" s="136">
        <v>42</v>
      </c>
      <c r="C317" s="59">
        <v>58431.412989999997</v>
      </c>
    </row>
    <row r="318" spans="1:3" ht="15.75" customHeight="1">
      <c r="A318" s="135">
        <v>3</v>
      </c>
      <c r="B318" s="136">
        <v>43</v>
      </c>
      <c r="C318" s="59">
        <v>58431.412989999997</v>
      </c>
    </row>
    <row r="319" spans="1:3" ht="15.75" customHeight="1">
      <c r="A319" s="135">
        <v>3</v>
      </c>
      <c r="B319" s="136">
        <v>44</v>
      </c>
      <c r="C319" s="59">
        <v>58431.412989999997</v>
      </c>
    </row>
    <row r="320" spans="1:3" ht="15.75" customHeight="1">
      <c r="A320" s="135">
        <v>3</v>
      </c>
      <c r="B320" s="136">
        <v>45</v>
      </c>
      <c r="C320" s="59">
        <v>66221.723060000004</v>
      </c>
    </row>
    <row r="321" spans="1:3" ht="15.75" customHeight="1">
      <c r="A321" s="135">
        <v>3</v>
      </c>
      <c r="B321" s="136">
        <v>46</v>
      </c>
      <c r="C321" s="59">
        <v>66221.723060000004</v>
      </c>
    </row>
    <row r="322" spans="1:3" ht="15.75" customHeight="1">
      <c r="A322" s="135">
        <v>3</v>
      </c>
      <c r="B322" s="136">
        <v>47</v>
      </c>
      <c r="C322" s="59">
        <v>66221.723060000004</v>
      </c>
    </row>
    <row r="323" spans="1:3" ht="15.75" customHeight="1">
      <c r="A323" s="135">
        <v>3</v>
      </c>
      <c r="B323" s="136">
        <v>48</v>
      </c>
      <c r="C323" s="59">
        <v>66221.723060000004</v>
      </c>
    </row>
    <row r="324" spans="1:3" ht="15.75" customHeight="1">
      <c r="A324" s="135">
        <v>3</v>
      </c>
      <c r="B324" s="136">
        <v>49</v>
      </c>
      <c r="C324" s="59">
        <v>66221.723060000004</v>
      </c>
    </row>
    <row r="325" spans="1:3" ht="15.75" customHeight="1">
      <c r="A325" s="135">
        <v>3</v>
      </c>
      <c r="B325" s="136">
        <v>50</v>
      </c>
      <c r="C325" s="59">
        <v>66153.796759999997</v>
      </c>
    </row>
    <row r="326" spans="1:3" ht="15.75" customHeight="1">
      <c r="A326" s="135">
        <v>3</v>
      </c>
      <c r="B326" s="136">
        <v>51</v>
      </c>
      <c r="C326" s="59">
        <v>66153.796759999997</v>
      </c>
    </row>
    <row r="327" spans="1:3" ht="15.75" customHeight="1">
      <c r="A327" s="135">
        <v>3</v>
      </c>
      <c r="B327" s="136">
        <v>52</v>
      </c>
      <c r="C327" s="59">
        <v>66153.796759999997</v>
      </c>
    </row>
    <row r="328" spans="1:3" ht="15.75" customHeight="1">
      <c r="A328" s="135">
        <v>3</v>
      </c>
      <c r="B328" s="136">
        <v>53</v>
      </c>
      <c r="C328" s="59">
        <v>66153.796759999997</v>
      </c>
    </row>
    <row r="329" spans="1:3" ht="15.75" customHeight="1">
      <c r="A329" s="135">
        <v>3</v>
      </c>
      <c r="B329" s="136">
        <v>54</v>
      </c>
      <c r="C329" s="59">
        <v>66153.796759999997</v>
      </c>
    </row>
    <row r="330" spans="1:3" ht="15.75" customHeight="1">
      <c r="A330" s="135">
        <v>3</v>
      </c>
      <c r="B330" s="136">
        <v>55</v>
      </c>
      <c r="C330" s="59">
        <v>61580.182719999997</v>
      </c>
    </row>
    <row r="331" spans="1:3" ht="15.75" customHeight="1">
      <c r="A331" s="135">
        <v>3</v>
      </c>
      <c r="B331" s="136">
        <v>56</v>
      </c>
      <c r="C331" s="59">
        <v>61580.182719999997</v>
      </c>
    </row>
    <row r="332" spans="1:3" ht="15.75" customHeight="1">
      <c r="A332" s="135">
        <v>3</v>
      </c>
      <c r="B332" s="136">
        <v>57</v>
      </c>
      <c r="C332" s="59">
        <v>61580.182719999997</v>
      </c>
    </row>
    <row r="333" spans="1:3" ht="15.75" customHeight="1">
      <c r="A333" s="135">
        <v>3</v>
      </c>
      <c r="B333" s="136">
        <v>58</v>
      </c>
      <c r="C333" s="59">
        <v>61580.182719999997</v>
      </c>
    </row>
    <row r="334" spans="1:3" ht="15.75" customHeight="1">
      <c r="A334" s="135">
        <v>3</v>
      </c>
      <c r="B334" s="136">
        <v>59</v>
      </c>
      <c r="C334" s="59">
        <v>61580.182719999997</v>
      </c>
    </row>
    <row r="335" spans="1:3" ht="15.75" customHeight="1">
      <c r="A335" s="135">
        <v>3</v>
      </c>
      <c r="B335" s="136">
        <v>60</v>
      </c>
      <c r="C335" s="59">
        <v>52129.049639999997</v>
      </c>
    </row>
    <row r="336" spans="1:3" ht="15.75" customHeight="1">
      <c r="A336" s="135">
        <v>3</v>
      </c>
      <c r="B336" s="136">
        <v>61</v>
      </c>
      <c r="C336" s="59">
        <v>52129.049639999997</v>
      </c>
    </row>
    <row r="337" spans="1:3" ht="15.75" customHeight="1">
      <c r="A337" s="135">
        <v>3</v>
      </c>
      <c r="B337" s="136">
        <v>62</v>
      </c>
      <c r="C337" s="59">
        <v>52129.049639999997</v>
      </c>
    </row>
    <row r="338" spans="1:3" ht="15.75" customHeight="1">
      <c r="A338" s="135">
        <v>3</v>
      </c>
      <c r="B338" s="136">
        <v>63</v>
      </c>
      <c r="C338" s="59">
        <v>52129.049639999997</v>
      </c>
    </row>
    <row r="339" spans="1:3" ht="15.75" customHeight="1">
      <c r="A339" s="135">
        <v>3</v>
      </c>
      <c r="B339" s="136">
        <v>64</v>
      </c>
      <c r="C339" s="59">
        <v>52129.049639999997</v>
      </c>
    </row>
    <row r="340" spans="1:3" ht="15.75" customHeight="1">
      <c r="A340" s="135">
        <v>3</v>
      </c>
      <c r="B340" s="136">
        <v>65</v>
      </c>
      <c r="C340" s="59">
        <v>45156.638550000003</v>
      </c>
    </row>
    <row r="341" spans="1:3" ht="15.75" customHeight="1">
      <c r="A341" s="135">
        <v>3</v>
      </c>
      <c r="B341" s="136">
        <v>66</v>
      </c>
      <c r="C341" s="59">
        <v>45156.638550000003</v>
      </c>
    </row>
    <row r="342" spans="1:3" ht="15.75" customHeight="1">
      <c r="A342" s="135">
        <v>3</v>
      </c>
      <c r="B342" s="136">
        <v>67</v>
      </c>
      <c r="C342" s="59">
        <v>45156.638550000003</v>
      </c>
    </row>
    <row r="343" spans="1:3" ht="15.75" customHeight="1">
      <c r="A343" s="135">
        <v>3</v>
      </c>
      <c r="B343" s="136">
        <v>68</v>
      </c>
      <c r="C343" s="59">
        <v>45156.638550000003</v>
      </c>
    </row>
    <row r="344" spans="1:3" ht="15.75" customHeight="1">
      <c r="A344" s="135">
        <v>3</v>
      </c>
      <c r="B344" s="136">
        <v>69</v>
      </c>
      <c r="C344" s="59">
        <v>45156.638550000003</v>
      </c>
    </row>
    <row r="345" spans="1:3" ht="15.75" customHeight="1">
      <c r="A345" s="135">
        <v>3</v>
      </c>
      <c r="B345" s="136">
        <v>70</v>
      </c>
      <c r="C345" s="59">
        <v>42493.489000000001</v>
      </c>
    </row>
    <row r="346" spans="1:3" ht="15.75" customHeight="1">
      <c r="A346" s="135">
        <v>3</v>
      </c>
      <c r="B346" s="136">
        <v>71</v>
      </c>
      <c r="C346" s="59">
        <v>42493.489000000001</v>
      </c>
    </row>
    <row r="347" spans="1:3" ht="15.75" customHeight="1">
      <c r="A347" s="135">
        <v>3</v>
      </c>
      <c r="B347" s="136">
        <v>72</v>
      </c>
      <c r="C347" s="59">
        <v>42493.489000000001</v>
      </c>
    </row>
    <row r="348" spans="1:3" ht="15.75" customHeight="1">
      <c r="A348" s="135">
        <v>3</v>
      </c>
      <c r="B348" s="136">
        <v>73</v>
      </c>
      <c r="C348" s="59">
        <v>42493.489000000001</v>
      </c>
    </row>
    <row r="349" spans="1:3" ht="15.75" customHeight="1">
      <c r="A349" s="135">
        <v>3</v>
      </c>
      <c r="B349" s="136">
        <v>74</v>
      </c>
      <c r="C349" s="59">
        <v>42493.489000000001</v>
      </c>
    </row>
    <row r="350" spans="1:3" ht="15.75" customHeight="1">
      <c r="A350" s="135">
        <v>3</v>
      </c>
      <c r="B350" s="136">
        <v>75</v>
      </c>
      <c r="C350" s="59">
        <v>33359.758309999997</v>
      </c>
    </row>
    <row r="351" spans="1:3" ht="15.75" customHeight="1">
      <c r="A351" s="135">
        <v>3</v>
      </c>
      <c r="B351" s="136">
        <v>76</v>
      </c>
      <c r="C351" s="59">
        <v>33359.758309999997</v>
      </c>
    </row>
    <row r="352" spans="1:3" ht="15.75" customHeight="1">
      <c r="A352" s="135">
        <v>3</v>
      </c>
      <c r="B352" s="136">
        <v>77</v>
      </c>
      <c r="C352" s="59">
        <v>33359.758309999997</v>
      </c>
    </row>
    <row r="353" spans="1:3" ht="15.75" customHeight="1">
      <c r="A353" s="135">
        <v>3</v>
      </c>
      <c r="B353" s="136">
        <v>78</v>
      </c>
      <c r="C353" s="59">
        <v>33359.758309999997</v>
      </c>
    </row>
    <row r="354" spans="1:3" ht="15.75" customHeight="1">
      <c r="A354" s="135">
        <v>3</v>
      </c>
      <c r="B354" s="136">
        <v>79</v>
      </c>
      <c r="C354" s="59">
        <v>33359.758309999997</v>
      </c>
    </row>
    <row r="355" spans="1:3" ht="15.75" customHeight="1">
      <c r="A355" s="135">
        <v>3</v>
      </c>
      <c r="B355" s="136">
        <v>80</v>
      </c>
      <c r="C355" s="59">
        <v>29062.128290000001</v>
      </c>
    </row>
    <row r="356" spans="1:3" ht="15.75" customHeight="1">
      <c r="A356" s="135">
        <v>3</v>
      </c>
      <c r="B356" s="136">
        <v>81</v>
      </c>
      <c r="C356" s="59">
        <v>29062.128290000001</v>
      </c>
    </row>
    <row r="357" spans="1:3" ht="15.75" customHeight="1">
      <c r="A357" s="135">
        <v>3</v>
      </c>
      <c r="B357" s="136">
        <v>82</v>
      </c>
      <c r="C357" s="59">
        <v>29062.128290000001</v>
      </c>
    </row>
    <row r="358" spans="1:3" ht="15.75" customHeight="1">
      <c r="A358" s="135">
        <v>3</v>
      </c>
      <c r="B358" s="136">
        <v>83</v>
      </c>
      <c r="C358" s="59">
        <v>29062.128290000001</v>
      </c>
    </row>
    <row r="359" spans="1:3" ht="15.75" customHeight="1">
      <c r="A359" s="135">
        <v>3</v>
      </c>
      <c r="B359" s="136">
        <v>84</v>
      </c>
      <c r="C359" s="59">
        <v>29062.128290000001</v>
      </c>
    </row>
    <row r="360" spans="1:3" ht="15.75" customHeight="1">
      <c r="A360" s="135">
        <v>3</v>
      </c>
      <c r="B360" s="136">
        <v>85</v>
      </c>
      <c r="C360" s="59">
        <v>17287.115600000001</v>
      </c>
    </row>
    <row r="361" spans="1:3" ht="15.75" customHeight="1">
      <c r="A361" s="135">
        <v>3</v>
      </c>
      <c r="B361" s="136">
        <v>86</v>
      </c>
      <c r="C361" s="59">
        <v>17287.115600000001</v>
      </c>
    </row>
    <row r="362" spans="1:3" ht="15.75" customHeight="1">
      <c r="A362" s="135">
        <v>3</v>
      </c>
      <c r="B362" s="136">
        <v>87</v>
      </c>
      <c r="C362" s="59">
        <v>17287.115600000001</v>
      </c>
    </row>
    <row r="363" spans="1:3" ht="15.75" customHeight="1">
      <c r="A363" s="135">
        <v>3</v>
      </c>
      <c r="B363" s="136">
        <v>88</v>
      </c>
      <c r="C363" s="59">
        <v>17287.115600000001</v>
      </c>
    </row>
    <row r="364" spans="1:3" ht="15.75" customHeight="1">
      <c r="A364" s="135">
        <v>3</v>
      </c>
      <c r="B364" s="136">
        <v>89</v>
      </c>
      <c r="C364" s="59">
        <v>17287.115600000001</v>
      </c>
    </row>
    <row r="365" spans="1:3" ht="15.75" customHeight="1">
      <c r="A365" s="135">
        <v>3</v>
      </c>
      <c r="B365" s="136">
        <v>90</v>
      </c>
      <c r="C365" s="59">
        <v>8112.5510190000005</v>
      </c>
    </row>
    <row r="366" spans="1:3" ht="15.75" customHeight="1">
      <c r="A366" s="135">
        <v>3</v>
      </c>
      <c r="B366" s="136">
        <v>91</v>
      </c>
      <c r="C366" s="59">
        <v>8112.5510190000005</v>
      </c>
    </row>
    <row r="367" spans="1:3" ht="15.75" customHeight="1">
      <c r="A367" s="135">
        <v>3</v>
      </c>
      <c r="B367" s="136">
        <v>92</v>
      </c>
      <c r="C367" s="59">
        <v>8112.5510190000005</v>
      </c>
    </row>
    <row r="368" spans="1:3" ht="15.75" customHeight="1">
      <c r="A368" s="135">
        <v>3</v>
      </c>
      <c r="B368" s="136">
        <v>93</v>
      </c>
      <c r="C368" s="59">
        <v>8112.5510190000005</v>
      </c>
    </row>
    <row r="369" spans="1:3" ht="15.75" customHeight="1">
      <c r="A369" s="135">
        <v>3</v>
      </c>
      <c r="B369" s="136">
        <v>94</v>
      </c>
      <c r="C369" s="59">
        <v>8112.5510190000005</v>
      </c>
    </row>
    <row r="370" spans="1:3" ht="15.75" customHeight="1">
      <c r="A370" s="135">
        <v>3</v>
      </c>
      <c r="B370" s="136">
        <v>95</v>
      </c>
      <c r="C370" s="59">
        <v>2408.381832</v>
      </c>
    </row>
    <row r="371" spans="1:3" ht="15.75" customHeight="1">
      <c r="A371" s="135">
        <v>3</v>
      </c>
      <c r="B371" s="136">
        <v>96</v>
      </c>
      <c r="C371" s="59">
        <v>2408.381832</v>
      </c>
    </row>
    <row r="372" spans="1:3" ht="15.75" customHeight="1">
      <c r="A372" s="135">
        <v>3</v>
      </c>
      <c r="B372" s="136">
        <v>97</v>
      </c>
      <c r="C372" s="59">
        <v>2408.381832</v>
      </c>
    </row>
    <row r="373" spans="1:3" ht="15.75" customHeight="1">
      <c r="A373" s="135">
        <v>3</v>
      </c>
      <c r="B373" s="136">
        <v>98</v>
      </c>
      <c r="C373" s="59">
        <v>2408.381832</v>
      </c>
    </row>
    <row r="374" spans="1:3" ht="15.75" customHeight="1">
      <c r="A374" s="135">
        <v>3</v>
      </c>
      <c r="B374" s="136">
        <v>99</v>
      </c>
      <c r="C374" s="59">
        <v>2408.381832</v>
      </c>
    </row>
    <row r="375" spans="1:3" ht="15.75" customHeight="1">
      <c r="A375" s="135">
        <v>3</v>
      </c>
      <c r="B375" s="136">
        <v>100</v>
      </c>
      <c r="C375" s="59">
        <v>102.04000480000001</v>
      </c>
    </row>
    <row r="376" spans="1:3" ht="15.75" customHeight="1">
      <c r="A376" s="135">
        <v>3</v>
      </c>
      <c r="B376" s="136">
        <v>101</v>
      </c>
      <c r="C376" s="59">
        <v>102.04000480000001</v>
      </c>
    </row>
    <row r="377" spans="1:3" ht="15.75" customHeight="1">
      <c r="A377" s="135">
        <v>3</v>
      </c>
      <c r="B377" s="136">
        <v>102</v>
      </c>
      <c r="C377" s="59">
        <v>102.04000480000001</v>
      </c>
    </row>
    <row r="378" spans="1:3" ht="15.75" customHeight="1">
      <c r="A378" s="135">
        <v>3</v>
      </c>
      <c r="B378" s="136">
        <v>103</v>
      </c>
      <c r="C378" s="59">
        <v>102.04000480000001</v>
      </c>
    </row>
    <row r="379" spans="1:3" ht="15.75" customHeight="1">
      <c r="A379" s="135">
        <v>3</v>
      </c>
      <c r="B379" s="136">
        <v>104</v>
      </c>
      <c r="C379" s="59">
        <v>102.04000480000001</v>
      </c>
    </row>
    <row r="380" spans="1:3" ht="15.75" customHeight="1">
      <c r="A380" s="135">
        <v>3</v>
      </c>
      <c r="B380" s="136">
        <v>105</v>
      </c>
      <c r="C380" s="59">
        <v>102.04000480000001</v>
      </c>
    </row>
    <row r="381" spans="1:3" ht="15.75" customHeight="1">
      <c r="A381" s="135">
        <v>3</v>
      </c>
      <c r="B381" s="136">
        <v>106</v>
      </c>
      <c r="C381" s="59">
        <v>102.04000480000001</v>
      </c>
    </row>
    <row r="382" spans="1:3" ht="15.75" customHeight="1">
      <c r="A382" s="135">
        <v>3</v>
      </c>
      <c r="B382" s="136">
        <v>107</v>
      </c>
      <c r="C382" s="59">
        <v>102.04000480000001</v>
      </c>
    </row>
    <row r="383" spans="1:3" ht="15.75" customHeight="1">
      <c r="A383" s="135">
        <v>3</v>
      </c>
      <c r="B383" s="136">
        <v>108</v>
      </c>
      <c r="C383" s="59">
        <v>102.04000480000001</v>
      </c>
    </row>
    <row r="384" spans="1:3" ht="15.75" customHeight="1">
      <c r="A384" s="135">
        <v>3</v>
      </c>
      <c r="B384" s="136">
        <v>109</v>
      </c>
      <c r="C384" s="59">
        <v>102.04000480000001</v>
      </c>
    </row>
    <row r="385" spans="1:3" ht="15.75" customHeight="1">
      <c r="A385" s="135">
        <v>3</v>
      </c>
      <c r="B385" s="136">
        <v>110</v>
      </c>
      <c r="C385" s="59">
        <v>102.04000480000001</v>
      </c>
    </row>
    <row r="386" spans="1:3" ht="15.75" customHeight="1">
      <c r="A386" s="135">
        <v>4</v>
      </c>
      <c r="B386" s="136">
        <v>0</v>
      </c>
      <c r="C386" s="59">
        <v>4003.4731339999998</v>
      </c>
    </row>
    <row r="387" spans="1:3" ht="15.75" customHeight="1">
      <c r="A387" s="135">
        <v>4</v>
      </c>
      <c r="B387" s="136">
        <v>1</v>
      </c>
      <c r="C387" s="59">
        <v>4003.4731339999998</v>
      </c>
    </row>
    <row r="388" spans="1:3" ht="15.75" customHeight="1">
      <c r="A388" s="135">
        <v>4</v>
      </c>
      <c r="B388" s="136">
        <v>2</v>
      </c>
      <c r="C388" s="59">
        <v>4003.4731339999998</v>
      </c>
    </row>
    <row r="389" spans="1:3" ht="15.75" customHeight="1">
      <c r="A389" s="135">
        <v>4</v>
      </c>
      <c r="B389" s="136">
        <v>3</v>
      </c>
      <c r="C389" s="59">
        <v>4003.4731339999998</v>
      </c>
    </row>
    <row r="390" spans="1:3" ht="15.75" customHeight="1">
      <c r="A390" s="135">
        <v>4</v>
      </c>
      <c r="B390" s="136">
        <v>4</v>
      </c>
      <c r="C390" s="59">
        <v>4003.4731339999998</v>
      </c>
    </row>
    <row r="391" spans="1:3" ht="15.75" customHeight="1">
      <c r="A391" s="135">
        <v>4</v>
      </c>
      <c r="B391" s="136">
        <v>5</v>
      </c>
      <c r="C391" s="59">
        <v>4572.2429190000003</v>
      </c>
    </row>
    <row r="392" spans="1:3" ht="15.75" customHeight="1">
      <c r="A392" s="135">
        <v>4</v>
      </c>
      <c r="B392" s="136">
        <v>6</v>
      </c>
      <c r="C392" s="59">
        <v>4572.2429190000003</v>
      </c>
    </row>
    <row r="393" spans="1:3" ht="15.75" customHeight="1">
      <c r="A393" s="135">
        <v>4</v>
      </c>
      <c r="B393" s="136">
        <v>7</v>
      </c>
      <c r="C393" s="59">
        <v>4572.2429190000003</v>
      </c>
    </row>
    <row r="394" spans="1:3" ht="15.75" customHeight="1">
      <c r="A394" s="135">
        <v>4</v>
      </c>
      <c r="B394" s="136">
        <v>8</v>
      </c>
      <c r="C394" s="59">
        <v>4572.2429190000003</v>
      </c>
    </row>
    <row r="395" spans="1:3" ht="15.75" customHeight="1">
      <c r="A395" s="135">
        <v>4</v>
      </c>
      <c r="B395" s="136">
        <v>9</v>
      </c>
      <c r="C395" s="59">
        <v>4572.2429190000003</v>
      </c>
    </row>
    <row r="396" spans="1:3" ht="15.75" customHeight="1">
      <c r="A396" s="135">
        <v>4</v>
      </c>
      <c r="B396" s="136">
        <v>10</v>
      </c>
      <c r="C396" s="59">
        <v>4820.5661469999995</v>
      </c>
    </row>
    <row r="397" spans="1:3" ht="15.75" customHeight="1">
      <c r="A397" s="135">
        <v>4</v>
      </c>
      <c r="B397" s="136">
        <v>11</v>
      </c>
      <c r="C397" s="59">
        <v>4820.5661469999995</v>
      </c>
    </row>
    <row r="398" spans="1:3" ht="15.75" customHeight="1">
      <c r="A398" s="135">
        <v>4</v>
      </c>
      <c r="B398" s="136">
        <v>12</v>
      </c>
      <c r="C398" s="59">
        <v>4820.5661469999995</v>
      </c>
    </row>
    <row r="399" spans="1:3" ht="15.75" customHeight="1">
      <c r="A399" s="135">
        <v>4</v>
      </c>
      <c r="B399" s="136">
        <v>13</v>
      </c>
      <c r="C399" s="59">
        <v>4820.5661469999995</v>
      </c>
    </row>
    <row r="400" spans="1:3" ht="15.75" customHeight="1">
      <c r="A400" s="135">
        <v>4</v>
      </c>
      <c r="B400" s="136">
        <v>14</v>
      </c>
      <c r="C400" s="59">
        <v>4820.5661469999995</v>
      </c>
    </row>
    <row r="401" spans="1:3" ht="15.75" customHeight="1">
      <c r="A401" s="135">
        <v>4</v>
      </c>
      <c r="B401" s="136">
        <v>15</v>
      </c>
      <c r="C401" s="59">
        <v>5445.6671589999996</v>
      </c>
    </row>
    <row r="402" spans="1:3" ht="15.75" customHeight="1">
      <c r="A402" s="135">
        <v>4</v>
      </c>
      <c r="B402" s="136">
        <v>16</v>
      </c>
      <c r="C402" s="59">
        <v>5445.6671589999996</v>
      </c>
    </row>
    <row r="403" spans="1:3" ht="15.75" customHeight="1">
      <c r="A403" s="135">
        <v>4</v>
      </c>
      <c r="B403" s="136">
        <v>17</v>
      </c>
      <c r="C403" s="59">
        <v>5445.6671589999996</v>
      </c>
    </row>
    <row r="404" spans="1:3" ht="15.75" customHeight="1">
      <c r="A404" s="135">
        <v>4</v>
      </c>
      <c r="B404" s="136">
        <v>18</v>
      </c>
      <c r="C404" s="59">
        <v>5445.6671589999996</v>
      </c>
    </row>
    <row r="405" spans="1:3" ht="15.75" customHeight="1">
      <c r="A405" s="135">
        <v>4</v>
      </c>
      <c r="B405" s="136">
        <v>19</v>
      </c>
      <c r="C405" s="59">
        <v>5445.6671589999996</v>
      </c>
    </row>
    <row r="406" spans="1:3" ht="15.75" customHeight="1">
      <c r="A406" s="135">
        <v>4</v>
      </c>
      <c r="B406" s="136">
        <v>20</v>
      </c>
      <c r="C406" s="59">
        <v>5604.5927309999997</v>
      </c>
    </row>
    <row r="407" spans="1:3" ht="15.75" customHeight="1">
      <c r="A407" s="135">
        <v>4</v>
      </c>
      <c r="B407" s="136">
        <v>21</v>
      </c>
      <c r="C407" s="59">
        <v>5604.5927309999997</v>
      </c>
    </row>
    <row r="408" spans="1:3" ht="15.75" customHeight="1">
      <c r="A408" s="135">
        <v>4</v>
      </c>
      <c r="B408" s="136">
        <v>22</v>
      </c>
      <c r="C408" s="59">
        <v>5604.5927309999997</v>
      </c>
    </row>
    <row r="409" spans="1:3" ht="15.75" customHeight="1">
      <c r="A409" s="135">
        <v>4</v>
      </c>
      <c r="B409" s="136">
        <v>23</v>
      </c>
      <c r="C409" s="59">
        <v>5604.5927309999997</v>
      </c>
    </row>
    <row r="410" spans="1:3" ht="15.75" customHeight="1">
      <c r="A410" s="135">
        <v>4</v>
      </c>
      <c r="B410" s="136">
        <v>24</v>
      </c>
      <c r="C410" s="59">
        <v>5604.5927309999997</v>
      </c>
    </row>
    <row r="411" spans="1:3" ht="15.75" customHeight="1">
      <c r="A411" s="135">
        <v>4</v>
      </c>
      <c r="B411" s="136">
        <v>25</v>
      </c>
      <c r="C411" s="59">
        <v>6030.5030980000001</v>
      </c>
    </row>
    <row r="412" spans="1:3" ht="15.75" customHeight="1">
      <c r="A412" s="135">
        <v>4</v>
      </c>
      <c r="B412" s="136">
        <v>26</v>
      </c>
      <c r="C412" s="59">
        <v>6030.5030980000001</v>
      </c>
    </row>
    <row r="413" spans="1:3" ht="15.75" customHeight="1">
      <c r="A413" s="135">
        <v>4</v>
      </c>
      <c r="B413" s="136">
        <v>27</v>
      </c>
      <c r="C413" s="59">
        <v>6030.5030980000001</v>
      </c>
    </row>
    <row r="414" spans="1:3" ht="15.75" customHeight="1">
      <c r="A414" s="135">
        <v>4</v>
      </c>
      <c r="B414" s="136">
        <v>28</v>
      </c>
      <c r="C414" s="59">
        <v>6030.5030980000001</v>
      </c>
    </row>
    <row r="415" spans="1:3" ht="15.75" customHeight="1">
      <c r="A415" s="135">
        <v>4</v>
      </c>
      <c r="B415" s="136">
        <v>29</v>
      </c>
      <c r="C415" s="59">
        <v>6030.5030980000001</v>
      </c>
    </row>
    <row r="416" spans="1:3" ht="15.75" customHeight="1">
      <c r="A416" s="135">
        <v>4</v>
      </c>
      <c r="B416" s="136">
        <v>30</v>
      </c>
      <c r="C416" s="59">
        <v>6428.7614560000002</v>
      </c>
    </row>
    <row r="417" spans="1:3" ht="15.75" customHeight="1">
      <c r="A417" s="135">
        <v>4</v>
      </c>
      <c r="B417" s="136">
        <v>31</v>
      </c>
      <c r="C417" s="59">
        <v>6428.7614560000002</v>
      </c>
    </row>
    <row r="418" spans="1:3" ht="15.75" customHeight="1">
      <c r="A418" s="135">
        <v>4</v>
      </c>
      <c r="B418" s="136">
        <v>32</v>
      </c>
      <c r="C418" s="59">
        <v>6428.7614560000002</v>
      </c>
    </row>
    <row r="419" spans="1:3" ht="15.75" customHeight="1">
      <c r="A419" s="135">
        <v>4</v>
      </c>
      <c r="B419" s="136">
        <v>33</v>
      </c>
      <c r="C419" s="59">
        <v>6428.7614560000002</v>
      </c>
    </row>
    <row r="420" spans="1:3" ht="15.75" customHeight="1">
      <c r="A420" s="135">
        <v>4</v>
      </c>
      <c r="B420" s="136">
        <v>34</v>
      </c>
      <c r="C420" s="59">
        <v>6428.7614560000002</v>
      </c>
    </row>
    <row r="421" spans="1:3" ht="15.75" customHeight="1">
      <c r="A421" s="135">
        <v>4</v>
      </c>
      <c r="B421" s="136">
        <v>35</v>
      </c>
      <c r="C421" s="59">
        <v>7037.3806649999997</v>
      </c>
    </row>
    <row r="422" spans="1:3" ht="15.75" customHeight="1">
      <c r="A422" s="135">
        <v>4</v>
      </c>
      <c r="B422" s="136">
        <v>36</v>
      </c>
      <c r="C422" s="59">
        <v>7037.3806649999997</v>
      </c>
    </row>
    <row r="423" spans="1:3" ht="15.75" customHeight="1">
      <c r="A423" s="135">
        <v>4</v>
      </c>
      <c r="B423" s="136">
        <v>37</v>
      </c>
      <c r="C423" s="59">
        <v>7037.3806649999997</v>
      </c>
    </row>
    <row r="424" spans="1:3" ht="15.75" customHeight="1">
      <c r="A424" s="135">
        <v>4</v>
      </c>
      <c r="B424" s="136">
        <v>38</v>
      </c>
      <c r="C424" s="59">
        <v>7037.3806649999997</v>
      </c>
    </row>
    <row r="425" spans="1:3" ht="15.75" customHeight="1">
      <c r="A425" s="135">
        <v>4</v>
      </c>
      <c r="B425" s="136">
        <v>39</v>
      </c>
      <c r="C425" s="59">
        <v>7037.3806649999997</v>
      </c>
    </row>
    <row r="426" spans="1:3" ht="15.75" customHeight="1">
      <c r="A426" s="135">
        <v>4</v>
      </c>
      <c r="B426" s="136">
        <v>40</v>
      </c>
      <c r="C426" s="59">
        <v>8200.8094600000004</v>
      </c>
    </row>
    <row r="427" spans="1:3" ht="15.75" customHeight="1">
      <c r="A427" s="135">
        <v>4</v>
      </c>
      <c r="B427" s="136">
        <v>41</v>
      </c>
      <c r="C427" s="59">
        <v>8200.8094600000004</v>
      </c>
    </row>
    <row r="428" spans="1:3" ht="15.75" customHeight="1">
      <c r="A428" s="135">
        <v>4</v>
      </c>
      <c r="B428" s="136">
        <v>42</v>
      </c>
      <c r="C428" s="59">
        <v>8200.8094600000004</v>
      </c>
    </row>
    <row r="429" spans="1:3" ht="15.75" customHeight="1">
      <c r="A429" s="135">
        <v>4</v>
      </c>
      <c r="B429" s="136">
        <v>43</v>
      </c>
      <c r="C429" s="59">
        <v>8200.8094600000004</v>
      </c>
    </row>
    <row r="430" spans="1:3" ht="15.75" customHeight="1">
      <c r="A430" s="135">
        <v>4</v>
      </c>
      <c r="B430" s="136">
        <v>44</v>
      </c>
      <c r="C430" s="59">
        <v>8200.8094600000004</v>
      </c>
    </row>
    <row r="431" spans="1:3" ht="15.75" customHeight="1">
      <c r="A431" s="135">
        <v>4</v>
      </c>
      <c r="B431" s="136">
        <v>45</v>
      </c>
      <c r="C431" s="59">
        <v>9294.1742310000009</v>
      </c>
    </row>
    <row r="432" spans="1:3" ht="15.75" customHeight="1">
      <c r="A432" s="135">
        <v>4</v>
      </c>
      <c r="B432" s="136">
        <v>46</v>
      </c>
      <c r="C432" s="59">
        <v>9294.1742310000009</v>
      </c>
    </row>
    <row r="433" spans="1:3" ht="15.75" customHeight="1">
      <c r="A433" s="135">
        <v>4</v>
      </c>
      <c r="B433" s="136">
        <v>47</v>
      </c>
      <c r="C433" s="59">
        <v>9294.1742310000009</v>
      </c>
    </row>
    <row r="434" spans="1:3" ht="15.75" customHeight="1">
      <c r="A434" s="135">
        <v>4</v>
      </c>
      <c r="B434" s="136">
        <v>48</v>
      </c>
      <c r="C434" s="59">
        <v>9294.1742310000009</v>
      </c>
    </row>
    <row r="435" spans="1:3" ht="15.75" customHeight="1">
      <c r="A435" s="135">
        <v>4</v>
      </c>
      <c r="B435" s="136">
        <v>49</v>
      </c>
      <c r="C435" s="59">
        <v>9294.1742310000009</v>
      </c>
    </row>
    <row r="436" spans="1:3" ht="15.75" customHeight="1">
      <c r="A436" s="135">
        <v>4</v>
      </c>
      <c r="B436" s="136">
        <v>50</v>
      </c>
      <c r="C436" s="59">
        <v>9284.6408210000009</v>
      </c>
    </row>
    <row r="437" spans="1:3" ht="15.75" customHeight="1">
      <c r="A437" s="135">
        <v>4</v>
      </c>
      <c r="B437" s="136">
        <v>51</v>
      </c>
      <c r="C437" s="59">
        <v>9284.6408210000009</v>
      </c>
    </row>
    <row r="438" spans="1:3" ht="15.75" customHeight="1">
      <c r="A438" s="135">
        <v>4</v>
      </c>
      <c r="B438" s="136">
        <v>52</v>
      </c>
      <c r="C438" s="59">
        <v>9284.6408210000009</v>
      </c>
    </row>
    <row r="439" spans="1:3" ht="15.75" customHeight="1">
      <c r="A439" s="135">
        <v>4</v>
      </c>
      <c r="B439" s="136">
        <v>53</v>
      </c>
      <c r="C439" s="59">
        <v>9284.6408210000009</v>
      </c>
    </row>
    <row r="440" spans="1:3" ht="15.75" customHeight="1">
      <c r="A440" s="135">
        <v>4</v>
      </c>
      <c r="B440" s="136">
        <v>54</v>
      </c>
      <c r="C440" s="59">
        <v>9284.6408210000009</v>
      </c>
    </row>
    <row r="441" spans="1:3" ht="15.75" customHeight="1">
      <c r="A441" s="135">
        <v>4</v>
      </c>
      <c r="B441" s="136">
        <v>55</v>
      </c>
      <c r="C441" s="59">
        <v>8642.7371710000007</v>
      </c>
    </row>
    <row r="442" spans="1:3" ht="15.75" customHeight="1">
      <c r="A442" s="135">
        <v>4</v>
      </c>
      <c r="B442" s="136">
        <v>56</v>
      </c>
      <c r="C442" s="59">
        <v>8642.7371710000007</v>
      </c>
    </row>
    <row r="443" spans="1:3" ht="15.75" customHeight="1">
      <c r="A443" s="135">
        <v>4</v>
      </c>
      <c r="B443" s="136">
        <v>57</v>
      </c>
      <c r="C443" s="59">
        <v>8642.7371710000007</v>
      </c>
    </row>
    <row r="444" spans="1:3" ht="15.75" customHeight="1">
      <c r="A444" s="135">
        <v>4</v>
      </c>
      <c r="B444" s="136">
        <v>58</v>
      </c>
      <c r="C444" s="59">
        <v>8642.7371710000007</v>
      </c>
    </row>
    <row r="445" spans="1:3" ht="15.75" customHeight="1">
      <c r="A445" s="135">
        <v>4</v>
      </c>
      <c r="B445" s="136">
        <v>59</v>
      </c>
      <c r="C445" s="59">
        <v>8642.7371710000007</v>
      </c>
    </row>
    <row r="446" spans="1:3" ht="15.75" customHeight="1">
      <c r="A446" s="135">
        <v>4</v>
      </c>
      <c r="B446" s="136">
        <v>60</v>
      </c>
      <c r="C446" s="59">
        <v>7316.2770090000004</v>
      </c>
    </row>
    <row r="447" spans="1:3" ht="15.75" customHeight="1">
      <c r="A447" s="135">
        <v>4</v>
      </c>
      <c r="B447" s="136">
        <v>61</v>
      </c>
      <c r="C447" s="59">
        <v>7316.2770090000004</v>
      </c>
    </row>
    <row r="448" spans="1:3" ht="15.75" customHeight="1">
      <c r="A448" s="135">
        <v>4</v>
      </c>
      <c r="B448" s="136">
        <v>62</v>
      </c>
      <c r="C448" s="59">
        <v>7316.2770090000004</v>
      </c>
    </row>
    <row r="449" spans="1:3" ht="15.75" customHeight="1">
      <c r="A449" s="135">
        <v>4</v>
      </c>
      <c r="B449" s="136">
        <v>63</v>
      </c>
      <c r="C449" s="59">
        <v>7316.2770090000004</v>
      </c>
    </row>
    <row r="450" spans="1:3" ht="15.75" customHeight="1">
      <c r="A450" s="135">
        <v>4</v>
      </c>
      <c r="B450" s="136">
        <v>64</v>
      </c>
      <c r="C450" s="59">
        <v>7316.2770090000004</v>
      </c>
    </row>
    <row r="451" spans="1:3" ht="15.75" customHeight="1">
      <c r="A451" s="135">
        <v>4</v>
      </c>
      <c r="B451" s="136">
        <v>65</v>
      </c>
      <c r="C451" s="59">
        <v>6565.4049489999998</v>
      </c>
    </row>
    <row r="452" spans="1:3" ht="15.75" customHeight="1">
      <c r="A452" s="135">
        <v>4</v>
      </c>
      <c r="B452" s="136">
        <v>66</v>
      </c>
      <c r="C452" s="59">
        <v>6565.4049489999998</v>
      </c>
    </row>
    <row r="453" spans="1:3" ht="15.75" customHeight="1">
      <c r="A453" s="135">
        <v>4</v>
      </c>
      <c r="B453" s="136">
        <v>67</v>
      </c>
      <c r="C453" s="59">
        <v>6565.4049489999998</v>
      </c>
    </row>
    <row r="454" spans="1:3" ht="15.75" customHeight="1">
      <c r="A454" s="135">
        <v>4</v>
      </c>
      <c r="B454" s="136">
        <v>68</v>
      </c>
      <c r="C454" s="59">
        <v>6565.4049489999998</v>
      </c>
    </row>
    <row r="455" spans="1:3" ht="15.75" customHeight="1">
      <c r="A455" s="135">
        <v>4</v>
      </c>
      <c r="B455" s="136">
        <v>69</v>
      </c>
      <c r="C455" s="59">
        <v>6565.4049489999998</v>
      </c>
    </row>
    <row r="456" spans="1:3" ht="15.75" customHeight="1">
      <c r="A456" s="135">
        <v>4</v>
      </c>
      <c r="B456" s="136">
        <v>70</v>
      </c>
      <c r="C456" s="59">
        <v>6178.2048430000004</v>
      </c>
    </row>
    <row r="457" spans="1:3" ht="15.75" customHeight="1">
      <c r="A457" s="135">
        <v>4</v>
      </c>
      <c r="B457" s="136">
        <v>71</v>
      </c>
      <c r="C457" s="59">
        <v>6178.2048430000004</v>
      </c>
    </row>
    <row r="458" spans="1:3" ht="15.75" customHeight="1">
      <c r="A458" s="135">
        <v>4</v>
      </c>
      <c r="B458" s="136">
        <v>72</v>
      </c>
      <c r="C458" s="59">
        <v>6178.2048430000004</v>
      </c>
    </row>
    <row r="459" spans="1:3" ht="15.75" customHeight="1">
      <c r="A459" s="135">
        <v>4</v>
      </c>
      <c r="B459" s="136">
        <v>73</v>
      </c>
      <c r="C459" s="59">
        <v>6178.2048430000004</v>
      </c>
    </row>
    <row r="460" spans="1:3" ht="15.75" customHeight="1">
      <c r="A460" s="135">
        <v>4</v>
      </c>
      <c r="B460" s="136">
        <v>74</v>
      </c>
      <c r="C460" s="59">
        <v>6178.2048430000004</v>
      </c>
    </row>
    <row r="461" spans="1:3" ht="15.75" customHeight="1">
      <c r="A461" s="135">
        <v>4</v>
      </c>
      <c r="B461" s="136">
        <v>75</v>
      </c>
      <c r="C461" s="59">
        <v>4850.2353009999997</v>
      </c>
    </row>
    <row r="462" spans="1:3" ht="15.75" customHeight="1">
      <c r="A462" s="135">
        <v>4</v>
      </c>
      <c r="B462" s="136">
        <v>76</v>
      </c>
      <c r="C462" s="59">
        <v>4850.2353009999997</v>
      </c>
    </row>
    <row r="463" spans="1:3" ht="15.75" customHeight="1">
      <c r="A463" s="135">
        <v>4</v>
      </c>
      <c r="B463" s="136">
        <v>77</v>
      </c>
      <c r="C463" s="59">
        <v>4850.2353009999997</v>
      </c>
    </row>
    <row r="464" spans="1:3" ht="15.75" customHeight="1">
      <c r="A464" s="135">
        <v>4</v>
      </c>
      <c r="B464" s="136">
        <v>78</v>
      </c>
      <c r="C464" s="59">
        <v>4850.2353009999997</v>
      </c>
    </row>
    <row r="465" spans="1:3" ht="15.75" customHeight="1">
      <c r="A465" s="135">
        <v>4</v>
      </c>
      <c r="B465" s="136">
        <v>79</v>
      </c>
      <c r="C465" s="59">
        <v>4850.2353009999997</v>
      </c>
    </row>
    <row r="466" spans="1:3" ht="15.75" customHeight="1">
      <c r="A466" s="135">
        <v>4</v>
      </c>
      <c r="B466" s="136">
        <v>80</v>
      </c>
      <c r="C466" s="59">
        <v>4225.3951360000001</v>
      </c>
    </row>
    <row r="467" spans="1:3" ht="15.75" customHeight="1">
      <c r="A467" s="135">
        <v>4</v>
      </c>
      <c r="B467" s="136">
        <v>81</v>
      </c>
      <c r="C467" s="59">
        <v>4225.3951360000001</v>
      </c>
    </row>
    <row r="468" spans="1:3" ht="15.75" customHeight="1">
      <c r="A468" s="135">
        <v>4</v>
      </c>
      <c r="B468" s="136">
        <v>82</v>
      </c>
      <c r="C468" s="59">
        <v>4225.3951360000001</v>
      </c>
    </row>
    <row r="469" spans="1:3" ht="15.75" customHeight="1">
      <c r="A469" s="135">
        <v>4</v>
      </c>
      <c r="B469" s="136">
        <v>83</v>
      </c>
      <c r="C469" s="59">
        <v>4225.3951360000001</v>
      </c>
    </row>
    <row r="470" spans="1:3" ht="15.75" customHeight="1">
      <c r="A470" s="135">
        <v>4</v>
      </c>
      <c r="B470" s="136">
        <v>84</v>
      </c>
      <c r="C470" s="59">
        <v>4225.3951360000001</v>
      </c>
    </row>
    <row r="471" spans="1:3" ht="15.75" customHeight="1">
      <c r="A471" s="135">
        <v>4</v>
      </c>
      <c r="B471" s="136">
        <v>85</v>
      </c>
      <c r="C471" s="59">
        <v>2513.404849</v>
      </c>
    </row>
    <row r="472" spans="1:3" ht="15.75" customHeight="1">
      <c r="A472" s="135">
        <v>4</v>
      </c>
      <c r="B472" s="136">
        <v>86</v>
      </c>
      <c r="C472" s="59">
        <v>2513.404849</v>
      </c>
    </row>
    <row r="473" spans="1:3" ht="15.75" customHeight="1">
      <c r="A473" s="135">
        <v>4</v>
      </c>
      <c r="B473" s="136">
        <v>87</v>
      </c>
      <c r="C473" s="59">
        <v>2513.404849</v>
      </c>
    </row>
    <row r="474" spans="1:3" ht="15.75" customHeight="1">
      <c r="A474" s="135">
        <v>4</v>
      </c>
      <c r="B474" s="136">
        <v>88</v>
      </c>
      <c r="C474" s="59">
        <v>2513.404849</v>
      </c>
    </row>
    <row r="475" spans="1:3" ht="15.75" customHeight="1">
      <c r="A475" s="135">
        <v>4</v>
      </c>
      <c r="B475" s="136">
        <v>89</v>
      </c>
      <c r="C475" s="59">
        <v>2513.404849</v>
      </c>
    </row>
    <row r="476" spans="1:3" ht="15.75" customHeight="1">
      <c r="A476" s="135">
        <v>4</v>
      </c>
      <c r="B476" s="136">
        <v>90</v>
      </c>
      <c r="C476" s="59">
        <v>1179.4983930000001</v>
      </c>
    </row>
    <row r="477" spans="1:3" ht="15.75" customHeight="1">
      <c r="A477" s="135">
        <v>4</v>
      </c>
      <c r="B477" s="136">
        <v>91</v>
      </c>
      <c r="C477" s="59">
        <v>1179.4983930000001</v>
      </c>
    </row>
    <row r="478" spans="1:3" ht="15.75" customHeight="1">
      <c r="A478" s="135">
        <v>4</v>
      </c>
      <c r="B478" s="136">
        <v>92</v>
      </c>
      <c r="C478" s="59">
        <v>1179.4983930000001</v>
      </c>
    </row>
    <row r="479" spans="1:3" ht="15.75" customHeight="1">
      <c r="A479" s="135">
        <v>4</v>
      </c>
      <c r="B479" s="136">
        <v>93</v>
      </c>
      <c r="C479" s="59">
        <v>1179.4983930000001</v>
      </c>
    </row>
    <row r="480" spans="1:3" ht="15.75" customHeight="1">
      <c r="A480" s="135">
        <v>4</v>
      </c>
      <c r="B480" s="136">
        <v>94</v>
      </c>
      <c r="C480" s="59">
        <v>1179.4983930000001</v>
      </c>
    </row>
    <row r="481" spans="1:3" ht="15.75" customHeight="1">
      <c r="A481" s="135">
        <v>4</v>
      </c>
      <c r="B481" s="136">
        <v>95</v>
      </c>
      <c r="C481" s="59">
        <v>350.15896909999998</v>
      </c>
    </row>
    <row r="482" spans="1:3" ht="15.75" customHeight="1">
      <c r="A482" s="135">
        <v>4</v>
      </c>
      <c r="B482" s="136">
        <v>96</v>
      </c>
      <c r="C482" s="59">
        <v>350.15896909999998</v>
      </c>
    </row>
    <row r="483" spans="1:3" ht="15.75" customHeight="1">
      <c r="A483" s="135">
        <v>4</v>
      </c>
      <c r="B483" s="136">
        <v>97</v>
      </c>
      <c r="C483" s="59">
        <v>350.15896909999998</v>
      </c>
    </row>
    <row r="484" spans="1:3" ht="15.75" customHeight="1">
      <c r="A484" s="135">
        <v>4</v>
      </c>
      <c r="B484" s="136">
        <v>98</v>
      </c>
      <c r="C484" s="59">
        <v>350.15896909999998</v>
      </c>
    </row>
    <row r="485" spans="1:3" ht="15.75" customHeight="1">
      <c r="A485" s="135">
        <v>4</v>
      </c>
      <c r="B485" s="136">
        <v>99</v>
      </c>
      <c r="C485" s="59">
        <v>350.15896909999998</v>
      </c>
    </row>
    <row r="486" spans="1:3" ht="15.75" customHeight="1">
      <c r="A486" s="135">
        <v>4</v>
      </c>
      <c r="B486" s="136">
        <v>100</v>
      </c>
      <c r="C486" s="59">
        <v>14.835779949999999</v>
      </c>
    </row>
    <row r="487" spans="1:3" ht="15.75" customHeight="1">
      <c r="A487" s="135">
        <v>4</v>
      </c>
      <c r="B487" s="136">
        <v>101</v>
      </c>
      <c r="C487" s="59">
        <v>14.835779949999999</v>
      </c>
    </row>
    <row r="488" spans="1:3" ht="15.75" customHeight="1">
      <c r="A488" s="135">
        <v>4</v>
      </c>
      <c r="B488" s="136">
        <v>102</v>
      </c>
      <c r="C488" s="59">
        <v>14.835779949999999</v>
      </c>
    </row>
    <row r="489" spans="1:3" ht="15.75" customHeight="1">
      <c r="A489" s="135">
        <v>4</v>
      </c>
      <c r="B489" s="136">
        <v>103</v>
      </c>
      <c r="C489" s="59">
        <v>14.835779949999999</v>
      </c>
    </row>
    <row r="490" spans="1:3" ht="15.75" customHeight="1">
      <c r="A490" s="135">
        <v>4</v>
      </c>
      <c r="B490" s="136">
        <v>104</v>
      </c>
      <c r="C490" s="59">
        <v>14.835779949999999</v>
      </c>
    </row>
    <row r="491" spans="1:3" ht="15.75" customHeight="1">
      <c r="A491" s="135">
        <v>4</v>
      </c>
      <c r="B491" s="136">
        <v>105</v>
      </c>
      <c r="C491" s="59">
        <v>14.835779949999999</v>
      </c>
    </row>
    <row r="492" spans="1:3" ht="15.75" customHeight="1">
      <c r="A492" s="135">
        <v>4</v>
      </c>
      <c r="B492" s="136">
        <v>106</v>
      </c>
      <c r="C492" s="59">
        <v>14.835779949999999</v>
      </c>
    </row>
    <row r="493" spans="1:3" ht="15.75" customHeight="1">
      <c r="A493" s="135">
        <v>4</v>
      </c>
      <c r="B493" s="136">
        <v>107</v>
      </c>
      <c r="C493" s="59">
        <v>14.835779949999999</v>
      </c>
    </row>
    <row r="494" spans="1:3" ht="15.75" customHeight="1">
      <c r="A494" s="135">
        <v>4</v>
      </c>
      <c r="B494" s="136">
        <v>108</v>
      </c>
      <c r="C494" s="59">
        <v>14.835779949999999</v>
      </c>
    </row>
    <row r="495" spans="1:3" ht="15.75" customHeight="1">
      <c r="A495" s="135">
        <v>4</v>
      </c>
      <c r="B495" s="136">
        <v>109</v>
      </c>
      <c r="C495" s="59">
        <v>14.835779949999999</v>
      </c>
    </row>
    <row r="496" spans="1:3" ht="15.75" customHeight="1">
      <c r="A496" s="135">
        <v>4</v>
      </c>
      <c r="B496" s="136">
        <v>110</v>
      </c>
      <c r="C496" s="59">
        <v>14.835779949999999</v>
      </c>
    </row>
    <row r="497" spans="1:3" ht="15.75" customHeight="1">
      <c r="A497" s="135">
        <v>5</v>
      </c>
      <c r="B497" s="136">
        <v>0</v>
      </c>
      <c r="C497" s="59">
        <v>15362.140359999999</v>
      </c>
    </row>
    <row r="498" spans="1:3" ht="15.75" customHeight="1">
      <c r="A498" s="135">
        <v>5</v>
      </c>
      <c r="B498" s="136">
        <v>1</v>
      </c>
      <c r="C498" s="59">
        <v>15362.140359999999</v>
      </c>
    </row>
    <row r="499" spans="1:3" ht="15.75" customHeight="1">
      <c r="A499" s="135">
        <v>5</v>
      </c>
      <c r="B499" s="136">
        <v>2</v>
      </c>
      <c r="C499" s="59">
        <v>15362.140359999999</v>
      </c>
    </row>
    <row r="500" spans="1:3" ht="15.75" customHeight="1">
      <c r="A500" s="135">
        <v>5</v>
      </c>
      <c r="B500" s="136">
        <v>3</v>
      </c>
      <c r="C500" s="59">
        <v>15362.140359999999</v>
      </c>
    </row>
    <row r="501" spans="1:3" ht="15.75" customHeight="1">
      <c r="A501" s="135">
        <v>5</v>
      </c>
      <c r="B501" s="136">
        <v>4</v>
      </c>
      <c r="C501" s="59">
        <v>15362.140359999999</v>
      </c>
    </row>
    <row r="502" spans="1:3" ht="15.75" customHeight="1">
      <c r="A502" s="135">
        <v>5</v>
      </c>
      <c r="B502" s="136">
        <v>5</v>
      </c>
      <c r="C502" s="59">
        <v>17544.625660000002</v>
      </c>
    </row>
    <row r="503" spans="1:3" ht="15.75" customHeight="1">
      <c r="A503" s="135">
        <v>5</v>
      </c>
      <c r="B503" s="136">
        <v>6</v>
      </c>
      <c r="C503" s="59">
        <v>17544.625660000002</v>
      </c>
    </row>
    <row r="504" spans="1:3" ht="15.75" customHeight="1">
      <c r="A504" s="135">
        <v>5</v>
      </c>
      <c r="B504" s="136">
        <v>7</v>
      </c>
      <c r="C504" s="59">
        <v>17544.625660000002</v>
      </c>
    </row>
    <row r="505" spans="1:3" ht="15.75" customHeight="1">
      <c r="A505" s="135">
        <v>5</v>
      </c>
      <c r="B505" s="136">
        <v>8</v>
      </c>
      <c r="C505" s="59">
        <v>17544.625660000002</v>
      </c>
    </row>
    <row r="506" spans="1:3" ht="15.75" customHeight="1">
      <c r="A506" s="135">
        <v>5</v>
      </c>
      <c r="B506" s="136">
        <v>9</v>
      </c>
      <c r="C506" s="59">
        <v>17544.625660000002</v>
      </c>
    </row>
    <row r="507" spans="1:3" ht="15.75" customHeight="1">
      <c r="A507" s="135">
        <v>5</v>
      </c>
      <c r="B507" s="136">
        <v>10</v>
      </c>
      <c r="C507" s="59">
        <v>18497.49238</v>
      </c>
    </row>
    <row r="508" spans="1:3" ht="15.75" customHeight="1">
      <c r="A508" s="135">
        <v>5</v>
      </c>
      <c r="B508" s="136">
        <v>11</v>
      </c>
      <c r="C508" s="59">
        <v>18497.49238</v>
      </c>
    </row>
    <row r="509" spans="1:3" ht="15.75" customHeight="1">
      <c r="A509" s="135">
        <v>5</v>
      </c>
      <c r="B509" s="136">
        <v>12</v>
      </c>
      <c r="C509" s="59">
        <v>18497.49238</v>
      </c>
    </row>
    <row r="510" spans="1:3" ht="15.75" customHeight="1">
      <c r="A510" s="135">
        <v>5</v>
      </c>
      <c r="B510" s="136">
        <v>13</v>
      </c>
      <c r="C510" s="59">
        <v>18497.49238</v>
      </c>
    </row>
    <row r="511" spans="1:3" ht="15.75" customHeight="1">
      <c r="A511" s="135">
        <v>5</v>
      </c>
      <c r="B511" s="136">
        <v>14</v>
      </c>
      <c r="C511" s="59">
        <v>18497.49238</v>
      </c>
    </row>
    <row r="512" spans="1:3" ht="15.75" customHeight="1">
      <c r="A512" s="135">
        <v>5</v>
      </c>
      <c r="B512" s="136">
        <v>15</v>
      </c>
      <c r="C512" s="59">
        <v>18751.367760000001</v>
      </c>
    </row>
    <row r="513" spans="1:3" ht="15.75" customHeight="1">
      <c r="A513" s="135">
        <v>5</v>
      </c>
      <c r="B513" s="136">
        <v>16</v>
      </c>
      <c r="C513" s="59">
        <v>18751.367760000001</v>
      </c>
    </row>
    <row r="514" spans="1:3" ht="15.75" customHeight="1">
      <c r="A514" s="135">
        <v>5</v>
      </c>
      <c r="B514" s="136">
        <v>17</v>
      </c>
      <c r="C514" s="59">
        <v>18751.367760000001</v>
      </c>
    </row>
    <row r="515" spans="1:3" ht="15.75" customHeight="1">
      <c r="A515" s="135">
        <v>5</v>
      </c>
      <c r="B515" s="136">
        <v>18</v>
      </c>
      <c r="C515" s="59">
        <v>18751.367760000001</v>
      </c>
    </row>
    <row r="516" spans="1:3" ht="15.75" customHeight="1">
      <c r="A516" s="135">
        <v>5</v>
      </c>
      <c r="B516" s="136">
        <v>19</v>
      </c>
      <c r="C516" s="59">
        <v>18751.367760000001</v>
      </c>
    </row>
    <row r="517" spans="1:3" ht="15.75" customHeight="1">
      <c r="A517" s="135">
        <v>5</v>
      </c>
      <c r="B517" s="136">
        <v>20</v>
      </c>
      <c r="C517" s="59">
        <v>19298.605</v>
      </c>
    </row>
    <row r="518" spans="1:3" ht="15.75" customHeight="1">
      <c r="A518" s="135">
        <v>5</v>
      </c>
      <c r="B518" s="136">
        <v>21</v>
      </c>
      <c r="C518" s="59">
        <v>19298.605</v>
      </c>
    </row>
    <row r="519" spans="1:3" ht="15.75" customHeight="1">
      <c r="A519" s="135">
        <v>5</v>
      </c>
      <c r="B519" s="136">
        <v>22</v>
      </c>
      <c r="C519" s="59">
        <v>19298.605</v>
      </c>
    </row>
    <row r="520" spans="1:3" ht="15.75" customHeight="1">
      <c r="A520" s="135">
        <v>5</v>
      </c>
      <c r="B520" s="136">
        <v>23</v>
      </c>
      <c r="C520" s="59">
        <v>19298.605</v>
      </c>
    </row>
    <row r="521" spans="1:3" ht="15.75" customHeight="1">
      <c r="A521" s="135">
        <v>5</v>
      </c>
      <c r="B521" s="136">
        <v>24</v>
      </c>
      <c r="C521" s="59">
        <v>19298.605</v>
      </c>
    </row>
    <row r="522" spans="1:3" ht="15.75" customHeight="1">
      <c r="A522" s="135">
        <v>5</v>
      </c>
      <c r="B522" s="136">
        <v>25</v>
      </c>
      <c r="C522" s="59">
        <v>20765.165789999999</v>
      </c>
    </row>
    <row r="523" spans="1:3" ht="15.75" customHeight="1">
      <c r="A523" s="135">
        <v>5</v>
      </c>
      <c r="B523" s="136">
        <v>26</v>
      </c>
      <c r="C523" s="59">
        <v>20765.165789999999</v>
      </c>
    </row>
    <row r="524" spans="1:3" ht="15.75" customHeight="1">
      <c r="A524" s="135">
        <v>5</v>
      </c>
      <c r="B524" s="136">
        <v>27</v>
      </c>
      <c r="C524" s="59">
        <v>20765.165789999999</v>
      </c>
    </row>
    <row r="525" spans="1:3" ht="15.75" customHeight="1">
      <c r="A525" s="135">
        <v>5</v>
      </c>
      <c r="B525" s="136">
        <v>28</v>
      </c>
      <c r="C525" s="59">
        <v>20765.165789999999</v>
      </c>
    </row>
    <row r="526" spans="1:3" ht="15.75" customHeight="1">
      <c r="A526" s="135">
        <v>5</v>
      </c>
      <c r="B526" s="136">
        <v>29</v>
      </c>
      <c r="C526" s="59">
        <v>20765.165789999999</v>
      </c>
    </row>
    <row r="527" spans="1:3" ht="15.75" customHeight="1">
      <c r="A527" s="135">
        <v>5</v>
      </c>
      <c r="B527" s="136">
        <v>30</v>
      </c>
      <c r="C527" s="59">
        <v>22136.510880000002</v>
      </c>
    </row>
    <row r="528" spans="1:3" ht="15.75" customHeight="1">
      <c r="A528" s="135">
        <v>5</v>
      </c>
      <c r="B528" s="136">
        <v>31</v>
      </c>
      <c r="C528" s="59">
        <v>22136.510880000002</v>
      </c>
    </row>
    <row r="529" spans="1:3" ht="15.75" customHeight="1">
      <c r="A529" s="135">
        <v>5</v>
      </c>
      <c r="B529" s="136">
        <v>32</v>
      </c>
      <c r="C529" s="59">
        <v>22136.510880000002</v>
      </c>
    </row>
    <row r="530" spans="1:3" ht="15.75" customHeight="1">
      <c r="A530" s="135">
        <v>5</v>
      </c>
      <c r="B530" s="136">
        <v>33</v>
      </c>
      <c r="C530" s="59">
        <v>22136.510880000002</v>
      </c>
    </row>
    <row r="531" spans="1:3" ht="15.75" customHeight="1">
      <c r="A531" s="135">
        <v>5</v>
      </c>
      <c r="B531" s="136">
        <v>34</v>
      </c>
      <c r="C531" s="59">
        <v>22136.510880000002</v>
      </c>
    </row>
    <row r="532" spans="1:3" ht="15.75" customHeight="1">
      <c r="A532" s="135">
        <v>5</v>
      </c>
      <c r="B532" s="136">
        <v>35</v>
      </c>
      <c r="C532" s="59">
        <v>24232.203160000001</v>
      </c>
    </row>
    <row r="533" spans="1:3" ht="15.75" customHeight="1">
      <c r="A533" s="135">
        <v>5</v>
      </c>
      <c r="B533" s="136">
        <v>36</v>
      </c>
      <c r="C533" s="59">
        <v>24232.203160000001</v>
      </c>
    </row>
    <row r="534" spans="1:3" ht="15.75" customHeight="1">
      <c r="A534" s="135">
        <v>5</v>
      </c>
      <c r="B534" s="136">
        <v>37</v>
      </c>
      <c r="C534" s="59">
        <v>24232.203160000001</v>
      </c>
    </row>
    <row r="535" spans="1:3" ht="15.75" customHeight="1">
      <c r="A535" s="135">
        <v>5</v>
      </c>
      <c r="B535" s="136">
        <v>38</v>
      </c>
      <c r="C535" s="59">
        <v>24232.203160000001</v>
      </c>
    </row>
    <row r="536" spans="1:3" ht="15.75" customHeight="1">
      <c r="A536" s="135">
        <v>5</v>
      </c>
      <c r="B536" s="136">
        <v>39</v>
      </c>
      <c r="C536" s="59">
        <v>24232.203160000001</v>
      </c>
    </row>
    <row r="537" spans="1:3" ht="15.75" customHeight="1">
      <c r="A537" s="135">
        <v>5</v>
      </c>
      <c r="B537" s="136">
        <v>40</v>
      </c>
      <c r="C537" s="59">
        <v>28238.302049999998</v>
      </c>
    </row>
    <row r="538" spans="1:3" ht="15.75" customHeight="1">
      <c r="A538" s="135">
        <v>5</v>
      </c>
      <c r="B538" s="136">
        <v>41</v>
      </c>
      <c r="C538" s="59">
        <v>28238.302049999998</v>
      </c>
    </row>
    <row r="539" spans="1:3" ht="15.75" customHeight="1">
      <c r="A539" s="135">
        <v>5</v>
      </c>
      <c r="B539" s="136">
        <v>42</v>
      </c>
      <c r="C539" s="59">
        <v>28238.302049999998</v>
      </c>
    </row>
    <row r="540" spans="1:3" ht="15.75" customHeight="1">
      <c r="A540" s="135">
        <v>5</v>
      </c>
      <c r="B540" s="136">
        <v>43</v>
      </c>
      <c r="C540" s="59">
        <v>28238.302049999998</v>
      </c>
    </row>
    <row r="541" spans="1:3" ht="15.75" customHeight="1">
      <c r="A541" s="135">
        <v>5</v>
      </c>
      <c r="B541" s="136">
        <v>44</v>
      </c>
      <c r="C541" s="59">
        <v>28238.302049999998</v>
      </c>
    </row>
    <row r="542" spans="1:3" ht="15.75" customHeight="1">
      <c r="A542" s="135">
        <v>5</v>
      </c>
      <c r="B542" s="136">
        <v>45</v>
      </c>
      <c r="C542" s="59">
        <v>32003.14561</v>
      </c>
    </row>
    <row r="543" spans="1:3" ht="15.75" customHeight="1">
      <c r="A543" s="135">
        <v>5</v>
      </c>
      <c r="B543" s="136">
        <v>46</v>
      </c>
      <c r="C543" s="59">
        <v>32003.14561</v>
      </c>
    </row>
    <row r="544" spans="1:3" ht="15.75" customHeight="1">
      <c r="A544" s="135">
        <v>5</v>
      </c>
      <c r="B544" s="136">
        <v>47</v>
      </c>
      <c r="C544" s="59">
        <v>32003.14561</v>
      </c>
    </row>
    <row r="545" spans="1:3" ht="15.75" customHeight="1">
      <c r="A545" s="135">
        <v>5</v>
      </c>
      <c r="B545" s="136">
        <v>48</v>
      </c>
      <c r="C545" s="59">
        <v>32003.14561</v>
      </c>
    </row>
    <row r="546" spans="1:3" ht="15.75" customHeight="1">
      <c r="A546" s="135">
        <v>5</v>
      </c>
      <c r="B546" s="136">
        <v>49</v>
      </c>
      <c r="C546" s="59">
        <v>32003.14561</v>
      </c>
    </row>
    <row r="547" spans="1:3" ht="15.75" customHeight="1">
      <c r="A547" s="135">
        <v>5</v>
      </c>
      <c r="B547" s="136">
        <v>50</v>
      </c>
      <c r="C547" s="59">
        <v>31970.31869</v>
      </c>
    </row>
    <row r="548" spans="1:3" ht="15.75" customHeight="1">
      <c r="A548" s="135">
        <v>5</v>
      </c>
      <c r="B548" s="136">
        <v>51</v>
      </c>
      <c r="C548" s="59">
        <v>31970.31869</v>
      </c>
    </row>
    <row r="549" spans="1:3" ht="15.75" customHeight="1">
      <c r="A549" s="135">
        <v>5</v>
      </c>
      <c r="B549" s="136">
        <v>52</v>
      </c>
      <c r="C549" s="59">
        <v>31970.31869</v>
      </c>
    </row>
    <row r="550" spans="1:3" ht="15.75" customHeight="1">
      <c r="A550" s="135">
        <v>5</v>
      </c>
      <c r="B550" s="136">
        <v>53</v>
      </c>
      <c r="C550" s="59">
        <v>31970.31869</v>
      </c>
    </row>
    <row r="551" spans="1:3" ht="15.75" customHeight="1">
      <c r="A551" s="135">
        <v>5</v>
      </c>
      <c r="B551" s="136">
        <v>54</v>
      </c>
      <c r="C551" s="59">
        <v>31970.31869</v>
      </c>
    </row>
    <row r="552" spans="1:3" ht="15.75" customHeight="1">
      <c r="A552" s="135">
        <v>5</v>
      </c>
      <c r="B552" s="136">
        <v>55</v>
      </c>
      <c r="C552" s="59">
        <v>29760.016250000001</v>
      </c>
    </row>
    <row r="553" spans="1:3" ht="15.75" customHeight="1">
      <c r="A553" s="135">
        <v>5</v>
      </c>
      <c r="B553" s="136">
        <v>56</v>
      </c>
      <c r="C553" s="59">
        <v>29760.016250000001</v>
      </c>
    </row>
    <row r="554" spans="1:3" ht="15.75" customHeight="1">
      <c r="A554" s="135">
        <v>5</v>
      </c>
      <c r="B554" s="136">
        <v>57</v>
      </c>
      <c r="C554" s="59">
        <v>29760.016250000001</v>
      </c>
    </row>
    <row r="555" spans="1:3" ht="15.75" customHeight="1">
      <c r="A555" s="135">
        <v>5</v>
      </c>
      <c r="B555" s="136">
        <v>58</v>
      </c>
      <c r="C555" s="59">
        <v>29760.016250000001</v>
      </c>
    </row>
    <row r="556" spans="1:3" ht="15.75" customHeight="1">
      <c r="A556" s="135">
        <v>5</v>
      </c>
      <c r="B556" s="136">
        <v>59</v>
      </c>
      <c r="C556" s="59">
        <v>29760.016250000001</v>
      </c>
    </row>
    <row r="557" spans="1:3" ht="15.75" customHeight="1">
      <c r="A557" s="135">
        <v>5</v>
      </c>
      <c r="B557" s="136">
        <v>60</v>
      </c>
      <c r="C557" s="59">
        <v>25192.542409999998</v>
      </c>
    </row>
    <row r="558" spans="1:3" ht="15.75" customHeight="1">
      <c r="A558" s="135">
        <v>5</v>
      </c>
      <c r="B558" s="136">
        <v>61</v>
      </c>
      <c r="C558" s="59">
        <v>25192.542409999998</v>
      </c>
    </row>
    <row r="559" spans="1:3" ht="15.75" customHeight="1">
      <c r="A559" s="135">
        <v>5</v>
      </c>
      <c r="B559" s="136">
        <v>62</v>
      </c>
      <c r="C559" s="59">
        <v>25192.542409999998</v>
      </c>
    </row>
    <row r="560" spans="1:3" ht="15.75" customHeight="1">
      <c r="A560" s="135">
        <v>5</v>
      </c>
      <c r="B560" s="136">
        <v>63</v>
      </c>
      <c r="C560" s="59">
        <v>25192.542409999998</v>
      </c>
    </row>
    <row r="561" spans="1:3" ht="15.75" customHeight="1">
      <c r="A561" s="135">
        <v>5</v>
      </c>
      <c r="B561" s="136">
        <v>64</v>
      </c>
      <c r="C561" s="59">
        <v>25192.542409999998</v>
      </c>
    </row>
    <row r="562" spans="1:3" ht="15.75" customHeight="1">
      <c r="A562" s="135">
        <v>5</v>
      </c>
      <c r="B562" s="136">
        <v>65</v>
      </c>
      <c r="C562" s="59">
        <v>21329.23474</v>
      </c>
    </row>
    <row r="563" spans="1:3" ht="15.75" customHeight="1">
      <c r="A563" s="135">
        <v>5</v>
      </c>
      <c r="B563" s="136">
        <v>66</v>
      </c>
      <c r="C563" s="59">
        <v>21329.23474</v>
      </c>
    </row>
    <row r="564" spans="1:3" ht="15.75" customHeight="1">
      <c r="A564" s="135">
        <v>5</v>
      </c>
      <c r="B564" s="136">
        <v>67</v>
      </c>
      <c r="C564" s="59">
        <v>21329.23474</v>
      </c>
    </row>
    <row r="565" spans="1:3" ht="15.75" customHeight="1">
      <c r="A565" s="135">
        <v>5</v>
      </c>
      <c r="B565" s="136">
        <v>68</v>
      </c>
      <c r="C565" s="59">
        <v>21329.23474</v>
      </c>
    </row>
    <row r="566" spans="1:3" ht="15.75" customHeight="1">
      <c r="A566" s="135">
        <v>5</v>
      </c>
      <c r="B566" s="136">
        <v>69</v>
      </c>
      <c r="C566" s="59">
        <v>21329.23474</v>
      </c>
    </row>
    <row r="567" spans="1:3" ht="15.75" customHeight="1">
      <c r="A567" s="135">
        <v>5</v>
      </c>
      <c r="B567" s="136">
        <v>70</v>
      </c>
      <c r="C567" s="59">
        <v>20071.32574</v>
      </c>
    </row>
    <row r="568" spans="1:3" ht="15.75" customHeight="1">
      <c r="A568" s="135">
        <v>5</v>
      </c>
      <c r="B568" s="136">
        <v>71</v>
      </c>
      <c r="C568" s="59">
        <v>20071.32574</v>
      </c>
    </row>
    <row r="569" spans="1:3" ht="15.75" customHeight="1">
      <c r="A569" s="135">
        <v>5</v>
      </c>
      <c r="B569" s="136">
        <v>72</v>
      </c>
      <c r="C569" s="59">
        <v>20071.32574</v>
      </c>
    </row>
    <row r="570" spans="1:3" ht="15.75" customHeight="1">
      <c r="A570" s="135">
        <v>5</v>
      </c>
      <c r="B570" s="136">
        <v>73</v>
      </c>
      <c r="C570" s="59">
        <v>20071.32574</v>
      </c>
    </row>
    <row r="571" spans="1:3" ht="15.75" customHeight="1">
      <c r="A571" s="135">
        <v>5</v>
      </c>
      <c r="B571" s="136">
        <v>74</v>
      </c>
      <c r="C571" s="59">
        <v>20071.32574</v>
      </c>
    </row>
    <row r="572" spans="1:3" ht="15.75" customHeight="1">
      <c r="A572" s="135">
        <v>5</v>
      </c>
      <c r="B572" s="136">
        <v>75</v>
      </c>
      <c r="C572" s="59">
        <v>15757.10989</v>
      </c>
    </row>
    <row r="573" spans="1:3" ht="15.75" customHeight="1">
      <c r="A573" s="135">
        <v>5</v>
      </c>
      <c r="B573" s="136">
        <v>76</v>
      </c>
      <c r="C573" s="59">
        <v>15757.10989</v>
      </c>
    </row>
    <row r="574" spans="1:3" ht="15.75" customHeight="1">
      <c r="A574" s="135">
        <v>5</v>
      </c>
      <c r="B574" s="136">
        <v>77</v>
      </c>
      <c r="C574" s="59">
        <v>15757.10989</v>
      </c>
    </row>
    <row r="575" spans="1:3" ht="15.75" customHeight="1">
      <c r="A575" s="135">
        <v>5</v>
      </c>
      <c r="B575" s="136">
        <v>78</v>
      </c>
      <c r="C575" s="59">
        <v>15757.10989</v>
      </c>
    </row>
    <row r="576" spans="1:3" ht="15.75" customHeight="1">
      <c r="A576" s="135">
        <v>5</v>
      </c>
      <c r="B576" s="136">
        <v>79</v>
      </c>
      <c r="C576" s="59">
        <v>15757.10989</v>
      </c>
    </row>
    <row r="577" spans="1:3" ht="15.75" customHeight="1">
      <c r="A577" s="135">
        <v>5</v>
      </c>
      <c r="B577" s="136">
        <v>80</v>
      </c>
      <c r="C577" s="59">
        <v>13727.172269999999</v>
      </c>
    </row>
    <row r="578" spans="1:3" ht="15.75" customHeight="1">
      <c r="A578" s="135">
        <v>5</v>
      </c>
      <c r="B578" s="136">
        <v>81</v>
      </c>
      <c r="C578" s="59">
        <v>13727.172269999999</v>
      </c>
    </row>
    <row r="579" spans="1:3" ht="15.75" customHeight="1">
      <c r="A579" s="135">
        <v>5</v>
      </c>
      <c r="B579" s="136">
        <v>82</v>
      </c>
      <c r="C579" s="59">
        <v>13727.172269999999</v>
      </c>
    </row>
    <row r="580" spans="1:3" ht="15.75" customHeight="1">
      <c r="A580" s="135">
        <v>5</v>
      </c>
      <c r="B580" s="136">
        <v>83</v>
      </c>
      <c r="C580" s="59">
        <v>13727.172269999999</v>
      </c>
    </row>
    <row r="581" spans="1:3" ht="15.75" customHeight="1">
      <c r="A581" s="135">
        <v>5</v>
      </c>
      <c r="B581" s="136">
        <v>84</v>
      </c>
      <c r="C581" s="59">
        <v>13727.172269999999</v>
      </c>
    </row>
    <row r="582" spans="1:3" ht="15.75" customHeight="1">
      <c r="A582" s="135">
        <v>5</v>
      </c>
      <c r="B582" s="136">
        <v>85</v>
      </c>
      <c r="C582" s="59">
        <v>8165.3763079999999</v>
      </c>
    </row>
    <row r="583" spans="1:3" ht="15.75" customHeight="1">
      <c r="A583" s="135">
        <v>5</v>
      </c>
      <c r="B583" s="136">
        <v>86</v>
      </c>
      <c r="C583" s="59">
        <v>8165.3763079999999</v>
      </c>
    </row>
    <row r="584" spans="1:3" ht="15.75" customHeight="1">
      <c r="A584" s="135">
        <v>5</v>
      </c>
      <c r="B584" s="136">
        <v>87</v>
      </c>
      <c r="C584" s="59">
        <v>8165.3763079999999</v>
      </c>
    </row>
    <row r="585" spans="1:3" ht="15.75" customHeight="1">
      <c r="A585" s="135">
        <v>5</v>
      </c>
      <c r="B585" s="136">
        <v>88</v>
      </c>
      <c r="C585" s="59">
        <v>8165.3763079999999</v>
      </c>
    </row>
    <row r="586" spans="1:3" ht="15.75" customHeight="1">
      <c r="A586" s="135">
        <v>5</v>
      </c>
      <c r="B586" s="136">
        <v>89</v>
      </c>
      <c r="C586" s="59">
        <v>8165.3763079999999</v>
      </c>
    </row>
    <row r="587" spans="1:3" ht="15.75" customHeight="1">
      <c r="A587" s="135">
        <v>5</v>
      </c>
      <c r="B587" s="136">
        <v>90</v>
      </c>
      <c r="C587" s="59">
        <v>3831.8730230000001</v>
      </c>
    </row>
    <row r="588" spans="1:3" ht="15.75" customHeight="1">
      <c r="A588" s="135">
        <v>5</v>
      </c>
      <c r="B588" s="136">
        <v>91</v>
      </c>
      <c r="C588" s="59">
        <v>3831.8730230000001</v>
      </c>
    </row>
    <row r="589" spans="1:3" ht="15.75" customHeight="1">
      <c r="A589" s="135">
        <v>5</v>
      </c>
      <c r="B589" s="136">
        <v>92</v>
      </c>
      <c r="C589" s="59">
        <v>3831.8730230000001</v>
      </c>
    </row>
    <row r="590" spans="1:3" ht="15.75" customHeight="1">
      <c r="A590" s="135">
        <v>5</v>
      </c>
      <c r="B590" s="136">
        <v>93</v>
      </c>
      <c r="C590" s="59">
        <v>3831.8730230000001</v>
      </c>
    </row>
    <row r="591" spans="1:3" ht="15.75" customHeight="1">
      <c r="A591" s="135">
        <v>5</v>
      </c>
      <c r="B591" s="136">
        <v>94</v>
      </c>
      <c r="C591" s="59">
        <v>3831.8730230000001</v>
      </c>
    </row>
    <row r="592" spans="1:3" ht="15.75" customHeight="1">
      <c r="A592" s="135">
        <v>5</v>
      </c>
      <c r="B592" s="136">
        <v>95</v>
      </c>
      <c r="C592" s="59">
        <v>1137.572306</v>
      </c>
    </row>
    <row r="593" spans="1:3" ht="15.75" customHeight="1">
      <c r="A593" s="135">
        <v>5</v>
      </c>
      <c r="B593" s="136">
        <v>96</v>
      </c>
      <c r="C593" s="59">
        <v>1137.572306</v>
      </c>
    </row>
    <row r="594" spans="1:3" ht="15.75" customHeight="1">
      <c r="A594" s="135">
        <v>5</v>
      </c>
      <c r="B594" s="136">
        <v>97</v>
      </c>
      <c r="C594" s="59">
        <v>1137.572306</v>
      </c>
    </row>
    <row r="595" spans="1:3" ht="15.75" customHeight="1">
      <c r="A595" s="135">
        <v>5</v>
      </c>
      <c r="B595" s="136">
        <v>98</v>
      </c>
      <c r="C595" s="59">
        <v>1137.572306</v>
      </c>
    </row>
    <row r="596" spans="1:3" ht="15.75" customHeight="1">
      <c r="A596" s="135">
        <v>5</v>
      </c>
      <c r="B596" s="136">
        <v>99</v>
      </c>
      <c r="C596" s="59">
        <v>1137.572306</v>
      </c>
    </row>
    <row r="597" spans="1:3" ht="15.75" customHeight="1">
      <c r="A597" s="135">
        <v>5</v>
      </c>
      <c r="B597" s="136">
        <v>100</v>
      </c>
      <c r="C597" s="59">
        <v>48.197458580000003</v>
      </c>
    </row>
    <row r="598" spans="1:3" ht="15.75" customHeight="1">
      <c r="A598" s="135">
        <v>5</v>
      </c>
      <c r="B598" s="136">
        <v>101</v>
      </c>
      <c r="C598" s="59">
        <v>48.197458580000003</v>
      </c>
    </row>
    <row r="599" spans="1:3" ht="15.75" customHeight="1">
      <c r="A599" s="135">
        <v>5</v>
      </c>
      <c r="B599" s="136">
        <v>102</v>
      </c>
      <c r="C599" s="59">
        <v>48.197458580000003</v>
      </c>
    </row>
    <row r="600" spans="1:3" ht="15.75" customHeight="1">
      <c r="A600" s="135">
        <v>5</v>
      </c>
      <c r="B600" s="136">
        <v>103</v>
      </c>
      <c r="C600" s="59">
        <v>48.197458580000003</v>
      </c>
    </row>
    <row r="601" spans="1:3" ht="15.75" customHeight="1">
      <c r="A601" s="135">
        <v>5</v>
      </c>
      <c r="B601" s="136">
        <v>104</v>
      </c>
      <c r="C601" s="59">
        <v>48.197458580000003</v>
      </c>
    </row>
    <row r="602" spans="1:3" ht="15.75" customHeight="1">
      <c r="A602" s="135">
        <v>5</v>
      </c>
      <c r="B602" s="136">
        <v>105</v>
      </c>
      <c r="C602" s="59">
        <v>48.197458580000003</v>
      </c>
    </row>
    <row r="603" spans="1:3" ht="15.75" customHeight="1">
      <c r="A603" s="135">
        <v>5</v>
      </c>
      <c r="B603" s="136">
        <v>106</v>
      </c>
      <c r="C603" s="59">
        <v>48.197458580000003</v>
      </c>
    </row>
    <row r="604" spans="1:3" ht="15.75" customHeight="1">
      <c r="A604" s="135">
        <v>5</v>
      </c>
      <c r="B604" s="136">
        <v>107</v>
      </c>
      <c r="C604" s="59">
        <v>48.197458580000003</v>
      </c>
    </row>
    <row r="605" spans="1:3" ht="15.75" customHeight="1">
      <c r="A605" s="135">
        <v>5</v>
      </c>
      <c r="B605" s="136">
        <v>108</v>
      </c>
      <c r="C605" s="59">
        <v>48.197458580000003</v>
      </c>
    </row>
    <row r="606" spans="1:3" ht="15.75" customHeight="1">
      <c r="A606" s="135">
        <v>5</v>
      </c>
      <c r="B606" s="136">
        <v>109</v>
      </c>
      <c r="C606" s="59">
        <v>48.197458580000003</v>
      </c>
    </row>
    <row r="607" spans="1:3" ht="15.75" customHeight="1">
      <c r="A607" s="135">
        <v>5</v>
      </c>
      <c r="B607" s="136">
        <v>110</v>
      </c>
      <c r="C607" s="59">
        <v>48.197458580000003</v>
      </c>
    </row>
    <row r="608" spans="1:3" ht="15.75" customHeight="1">
      <c r="A608" s="135">
        <v>6</v>
      </c>
      <c r="B608" s="136">
        <v>0</v>
      </c>
      <c r="C608" s="59">
        <v>50281.161110000001</v>
      </c>
    </row>
    <row r="609" spans="1:3" ht="15.75" customHeight="1">
      <c r="A609" s="135">
        <v>6</v>
      </c>
      <c r="B609" s="136">
        <v>1</v>
      </c>
      <c r="C609" s="59">
        <v>50281.161110000001</v>
      </c>
    </row>
    <row r="610" spans="1:3" ht="15.75" customHeight="1">
      <c r="A610" s="135">
        <v>6</v>
      </c>
      <c r="B610" s="136">
        <v>2</v>
      </c>
      <c r="C610" s="59">
        <v>50281.161110000001</v>
      </c>
    </row>
    <row r="611" spans="1:3" ht="15.75" customHeight="1">
      <c r="A611" s="135">
        <v>6</v>
      </c>
      <c r="B611" s="136">
        <v>3</v>
      </c>
      <c r="C611" s="59">
        <v>50281.161110000001</v>
      </c>
    </row>
    <row r="612" spans="1:3" ht="15.75" customHeight="1">
      <c r="A612" s="135">
        <v>6</v>
      </c>
      <c r="B612" s="136">
        <v>4</v>
      </c>
      <c r="C612" s="59">
        <v>50281.161110000001</v>
      </c>
    </row>
    <row r="613" spans="1:3" ht="15.75" customHeight="1">
      <c r="A613" s="135">
        <v>6</v>
      </c>
      <c r="B613" s="136">
        <v>5</v>
      </c>
      <c r="C613" s="59">
        <v>57424.559910000004</v>
      </c>
    </row>
    <row r="614" spans="1:3" ht="15.75" customHeight="1">
      <c r="A614" s="135">
        <v>6</v>
      </c>
      <c r="B614" s="136">
        <v>6</v>
      </c>
      <c r="C614" s="59">
        <v>57424.559910000004</v>
      </c>
    </row>
    <row r="615" spans="1:3" ht="15.75" customHeight="1">
      <c r="A615" s="135">
        <v>6</v>
      </c>
      <c r="B615" s="136">
        <v>7</v>
      </c>
      <c r="C615" s="59">
        <v>57424.559910000004</v>
      </c>
    </row>
    <row r="616" spans="1:3" ht="15.75" customHeight="1">
      <c r="A616" s="135">
        <v>6</v>
      </c>
      <c r="B616" s="136">
        <v>8</v>
      </c>
      <c r="C616" s="59">
        <v>57424.559910000004</v>
      </c>
    </row>
    <row r="617" spans="1:3" ht="15.75" customHeight="1">
      <c r="A617" s="135">
        <v>6</v>
      </c>
      <c r="B617" s="136">
        <v>9</v>
      </c>
      <c r="C617" s="59">
        <v>57424.559910000004</v>
      </c>
    </row>
    <row r="618" spans="1:3" ht="15.75" customHeight="1">
      <c r="A618" s="135">
        <v>6</v>
      </c>
      <c r="B618" s="136">
        <v>10</v>
      </c>
      <c r="C618" s="59">
        <v>60543.346980000002</v>
      </c>
    </row>
    <row r="619" spans="1:3" ht="15.75" customHeight="1">
      <c r="A619" s="135">
        <v>6</v>
      </c>
      <c r="B619" s="136">
        <v>11</v>
      </c>
      <c r="C619" s="59">
        <v>60543.346980000002</v>
      </c>
    </row>
    <row r="620" spans="1:3" ht="15.75" customHeight="1">
      <c r="A620" s="135">
        <v>6</v>
      </c>
      <c r="B620" s="136">
        <v>12</v>
      </c>
      <c r="C620" s="59">
        <v>60543.346980000002</v>
      </c>
    </row>
    <row r="621" spans="1:3" ht="15.75" customHeight="1">
      <c r="A621" s="135">
        <v>6</v>
      </c>
      <c r="B621" s="136">
        <v>13</v>
      </c>
      <c r="C621" s="59">
        <v>60543.346980000002</v>
      </c>
    </row>
    <row r="622" spans="1:3" ht="15.75" customHeight="1">
      <c r="A622" s="135">
        <v>6</v>
      </c>
      <c r="B622" s="136">
        <v>14</v>
      </c>
      <c r="C622" s="59">
        <v>60543.346980000002</v>
      </c>
    </row>
    <row r="623" spans="1:3" ht="15.75" customHeight="1">
      <c r="A623" s="135">
        <v>6</v>
      </c>
      <c r="B623" s="136">
        <v>15</v>
      </c>
      <c r="C623" s="59">
        <v>57509.988089999999</v>
      </c>
    </row>
    <row r="624" spans="1:3" ht="15.75" customHeight="1">
      <c r="A624" s="135">
        <v>6</v>
      </c>
      <c r="B624" s="136">
        <v>16</v>
      </c>
      <c r="C624" s="59">
        <v>57509.988089999999</v>
      </c>
    </row>
    <row r="625" spans="1:3" ht="15.75" customHeight="1">
      <c r="A625" s="135">
        <v>6</v>
      </c>
      <c r="B625" s="136">
        <v>17</v>
      </c>
      <c r="C625" s="59">
        <v>57509.988089999999</v>
      </c>
    </row>
    <row r="626" spans="1:3" ht="15.75" customHeight="1">
      <c r="A626" s="135">
        <v>6</v>
      </c>
      <c r="B626" s="136">
        <v>18</v>
      </c>
      <c r="C626" s="59">
        <v>57509.988089999999</v>
      </c>
    </row>
    <row r="627" spans="1:3" ht="15.75" customHeight="1">
      <c r="A627" s="135">
        <v>6</v>
      </c>
      <c r="B627" s="136">
        <v>19</v>
      </c>
      <c r="C627" s="59">
        <v>57509.988089999999</v>
      </c>
    </row>
    <row r="628" spans="1:3" ht="15.75" customHeight="1">
      <c r="A628" s="135">
        <v>6</v>
      </c>
      <c r="B628" s="136">
        <v>20</v>
      </c>
      <c r="C628" s="59">
        <v>59188.351360000001</v>
      </c>
    </row>
    <row r="629" spans="1:3" ht="15.75" customHeight="1">
      <c r="A629" s="135">
        <v>6</v>
      </c>
      <c r="B629" s="136">
        <v>21</v>
      </c>
      <c r="C629" s="59">
        <v>59188.351360000001</v>
      </c>
    </row>
    <row r="630" spans="1:3" ht="15.75" customHeight="1">
      <c r="A630" s="135">
        <v>6</v>
      </c>
      <c r="B630" s="136">
        <v>22</v>
      </c>
      <c r="C630" s="59">
        <v>59188.351360000001</v>
      </c>
    </row>
    <row r="631" spans="1:3" ht="15.75" customHeight="1">
      <c r="A631" s="135">
        <v>6</v>
      </c>
      <c r="B631" s="136">
        <v>23</v>
      </c>
      <c r="C631" s="59">
        <v>59188.351360000001</v>
      </c>
    </row>
    <row r="632" spans="1:3" ht="15.75" customHeight="1">
      <c r="A632" s="135">
        <v>6</v>
      </c>
      <c r="B632" s="136">
        <v>24</v>
      </c>
      <c r="C632" s="59">
        <v>59188.351360000001</v>
      </c>
    </row>
    <row r="633" spans="1:3" ht="15.75" customHeight="1">
      <c r="A633" s="135">
        <v>6</v>
      </c>
      <c r="B633" s="136">
        <v>25</v>
      </c>
      <c r="C633" s="59">
        <v>63686.257570000002</v>
      </c>
    </row>
    <row r="634" spans="1:3" ht="15.75" customHeight="1">
      <c r="A634" s="135">
        <v>6</v>
      </c>
      <c r="B634" s="136">
        <v>26</v>
      </c>
      <c r="C634" s="59">
        <v>63686.257570000002</v>
      </c>
    </row>
    <row r="635" spans="1:3" ht="15.75" customHeight="1">
      <c r="A635" s="135">
        <v>6</v>
      </c>
      <c r="B635" s="136">
        <v>27</v>
      </c>
      <c r="C635" s="59">
        <v>63686.257570000002</v>
      </c>
    </row>
    <row r="636" spans="1:3" ht="15.75" customHeight="1">
      <c r="A636" s="135">
        <v>6</v>
      </c>
      <c r="B636" s="136">
        <v>28</v>
      </c>
      <c r="C636" s="59">
        <v>63686.257570000002</v>
      </c>
    </row>
    <row r="637" spans="1:3" ht="15.75" customHeight="1">
      <c r="A637" s="135">
        <v>6</v>
      </c>
      <c r="B637" s="136">
        <v>29</v>
      </c>
      <c r="C637" s="59">
        <v>63686.257570000002</v>
      </c>
    </row>
    <row r="638" spans="1:3" ht="15.75" customHeight="1">
      <c r="A638" s="135">
        <v>6</v>
      </c>
      <c r="B638" s="136">
        <v>30</v>
      </c>
      <c r="C638" s="59">
        <v>67892.139559999996</v>
      </c>
    </row>
    <row r="639" spans="1:3" ht="15.75" customHeight="1">
      <c r="A639" s="135">
        <v>6</v>
      </c>
      <c r="B639" s="136">
        <v>31</v>
      </c>
      <c r="C639" s="59">
        <v>67892.139559999996</v>
      </c>
    </row>
    <row r="640" spans="1:3" ht="15.75" customHeight="1">
      <c r="A640" s="135">
        <v>6</v>
      </c>
      <c r="B640" s="136">
        <v>32</v>
      </c>
      <c r="C640" s="59">
        <v>67892.139559999996</v>
      </c>
    </row>
    <row r="641" spans="1:3" ht="15.75" customHeight="1">
      <c r="A641" s="135">
        <v>6</v>
      </c>
      <c r="B641" s="136">
        <v>33</v>
      </c>
      <c r="C641" s="59">
        <v>67892.139559999996</v>
      </c>
    </row>
    <row r="642" spans="1:3" ht="15.75" customHeight="1">
      <c r="A642" s="135">
        <v>6</v>
      </c>
      <c r="B642" s="136">
        <v>34</v>
      </c>
      <c r="C642" s="59">
        <v>67892.139559999996</v>
      </c>
    </row>
    <row r="643" spans="1:3" ht="15.75" customHeight="1">
      <c r="A643" s="135">
        <v>6</v>
      </c>
      <c r="B643" s="136">
        <v>35</v>
      </c>
      <c r="C643" s="59">
        <v>74319.576719999997</v>
      </c>
    </row>
    <row r="644" spans="1:3" ht="15.75" customHeight="1">
      <c r="A644" s="135">
        <v>6</v>
      </c>
      <c r="B644" s="136">
        <v>36</v>
      </c>
      <c r="C644" s="59">
        <v>74319.576719999997</v>
      </c>
    </row>
    <row r="645" spans="1:3" ht="15.75" customHeight="1">
      <c r="A645" s="135">
        <v>6</v>
      </c>
      <c r="B645" s="136">
        <v>37</v>
      </c>
      <c r="C645" s="59">
        <v>74319.576719999997</v>
      </c>
    </row>
    <row r="646" spans="1:3" ht="15.75" customHeight="1">
      <c r="A646" s="135">
        <v>6</v>
      </c>
      <c r="B646" s="136">
        <v>38</v>
      </c>
      <c r="C646" s="59">
        <v>74319.576719999997</v>
      </c>
    </row>
    <row r="647" spans="1:3" ht="15.75" customHeight="1">
      <c r="A647" s="135">
        <v>6</v>
      </c>
      <c r="B647" s="136">
        <v>39</v>
      </c>
      <c r="C647" s="59">
        <v>74319.576719999997</v>
      </c>
    </row>
    <row r="648" spans="1:3" ht="15.75" customHeight="1">
      <c r="A648" s="135">
        <v>6</v>
      </c>
      <c r="B648" s="136">
        <v>40</v>
      </c>
      <c r="C648" s="59">
        <v>86606.184439999997</v>
      </c>
    </row>
    <row r="649" spans="1:3" ht="15.75" customHeight="1">
      <c r="A649" s="135">
        <v>6</v>
      </c>
      <c r="B649" s="136">
        <v>41</v>
      </c>
      <c r="C649" s="59">
        <v>86606.184439999997</v>
      </c>
    </row>
    <row r="650" spans="1:3" ht="15.75" customHeight="1">
      <c r="A650" s="135">
        <v>6</v>
      </c>
      <c r="B650" s="136">
        <v>42</v>
      </c>
      <c r="C650" s="59">
        <v>86606.184439999997</v>
      </c>
    </row>
    <row r="651" spans="1:3" ht="15.75" customHeight="1">
      <c r="A651" s="135">
        <v>6</v>
      </c>
      <c r="B651" s="136">
        <v>43</v>
      </c>
      <c r="C651" s="59">
        <v>86606.184439999997</v>
      </c>
    </row>
    <row r="652" spans="1:3" ht="15.75" customHeight="1">
      <c r="A652" s="135">
        <v>6</v>
      </c>
      <c r="B652" s="136">
        <v>44</v>
      </c>
      <c r="C652" s="59">
        <v>86606.184439999997</v>
      </c>
    </row>
    <row r="653" spans="1:3" ht="15.75" customHeight="1">
      <c r="A653" s="135">
        <v>6</v>
      </c>
      <c r="B653" s="136">
        <v>45</v>
      </c>
      <c r="C653" s="59">
        <v>98152.867910000001</v>
      </c>
    </row>
    <row r="654" spans="1:3" ht="15.75" customHeight="1">
      <c r="A654" s="135">
        <v>6</v>
      </c>
      <c r="B654" s="136">
        <v>46</v>
      </c>
      <c r="C654" s="59">
        <v>98152.867910000001</v>
      </c>
    </row>
    <row r="655" spans="1:3" ht="15.75" customHeight="1">
      <c r="A655" s="135">
        <v>6</v>
      </c>
      <c r="B655" s="136">
        <v>47</v>
      </c>
      <c r="C655" s="59">
        <v>98152.867910000001</v>
      </c>
    </row>
    <row r="656" spans="1:3" ht="15.75" customHeight="1">
      <c r="A656" s="135">
        <v>6</v>
      </c>
      <c r="B656" s="136">
        <v>48</v>
      </c>
      <c r="C656" s="59">
        <v>98152.867910000001</v>
      </c>
    </row>
    <row r="657" spans="1:3" ht="15.75" customHeight="1">
      <c r="A657" s="135">
        <v>6</v>
      </c>
      <c r="B657" s="136">
        <v>49</v>
      </c>
      <c r="C657" s="59">
        <v>98152.867910000001</v>
      </c>
    </row>
    <row r="658" spans="1:3" ht="15.75" customHeight="1">
      <c r="A658" s="135">
        <v>6</v>
      </c>
      <c r="B658" s="136">
        <v>50</v>
      </c>
      <c r="C658" s="59">
        <v>98052.188550000006</v>
      </c>
    </row>
    <row r="659" spans="1:3" ht="15.75" customHeight="1">
      <c r="A659" s="135">
        <v>6</v>
      </c>
      <c r="B659" s="136">
        <v>51</v>
      </c>
      <c r="C659" s="59">
        <v>98052.188550000006</v>
      </c>
    </row>
    <row r="660" spans="1:3" ht="15.75" customHeight="1">
      <c r="A660" s="135">
        <v>6</v>
      </c>
      <c r="B660" s="136">
        <v>52</v>
      </c>
      <c r="C660" s="59">
        <v>98052.188550000006</v>
      </c>
    </row>
    <row r="661" spans="1:3" ht="15.75" customHeight="1">
      <c r="A661" s="135">
        <v>6</v>
      </c>
      <c r="B661" s="136">
        <v>53</v>
      </c>
      <c r="C661" s="59">
        <v>98052.188550000006</v>
      </c>
    </row>
    <row r="662" spans="1:3" ht="15.75" customHeight="1">
      <c r="A662" s="135">
        <v>6</v>
      </c>
      <c r="B662" s="136">
        <v>54</v>
      </c>
      <c r="C662" s="59">
        <v>98052.188550000006</v>
      </c>
    </row>
    <row r="663" spans="1:3" ht="15.75" customHeight="1">
      <c r="A663" s="135">
        <v>6</v>
      </c>
      <c r="B663" s="136">
        <v>55</v>
      </c>
      <c r="C663" s="59">
        <v>91273.244810000004</v>
      </c>
    </row>
    <row r="664" spans="1:3" ht="15.75" customHeight="1">
      <c r="A664" s="135">
        <v>6</v>
      </c>
      <c r="B664" s="136">
        <v>56</v>
      </c>
      <c r="C664" s="59">
        <v>91273.244810000004</v>
      </c>
    </row>
    <row r="665" spans="1:3" ht="15.75" customHeight="1">
      <c r="A665" s="135">
        <v>6</v>
      </c>
      <c r="B665" s="136">
        <v>57</v>
      </c>
      <c r="C665" s="59">
        <v>91273.244810000004</v>
      </c>
    </row>
    <row r="666" spans="1:3" ht="15.75" customHeight="1">
      <c r="A666" s="135">
        <v>6</v>
      </c>
      <c r="B666" s="136">
        <v>58</v>
      </c>
      <c r="C666" s="59">
        <v>91273.244810000004</v>
      </c>
    </row>
    <row r="667" spans="1:3" ht="15.75" customHeight="1">
      <c r="A667" s="135">
        <v>6</v>
      </c>
      <c r="B667" s="136">
        <v>59</v>
      </c>
      <c r="C667" s="59">
        <v>91273.244810000004</v>
      </c>
    </row>
    <row r="668" spans="1:3" ht="15.75" customHeight="1">
      <c r="A668" s="135">
        <v>6</v>
      </c>
      <c r="B668" s="136">
        <v>60</v>
      </c>
      <c r="C668" s="59">
        <v>77264.913799999995</v>
      </c>
    </row>
    <row r="669" spans="1:3" ht="15.75" customHeight="1">
      <c r="A669" s="135">
        <v>6</v>
      </c>
      <c r="B669" s="136">
        <v>61</v>
      </c>
      <c r="C669" s="59">
        <v>77264.913799999995</v>
      </c>
    </row>
    <row r="670" spans="1:3" ht="15.75" customHeight="1">
      <c r="A670" s="135">
        <v>6</v>
      </c>
      <c r="B670" s="136">
        <v>62</v>
      </c>
      <c r="C670" s="59">
        <v>77264.913799999995</v>
      </c>
    </row>
    <row r="671" spans="1:3" ht="15.75" customHeight="1">
      <c r="A671" s="135">
        <v>6</v>
      </c>
      <c r="B671" s="136">
        <v>63</v>
      </c>
      <c r="C671" s="59">
        <v>77264.913799999995</v>
      </c>
    </row>
    <row r="672" spans="1:3" ht="15.75" customHeight="1">
      <c r="A672" s="135">
        <v>6</v>
      </c>
      <c r="B672" s="136">
        <v>64</v>
      </c>
      <c r="C672" s="59">
        <v>77264.913799999995</v>
      </c>
    </row>
    <row r="673" spans="1:3" ht="15.75" customHeight="1">
      <c r="A673" s="135">
        <v>6</v>
      </c>
      <c r="B673" s="136">
        <v>65</v>
      </c>
      <c r="C673" s="59">
        <v>55314.484600000003</v>
      </c>
    </row>
    <row r="674" spans="1:3" ht="15.75" customHeight="1">
      <c r="A674" s="135">
        <v>6</v>
      </c>
      <c r="B674" s="136">
        <v>66</v>
      </c>
      <c r="C674" s="59">
        <v>55314.484600000003</v>
      </c>
    </row>
    <row r="675" spans="1:3" ht="15.75" customHeight="1">
      <c r="A675" s="135">
        <v>6</v>
      </c>
      <c r="B675" s="136">
        <v>67</v>
      </c>
      <c r="C675" s="59">
        <v>55314.484600000003</v>
      </c>
    </row>
    <row r="676" spans="1:3" ht="15.75" customHeight="1">
      <c r="A676" s="135">
        <v>6</v>
      </c>
      <c r="B676" s="136">
        <v>68</v>
      </c>
      <c r="C676" s="59">
        <v>55314.484600000003</v>
      </c>
    </row>
    <row r="677" spans="1:3" ht="15.75" customHeight="1">
      <c r="A677" s="135">
        <v>6</v>
      </c>
      <c r="B677" s="136">
        <v>69</v>
      </c>
      <c r="C677" s="59">
        <v>55314.484600000003</v>
      </c>
    </row>
    <row r="678" spans="1:3" ht="15.75" customHeight="1">
      <c r="A678" s="135">
        <v>6</v>
      </c>
      <c r="B678" s="136">
        <v>70</v>
      </c>
      <c r="C678" s="59">
        <v>52052.267800000001</v>
      </c>
    </row>
    <row r="679" spans="1:3" ht="15.75" customHeight="1">
      <c r="A679" s="135">
        <v>6</v>
      </c>
      <c r="B679" s="136">
        <v>71</v>
      </c>
      <c r="C679" s="59">
        <v>52052.267800000001</v>
      </c>
    </row>
    <row r="680" spans="1:3" ht="15.75" customHeight="1">
      <c r="A680" s="135">
        <v>6</v>
      </c>
      <c r="B680" s="136">
        <v>72</v>
      </c>
      <c r="C680" s="59">
        <v>52052.267800000001</v>
      </c>
    </row>
    <row r="681" spans="1:3" ht="15.75" customHeight="1">
      <c r="A681" s="135">
        <v>6</v>
      </c>
      <c r="B681" s="136">
        <v>73</v>
      </c>
      <c r="C681" s="59">
        <v>52052.267800000001</v>
      </c>
    </row>
    <row r="682" spans="1:3" ht="15.75" customHeight="1">
      <c r="A682" s="135">
        <v>6</v>
      </c>
      <c r="B682" s="136">
        <v>74</v>
      </c>
      <c r="C682" s="59">
        <v>52052.267800000001</v>
      </c>
    </row>
    <row r="683" spans="1:3" ht="15.75" customHeight="1">
      <c r="A683" s="135">
        <v>6</v>
      </c>
      <c r="B683" s="136">
        <v>75</v>
      </c>
      <c r="C683" s="59">
        <v>40863.932679999998</v>
      </c>
    </row>
    <row r="684" spans="1:3" ht="15.75" customHeight="1">
      <c r="A684" s="135">
        <v>6</v>
      </c>
      <c r="B684" s="136">
        <v>76</v>
      </c>
      <c r="C684" s="59">
        <v>40863.932679999998</v>
      </c>
    </row>
    <row r="685" spans="1:3" ht="15.75" customHeight="1">
      <c r="A685" s="135">
        <v>6</v>
      </c>
      <c r="B685" s="136">
        <v>77</v>
      </c>
      <c r="C685" s="59">
        <v>40863.932679999998</v>
      </c>
    </row>
    <row r="686" spans="1:3" ht="15.75" customHeight="1">
      <c r="A686" s="135">
        <v>6</v>
      </c>
      <c r="B686" s="136">
        <v>78</v>
      </c>
      <c r="C686" s="59">
        <v>40863.932679999998</v>
      </c>
    </row>
    <row r="687" spans="1:3" ht="15.75" customHeight="1">
      <c r="A687" s="135">
        <v>6</v>
      </c>
      <c r="B687" s="136">
        <v>79</v>
      </c>
      <c r="C687" s="59">
        <v>40863.932679999998</v>
      </c>
    </row>
    <row r="688" spans="1:3" ht="15.75" customHeight="1">
      <c r="A688" s="135">
        <v>6</v>
      </c>
      <c r="B688" s="136">
        <v>80</v>
      </c>
      <c r="C688" s="59">
        <v>35599.564079999996</v>
      </c>
    </row>
    <row r="689" spans="1:3" ht="15.75" customHeight="1">
      <c r="A689" s="135">
        <v>6</v>
      </c>
      <c r="B689" s="136">
        <v>81</v>
      </c>
      <c r="C689" s="59">
        <v>35599.564079999996</v>
      </c>
    </row>
    <row r="690" spans="1:3" ht="15.75" customHeight="1">
      <c r="A690" s="135">
        <v>6</v>
      </c>
      <c r="B690" s="136">
        <v>82</v>
      </c>
      <c r="C690" s="59">
        <v>35599.564079999996</v>
      </c>
    </row>
    <row r="691" spans="1:3" ht="15.75" customHeight="1">
      <c r="A691" s="135">
        <v>6</v>
      </c>
      <c r="B691" s="136">
        <v>83</v>
      </c>
      <c r="C691" s="59">
        <v>35599.564079999996</v>
      </c>
    </row>
    <row r="692" spans="1:3" ht="15.75" customHeight="1">
      <c r="A692" s="135">
        <v>6</v>
      </c>
      <c r="B692" s="136">
        <v>84</v>
      </c>
      <c r="C692" s="59">
        <v>35599.564079999996</v>
      </c>
    </row>
    <row r="693" spans="1:3" ht="15.75" customHeight="1">
      <c r="A693" s="135">
        <v>6</v>
      </c>
      <c r="B693" s="136">
        <v>85</v>
      </c>
      <c r="C693" s="59">
        <v>21175.798739999998</v>
      </c>
    </row>
    <row r="694" spans="1:3" ht="15.75" customHeight="1">
      <c r="A694" s="135">
        <v>6</v>
      </c>
      <c r="B694" s="136">
        <v>86</v>
      </c>
      <c r="C694" s="59">
        <v>21175.798739999998</v>
      </c>
    </row>
    <row r="695" spans="1:3" ht="15.75" customHeight="1">
      <c r="A695" s="135">
        <v>6</v>
      </c>
      <c r="B695" s="136">
        <v>87</v>
      </c>
      <c r="C695" s="59">
        <v>21175.798739999998</v>
      </c>
    </row>
    <row r="696" spans="1:3" ht="15.75" customHeight="1">
      <c r="A696" s="135">
        <v>6</v>
      </c>
      <c r="B696" s="136">
        <v>88</v>
      </c>
      <c r="C696" s="59">
        <v>21175.798739999998</v>
      </c>
    </row>
    <row r="697" spans="1:3" ht="15.75" customHeight="1">
      <c r="A697" s="135">
        <v>6</v>
      </c>
      <c r="B697" s="136">
        <v>89</v>
      </c>
      <c r="C697" s="59">
        <v>21175.798739999998</v>
      </c>
    </row>
    <row r="698" spans="1:3" ht="15.75" customHeight="1">
      <c r="A698" s="135">
        <v>6</v>
      </c>
      <c r="B698" s="136">
        <v>90</v>
      </c>
      <c r="C698" s="59">
        <v>9937.4442579999995</v>
      </c>
    </row>
    <row r="699" spans="1:3" ht="15.75" customHeight="1">
      <c r="A699" s="135">
        <v>6</v>
      </c>
      <c r="B699" s="136">
        <v>91</v>
      </c>
      <c r="C699" s="59">
        <v>9937.4442579999995</v>
      </c>
    </row>
    <row r="700" spans="1:3" ht="15.75" customHeight="1">
      <c r="A700" s="135">
        <v>6</v>
      </c>
      <c r="B700" s="136">
        <v>92</v>
      </c>
      <c r="C700" s="59">
        <v>9937.4442579999995</v>
      </c>
    </row>
    <row r="701" spans="1:3" ht="15.75" customHeight="1">
      <c r="A701" s="135">
        <v>6</v>
      </c>
      <c r="B701" s="136">
        <v>93</v>
      </c>
      <c r="C701" s="59">
        <v>9937.4442579999995</v>
      </c>
    </row>
    <row r="702" spans="1:3" ht="15.75" customHeight="1">
      <c r="A702" s="135">
        <v>6</v>
      </c>
      <c r="B702" s="136">
        <v>94</v>
      </c>
      <c r="C702" s="59">
        <v>9937.4442579999995</v>
      </c>
    </row>
    <row r="703" spans="1:3" ht="15.75" customHeight="1">
      <c r="A703" s="135">
        <v>6</v>
      </c>
      <c r="B703" s="136">
        <v>95</v>
      </c>
      <c r="C703" s="59">
        <v>2950.13987</v>
      </c>
    </row>
    <row r="704" spans="1:3" ht="15.75" customHeight="1">
      <c r="A704" s="135">
        <v>6</v>
      </c>
      <c r="B704" s="136">
        <v>96</v>
      </c>
      <c r="C704" s="59">
        <v>2950.13987</v>
      </c>
    </row>
    <row r="705" spans="1:3" ht="15.75" customHeight="1">
      <c r="A705" s="135">
        <v>6</v>
      </c>
      <c r="B705" s="136">
        <v>97</v>
      </c>
      <c r="C705" s="59">
        <v>2950.13987</v>
      </c>
    </row>
    <row r="706" spans="1:3" ht="15.75" customHeight="1">
      <c r="A706" s="135">
        <v>6</v>
      </c>
      <c r="B706" s="136">
        <v>98</v>
      </c>
      <c r="C706" s="59">
        <v>2950.13987</v>
      </c>
    </row>
    <row r="707" spans="1:3" ht="15.75" customHeight="1">
      <c r="A707" s="135">
        <v>6</v>
      </c>
      <c r="B707" s="136">
        <v>99</v>
      </c>
      <c r="C707" s="59">
        <v>2950.13987</v>
      </c>
    </row>
    <row r="708" spans="1:3" ht="15.75" customHeight="1">
      <c r="A708" s="135">
        <v>6</v>
      </c>
      <c r="B708" s="136">
        <v>100</v>
      </c>
      <c r="C708" s="59">
        <v>124.993588</v>
      </c>
    </row>
    <row r="709" spans="1:3" ht="15.75" customHeight="1">
      <c r="A709" s="135">
        <v>6</v>
      </c>
      <c r="B709" s="136">
        <v>101</v>
      </c>
      <c r="C709" s="59">
        <v>124.993588</v>
      </c>
    </row>
    <row r="710" spans="1:3" ht="15.75" customHeight="1">
      <c r="A710" s="135">
        <v>6</v>
      </c>
      <c r="B710" s="136">
        <v>102</v>
      </c>
      <c r="C710" s="59">
        <v>124.993588</v>
      </c>
    </row>
    <row r="711" spans="1:3" ht="15.75" customHeight="1">
      <c r="A711" s="135">
        <v>6</v>
      </c>
      <c r="B711" s="136">
        <v>103</v>
      </c>
      <c r="C711" s="59">
        <v>124.993588</v>
      </c>
    </row>
    <row r="712" spans="1:3" ht="15.75" customHeight="1">
      <c r="A712" s="135">
        <v>6</v>
      </c>
      <c r="B712" s="136">
        <v>104</v>
      </c>
      <c r="C712" s="59">
        <v>124.993588</v>
      </c>
    </row>
    <row r="713" spans="1:3" ht="15.75" customHeight="1">
      <c r="A713" s="135">
        <v>6</v>
      </c>
      <c r="B713" s="136">
        <v>105</v>
      </c>
      <c r="C713" s="59">
        <v>124.993588</v>
      </c>
    </row>
    <row r="714" spans="1:3" ht="15.75" customHeight="1">
      <c r="A714" s="135">
        <v>6</v>
      </c>
      <c r="B714" s="136">
        <v>106</v>
      </c>
      <c r="C714" s="59">
        <v>124.993588</v>
      </c>
    </row>
    <row r="715" spans="1:3" ht="15.75" customHeight="1">
      <c r="A715" s="135">
        <v>6</v>
      </c>
      <c r="B715" s="136">
        <v>107</v>
      </c>
      <c r="C715" s="59">
        <v>124.993588</v>
      </c>
    </row>
    <row r="716" spans="1:3" ht="15.75" customHeight="1">
      <c r="A716" s="135">
        <v>6</v>
      </c>
      <c r="B716" s="136">
        <v>108</v>
      </c>
      <c r="C716" s="59">
        <v>124.993588</v>
      </c>
    </row>
    <row r="717" spans="1:3" ht="15.75" customHeight="1">
      <c r="A717" s="135">
        <v>7</v>
      </c>
      <c r="B717" s="136">
        <v>0</v>
      </c>
      <c r="C717" s="59">
        <v>34917.07458</v>
      </c>
    </row>
    <row r="718" spans="1:3" ht="15.75" customHeight="1">
      <c r="A718" s="135">
        <v>7</v>
      </c>
      <c r="B718" s="136">
        <v>1</v>
      </c>
      <c r="C718" s="59">
        <v>34917.07458</v>
      </c>
    </row>
    <row r="719" spans="1:3" ht="15.75" customHeight="1">
      <c r="A719" s="135">
        <v>7</v>
      </c>
      <c r="B719" s="136">
        <v>2</v>
      </c>
      <c r="C719" s="59">
        <v>34917.07458</v>
      </c>
    </row>
    <row r="720" spans="1:3" ht="15.75" customHeight="1">
      <c r="A720" s="135">
        <v>7</v>
      </c>
      <c r="B720" s="136">
        <v>3</v>
      </c>
      <c r="C720" s="59">
        <v>34917.07458</v>
      </c>
    </row>
    <row r="721" spans="1:3" ht="15.75" customHeight="1">
      <c r="A721" s="135">
        <v>7</v>
      </c>
      <c r="B721" s="136">
        <v>4</v>
      </c>
      <c r="C721" s="59">
        <v>34917.07458</v>
      </c>
    </row>
    <row r="722" spans="1:3" ht="15.75" customHeight="1">
      <c r="A722" s="135">
        <v>7</v>
      </c>
      <c r="B722" s="136">
        <v>5</v>
      </c>
      <c r="C722" s="59">
        <v>39877.711589999999</v>
      </c>
    </row>
    <row r="723" spans="1:3" ht="15.75" customHeight="1">
      <c r="A723" s="135">
        <v>7</v>
      </c>
      <c r="B723" s="136">
        <v>6</v>
      </c>
      <c r="C723" s="59">
        <v>39877.711589999999</v>
      </c>
    </row>
    <row r="724" spans="1:3" ht="15.75" customHeight="1">
      <c r="A724" s="135">
        <v>7</v>
      </c>
      <c r="B724" s="136">
        <v>7</v>
      </c>
      <c r="C724" s="59">
        <v>39877.711589999999</v>
      </c>
    </row>
    <row r="725" spans="1:3" ht="15.75" customHeight="1">
      <c r="A725" s="135">
        <v>7</v>
      </c>
      <c r="B725" s="136">
        <v>8</v>
      </c>
      <c r="C725" s="59">
        <v>39877.711589999999</v>
      </c>
    </row>
    <row r="726" spans="1:3" ht="15.75" customHeight="1">
      <c r="A726" s="135">
        <v>7</v>
      </c>
      <c r="B726" s="136">
        <v>9</v>
      </c>
      <c r="C726" s="59">
        <v>39877.711589999999</v>
      </c>
    </row>
    <row r="727" spans="1:3" ht="15.75" customHeight="1">
      <c r="A727" s="135">
        <v>7</v>
      </c>
      <c r="B727" s="136">
        <v>10</v>
      </c>
      <c r="C727" s="59">
        <v>42043.511229999996</v>
      </c>
    </row>
    <row r="728" spans="1:3" ht="15.75" customHeight="1">
      <c r="A728" s="135">
        <v>7</v>
      </c>
      <c r="B728" s="136">
        <v>11</v>
      </c>
      <c r="C728" s="59">
        <v>42043.511229999996</v>
      </c>
    </row>
    <row r="729" spans="1:3" ht="15.75" customHeight="1">
      <c r="A729" s="135">
        <v>7</v>
      </c>
      <c r="B729" s="136">
        <v>12</v>
      </c>
      <c r="C729" s="59">
        <v>42043.511229999996</v>
      </c>
    </row>
    <row r="730" spans="1:3" ht="15.75" customHeight="1">
      <c r="A730" s="135">
        <v>7</v>
      </c>
      <c r="B730" s="136">
        <v>13</v>
      </c>
      <c r="C730" s="59">
        <v>42043.511229999996</v>
      </c>
    </row>
    <row r="731" spans="1:3" ht="15.75" customHeight="1">
      <c r="A731" s="135">
        <v>7</v>
      </c>
      <c r="B731" s="136">
        <v>14</v>
      </c>
      <c r="C731" s="59">
        <v>42043.511229999996</v>
      </c>
    </row>
    <row r="732" spans="1:3" ht="15.75" customHeight="1">
      <c r="A732" s="135">
        <v>7</v>
      </c>
      <c r="B732" s="136">
        <v>15</v>
      </c>
      <c r="C732" s="59">
        <v>41686.683810000002</v>
      </c>
    </row>
    <row r="733" spans="1:3" ht="15.75" customHeight="1">
      <c r="A733" s="135">
        <v>7</v>
      </c>
      <c r="B733" s="136">
        <v>16</v>
      </c>
      <c r="C733" s="59">
        <v>41686.683810000002</v>
      </c>
    </row>
    <row r="734" spans="1:3" ht="15.75" customHeight="1">
      <c r="A734" s="135">
        <v>7</v>
      </c>
      <c r="B734" s="136">
        <v>17</v>
      </c>
      <c r="C734" s="59">
        <v>41686.683810000002</v>
      </c>
    </row>
    <row r="735" spans="1:3" ht="15.75" customHeight="1">
      <c r="A735" s="135">
        <v>7</v>
      </c>
      <c r="B735" s="136">
        <v>18</v>
      </c>
      <c r="C735" s="59">
        <v>41686.683810000002</v>
      </c>
    </row>
    <row r="736" spans="1:3" ht="15.75" customHeight="1">
      <c r="A736" s="135">
        <v>7</v>
      </c>
      <c r="B736" s="136">
        <v>19</v>
      </c>
      <c r="C736" s="59">
        <v>41686.683810000002</v>
      </c>
    </row>
    <row r="737" spans="1:3" ht="15.75" customHeight="1">
      <c r="A737" s="135">
        <v>7</v>
      </c>
      <c r="B737" s="136">
        <v>20</v>
      </c>
      <c r="C737" s="59">
        <v>42903.262029999998</v>
      </c>
    </row>
    <row r="738" spans="1:3" ht="15.75" customHeight="1">
      <c r="A738" s="135">
        <v>7</v>
      </c>
      <c r="B738" s="136">
        <v>21</v>
      </c>
      <c r="C738" s="59">
        <v>42903.262029999998</v>
      </c>
    </row>
    <row r="739" spans="1:3" ht="15.75" customHeight="1">
      <c r="A739" s="135">
        <v>7</v>
      </c>
      <c r="B739" s="136">
        <v>22</v>
      </c>
      <c r="C739" s="59">
        <v>42903.262029999998</v>
      </c>
    </row>
    <row r="740" spans="1:3" ht="15.75" customHeight="1">
      <c r="A740" s="135">
        <v>7</v>
      </c>
      <c r="B740" s="136">
        <v>23</v>
      </c>
      <c r="C740" s="59">
        <v>42903.262029999998</v>
      </c>
    </row>
    <row r="741" spans="1:3" ht="15.75" customHeight="1">
      <c r="A741" s="135">
        <v>7</v>
      </c>
      <c r="B741" s="136">
        <v>24</v>
      </c>
      <c r="C741" s="59">
        <v>42903.262029999998</v>
      </c>
    </row>
    <row r="742" spans="1:3" ht="15.75" customHeight="1">
      <c r="A742" s="135">
        <v>7</v>
      </c>
      <c r="B742" s="136">
        <v>25</v>
      </c>
      <c r="C742" s="59">
        <v>46163.613850000002</v>
      </c>
    </row>
    <row r="743" spans="1:3" ht="15.75" customHeight="1">
      <c r="A743" s="135">
        <v>7</v>
      </c>
      <c r="B743" s="136">
        <v>26</v>
      </c>
      <c r="C743" s="59">
        <v>46163.613850000002</v>
      </c>
    </row>
    <row r="744" spans="1:3" ht="15.75" customHeight="1">
      <c r="A744" s="135">
        <v>7</v>
      </c>
      <c r="B744" s="136">
        <v>27</v>
      </c>
      <c r="C744" s="59">
        <v>46163.613850000002</v>
      </c>
    </row>
    <row r="745" spans="1:3" ht="15.75" customHeight="1">
      <c r="A745" s="135">
        <v>7</v>
      </c>
      <c r="B745" s="136">
        <v>28</v>
      </c>
      <c r="C745" s="59">
        <v>46163.613850000002</v>
      </c>
    </row>
    <row r="746" spans="1:3" ht="15.75" customHeight="1">
      <c r="A746" s="135">
        <v>7</v>
      </c>
      <c r="B746" s="136">
        <v>29</v>
      </c>
      <c r="C746" s="59">
        <v>46163.613850000002</v>
      </c>
    </row>
    <row r="747" spans="1:3" ht="15.75" customHeight="1">
      <c r="A747" s="135">
        <v>7</v>
      </c>
      <c r="B747" s="136">
        <v>30</v>
      </c>
      <c r="C747" s="59">
        <v>49212.289019999997</v>
      </c>
    </row>
    <row r="748" spans="1:3" ht="15.75" customHeight="1">
      <c r="A748" s="135">
        <v>7</v>
      </c>
      <c r="B748" s="136">
        <v>31</v>
      </c>
      <c r="C748" s="59">
        <v>49212.289019999997</v>
      </c>
    </row>
    <row r="749" spans="1:3" ht="15.75" customHeight="1">
      <c r="A749" s="135">
        <v>7</v>
      </c>
      <c r="B749" s="136">
        <v>32</v>
      </c>
      <c r="C749" s="59">
        <v>49212.289019999997</v>
      </c>
    </row>
    <row r="750" spans="1:3" ht="15.75" customHeight="1">
      <c r="A750" s="135">
        <v>7</v>
      </c>
      <c r="B750" s="136">
        <v>33</v>
      </c>
      <c r="C750" s="59">
        <v>49212.289019999997</v>
      </c>
    </row>
    <row r="751" spans="1:3" ht="15.75" customHeight="1">
      <c r="A751" s="135">
        <v>7</v>
      </c>
      <c r="B751" s="136">
        <v>34</v>
      </c>
      <c r="C751" s="59">
        <v>49212.289019999997</v>
      </c>
    </row>
    <row r="752" spans="1:3" ht="15.75" customHeight="1">
      <c r="A752" s="135">
        <v>7</v>
      </c>
      <c r="B752" s="136">
        <v>35</v>
      </c>
      <c r="C752" s="59">
        <v>53871.280440000002</v>
      </c>
    </row>
    <row r="753" spans="1:3" ht="15.75" customHeight="1">
      <c r="A753" s="135">
        <v>7</v>
      </c>
      <c r="B753" s="136">
        <v>36</v>
      </c>
      <c r="C753" s="59">
        <v>53871.280440000002</v>
      </c>
    </row>
    <row r="754" spans="1:3" ht="15.75" customHeight="1">
      <c r="A754" s="135">
        <v>7</v>
      </c>
      <c r="B754" s="136">
        <v>37</v>
      </c>
      <c r="C754" s="59">
        <v>53871.280440000002</v>
      </c>
    </row>
    <row r="755" spans="1:3" ht="15.75" customHeight="1">
      <c r="A755" s="135">
        <v>7</v>
      </c>
      <c r="B755" s="136">
        <v>38</v>
      </c>
      <c r="C755" s="59">
        <v>53871.280440000002</v>
      </c>
    </row>
    <row r="756" spans="1:3" ht="15.75" customHeight="1">
      <c r="A756" s="135">
        <v>7</v>
      </c>
      <c r="B756" s="136">
        <v>39</v>
      </c>
      <c r="C756" s="59">
        <v>53871.280440000002</v>
      </c>
    </row>
    <row r="757" spans="1:3" ht="15.75" customHeight="1">
      <c r="A757" s="135">
        <v>7</v>
      </c>
      <c r="B757" s="136">
        <v>40</v>
      </c>
      <c r="C757" s="59">
        <v>62777.349589999998</v>
      </c>
    </row>
    <row r="758" spans="1:3" ht="15.75" customHeight="1">
      <c r="A758" s="135">
        <v>7</v>
      </c>
      <c r="B758" s="136">
        <v>41</v>
      </c>
      <c r="C758" s="59">
        <v>62777.349589999998</v>
      </c>
    </row>
    <row r="759" spans="1:3" ht="15.75" customHeight="1">
      <c r="A759" s="135">
        <v>7</v>
      </c>
      <c r="B759" s="136">
        <v>42</v>
      </c>
      <c r="C759" s="59">
        <v>62777.349589999998</v>
      </c>
    </row>
    <row r="760" spans="1:3" ht="15.75" customHeight="1">
      <c r="A760" s="135">
        <v>7</v>
      </c>
      <c r="B760" s="136">
        <v>43</v>
      </c>
      <c r="C760" s="59">
        <v>62777.349589999998</v>
      </c>
    </row>
    <row r="761" spans="1:3" ht="15.75" customHeight="1">
      <c r="A761" s="135">
        <v>7</v>
      </c>
      <c r="B761" s="136">
        <v>44</v>
      </c>
      <c r="C761" s="59">
        <v>62777.349589999998</v>
      </c>
    </row>
    <row r="762" spans="1:3" ht="15.75" customHeight="1">
      <c r="A762" s="135">
        <v>7</v>
      </c>
      <c r="B762" s="136">
        <v>45</v>
      </c>
      <c r="C762" s="59">
        <v>71147.077340000003</v>
      </c>
    </row>
    <row r="763" spans="1:3" ht="15.75" customHeight="1">
      <c r="A763" s="135">
        <v>7</v>
      </c>
      <c r="B763" s="136">
        <v>46</v>
      </c>
      <c r="C763" s="59">
        <v>71147.077340000003</v>
      </c>
    </row>
    <row r="764" spans="1:3" ht="15.75" customHeight="1">
      <c r="A764" s="135">
        <v>7</v>
      </c>
      <c r="B764" s="136">
        <v>47</v>
      </c>
      <c r="C764" s="59">
        <v>71147.077340000003</v>
      </c>
    </row>
    <row r="765" spans="1:3" ht="15.75" customHeight="1">
      <c r="A765" s="135">
        <v>7</v>
      </c>
      <c r="B765" s="136">
        <v>48</v>
      </c>
      <c r="C765" s="59">
        <v>71147.077340000003</v>
      </c>
    </row>
    <row r="766" spans="1:3" ht="15.75" customHeight="1">
      <c r="A766" s="135">
        <v>7</v>
      </c>
      <c r="B766" s="136">
        <v>49</v>
      </c>
      <c r="C766" s="59">
        <v>71147.077340000003</v>
      </c>
    </row>
    <row r="767" spans="1:3" ht="15.75" customHeight="1">
      <c r="A767" s="135">
        <v>7</v>
      </c>
      <c r="B767" s="136">
        <v>50</v>
      </c>
      <c r="C767" s="59">
        <v>71074.098899999997</v>
      </c>
    </row>
    <row r="768" spans="1:3" ht="15.75" customHeight="1">
      <c r="A768" s="135">
        <v>7</v>
      </c>
      <c r="B768" s="136">
        <v>51</v>
      </c>
      <c r="C768" s="59">
        <v>71074.098899999997</v>
      </c>
    </row>
    <row r="769" spans="1:3" ht="15.75" customHeight="1">
      <c r="A769" s="135">
        <v>7</v>
      </c>
      <c r="B769" s="136">
        <v>52</v>
      </c>
      <c r="C769" s="59">
        <v>71074.098899999997</v>
      </c>
    </row>
    <row r="770" spans="1:3" ht="15.75" customHeight="1">
      <c r="A770" s="135">
        <v>7</v>
      </c>
      <c r="B770" s="136">
        <v>53</v>
      </c>
      <c r="C770" s="59">
        <v>71074.098899999997</v>
      </c>
    </row>
    <row r="771" spans="1:3" ht="15.75" customHeight="1">
      <c r="A771" s="135">
        <v>7</v>
      </c>
      <c r="B771" s="136">
        <v>54</v>
      </c>
      <c r="C771" s="59">
        <v>71074.098899999997</v>
      </c>
    </row>
    <row r="772" spans="1:3" ht="15.75" customHeight="1">
      <c r="A772" s="135">
        <v>7</v>
      </c>
      <c r="B772" s="136">
        <v>55</v>
      </c>
      <c r="C772" s="59">
        <v>66160.314469999998</v>
      </c>
    </row>
    <row r="773" spans="1:3" ht="15.75" customHeight="1">
      <c r="A773" s="135">
        <v>7</v>
      </c>
      <c r="B773" s="136">
        <v>56</v>
      </c>
      <c r="C773" s="59">
        <v>66160.314469999998</v>
      </c>
    </row>
    <row r="774" spans="1:3" ht="15.75" customHeight="1">
      <c r="A774" s="135">
        <v>7</v>
      </c>
      <c r="B774" s="136">
        <v>57</v>
      </c>
      <c r="C774" s="59">
        <v>66160.314469999998</v>
      </c>
    </row>
    <row r="775" spans="1:3" ht="15.75" customHeight="1">
      <c r="A775" s="135">
        <v>7</v>
      </c>
      <c r="B775" s="136">
        <v>58</v>
      </c>
      <c r="C775" s="59">
        <v>66160.314469999998</v>
      </c>
    </row>
    <row r="776" spans="1:3" ht="15.75" customHeight="1">
      <c r="A776" s="135">
        <v>7</v>
      </c>
      <c r="B776" s="136">
        <v>59</v>
      </c>
      <c r="C776" s="59">
        <v>66160.314469999998</v>
      </c>
    </row>
    <row r="777" spans="1:3" ht="15.75" customHeight="1">
      <c r="A777" s="135">
        <v>7</v>
      </c>
      <c r="B777" s="136">
        <v>60</v>
      </c>
      <c r="C777" s="59">
        <v>56006.237150000001</v>
      </c>
    </row>
    <row r="778" spans="1:3" ht="15.75" customHeight="1">
      <c r="A778" s="135">
        <v>7</v>
      </c>
      <c r="B778" s="136">
        <v>61</v>
      </c>
      <c r="C778" s="59">
        <v>56006.237150000001</v>
      </c>
    </row>
    <row r="779" spans="1:3" ht="15.75" customHeight="1">
      <c r="A779" s="135">
        <v>7</v>
      </c>
      <c r="B779" s="136">
        <v>62</v>
      </c>
      <c r="C779" s="59">
        <v>56006.237150000001</v>
      </c>
    </row>
    <row r="780" spans="1:3" ht="15.75" customHeight="1">
      <c r="A780" s="135">
        <v>7</v>
      </c>
      <c r="B780" s="136">
        <v>63</v>
      </c>
      <c r="C780" s="59">
        <v>56006.237150000001</v>
      </c>
    </row>
    <row r="781" spans="1:3" ht="15.75" customHeight="1">
      <c r="A781" s="135">
        <v>7</v>
      </c>
      <c r="B781" s="136">
        <v>64</v>
      </c>
      <c r="C781" s="59">
        <v>56006.237150000001</v>
      </c>
    </row>
    <row r="782" spans="1:3" ht="15.75" customHeight="1">
      <c r="A782" s="135">
        <v>7</v>
      </c>
      <c r="B782" s="136">
        <v>65</v>
      </c>
      <c r="C782" s="59">
        <v>54051.553549999997</v>
      </c>
    </row>
    <row r="783" spans="1:3" ht="15.75" customHeight="1">
      <c r="A783" s="135">
        <v>7</v>
      </c>
      <c r="B783" s="136">
        <v>66</v>
      </c>
      <c r="C783" s="59">
        <v>54051.553549999997</v>
      </c>
    </row>
    <row r="784" spans="1:3" ht="15.75" customHeight="1">
      <c r="A784" s="135">
        <v>7</v>
      </c>
      <c r="B784" s="136">
        <v>67</v>
      </c>
      <c r="C784" s="59">
        <v>54051.553549999997</v>
      </c>
    </row>
    <row r="785" spans="1:3" ht="15.75" customHeight="1">
      <c r="A785" s="135">
        <v>7</v>
      </c>
      <c r="B785" s="136">
        <v>68</v>
      </c>
      <c r="C785" s="59">
        <v>54051.553549999997</v>
      </c>
    </row>
    <row r="786" spans="1:3" ht="15.75" customHeight="1">
      <c r="A786" s="135">
        <v>7</v>
      </c>
      <c r="B786" s="136">
        <v>69</v>
      </c>
      <c r="C786" s="59">
        <v>54051.553549999997</v>
      </c>
    </row>
    <row r="787" spans="1:3" ht="15.75" customHeight="1">
      <c r="A787" s="135">
        <v>7</v>
      </c>
      <c r="B787" s="136">
        <v>70</v>
      </c>
      <c r="C787" s="59">
        <v>50863.81914</v>
      </c>
    </row>
    <row r="788" spans="1:3" ht="15.75" customHeight="1">
      <c r="A788" s="135">
        <v>7</v>
      </c>
      <c r="B788" s="136">
        <v>71</v>
      </c>
      <c r="C788" s="59">
        <v>50863.81914</v>
      </c>
    </row>
    <row r="789" spans="1:3" ht="15.75" customHeight="1">
      <c r="A789" s="135">
        <v>7</v>
      </c>
      <c r="B789" s="136">
        <v>72</v>
      </c>
      <c r="C789" s="59">
        <v>50863.81914</v>
      </c>
    </row>
    <row r="790" spans="1:3" ht="15.75" customHeight="1">
      <c r="A790" s="135">
        <v>7</v>
      </c>
      <c r="B790" s="136">
        <v>73</v>
      </c>
      <c r="C790" s="59">
        <v>50863.81914</v>
      </c>
    </row>
    <row r="791" spans="1:3" ht="15.75" customHeight="1">
      <c r="A791" s="135">
        <v>7</v>
      </c>
      <c r="B791" s="136">
        <v>74</v>
      </c>
      <c r="C791" s="59">
        <v>50863.81914</v>
      </c>
    </row>
    <row r="792" spans="1:3" ht="15.75" customHeight="1">
      <c r="A792" s="135">
        <v>7</v>
      </c>
      <c r="B792" s="136">
        <v>75</v>
      </c>
      <c r="C792" s="59">
        <v>39930.934209999999</v>
      </c>
    </row>
    <row r="793" spans="1:3" ht="15.75" customHeight="1">
      <c r="A793" s="135">
        <v>7</v>
      </c>
      <c r="B793" s="136">
        <v>76</v>
      </c>
      <c r="C793" s="59">
        <v>39930.934209999999</v>
      </c>
    </row>
    <row r="794" spans="1:3" ht="15.75" customHeight="1">
      <c r="A794" s="135">
        <v>7</v>
      </c>
      <c r="B794" s="136">
        <v>77</v>
      </c>
      <c r="C794" s="59">
        <v>39930.934209999999</v>
      </c>
    </row>
    <row r="795" spans="1:3" ht="15.75" customHeight="1">
      <c r="A795" s="135">
        <v>7</v>
      </c>
      <c r="B795" s="136">
        <v>78</v>
      </c>
      <c r="C795" s="59">
        <v>39930.934209999999</v>
      </c>
    </row>
    <row r="796" spans="1:3" ht="15.75" customHeight="1">
      <c r="A796" s="135">
        <v>7</v>
      </c>
      <c r="B796" s="136">
        <v>79</v>
      </c>
      <c r="C796" s="59">
        <v>39930.934209999999</v>
      </c>
    </row>
    <row r="797" spans="1:3" ht="15.75" customHeight="1">
      <c r="A797" s="135">
        <v>7</v>
      </c>
      <c r="B797" s="136">
        <v>80</v>
      </c>
      <c r="C797" s="59">
        <v>34786.76079</v>
      </c>
    </row>
    <row r="798" spans="1:3" ht="15.75" customHeight="1">
      <c r="A798" s="135">
        <v>7</v>
      </c>
      <c r="B798" s="136">
        <v>81</v>
      </c>
      <c r="C798" s="59">
        <v>34786.76079</v>
      </c>
    </row>
    <row r="799" spans="1:3" ht="15.75" customHeight="1">
      <c r="A799" s="135">
        <v>7</v>
      </c>
      <c r="B799" s="136">
        <v>82</v>
      </c>
      <c r="C799" s="59">
        <v>34786.76079</v>
      </c>
    </row>
    <row r="800" spans="1:3" ht="15.75" customHeight="1">
      <c r="A800" s="135">
        <v>7</v>
      </c>
      <c r="B800" s="136">
        <v>83</v>
      </c>
      <c r="C800" s="59">
        <v>34786.76079</v>
      </c>
    </row>
    <row r="801" spans="1:3" ht="15.75" customHeight="1">
      <c r="A801" s="135">
        <v>7</v>
      </c>
      <c r="B801" s="136">
        <v>84</v>
      </c>
      <c r="C801" s="59">
        <v>34786.76079</v>
      </c>
    </row>
    <row r="802" spans="1:3" ht="15.75" customHeight="1">
      <c r="A802" s="135">
        <v>7</v>
      </c>
      <c r="B802" s="136">
        <v>85</v>
      </c>
      <c r="C802" s="59">
        <v>20692.316439999999</v>
      </c>
    </row>
    <row r="803" spans="1:3" ht="15.75" customHeight="1">
      <c r="A803" s="135">
        <v>7</v>
      </c>
      <c r="B803" s="136">
        <v>86</v>
      </c>
      <c r="C803" s="59">
        <v>20692.316439999999</v>
      </c>
    </row>
    <row r="804" spans="1:3" ht="15.75" customHeight="1">
      <c r="A804" s="135">
        <v>7</v>
      </c>
      <c r="B804" s="136">
        <v>87</v>
      </c>
      <c r="C804" s="59">
        <v>20692.316439999999</v>
      </c>
    </row>
    <row r="805" spans="1:3" ht="15.75" customHeight="1">
      <c r="A805" s="135">
        <v>7</v>
      </c>
      <c r="B805" s="136">
        <v>88</v>
      </c>
      <c r="C805" s="59">
        <v>20692.316439999999</v>
      </c>
    </row>
    <row r="806" spans="1:3" ht="15.75" customHeight="1">
      <c r="A806" s="135">
        <v>7</v>
      </c>
      <c r="B806" s="136">
        <v>89</v>
      </c>
      <c r="C806" s="59">
        <v>20692.316439999999</v>
      </c>
    </row>
    <row r="807" spans="1:3" ht="15.75" customHeight="1">
      <c r="A807" s="135">
        <v>7</v>
      </c>
      <c r="B807" s="136">
        <v>90</v>
      </c>
      <c r="C807" s="59">
        <v>9710.5541940000003</v>
      </c>
    </row>
    <row r="808" spans="1:3" ht="15.75" customHeight="1">
      <c r="A808" s="135">
        <v>7</v>
      </c>
      <c r="B808" s="136">
        <v>91</v>
      </c>
      <c r="C808" s="59">
        <v>9710.5541940000003</v>
      </c>
    </row>
    <row r="809" spans="1:3" ht="15.75" customHeight="1">
      <c r="A809" s="135">
        <v>7</v>
      </c>
      <c r="B809" s="136">
        <v>92</v>
      </c>
      <c r="C809" s="59">
        <v>9710.5541940000003</v>
      </c>
    </row>
    <row r="810" spans="1:3" ht="15.75" customHeight="1">
      <c r="A810" s="135">
        <v>7</v>
      </c>
      <c r="B810" s="136">
        <v>93</v>
      </c>
      <c r="C810" s="59">
        <v>9710.5541940000003</v>
      </c>
    </row>
    <row r="811" spans="1:3" ht="15.75" customHeight="1">
      <c r="A811" s="135">
        <v>7</v>
      </c>
      <c r="B811" s="136">
        <v>94</v>
      </c>
      <c r="C811" s="59">
        <v>9710.5541940000003</v>
      </c>
    </row>
    <row r="812" spans="1:3" ht="15.75" customHeight="1">
      <c r="A812" s="135">
        <v>7</v>
      </c>
      <c r="B812" s="136">
        <v>95</v>
      </c>
      <c r="C812" s="59">
        <v>2882.7827699999998</v>
      </c>
    </row>
    <row r="813" spans="1:3" ht="15.75" customHeight="1">
      <c r="A813" s="135">
        <v>7</v>
      </c>
      <c r="B813" s="136">
        <v>96</v>
      </c>
      <c r="C813" s="59">
        <v>2882.7827699999998</v>
      </c>
    </row>
    <row r="814" spans="1:3" ht="15.75" customHeight="1">
      <c r="A814" s="135">
        <v>7</v>
      </c>
      <c r="B814" s="136">
        <v>97</v>
      </c>
      <c r="C814" s="59">
        <v>2882.7827699999998</v>
      </c>
    </row>
    <row r="815" spans="1:3" ht="15.75" customHeight="1">
      <c r="A815" s="135">
        <v>7</v>
      </c>
      <c r="B815" s="136">
        <v>98</v>
      </c>
      <c r="C815" s="59">
        <v>2882.7827699999998</v>
      </c>
    </row>
    <row r="816" spans="1:3" ht="15.75" customHeight="1">
      <c r="A816" s="135">
        <v>7</v>
      </c>
      <c r="B816" s="136">
        <v>99</v>
      </c>
      <c r="C816" s="59">
        <v>2882.7827699999998</v>
      </c>
    </row>
    <row r="817" spans="1:3" ht="15.75" customHeight="1">
      <c r="A817" s="135">
        <v>7</v>
      </c>
      <c r="B817" s="136">
        <v>100</v>
      </c>
      <c r="C817" s="59">
        <v>122.1397553</v>
      </c>
    </row>
    <row r="818" spans="1:3" ht="15.75" customHeight="1">
      <c r="A818" s="135">
        <v>7</v>
      </c>
      <c r="B818" s="136">
        <v>101</v>
      </c>
      <c r="C818" s="59">
        <v>122.1397553</v>
      </c>
    </row>
    <row r="819" spans="1:3" ht="15.75" customHeight="1">
      <c r="A819" s="135">
        <v>7</v>
      </c>
      <c r="B819" s="136">
        <v>102</v>
      </c>
      <c r="C819" s="59">
        <v>122.1397553</v>
      </c>
    </row>
    <row r="820" spans="1:3" ht="15.75" customHeight="1">
      <c r="A820" s="135">
        <v>7</v>
      </c>
      <c r="B820" s="136">
        <v>103</v>
      </c>
      <c r="C820" s="59">
        <v>122.1397553</v>
      </c>
    </row>
    <row r="821" spans="1:3" ht="15.75" customHeight="1">
      <c r="A821" s="135">
        <v>7</v>
      </c>
      <c r="B821" s="136">
        <v>104</v>
      </c>
      <c r="C821" s="59">
        <v>122.1397553</v>
      </c>
    </row>
    <row r="822" spans="1:3" ht="15.75" customHeight="1">
      <c r="A822" s="135">
        <v>7</v>
      </c>
      <c r="B822" s="136">
        <v>105</v>
      </c>
      <c r="C822" s="59">
        <v>122.1397553</v>
      </c>
    </row>
    <row r="823" spans="1:3" ht="15.75" customHeight="1">
      <c r="A823" s="135">
        <v>7</v>
      </c>
      <c r="B823" s="136">
        <v>106</v>
      </c>
      <c r="C823" s="59">
        <v>122.1397553</v>
      </c>
    </row>
    <row r="824" spans="1:3" ht="15.75" customHeight="1">
      <c r="A824" s="135">
        <v>7</v>
      </c>
      <c r="B824" s="136">
        <v>107</v>
      </c>
      <c r="C824" s="59">
        <v>122.1397553</v>
      </c>
    </row>
    <row r="825" spans="1:3" ht="15.75" customHeight="1">
      <c r="A825" s="135">
        <v>7</v>
      </c>
      <c r="B825" s="136">
        <v>108</v>
      </c>
      <c r="C825" s="59">
        <v>122.1397553</v>
      </c>
    </row>
    <row r="826" spans="1:3" ht="15.75" customHeight="1">
      <c r="A826" s="135">
        <v>7</v>
      </c>
      <c r="B826" s="136">
        <v>109</v>
      </c>
      <c r="C826" s="59">
        <v>122.1397553</v>
      </c>
    </row>
    <row r="827" spans="1:3" ht="15.75" customHeight="1">
      <c r="A827" s="135">
        <v>7</v>
      </c>
      <c r="B827" s="136">
        <v>110</v>
      </c>
      <c r="C827" s="59">
        <v>122.1397553</v>
      </c>
    </row>
    <row r="828" spans="1:3" ht="15.75" customHeight="1">
      <c r="A828" s="135">
        <v>8</v>
      </c>
      <c r="B828" s="136">
        <v>0</v>
      </c>
      <c r="C828" s="59">
        <v>8716.0312969999995</v>
      </c>
    </row>
    <row r="829" spans="1:3" ht="15.75" customHeight="1">
      <c r="A829" s="135">
        <v>8</v>
      </c>
      <c r="B829" s="136">
        <v>1</v>
      </c>
      <c r="C829" s="59">
        <v>8716.0312969999995</v>
      </c>
    </row>
    <row r="830" spans="1:3" ht="15.75" customHeight="1">
      <c r="A830" s="135">
        <v>8</v>
      </c>
      <c r="B830" s="136">
        <v>2</v>
      </c>
      <c r="C830" s="59">
        <v>8716.0312969999995</v>
      </c>
    </row>
    <row r="831" spans="1:3" ht="15.75" customHeight="1">
      <c r="A831" s="135">
        <v>8</v>
      </c>
      <c r="B831" s="136">
        <v>3</v>
      </c>
      <c r="C831" s="59">
        <v>8716.0312969999995</v>
      </c>
    </row>
    <row r="832" spans="1:3" ht="15.75" customHeight="1">
      <c r="A832" s="135">
        <v>8</v>
      </c>
      <c r="B832" s="136">
        <v>4</v>
      </c>
      <c r="C832" s="59">
        <v>8716.0312969999995</v>
      </c>
    </row>
    <row r="833" spans="1:3" ht="15.75" customHeight="1">
      <c r="A833" s="135">
        <v>8</v>
      </c>
      <c r="B833" s="136">
        <v>5</v>
      </c>
      <c r="C833" s="59">
        <v>9954.3099320000001</v>
      </c>
    </row>
    <row r="834" spans="1:3" ht="15.75" customHeight="1">
      <c r="A834" s="135">
        <v>8</v>
      </c>
      <c r="B834" s="136">
        <v>6</v>
      </c>
      <c r="C834" s="59">
        <v>9954.3099320000001</v>
      </c>
    </row>
    <row r="835" spans="1:3" ht="15.75" customHeight="1">
      <c r="A835" s="135">
        <v>8</v>
      </c>
      <c r="B835" s="136">
        <v>7</v>
      </c>
      <c r="C835" s="59">
        <v>9954.3099320000001</v>
      </c>
    </row>
    <row r="836" spans="1:3" ht="15.75" customHeight="1">
      <c r="A836" s="135">
        <v>8</v>
      </c>
      <c r="B836" s="136">
        <v>8</v>
      </c>
      <c r="C836" s="59">
        <v>9954.3099320000001</v>
      </c>
    </row>
    <row r="837" spans="1:3" ht="15.75" customHeight="1">
      <c r="A837" s="135">
        <v>8</v>
      </c>
      <c r="B837" s="136">
        <v>9</v>
      </c>
      <c r="C837" s="59">
        <v>9954.3099320000001</v>
      </c>
    </row>
    <row r="838" spans="1:3" ht="15.75" customHeight="1">
      <c r="A838" s="135">
        <v>8</v>
      </c>
      <c r="B838" s="136">
        <v>10</v>
      </c>
      <c r="C838" s="59">
        <v>10494.938770000001</v>
      </c>
    </row>
    <row r="839" spans="1:3" ht="15.75" customHeight="1">
      <c r="A839" s="135">
        <v>8</v>
      </c>
      <c r="B839" s="136">
        <v>11</v>
      </c>
      <c r="C839" s="59">
        <v>10494.938770000001</v>
      </c>
    </row>
    <row r="840" spans="1:3" ht="15.75" customHeight="1">
      <c r="A840" s="135">
        <v>8</v>
      </c>
      <c r="B840" s="136">
        <v>12</v>
      </c>
      <c r="C840" s="59">
        <v>10494.938770000001</v>
      </c>
    </row>
    <row r="841" spans="1:3" ht="15.75" customHeight="1">
      <c r="A841" s="135">
        <v>8</v>
      </c>
      <c r="B841" s="136">
        <v>13</v>
      </c>
      <c r="C841" s="59">
        <v>10494.938770000001</v>
      </c>
    </row>
    <row r="842" spans="1:3" ht="15.75" customHeight="1">
      <c r="A842" s="135">
        <v>8</v>
      </c>
      <c r="B842" s="136">
        <v>14</v>
      </c>
      <c r="C842" s="59">
        <v>10494.938770000001</v>
      </c>
    </row>
    <row r="843" spans="1:3" ht="15.75" customHeight="1">
      <c r="A843" s="135">
        <v>8</v>
      </c>
      <c r="B843" s="136">
        <v>15</v>
      </c>
      <c r="C843" s="59">
        <v>11161.078380000001</v>
      </c>
    </row>
    <row r="844" spans="1:3" ht="15.75" customHeight="1">
      <c r="A844" s="135">
        <v>8</v>
      </c>
      <c r="B844" s="136">
        <v>16</v>
      </c>
      <c r="C844" s="59">
        <v>11161.078380000001</v>
      </c>
    </row>
    <row r="845" spans="1:3" ht="15.75" customHeight="1">
      <c r="A845" s="135">
        <v>8</v>
      </c>
      <c r="B845" s="136">
        <v>17</v>
      </c>
      <c r="C845" s="59">
        <v>11161.078380000001</v>
      </c>
    </row>
    <row r="846" spans="1:3" ht="15.75" customHeight="1">
      <c r="A846" s="135">
        <v>8</v>
      </c>
      <c r="B846" s="136">
        <v>18</v>
      </c>
      <c r="C846" s="59">
        <v>11161.078380000001</v>
      </c>
    </row>
    <row r="847" spans="1:3" ht="15.75" customHeight="1">
      <c r="A847" s="135">
        <v>8</v>
      </c>
      <c r="B847" s="136">
        <v>19</v>
      </c>
      <c r="C847" s="59">
        <v>11161.078380000001</v>
      </c>
    </row>
    <row r="848" spans="1:3" ht="15.75" customHeight="1">
      <c r="A848" s="135">
        <v>8</v>
      </c>
      <c r="B848" s="136">
        <v>20</v>
      </c>
      <c r="C848" s="59">
        <v>11486.8017</v>
      </c>
    </row>
    <row r="849" spans="1:3" ht="15.75" customHeight="1">
      <c r="A849" s="135">
        <v>8</v>
      </c>
      <c r="B849" s="136">
        <v>21</v>
      </c>
      <c r="C849" s="59">
        <v>11486.8017</v>
      </c>
    </row>
    <row r="850" spans="1:3" ht="15.75" customHeight="1">
      <c r="A850" s="135">
        <v>8</v>
      </c>
      <c r="B850" s="136">
        <v>22</v>
      </c>
      <c r="C850" s="59">
        <v>11486.8017</v>
      </c>
    </row>
    <row r="851" spans="1:3" ht="15.75" customHeight="1">
      <c r="A851" s="135">
        <v>8</v>
      </c>
      <c r="B851" s="136">
        <v>23</v>
      </c>
      <c r="C851" s="59">
        <v>11486.8017</v>
      </c>
    </row>
    <row r="852" spans="1:3" ht="15.75" customHeight="1">
      <c r="A852" s="135">
        <v>8</v>
      </c>
      <c r="B852" s="136">
        <v>24</v>
      </c>
      <c r="C852" s="59">
        <v>11486.8017</v>
      </c>
    </row>
    <row r="853" spans="1:3" ht="15.75" customHeight="1">
      <c r="A853" s="135">
        <v>8</v>
      </c>
      <c r="B853" s="136">
        <v>25</v>
      </c>
      <c r="C853" s="59">
        <v>12359.719349999999</v>
      </c>
    </row>
    <row r="854" spans="1:3" ht="15.75" customHeight="1">
      <c r="A854" s="135">
        <v>8</v>
      </c>
      <c r="B854" s="136">
        <v>26</v>
      </c>
      <c r="C854" s="59">
        <v>12359.719349999999</v>
      </c>
    </row>
    <row r="855" spans="1:3" ht="15.75" customHeight="1">
      <c r="A855" s="135">
        <v>8</v>
      </c>
      <c r="B855" s="136">
        <v>27</v>
      </c>
      <c r="C855" s="59">
        <v>12359.719349999999</v>
      </c>
    </row>
    <row r="856" spans="1:3" ht="15.75" customHeight="1">
      <c r="A856" s="135">
        <v>8</v>
      </c>
      <c r="B856" s="136">
        <v>28</v>
      </c>
      <c r="C856" s="59">
        <v>12359.719349999999</v>
      </c>
    </row>
    <row r="857" spans="1:3" ht="15.75" customHeight="1">
      <c r="A857" s="135">
        <v>8</v>
      </c>
      <c r="B857" s="136">
        <v>29</v>
      </c>
      <c r="C857" s="59">
        <v>12359.719349999999</v>
      </c>
    </row>
    <row r="858" spans="1:3" ht="15.75" customHeight="1">
      <c r="A858" s="135">
        <v>8</v>
      </c>
      <c r="B858" s="136">
        <v>30</v>
      </c>
      <c r="C858" s="59">
        <v>13175.96328</v>
      </c>
    </row>
    <row r="859" spans="1:3" ht="15.75" customHeight="1">
      <c r="A859" s="135">
        <v>8</v>
      </c>
      <c r="B859" s="136">
        <v>31</v>
      </c>
      <c r="C859" s="59">
        <v>13175.96328</v>
      </c>
    </row>
    <row r="860" spans="1:3" ht="15.75" customHeight="1">
      <c r="A860" s="135">
        <v>8</v>
      </c>
      <c r="B860" s="136">
        <v>32</v>
      </c>
      <c r="C860" s="59">
        <v>13175.96328</v>
      </c>
    </row>
    <row r="861" spans="1:3" ht="15.75" customHeight="1">
      <c r="A861" s="135">
        <v>8</v>
      </c>
      <c r="B861" s="136">
        <v>33</v>
      </c>
      <c r="C861" s="59">
        <v>13175.96328</v>
      </c>
    </row>
    <row r="862" spans="1:3" ht="15.75" customHeight="1">
      <c r="A862" s="135">
        <v>8</v>
      </c>
      <c r="B862" s="136">
        <v>34</v>
      </c>
      <c r="C862" s="59">
        <v>13175.96328</v>
      </c>
    </row>
    <row r="863" spans="1:3" ht="15.75" customHeight="1">
      <c r="A863" s="135">
        <v>8</v>
      </c>
      <c r="B863" s="136">
        <v>35</v>
      </c>
      <c r="C863" s="59">
        <v>14423.34886</v>
      </c>
    </row>
    <row r="864" spans="1:3" ht="15.75" customHeight="1">
      <c r="A864" s="135">
        <v>8</v>
      </c>
      <c r="B864" s="136">
        <v>36</v>
      </c>
      <c r="C864" s="59">
        <v>14423.34886</v>
      </c>
    </row>
    <row r="865" spans="1:3" ht="15.75" customHeight="1">
      <c r="A865" s="135">
        <v>8</v>
      </c>
      <c r="B865" s="136">
        <v>37</v>
      </c>
      <c r="C865" s="59">
        <v>14423.34886</v>
      </c>
    </row>
    <row r="866" spans="1:3" ht="15.75" customHeight="1">
      <c r="A866" s="135">
        <v>8</v>
      </c>
      <c r="B866" s="136">
        <v>38</v>
      </c>
      <c r="C866" s="59">
        <v>14423.34886</v>
      </c>
    </row>
    <row r="867" spans="1:3" ht="15.75" customHeight="1">
      <c r="A867" s="135">
        <v>8</v>
      </c>
      <c r="B867" s="136">
        <v>39</v>
      </c>
      <c r="C867" s="59">
        <v>14423.34886</v>
      </c>
    </row>
    <row r="868" spans="1:3" ht="15.75" customHeight="1">
      <c r="A868" s="135">
        <v>8</v>
      </c>
      <c r="B868" s="136">
        <v>40</v>
      </c>
      <c r="C868" s="59">
        <v>16807.83538</v>
      </c>
    </row>
    <row r="869" spans="1:3" ht="15.75" customHeight="1">
      <c r="A869" s="135">
        <v>8</v>
      </c>
      <c r="B869" s="136">
        <v>41</v>
      </c>
      <c r="C869" s="59">
        <v>16807.83538</v>
      </c>
    </row>
    <row r="870" spans="1:3" ht="15.75" customHeight="1">
      <c r="A870" s="135">
        <v>8</v>
      </c>
      <c r="B870" s="136">
        <v>42</v>
      </c>
      <c r="C870" s="59">
        <v>16807.83538</v>
      </c>
    </row>
    <row r="871" spans="1:3" ht="15.75" customHeight="1">
      <c r="A871" s="135">
        <v>8</v>
      </c>
      <c r="B871" s="136">
        <v>43</v>
      </c>
      <c r="C871" s="59">
        <v>16807.83538</v>
      </c>
    </row>
    <row r="872" spans="1:3" ht="15.75" customHeight="1">
      <c r="A872" s="135">
        <v>8</v>
      </c>
      <c r="B872" s="136">
        <v>44</v>
      </c>
      <c r="C872" s="59">
        <v>16807.83538</v>
      </c>
    </row>
    <row r="873" spans="1:3" ht="15.75" customHeight="1">
      <c r="A873" s="135">
        <v>8</v>
      </c>
      <c r="B873" s="136">
        <v>45</v>
      </c>
      <c r="C873" s="59">
        <v>19048.723330000001</v>
      </c>
    </row>
    <row r="874" spans="1:3" ht="15.75" customHeight="1">
      <c r="A874" s="135">
        <v>8</v>
      </c>
      <c r="B874" s="136">
        <v>46</v>
      </c>
      <c r="C874" s="59">
        <v>19048.723330000001</v>
      </c>
    </row>
    <row r="875" spans="1:3" ht="15.75" customHeight="1">
      <c r="A875" s="135">
        <v>8</v>
      </c>
      <c r="B875" s="136">
        <v>47</v>
      </c>
      <c r="C875" s="59">
        <v>19048.723330000001</v>
      </c>
    </row>
    <row r="876" spans="1:3" ht="15.75" customHeight="1">
      <c r="A876" s="135">
        <v>8</v>
      </c>
      <c r="B876" s="136">
        <v>48</v>
      </c>
      <c r="C876" s="59">
        <v>19048.723330000001</v>
      </c>
    </row>
    <row r="877" spans="1:3" ht="15.75" customHeight="1">
      <c r="A877" s="135">
        <v>8</v>
      </c>
      <c r="B877" s="136">
        <v>49</v>
      </c>
      <c r="C877" s="59">
        <v>19048.723330000001</v>
      </c>
    </row>
    <row r="878" spans="1:3" ht="15.75" customHeight="1">
      <c r="A878" s="135">
        <v>8</v>
      </c>
      <c r="B878" s="136">
        <v>50</v>
      </c>
      <c r="C878" s="59">
        <v>19029.184290000001</v>
      </c>
    </row>
    <row r="879" spans="1:3" ht="15.75" customHeight="1">
      <c r="A879" s="135">
        <v>8</v>
      </c>
      <c r="B879" s="136">
        <v>51</v>
      </c>
      <c r="C879" s="59">
        <v>19029.184290000001</v>
      </c>
    </row>
    <row r="880" spans="1:3" ht="15.75" customHeight="1">
      <c r="A880" s="135">
        <v>8</v>
      </c>
      <c r="B880" s="136">
        <v>52</v>
      </c>
      <c r="C880" s="59">
        <v>19029.184290000001</v>
      </c>
    </row>
    <row r="881" spans="1:3" ht="15.75" customHeight="1">
      <c r="A881" s="135">
        <v>8</v>
      </c>
      <c r="B881" s="136">
        <v>53</v>
      </c>
      <c r="C881" s="59">
        <v>19029.184290000001</v>
      </c>
    </row>
    <row r="882" spans="1:3" ht="15.75" customHeight="1">
      <c r="A882" s="135">
        <v>8</v>
      </c>
      <c r="B882" s="136">
        <v>54</v>
      </c>
      <c r="C882" s="59">
        <v>19029.184290000001</v>
      </c>
    </row>
    <row r="883" spans="1:3" ht="15.75" customHeight="1">
      <c r="A883" s="135">
        <v>8</v>
      </c>
      <c r="B883" s="136">
        <v>55</v>
      </c>
      <c r="C883" s="59">
        <v>17713.581119999999</v>
      </c>
    </row>
    <row r="884" spans="1:3" ht="15.75" customHeight="1">
      <c r="A884" s="135">
        <v>8</v>
      </c>
      <c r="B884" s="136">
        <v>56</v>
      </c>
      <c r="C884" s="59">
        <v>17713.581119999999</v>
      </c>
    </row>
    <row r="885" spans="1:3" ht="15.75" customHeight="1">
      <c r="A885" s="135">
        <v>8</v>
      </c>
      <c r="B885" s="136">
        <v>57</v>
      </c>
      <c r="C885" s="59">
        <v>17713.581119999999</v>
      </c>
    </row>
    <row r="886" spans="1:3" ht="15.75" customHeight="1">
      <c r="A886" s="135">
        <v>8</v>
      </c>
      <c r="B886" s="136">
        <v>58</v>
      </c>
      <c r="C886" s="59">
        <v>17713.581119999999</v>
      </c>
    </row>
    <row r="887" spans="1:3" ht="15.75" customHeight="1">
      <c r="A887" s="135">
        <v>8</v>
      </c>
      <c r="B887" s="136">
        <v>59</v>
      </c>
      <c r="C887" s="59">
        <v>17713.581119999999</v>
      </c>
    </row>
    <row r="888" spans="1:3" ht="15.75" customHeight="1">
      <c r="A888" s="135">
        <v>8</v>
      </c>
      <c r="B888" s="136">
        <v>60</v>
      </c>
      <c r="C888" s="59">
        <v>14994.95631</v>
      </c>
    </row>
    <row r="889" spans="1:3" ht="15.75" customHeight="1">
      <c r="A889" s="135">
        <v>8</v>
      </c>
      <c r="B889" s="136">
        <v>61</v>
      </c>
      <c r="C889" s="59">
        <v>14994.95631</v>
      </c>
    </row>
    <row r="890" spans="1:3" ht="15.75" customHeight="1">
      <c r="A890" s="135">
        <v>8</v>
      </c>
      <c r="B890" s="136">
        <v>62</v>
      </c>
      <c r="C890" s="59">
        <v>14994.95631</v>
      </c>
    </row>
    <row r="891" spans="1:3" ht="15.75" customHeight="1">
      <c r="A891" s="135">
        <v>8</v>
      </c>
      <c r="B891" s="136">
        <v>63</v>
      </c>
      <c r="C891" s="59">
        <v>14994.95631</v>
      </c>
    </row>
    <row r="892" spans="1:3" ht="15.75" customHeight="1">
      <c r="A892" s="135">
        <v>8</v>
      </c>
      <c r="B892" s="136">
        <v>64</v>
      </c>
      <c r="C892" s="59">
        <v>14994.95631</v>
      </c>
    </row>
    <row r="893" spans="1:3" ht="15.75" customHeight="1">
      <c r="A893" s="135">
        <v>8</v>
      </c>
      <c r="B893" s="136">
        <v>65</v>
      </c>
      <c r="C893" s="59">
        <v>16146.65446</v>
      </c>
    </row>
    <row r="894" spans="1:3" ht="15.75" customHeight="1">
      <c r="A894" s="135">
        <v>8</v>
      </c>
      <c r="B894" s="136">
        <v>66</v>
      </c>
      <c r="C894" s="59">
        <v>16146.65446</v>
      </c>
    </row>
    <row r="895" spans="1:3" ht="15.75" customHeight="1">
      <c r="A895" s="135">
        <v>8</v>
      </c>
      <c r="B895" s="136">
        <v>67</v>
      </c>
      <c r="C895" s="59">
        <v>16146.65446</v>
      </c>
    </row>
    <row r="896" spans="1:3" ht="15.75" customHeight="1">
      <c r="A896" s="135">
        <v>8</v>
      </c>
      <c r="B896" s="136">
        <v>68</v>
      </c>
      <c r="C896" s="59">
        <v>16146.65446</v>
      </c>
    </row>
    <row r="897" spans="1:3" ht="15.75" customHeight="1">
      <c r="A897" s="135">
        <v>8</v>
      </c>
      <c r="B897" s="136">
        <v>69</v>
      </c>
      <c r="C897" s="59">
        <v>16146.65446</v>
      </c>
    </row>
    <row r="898" spans="1:3" ht="15.75" customHeight="1">
      <c r="A898" s="135">
        <v>8</v>
      </c>
      <c r="B898" s="136">
        <v>70</v>
      </c>
      <c r="C898" s="59">
        <v>15194.39236</v>
      </c>
    </row>
    <row r="899" spans="1:3" ht="15.75" customHeight="1">
      <c r="A899" s="135">
        <v>8</v>
      </c>
      <c r="B899" s="136">
        <v>71</v>
      </c>
      <c r="C899" s="59">
        <v>15194.39236</v>
      </c>
    </row>
    <row r="900" spans="1:3" ht="15.75" customHeight="1">
      <c r="A900" s="135">
        <v>8</v>
      </c>
      <c r="B900" s="136">
        <v>72</v>
      </c>
      <c r="C900" s="59">
        <v>15194.39236</v>
      </c>
    </row>
    <row r="901" spans="1:3" ht="15.75" customHeight="1">
      <c r="A901" s="135">
        <v>8</v>
      </c>
      <c r="B901" s="136">
        <v>73</v>
      </c>
      <c r="C901" s="59">
        <v>15194.39236</v>
      </c>
    </row>
    <row r="902" spans="1:3" ht="15.75" customHeight="1">
      <c r="A902" s="135">
        <v>8</v>
      </c>
      <c r="B902" s="136">
        <v>74</v>
      </c>
      <c r="C902" s="59">
        <v>15194.39236</v>
      </c>
    </row>
    <row r="903" spans="1:3" ht="15.75" customHeight="1">
      <c r="A903" s="135">
        <v>8</v>
      </c>
      <c r="B903" s="136">
        <v>75</v>
      </c>
      <c r="C903" s="59">
        <v>11928.445250000001</v>
      </c>
    </row>
    <row r="904" spans="1:3" ht="15.75" customHeight="1">
      <c r="A904" s="135">
        <v>8</v>
      </c>
      <c r="B904" s="136">
        <v>76</v>
      </c>
      <c r="C904" s="59">
        <v>11928.445250000001</v>
      </c>
    </row>
    <row r="905" spans="1:3" ht="15.75" customHeight="1">
      <c r="A905" s="135">
        <v>8</v>
      </c>
      <c r="B905" s="136">
        <v>77</v>
      </c>
      <c r="C905" s="59">
        <v>11928.445250000001</v>
      </c>
    </row>
    <row r="906" spans="1:3" ht="15.75" customHeight="1">
      <c r="A906" s="135">
        <v>8</v>
      </c>
      <c r="B906" s="136">
        <v>78</v>
      </c>
      <c r="C906" s="59">
        <v>11928.445250000001</v>
      </c>
    </row>
    <row r="907" spans="1:3" ht="15.75" customHeight="1">
      <c r="A907" s="135">
        <v>8</v>
      </c>
      <c r="B907" s="136">
        <v>79</v>
      </c>
      <c r="C907" s="59">
        <v>11928.445250000001</v>
      </c>
    </row>
    <row r="908" spans="1:3" ht="15.75" customHeight="1">
      <c r="A908" s="135">
        <v>8</v>
      </c>
      <c r="B908" s="136">
        <v>80</v>
      </c>
      <c r="C908" s="59">
        <v>10391.742130000001</v>
      </c>
    </row>
    <row r="909" spans="1:3" ht="15.75" customHeight="1">
      <c r="A909" s="135">
        <v>8</v>
      </c>
      <c r="B909" s="136">
        <v>81</v>
      </c>
      <c r="C909" s="59">
        <v>10391.742130000001</v>
      </c>
    </row>
    <row r="910" spans="1:3" ht="15.75" customHeight="1">
      <c r="A910" s="135">
        <v>8</v>
      </c>
      <c r="B910" s="136">
        <v>82</v>
      </c>
      <c r="C910" s="59">
        <v>10391.742130000001</v>
      </c>
    </row>
    <row r="911" spans="1:3" ht="15.75" customHeight="1">
      <c r="A911" s="135">
        <v>8</v>
      </c>
      <c r="B911" s="136">
        <v>83</v>
      </c>
      <c r="C911" s="59">
        <v>10391.742130000001</v>
      </c>
    </row>
    <row r="912" spans="1:3" ht="15.75" customHeight="1">
      <c r="A912" s="135">
        <v>8</v>
      </c>
      <c r="B912" s="136">
        <v>84</v>
      </c>
      <c r="C912" s="59">
        <v>10391.742130000001</v>
      </c>
    </row>
    <row r="913" spans="1:3" ht="15.75" customHeight="1">
      <c r="A913" s="135">
        <v>8</v>
      </c>
      <c r="B913" s="136">
        <v>85</v>
      </c>
      <c r="C913" s="59">
        <v>6181.3520920000001</v>
      </c>
    </row>
    <row r="914" spans="1:3" ht="15.75" customHeight="1">
      <c r="A914" s="135">
        <v>8</v>
      </c>
      <c r="B914" s="136">
        <v>86</v>
      </c>
      <c r="C914" s="59">
        <v>6181.3520920000001</v>
      </c>
    </row>
    <row r="915" spans="1:3" ht="15.75" customHeight="1">
      <c r="A915" s="135">
        <v>8</v>
      </c>
      <c r="B915" s="136">
        <v>87</v>
      </c>
      <c r="C915" s="59">
        <v>6181.3520920000001</v>
      </c>
    </row>
    <row r="916" spans="1:3" ht="15.75" customHeight="1">
      <c r="A916" s="135">
        <v>8</v>
      </c>
      <c r="B916" s="136">
        <v>88</v>
      </c>
      <c r="C916" s="59">
        <v>6181.3520920000001</v>
      </c>
    </row>
    <row r="917" spans="1:3" ht="15.75" customHeight="1">
      <c r="A917" s="135">
        <v>8</v>
      </c>
      <c r="B917" s="136">
        <v>89</v>
      </c>
      <c r="C917" s="59">
        <v>6181.3520920000001</v>
      </c>
    </row>
    <row r="918" spans="1:3" ht="15.75" customHeight="1">
      <c r="A918" s="135">
        <v>8</v>
      </c>
      <c r="B918" s="136">
        <v>90</v>
      </c>
      <c r="C918" s="59">
        <v>2900.8040080000001</v>
      </c>
    </row>
    <row r="919" spans="1:3" ht="15.75" customHeight="1">
      <c r="A919" s="135">
        <v>8</v>
      </c>
      <c r="B919" s="136">
        <v>91</v>
      </c>
      <c r="C919" s="59">
        <v>2900.8040080000001</v>
      </c>
    </row>
    <row r="920" spans="1:3" ht="15.75" customHeight="1">
      <c r="A920" s="135">
        <v>8</v>
      </c>
      <c r="B920" s="136">
        <v>92</v>
      </c>
      <c r="C920" s="59">
        <v>2900.8040080000001</v>
      </c>
    </row>
    <row r="921" spans="1:3" ht="15.75" customHeight="1">
      <c r="A921" s="135">
        <v>8</v>
      </c>
      <c r="B921" s="136">
        <v>93</v>
      </c>
      <c r="C921" s="59">
        <v>2900.8040080000001</v>
      </c>
    </row>
    <row r="922" spans="1:3" ht="15.75" customHeight="1">
      <c r="A922" s="135">
        <v>8</v>
      </c>
      <c r="B922" s="136">
        <v>94</v>
      </c>
      <c r="C922" s="59">
        <v>2900.8040080000001</v>
      </c>
    </row>
    <row r="923" spans="1:3" ht="15.75" customHeight="1">
      <c r="A923" s="135">
        <v>8</v>
      </c>
      <c r="B923" s="136">
        <v>95</v>
      </c>
      <c r="C923" s="59">
        <v>861.16483649999998</v>
      </c>
    </row>
    <row r="924" spans="1:3" ht="15.75" customHeight="1">
      <c r="A924" s="135">
        <v>8</v>
      </c>
      <c r="B924" s="136">
        <v>96</v>
      </c>
      <c r="C924" s="59">
        <v>861.16483649999998</v>
      </c>
    </row>
    <row r="925" spans="1:3" ht="15.75" customHeight="1">
      <c r="A925" s="135">
        <v>8</v>
      </c>
      <c r="B925" s="136">
        <v>97</v>
      </c>
      <c r="C925" s="59">
        <v>861.16483649999998</v>
      </c>
    </row>
    <row r="926" spans="1:3" ht="15.75" customHeight="1">
      <c r="A926" s="135">
        <v>8</v>
      </c>
      <c r="B926" s="136">
        <v>98</v>
      </c>
      <c r="C926" s="59">
        <v>861.16483649999998</v>
      </c>
    </row>
    <row r="927" spans="1:3" ht="15.75" customHeight="1">
      <c r="A927" s="135">
        <v>8</v>
      </c>
      <c r="B927" s="136">
        <v>99</v>
      </c>
      <c r="C927" s="59">
        <v>861.16483649999998</v>
      </c>
    </row>
    <row r="928" spans="1:3" ht="15.75" customHeight="1">
      <c r="A928" s="135">
        <v>8</v>
      </c>
      <c r="B928" s="136">
        <v>100</v>
      </c>
      <c r="C928" s="59">
        <v>36.48643371</v>
      </c>
    </row>
    <row r="929" spans="1:3" ht="15.75" customHeight="1">
      <c r="A929" s="135">
        <v>8</v>
      </c>
      <c r="B929" s="136">
        <v>101</v>
      </c>
      <c r="C929" s="59">
        <v>36.48643371</v>
      </c>
    </row>
    <row r="930" spans="1:3" ht="15.75" customHeight="1">
      <c r="A930" s="135">
        <v>8</v>
      </c>
      <c r="B930" s="136">
        <v>102</v>
      </c>
      <c r="C930" s="59">
        <v>36.48643371</v>
      </c>
    </row>
    <row r="931" spans="1:3" ht="15.75" customHeight="1">
      <c r="A931" s="135">
        <v>8</v>
      </c>
      <c r="B931" s="136">
        <v>103</v>
      </c>
      <c r="C931" s="59">
        <v>36.48643371</v>
      </c>
    </row>
    <row r="932" spans="1:3" ht="15.75" customHeight="1">
      <c r="A932" s="135">
        <v>8</v>
      </c>
      <c r="B932" s="136">
        <v>104</v>
      </c>
      <c r="C932" s="59">
        <v>36.48643371</v>
      </c>
    </row>
    <row r="933" spans="1:3" ht="15.75" customHeight="1">
      <c r="A933" s="135">
        <v>8</v>
      </c>
      <c r="B933" s="136">
        <v>105</v>
      </c>
      <c r="C933" s="59">
        <v>36.48643371</v>
      </c>
    </row>
    <row r="934" spans="1:3" ht="15.75" customHeight="1">
      <c r="A934" s="135">
        <v>8</v>
      </c>
      <c r="B934" s="136">
        <v>108</v>
      </c>
      <c r="C934" s="59">
        <v>36.48643371</v>
      </c>
    </row>
    <row r="935" spans="1:3" ht="15.75" customHeight="1">
      <c r="A935" s="135">
        <v>8</v>
      </c>
      <c r="B935" s="136">
        <v>109</v>
      </c>
      <c r="C935" s="59">
        <v>36.48643371</v>
      </c>
    </row>
    <row r="936" spans="1:3" ht="15.75" customHeight="1">
      <c r="A936" s="135">
        <v>8</v>
      </c>
      <c r="B936" s="136">
        <v>110</v>
      </c>
      <c r="C936" s="59">
        <v>36.48643371</v>
      </c>
    </row>
    <row r="937" spans="1:3" ht="15.75" customHeight="1">
      <c r="A937" s="135">
        <v>9</v>
      </c>
      <c r="B937" s="136">
        <v>0</v>
      </c>
      <c r="C937" s="59">
        <v>46735.165520000002</v>
      </c>
    </row>
    <row r="938" spans="1:3" ht="15.75" customHeight="1">
      <c r="A938" s="135">
        <v>9</v>
      </c>
      <c r="B938" s="136">
        <v>1</v>
      </c>
      <c r="C938" s="59">
        <v>46735.165520000002</v>
      </c>
    </row>
    <row r="939" spans="1:3" ht="15.75" customHeight="1">
      <c r="A939" s="135">
        <v>9</v>
      </c>
      <c r="B939" s="136">
        <v>2</v>
      </c>
      <c r="C939" s="59">
        <v>46735.165520000002</v>
      </c>
    </row>
    <row r="940" spans="1:3" ht="15.75" customHeight="1">
      <c r="A940" s="135">
        <v>9</v>
      </c>
      <c r="B940" s="136">
        <v>3</v>
      </c>
      <c r="C940" s="59">
        <v>46735.165520000002</v>
      </c>
    </row>
    <row r="941" spans="1:3" ht="15.75" customHeight="1">
      <c r="A941" s="135">
        <v>9</v>
      </c>
      <c r="B941" s="136">
        <v>4</v>
      </c>
      <c r="C941" s="59">
        <v>46735.165520000002</v>
      </c>
    </row>
    <row r="942" spans="1:3" ht="15.75" customHeight="1">
      <c r="A942" s="135">
        <v>9</v>
      </c>
      <c r="B942" s="136">
        <v>5</v>
      </c>
      <c r="C942" s="59">
        <v>53374.787949999998</v>
      </c>
    </row>
    <row r="943" spans="1:3" ht="15.75" customHeight="1">
      <c r="A943" s="135">
        <v>9</v>
      </c>
      <c r="B943" s="136">
        <v>6</v>
      </c>
      <c r="C943" s="59">
        <v>53374.787949999998</v>
      </c>
    </row>
    <row r="944" spans="1:3" ht="15.75" customHeight="1">
      <c r="A944" s="135">
        <v>9</v>
      </c>
      <c r="B944" s="136">
        <v>7</v>
      </c>
      <c r="C944" s="59">
        <v>53374.787949999998</v>
      </c>
    </row>
    <row r="945" spans="1:3" ht="15.75" customHeight="1">
      <c r="A945" s="135">
        <v>9</v>
      </c>
      <c r="B945" s="136">
        <v>8</v>
      </c>
      <c r="C945" s="59">
        <v>53374.787949999998</v>
      </c>
    </row>
    <row r="946" spans="1:3" ht="15.75" customHeight="1">
      <c r="A946" s="135">
        <v>9</v>
      </c>
      <c r="B946" s="136">
        <v>9</v>
      </c>
      <c r="C946" s="59">
        <v>53374.787949999998</v>
      </c>
    </row>
    <row r="947" spans="1:3" ht="15.75" customHeight="1">
      <c r="A947" s="135">
        <v>9</v>
      </c>
      <c r="B947" s="136">
        <v>10</v>
      </c>
      <c r="C947" s="59">
        <v>56273.62773</v>
      </c>
    </row>
    <row r="948" spans="1:3" ht="15.75" customHeight="1">
      <c r="A948" s="135">
        <v>9</v>
      </c>
      <c r="B948" s="136">
        <v>11</v>
      </c>
      <c r="C948" s="59">
        <v>56273.62773</v>
      </c>
    </row>
    <row r="949" spans="1:3" ht="15.75" customHeight="1">
      <c r="A949" s="135">
        <v>9</v>
      </c>
      <c r="B949" s="136">
        <v>12</v>
      </c>
      <c r="C949" s="59">
        <v>56273.62773</v>
      </c>
    </row>
    <row r="950" spans="1:3" ht="15.75" customHeight="1">
      <c r="A950" s="135">
        <v>9</v>
      </c>
      <c r="B950" s="136">
        <v>13</v>
      </c>
      <c r="C950" s="59">
        <v>56273.62773</v>
      </c>
    </row>
    <row r="951" spans="1:3" ht="15.75" customHeight="1">
      <c r="A951" s="135">
        <v>9</v>
      </c>
      <c r="B951" s="136">
        <v>14</v>
      </c>
      <c r="C951" s="59">
        <v>56273.62773</v>
      </c>
    </row>
    <row r="952" spans="1:3" ht="15.75" customHeight="1">
      <c r="A952" s="135">
        <v>9</v>
      </c>
      <c r="B952" s="136">
        <v>15</v>
      </c>
      <c r="C952" s="59">
        <v>56791.801959999997</v>
      </c>
    </row>
    <row r="953" spans="1:3" ht="15.75" customHeight="1">
      <c r="A953" s="135">
        <v>9</v>
      </c>
      <c r="B953" s="136">
        <v>16</v>
      </c>
      <c r="C953" s="59">
        <v>56791.801959999997</v>
      </c>
    </row>
    <row r="954" spans="1:3" ht="15.75" customHeight="1">
      <c r="A954" s="135">
        <v>9</v>
      </c>
      <c r="B954" s="136">
        <v>17</v>
      </c>
      <c r="C954" s="59">
        <v>56791.801959999997</v>
      </c>
    </row>
    <row r="955" spans="1:3" ht="15.75" customHeight="1">
      <c r="A955" s="135">
        <v>9</v>
      </c>
      <c r="B955" s="136">
        <v>18</v>
      </c>
      <c r="C955" s="59">
        <v>56791.801959999997</v>
      </c>
    </row>
    <row r="956" spans="1:3" ht="15.75" customHeight="1">
      <c r="A956" s="135">
        <v>9</v>
      </c>
      <c r="B956" s="136">
        <v>19</v>
      </c>
      <c r="C956" s="59">
        <v>56791.801959999997</v>
      </c>
    </row>
    <row r="957" spans="1:3" ht="15.75" customHeight="1">
      <c r="A957" s="135">
        <v>9</v>
      </c>
      <c r="B957" s="136">
        <v>20</v>
      </c>
      <c r="C957" s="59">
        <v>58449.20579</v>
      </c>
    </row>
    <row r="958" spans="1:3" ht="15.75" customHeight="1">
      <c r="A958" s="135">
        <v>9</v>
      </c>
      <c r="B958" s="136">
        <v>21</v>
      </c>
      <c r="C958" s="59">
        <v>58449.20579</v>
      </c>
    </row>
    <row r="959" spans="1:3" ht="15.75" customHeight="1">
      <c r="A959" s="135">
        <v>9</v>
      </c>
      <c r="B959" s="136">
        <v>22</v>
      </c>
      <c r="C959" s="59">
        <v>58449.20579</v>
      </c>
    </row>
    <row r="960" spans="1:3" ht="15.75" customHeight="1">
      <c r="A960" s="135">
        <v>9</v>
      </c>
      <c r="B960" s="136">
        <v>23</v>
      </c>
      <c r="C960" s="59">
        <v>58449.20579</v>
      </c>
    </row>
    <row r="961" spans="1:3" ht="15.75" customHeight="1">
      <c r="A961" s="135">
        <v>9</v>
      </c>
      <c r="B961" s="136">
        <v>24</v>
      </c>
      <c r="C961" s="59">
        <v>58449.20579</v>
      </c>
    </row>
    <row r="962" spans="1:3" ht="15.75" customHeight="1">
      <c r="A962" s="135">
        <v>9</v>
      </c>
      <c r="B962" s="136">
        <v>25</v>
      </c>
      <c r="C962" s="59">
        <v>62890.942049999998</v>
      </c>
    </row>
    <row r="963" spans="1:3" ht="15.75" customHeight="1">
      <c r="A963" s="135">
        <v>9</v>
      </c>
      <c r="B963" s="136">
        <v>26</v>
      </c>
      <c r="C963" s="59">
        <v>62890.942049999998</v>
      </c>
    </row>
    <row r="964" spans="1:3" ht="15.75" customHeight="1">
      <c r="A964" s="135">
        <v>9</v>
      </c>
      <c r="B964" s="136">
        <v>27</v>
      </c>
      <c r="C964" s="59">
        <v>62890.942049999998</v>
      </c>
    </row>
    <row r="965" spans="1:3" ht="15.75" customHeight="1">
      <c r="A965" s="135">
        <v>9</v>
      </c>
      <c r="B965" s="136">
        <v>28</v>
      </c>
      <c r="C965" s="59">
        <v>62890.942049999998</v>
      </c>
    </row>
    <row r="966" spans="1:3" ht="15.75" customHeight="1">
      <c r="A966" s="135">
        <v>9</v>
      </c>
      <c r="B966" s="136">
        <v>29</v>
      </c>
      <c r="C966" s="59">
        <v>62890.942049999998</v>
      </c>
    </row>
    <row r="967" spans="1:3" ht="15.75" customHeight="1">
      <c r="A967" s="135">
        <v>9</v>
      </c>
      <c r="B967" s="136">
        <v>30</v>
      </c>
      <c r="C967" s="59">
        <v>67044.300879999995</v>
      </c>
    </row>
    <row r="968" spans="1:3" ht="15.75" customHeight="1">
      <c r="A968" s="135">
        <v>9</v>
      </c>
      <c r="B968" s="136">
        <v>31</v>
      </c>
      <c r="C968" s="59">
        <v>67044.300879999995</v>
      </c>
    </row>
    <row r="969" spans="1:3" ht="15.75" customHeight="1">
      <c r="A969" s="135">
        <v>9</v>
      </c>
      <c r="B969" s="136">
        <v>32</v>
      </c>
      <c r="C969" s="59">
        <v>67044.300879999995</v>
      </c>
    </row>
    <row r="970" spans="1:3" ht="15.75" customHeight="1">
      <c r="A970" s="135">
        <v>9</v>
      </c>
      <c r="B970" s="136">
        <v>33</v>
      </c>
      <c r="C970" s="59">
        <v>67044.300879999995</v>
      </c>
    </row>
    <row r="971" spans="1:3" ht="15.75" customHeight="1">
      <c r="A971" s="135">
        <v>9</v>
      </c>
      <c r="B971" s="136">
        <v>34</v>
      </c>
      <c r="C971" s="59">
        <v>67044.300879999995</v>
      </c>
    </row>
    <row r="972" spans="1:3" ht="15.75" customHeight="1">
      <c r="A972" s="135">
        <v>9</v>
      </c>
      <c r="B972" s="136">
        <v>35</v>
      </c>
      <c r="C972" s="59">
        <v>73391.472049999997</v>
      </c>
    </row>
    <row r="973" spans="1:3" ht="15.75" customHeight="1">
      <c r="A973" s="135">
        <v>9</v>
      </c>
      <c r="B973" s="136">
        <v>36</v>
      </c>
      <c r="C973" s="59">
        <v>73391.472049999997</v>
      </c>
    </row>
    <row r="974" spans="1:3" ht="15.75" customHeight="1">
      <c r="A974" s="135">
        <v>9</v>
      </c>
      <c r="B974" s="136">
        <v>37</v>
      </c>
      <c r="C974" s="59">
        <v>73391.472049999997</v>
      </c>
    </row>
    <row r="975" spans="1:3" ht="15.75" customHeight="1">
      <c r="A975" s="135">
        <v>9</v>
      </c>
      <c r="B975" s="136">
        <v>38</v>
      </c>
      <c r="C975" s="59">
        <v>73391.472049999997</v>
      </c>
    </row>
    <row r="976" spans="1:3" ht="15.75" customHeight="1">
      <c r="A976" s="135">
        <v>9</v>
      </c>
      <c r="B976" s="136">
        <v>39</v>
      </c>
      <c r="C976" s="59">
        <v>73391.472049999997</v>
      </c>
    </row>
    <row r="977" spans="1:3" ht="15.75" customHeight="1">
      <c r="A977" s="135">
        <v>9</v>
      </c>
      <c r="B977" s="136">
        <v>40</v>
      </c>
      <c r="C977" s="59">
        <v>85524.644310000003</v>
      </c>
    </row>
    <row r="978" spans="1:3" ht="15.75" customHeight="1">
      <c r="A978" s="135">
        <v>9</v>
      </c>
      <c r="B978" s="136">
        <v>41</v>
      </c>
      <c r="C978" s="59">
        <v>85524.644310000003</v>
      </c>
    </row>
    <row r="979" spans="1:3" ht="15.75" customHeight="1">
      <c r="A979" s="135">
        <v>9</v>
      </c>
      <c r="B979" s="136">
        <v>42</v>
      </c>
      <c r="C979" s="59">
        <v>85524.644310000003</v>
      </c>
    </row>
    <row r="980" spans="1:3" ht="15.75" customHeight="1">
      <c r="A980" s="135">
        <v>9</v>
      </c>
      <c r="B980" s="136">
        <v>43</v>
      </c>
      <c r="C980" s="59">
        <v>85524.644310000003</v>
      </c>
    </row>
    <row r="981" spans="1:3" ht="15.75" customHeight="1">
      <c r="A981" s="135">
        <v>9</v>
      </c>
      <c r="B981" s="136">
        <v>44</v>
      </c>
      <c r="C981" s="59">
        <v>85524.644310000003</v>
      </c>
    </row>
    <row r="982" spans="1:3" ht="15.75" customHeight="1">
      <c r="A982" s="135">
        <v>9</v>
      </c>
      <c r="B982" s="136">
        <v>45</v>
      </c>
      <c r="C982" s="59">
        <v>96927.132519999999</v>
      </c>
    </row>
    <row r="983" spans="1:3" ht="15.75" customHeight="1">
      <c r="A983" s="135">
        <v>9</v>
      </c>
      <c r="B983" s="136">
        <v>46</v>
      </c>
      <c r="C983" s="59">
        <v>96927.132519999999</v>
      </c>
    </row>
    <row r="984" spans="1:3" ht="15.75" customHeight="1">
      <c r="A984" s="135">
        <v>9</v>
      </c>
      <c r="B984" s="136">
        <v>47</v>
      </c>
      <c r="C984" s="59">
        <v>96927.132519999999</v>
      </c>
    </row>
    <row r="985" spans="1:3" ht="15.75" customHeight="1">
      <c r="A985" s="135">
        <v>9</v>
      </c>
      <c r="B985" s="136">
        <v>48</v>
      </c>
      <c r="C985" s="59">
        <v>96927.132519999999</v>
      </c>
    </row>
    <row r="986" spans="1:3" ht="15.75" customHeight="1">
      <c r="A986" s="135">
        <v>9</v>
      </c>
      <c r="B986" s="136">
        <v>49</v>
      </c>
      <c r="C986" s="59">
        <v>96927.132519999999</v>
      </c>
    </row>
    <row r="987" spans="1:3" ht="15.75" customHeight="1">
      <c r="A987" s="135">
        <v>9</v>
      </c>
      <c r="B987" s="136">
        <v>50</v>
      </c>
      <c r="C987" s="59">
        <v>96827.710439999995</v>
      </c>
    </row>
    <row r="988" spans="1:3" ht="15.75" customHeight="1">
      <c r="A988" s="135">
        <v>9</v>
      </c>
      <c r="B988" s="136">
        <v>51</v>
      </c>
      <c r="C988" s="59">
        <v>96827.710439999995</v>
      </c>
    </row>
    <row r="989" spans="1:3" ht="15.75" customHeight="1">
      <c r="A989" s="135">
        <v>9</v>
      </c>
      <c r="B989" s="136">
        <v>52</v>
      </c>
      <c r="C989" s="59">
        <v>96827.710439999995</v>
      </c>
    </row>
    <row r="990" spans="1:3" ht="15.75" customHeight="1">
      <c r="A990" s="135">
        <v>9</v>
      </c>
      <c r="B990" s="136">
        <v>53</v>
      </c>
      <c r="C990" s="59">
        <v>96827.710439999995</v>
      </c>
    </row>
    <row r="991" spans="1:3" ht="15.75" customHeight="1">
      <c r="A991" s="135">
        <v>9</v>
      </c>
      <c r="B991" s="136">
        <v>54</v>
      </c>
      <c r="C991" s="59">
        <v>96827.710439999995</v>
      </c>
    </row>
    <row r="992" spans="1:3" ht="15.75" customHeight="1">
      <c r="A992" s="135">
        <v>9</v>
      </c>
      <c r="B992" s="136">
        <v>55</v>
      </c>
      <c r="C992" s="59">
        <v>90133.422309999994</v>
      </c>
    </row>
    <row r="993" spans="1:3" ht="15.75" customHeight="1">
      <c r="A993" s="135">
        <v>9</v>
      </c>
      <c r="B993" s="136">
        <v>56</v>
      </c>
      <c r="C993" s="59">
        <v>90133.422309999994</v>
      </c>
    </row>
    <row r="994" spans="1:3" ht="15.75" customHeight="1">
      <c r="A994" s="135">
        <v>9</v>
      </c>
      <c r="B994" s="136">
        <v>57</v>
      </c>
      <c r="C994" s="59">
        <v>90133.422309999994</v>
      </c>
    </row>
    <row r="995" spans="1:3" ht="15.75" customHeight="1">
      <c r="A995" s="135">
        <v>9</v>
      </c>
      <c r="B995" s="136">
        <v>58</v>
      </c>
      <c r="C995" s="59">
        <v>90133.422309999994</v>
      </c>
    </row>
    <row r="996" spans="1:3" ht="15.75" customHeight="1">
      <c r="A996" s="135">
        <v>9</v>
      </c>
      <c r="B996" s="136">
        <v>59</v>
      </c>
      <c r="C996" s="59">
        <v>90133.422309999994</v>
      </c>
    </row>
    <row r="997" spans="1:3" ht="15.75" customHeight="1">
      <c r="A997" s="135">
        <v>9</v>
      </c>
      <c r="B997" s="136">
        <v>60</v>
      </c>
      <c r="C997" s="59">
        <v>76300.027690000003</v>
      </c>
    </row>
    <row r="998" spans="1:3" ht="15.75" customHeight="1">
      <c r="A998" s="135">
        <v>9</v>
      </c>
      <c r="B998" s="136">
        <v>61</v>
      </c>
      <c r="C998" s="59">
        <v>76300.027690000003</v>
      </c>
    </row>
    <row r="999" spans="1:3" ht="15.75" customHeight="1">
      <c r="A999" s="135">
        <v>9</v>
      </c>
      <c r="B999" s="136">
        <v>62</v>
      </c>
      <c r="C999" s="59">
        <v>76300.027690000003</v>
      </c>
    </row>
    <row r="1000" spans="1:3" ht="15.75" customHeight="1">
      <c r="A1000" s="135">
        <v>9</v>
      </c>
      <c r="B1000" s="136">
        <v>63</v>
      </c>
      <c r="C1000" s="59">
        <v>76300.027690000003</v>
      </c>
    </row>
    <row r="1001" spans="1:3" ht="15.75" customHeight="1">
      <c r="A1001" s="135">
        <v>9</v>
      </c>
      <c r="B1001" s="136">
        <v>64</v>
      </c>
      <c r="C1001" s="59">
        <v>76300.027690000003</v>
      </c>
    </row>
    <row r="1002" spans="1:3" ht="15.75" customHeight="1">
      <c r="A1002" s="135">
        <v>9</v>
      </c>
      <c r="B1002" s="136">
        <v>65</v>
      </c>
      <c r="C1002" s="59">
        <v>64698.707260000003</v>
      </c>
    </row>
    <row r="1003" spans="1:3" ht="15.75" customHeight="1">
      <c r="A1003" s="135">
        <v>9</v>
      </c>
      <c r="B1003" s="136">
        <v>66</v>
      </c>
      <c r="C1003" s="59">
        <v>64698.707260000003</v>
      </c>
    </row>
    <row r="1004" spans="1:3" ht="15.75" customHeight="1">
      <c r="A1004" s="135">
        <v>9</v>
      </c>
      <c r="B1004" s="136">
        <v>67</v>
      </c>
      <c r="C1004" s="59">
        <v>64698.707260000003</v>
      </c>
    </row>
    <row r="1005" spans="1:3" ht="15.75" customHeight="1">
      <c r="A1005" s="135">
        <v>9</v>
      </c>
      <c r="B1005" s="136">
        <v>68</v>
      </c>
      <c r="C1005" s="59">
        <v>64698.707260000003</v>
      </c>
    </row>
    <row r="1006" spans="1:3" ht="15.75" customHeight="1">
      <c r="A1006" s="135">
        <v>9</v>
      </c>
      <c r="B1006" s="136">
        <v>69</v>
      </c>
      <c r="C1006" s="59">
        <v>64698.707260000003</v>
      </c>
    </row>
    <row r="1007" spans="1:3" ht="15.75" customHeight="1">
      <c r="A1007" s="135">
        <v>9</v>
      </c>
      <c r="B1007" s="136">
        <v>70</v>
      </c>
      <c r="C1007" s="59">
        <v>60883.048280000003</v>
      </c>
    </row>
    <row r="1008" spans="1:3" ht="15.75" customHeight="1">
      <c r="A1008" s="135">
        <v>9</v>
      </c>
      <c r="B1008" s="136">
        <v>71</v>
      </c>
      <c r="C1008" s="59">
        <v>60883.048280000003</v>
      </c>
    </row>
    <row r="1009" spans="1:3" ht="15.75" customHeight="1">
      <c r="A1009" s="135">
        <v>9</v>
      </c>
      <c r="B1009" s="136">
        <v>72</v>
      </c>
      <c r="C1009" s="59">
        <v>60883.048280000003</v>
      </c>
    </row>
    <row r="1010" spans="1:3" ht="15.75" customHeight="1">
      <c r="A1010" s="135">
        <v>9</v>
      </c>
      <c r="B1010" s="136">
        <v>73</v>
      </c>
      <c r="C1010" s="59">
        <v>60883.048280000003</v>
      </c>
    </row>
    <row r="1011" spans="1:3" ht="15.75" customHeight="1">
      <c r="A1011" s="135">
        <v>9</v>
      </c>
      <c r="B1011" s="136">
        <v>74</v>
      </c>
      <c r="C1011" s="59">
        <v>60883.048280000003</v>
      </c>
    </row>
    <row r="1012" spans="1:3" ht="15.75" customHeight="1">
      <c r="A1012" s="135">
        <v>9</v>
      </c>
      <c r="B1012" s="136">
        <v>75</v>
      </c>
      <c r="C1012" s="59">
        <v>47796.587760000002</v>
      </c>
    </row>
    <row r="1013" spans="1:3" ht="15.75" customHeight="1">
      <c r="A1013" s="135">
        <v>9</v>
      </c>
      <c r="B1013" s="136">
        <v>76</v>
      </c>
      <c r="C1013" s="59">
        <v>47796.587760000002</v>
      </c>
    </row>
    <row r="1014" spans="1:3" ht="15.75" customHeight="1">
      <c r="A1014" s="135">
        <v>9</v>
      </c>
      <c r="B1014" s="136">
        <v>77</v>
      </c>
      <c r="C1014" s="59">
        <v>47796.587760000002</v>
      </c>
    </row>
    <row r="1015" spans="1:3" ht="15.75" customHeight="1">
      <c r="A1015" s="135">
        <v>9</v>
      </c>
      <c r="B1015" s="136">
        <v>78</v>
      </c>
      <c r="C1015" s="59">
        <v>47796.587760000002</v>
      </c>
    </row>
    <row r="1016" spans="1:3" ht="15.75" customHeight="1">
      <c r="A1016" s="135">
        <v>9</v>
      </c>
      <c r="B1016" s="136">
        <v>79</v>
      </c>
      <c r="C1016" s="59">
        <v>47796.587760000002</v>
      </c>
    </row>
    <row r="1017" spans="1:3" ht="15.75" customHeight="1">
      <c r="A1017" s="135">
        <v>9</v>
      </c>
      <c r="B1017" s="136">
        <v>80</v>
      </c>
      <c r="C1017" s="59">
        <v>41639.107580000004</v>
      </c>
    </row>
    <row r="1018" spans="1:3" ht="15.75" customHeight="1">
      <c r="A1018" s="135">
        <v>9</v>
      </c>
      <c r="B1018" s="136">
        <v>81</v>
      </c>
      <c r="C1018" s="59">
        <v>41639.107580000004</v>
      </c>
    </row>
    <row r="1019" spans="1:3" ht="15.75" customHeight="1">
      <c r="A1019" s="135">
        <v>9</v>
      </c>
      <c r="B1019" s="136">
        <v>82</v>
      </c>
      <c r="C1019" s="59">
        <v>41639.107580000004</v>
      </c>
    </row>
    <row r="1020" spans="1:3" ht="15.75" customHeight="1">
      <c r="A1020" s="135">
        <v>9</v>
      </c>
      <c r="B1020" s="136">
        <v>83</v>
      </c>
      <c r="C1020" s="59">
        <v>41639.107580000004</v>
      </c>
    </row>
    <row r="1021" spans="1:3" ht="15.75" customHeight="1">
      <c r="A1021" s="135">
        <v>9</v>
      </c>
      <c r="B1021" s="136">
        <v>84</v>
      </c>
      <c r="C1021" s="59">
        <v>41639.107580000004</v>
      </c>
    </row>
    <row r="1022" spans="1:3" ht="15.75" customHeight="1">
      <c r="A1022" s="135">
        <v>9</v>
      </c>
      <c r="B1022" s="136">
        <v>85</v>
      </c>
      <c r="C1022" s="59">
        <v>24768.319060000002</v>
      </c>
    </row>
    <row r="1023" spans="1:3" ht="15.75" customHeight="1">
      <c r="A1023" s="135">
        <v>9</v>
      </c>
      <c r="B1023" s="136">
        <v>86</v>
      </c>
      <c r="C1023" s="59">
        <v>24768.319060000002</v>
      </c>
    </row>
    <row r="1024" spans="1:3" ht="15.75" customHeight="1">
      <c r="A1024" s="135">
        <v>9</v>
      </c>
      <c r="B1024" s="136">
        <v>87</v>
      </c>
      <c r="C1024" s="59">
        <v>24768.319060000002</v>
      </c>
    </row>
    <row r="1025" spans="1:3" ht="15.75" customHeight="1">
      <c r="A1025" s="135">
        <v>9</v>
      </c>
      <c r="B1025" s="136">
        <v>88</v>
      </c>
      <c r="C1025" s="59">
        <v>24768.319060000002</v>
      </c>
    </row>
    <row r="1026" spans="1:3" ht="15.75" customHeight="1">
      <c r="A1026" s="135">
        <v>9</v>
      </c>
      <c r="B1026" s="136">
        <v>89</v>
      </c>
      <c r="C1026" s="59">
        <v>24768.319060000002</v>
      </c>
    </row>
    <row r="1027" spans="1:3" ht="15.75" customHeight="1">
      <c r="A1027" s="135">
        <v>9</v>
      </c>
      <c r="B1027" s="136">
        <v>90</v>
      </c>
      <c r="C1027" s="59">
        <v>11623.353300000001</v>
      </c>
    </row>
    <row r="1028" spans="1:3" ht="15.75" customHeight="1">
      <c r="A1028" s="135">
        <v>9</v>
      </c>
      <c r="B1028" s="136">
        <v>91</v>
      </c>
      <c r="C1028" s="59">
        <v>11623.353300000001</v>
      </c>
    </row>
    <row r="1029" spans="1:3" ht="15.75" customHeight="1">
      <c r="A1029" s="135">
        <v>9</v>
      </c>
      <c r="B1029" s="136">
        <v>92</v>
      </c>
      <c r="C1029" s="59">
        <v>11623.353300000001</v>
      </c>
    </row>
    <row r="1030" spans="1:3" ht="15.75" customHeight="1">
      <c r="A1030" s="135">
        <v>9</v>
      </c>
      <c r="B1030" s="136">
        <v>93</v>
      </c>
      <c r="C1030" s="59">
        <v>11623.353300000001</v>
      </c>
    </row>
    <row r="1031" spans="1:3" ht="15.75" customHeight="1">
      <c r="A1031" s="135">
        <v>9</v>
      </c>
      <c r="B1031" s="136">
        <v>94</v>
      </c>
      <c r="C1031" s="59">
        <v>11623.353300000001</v>
      </c>
    </row>
    <row r="1032" spans="1:3" ht="15.75" customHeight="1">
      <c r="A1032" s="135">
        <v>9</v>
      </c>
      <c r="B1032" s="136">
        <v>95</v>
      </c>
      <c r="C1032" s="59">
        <v>3450.6375170000001</v>
      </c>
    </row>
    <row r="1033" spans="1:3" ht="15.75" customHeight="1">
      <c r="A1033" s="135">
        <v>9</v>
      </c>
      <c r="B1033" s="136">
        <v>96</v>
      </c>
      <c r="C1033" s="59">
        <v>3450.6375170000001</v>
      </c>
    </row>
    <row r="1034" spans="1:3" ht="15.75" customHeight="1">
      <c r="A1034" s="135">
        <v>9</v>
      </c>
      <c r="B1034" s="136">
        <v>97</v>
      </c>
      <c r="C1034" s="59">
        <v>3450.6375170000001</v>
      </c>
    </row>
    <row r="1035" spans="1:3" ht="15.75" customHeight="1">
      <c r="A1035" s="135">
        <v>9</v>
      </c>
      <c r="B1035" s="136">
        <v>98</v>
      </c>
      <c r="C1035" s="59">
        <v>3450.6375170000001</v>
      </c>
    </row>
    <row r="1036" spans="1:3" ht="15.75" customHeight="1">
      <c r="A1036" s="135">
        <v>9</v>
      </c>
      <c r="B1036" s="136">
        <v>99</v>
      </c>
      <c r="C1036" s="59">
        <v>3450.6375170000001</v>
      </c>
    </row>
    <row r="1037" spans="1:3" ht="15.75" customHeight="1">
      <c r="A1037" s="135">
        <v>9</v>
      </c>
      <c r="B1037" s="136">
        <v>100</v>
      </c>
      <c r="C1037" s="59">
        <v>146.1990222</v>
      </c>
    </row>
    <row r="1038" spans="1:3" ht="15.75" customHeight="1">
      <c r="A1038" s="135">
        <v>9</v>
      </c>
      <c r="B1038" s="136">
        <v>101</v>
      </c>
      <c r="C1038" s="59">
        <v>146.1990222</v>
      </c>
    </row>
    <row r="1039" spans="1:3" ht="15.75" customHeight="1">
      <c r="A1039" s="135">
        <v>9</v>
      </c>
      <c r="B1039" s="136">
        <v>102</v>
      </c>
      <c r="C1039" s="59">
        <v>146.1990222</v>
      </c>
    </row>
    <row r="1040" spans="1:3" ht="15.75" customHeight="1">
      <c r="A1040" s="135">
        <v>9</v>
      </c>
      <c r="B1040" s="136">
        <v>103</v>
      </c>
      <c r="C1040" s="59">
        <v>146.1990222</v>
      </c>
    </row>
    <row r="1041" spans="1:3" ht="15.75" customHeight="1">
      <c r="A1041" s="135">
        <v>9</v>
      </c>
      <c r="B1041" s="136">
        <v>104</v>
      </c>
      <c r="C1041" s="59">
        <v>146.1990222</v>
      </c>
    </row>
    <row r="1042" spans="1:3" ht="15.75" customHeight="1">
      <c r="A1042" s="135">
        <v>9</v>
      </c>
      <c r="B1042" s="136">
        <v>105</v>
      </c>
      <c r="C1042" s="59">
        <v>146.1990222</v>
      </c>
    </row>
    <row r="1043" spans="1:3" ht="15.75" customHeight="1">
      <c r="A1043" s="135">
        <v>9</v>
      </c>
      <c r="B1043" s="136">
        <v>107</v>
      </c>
      <c r="C1043" s="59">
        <v>146.1990222</v>
      </c>
    </row>
    <row r="1044" spans="1:3" ht="15.75" customHeight="1">
      <c r="A1044" s="135">
        <v>9</v>
      </c>
      <c r="B1044" s="136">
        <v>109</v>
      </c>
      <c r="C1044" s="59">
        <v>146.1990222</v>
      </c>
    </row>
    <row r="1045" spans="1:3" ht="15.75" customHeight="1">
      <c r="A1045" s="135">
        <v>9</v>
      </c>
      <c r="B1045" s="136">
        <v>110</v>
      </c>
      <c r="C1045" s="59">
        <v>146.1990222</v>
      </c>
    </row>
    <row r="1046" spans="1:3" ht="15.75" customHeight="1">
      <c r="A1046" s="135">
        <v>10</v>
      </c>
      <c r="B1046" s="136">
        <v>0</v>
      </c>
      <c r="C1046" s="59">
        <v>10287.65965</v>
      </c>
    </row>
    <row r="1047" spans="1:3" ht="15.75" customHeight="1">
      <c r="A1047" s="135">
        <v>10</v>
      </c>
      <c r="B1047" s="136">
        <v>1</v>
      </c>
      <c r="C1047" s="59">
        <v>10287.65965</v>
      </c>
    </row>
    <row r="1048" spans="1:3" ht="15.75" customHeight="1">
      <c r="A1048" s="135">
        <v>10</v>
      </c>
      <c r="B1048" s="136">
        <v>2</v>
      </c>
      <c r="C1048" s="59">
        <v>10287.65965</v>
      </c>
    </row>
    <row r="1049" spans="1:3" ht="15.75" customHeight="1">
      <c r="A1049" s="135">
        <v>10</v>
      </c>
      <c r="B1049" s="136">
        <v>3</v>
      </c>
      <c r="C1049" s="59">
        <v>10287.65965</v>
      </c>
    </row>
    <row r="1050" spans="1:3" ht="15.75" customHeight="1">
      <c r="A1050" s="135">
        <v>10</v>
      </c>
      <c r="B1050" s="136">
        <v>4</v>
      </c>
      <c r="C1050" s="59">
        <v>10287.65965</v>
      </c>
    </row>
    <row r="1051" spans="1:3" ht="15.75" customHeight="1">
      <c r="A1051" s="135">
        <v>10</v>
      </c>
      <c r="B1051" s="136">
        <v>5</v>
      </c>
      <c r="C1051" s="59">
        <v>11749.2181</v>
      </c>
    </row>
    <row r="1052" spans="1:3" ht="15.75" customHeight="1">
      <c r="A1052" s="135">
        <v>10</v>
      </c>
      <c r="B1052" s="136">
        <v>6</v>
      </c>
      <c r="C1052" s="59">
        <v>11749.2181</v>
      </c>
    </row>
    <row r="1053" spans="1:3" ht="15.75" customHeight="1">
      <c r="A1053" s="135">
        <v>10</v>
      </c>
      <c r="B1053" s="136">
        <v>7</v>
      </c>
      <c r="C1053" s="59">
        <v>11749.2181</v>
      </c>
    </row>
    <row r="1054" spans="1:3" ht="15.75" customHeight="1">
      <c r="A1054" s="135">
        <v>10</v>
      </c>
      <c r="B1054" s="136">
        <v>8</v>
      </c>
      <c r="C1054" s="59">
        <v>11749.2181</v>
      </c>
    </row>
    <row r="1055" spans="1:3" ht="15.75" customHeight="1">
      <c r="A1055" s="135">
        <v>10</v>
      </c>
      <c r="B1055" s="136">
        <v>9</v>
      </c>
      <c r="C1055" s="59">
        <v>11749.2181</v>
      </c>
    </row>
    <row r="1056" spans="1:3" ht="15.75" customHeight="1">
      <c r="A1056" s="135">
        <v>10</v>
      </c>
      <c r="B1056" s="136">
        <v>10</v>
      </c>
      <c r="C1056" s="59">
        <v>12387.330250000001</v>
      </c>
    </row>
    <row r="1057" spans="1:3" ht="15.75" customHeight="1">
      <c r="A1057" s="135">
        <v>10</v>
      </c>
      <c r="B1057" s="136">
        <v>11</v>
      </c>
      <c r="C1057" s="59">
        <v>12387.330250000001</v>
      </c>
    </row>
    <row r="1058" spans="1:3" ht="15.75" customHeight="1">
      <c r="A1058" s="135">
        <v>10</v>
      </c>
      <c r="B1058" s="136">
        <v>12</v>
      </c>
      <c r="C1058" s="59">
        <v>12387.330250000001</v>
      </c>
    </row>
    <row r="1059" spans="1:3" ht="15.75" customHeight="1">
      <c r="A1059" s="135">
        <v>10</v>
      </c>
      <c r="B1059" s="136">
        <v>13</v>
      </c>
      <c r="C1059" s="59">
        <v>12387.330250000001</v>
      </c>
    </row>
    <row r="1060" spans="1:3" ht="15.75" customHeight="1">
      <c r="A1060" s="135">
        <v>10</v>
      </c>
      <c r="B1060" s="136">
        <v>14</v>
      </c>
      <c r="C1060" s="59">
        <v>12387.330250000001</v>
      </c>
    </row>
    <row r="1061" spans="1:3" ht="15.75" customHeight="1">
      <c r="A1061" s="135">
        <v>10</v>
      </c>
      <c r="B1061" s="136">
        <v>15</v>
      </c>
      <c r="C1061" s="59">
        <v>13919.085279999999</v>
      </c>
    </row>
    <row r="1062" spans="1:3" ht="15.75" customHeight="1">
      <c r="A1062" s="135">
        <v>10</v>
      </c>
      <c r="B1062" s="136">
        <v>16</v>
      </c>
      <c r="C1062" s="59">
        <v>13919.085279999999</v>
      </c>
    </row>
    <row r="1063" spans="1:3" ht="15.75" customHeight="1">
      <c r="A1063" s="135">
        <v>10</v>
      </c>
      <c r="B1063" s="136">
        <v>17</v>
      </c>
      <c r="C1063" s="59">
        <v>13919.085279999999</v>
      </c>
    </row>
    <row r="1064" spans="1:3" ht="15.75" customHeight="1">
      <c r="A1064" s="135">
        <v>10</v>
      </c>
      <c r="B1064" s="136">
        <v>18</v>
      </c>
      <c r="C1064" s="59">
        <v>13919.085279999999</v>
      </c>
    </row>
    <row r="1065" spans="1:3" ht="15.75" customHeight="1">
      <c r="A1065" s="135">
        <v>10</v>
      </c>
      <c r="B1065" s="136">
        <v>19</v>
      </c>
      <c r="C1065" s="59">
        <v>13919.085279999999</v>
      </c>
    </row>
    <row r="1066" spans="1:3" ht="15.75" customHeight="1">
      <c r="A1066" s="135">
        <v>10</v>
      </c>
      <c r="B1066" s="136">
        <v>20</v>
      </c>
      <c r="C1066" s="59">
        <v>14325.29788</v>
      </c>
    </row>
    <row r="1067" spans="1:3" ht="15.75" customHeight="1">
      <c r="A1067" s="135">
        <v>10</v>
      </c>
      <c r="B1067" s="136">
        <v>21</v>
      </c>
      <c r="C1067" s="59">
        <v>14325.29788</v>
      </c>
    </row>
    <row r="1068" spans="1:3" ht="15.75" customHeight="1">
      <c r="A1068" s="135">
        <v>10</v>
      </c>
      <c r="B1068" s="136">
        <v>22</v>
      </c>
      <c r="C1068" s="59">
        <v>14325.29788</v>
      </c>
    </row>
    <row r="1069" spans="1:3" ht="15.75" customHeight="1">
      <c r="A1069" s="135">
        <v>10</v>
      </c>
      <c r="B1069" s="136">
        <v>23</v>
      </c>
      <c r="C1069" s="59">
        <v>14325.29788</v>
      </c>
    </row>
    <row r="1070" spans="1:3" ht="15.75" customHeight="1">
      <c r="A1070" s="135">
        <v>10</v>
      </c>
      <c r="B1070" s="136">
        <v>24</v>
      </c>
      <c r="C1070" s="59">
        <v>14325.29788</v>
      </c>
    </row>
    <row r="1071" spans="1:3" ht="15.75" customHeight="1">
      <c r="A1071" s="135">
        <v>10</v>
      </c>
      <c r="B1071" s="136">
        <v>25</v>
      </c>
      <c r="C1071" s="59">
        <v>15413.92165</v>
      </c>
    </row>
    <row r="1072" spans="1:3" ht="15.75" customHeight="1">
      <c r="A1072" s="135">
        <v>10</v>
      </c>
      <c r="B1072" s="136">
        <v>26</v>
      </c>
      <c r="C1072" s="59">
        <v>15413.92165</v>
      </c>
    </row>
    <row r="1073" spans="1:3" ht="15.75" customHeight="1">
      <c r="A1073" s="135">
        <v>10</v>
      </c>
      <c r="B1073" s="136">
        <v>27</v>
      </c>
      <c r="C1073" s="59">
        <v>15413.92165</v>
      </c>
    </row>
    <row r="1074" spans="1:3" ht="15.75" customHeight="1">
      <c r="A1074" s="135">
        <v>10</v>
      </c>
      <c r="B1074" s="136">
        <v>28</v>
      </c>
      <c r="C1074" s="59">
        <v>15413.92165</v>
      </c>
    </row>
    <row r="1075" spans="1:3" ht="15.75" customHeight="1">
      <c r="A1075" s="135">
        <v>10</v>
      </c>
      <c r="B1075" s="136">
        <v>29</v>
      </c>
      <c r="C1075" s="59">
        <v>15413.92165</v>
      </c>
    </row>
    <row r="1076" spans="1:3" ht="15.75" customHeight="1">
      <c r="A1076" s="135">
        <v>10</v>
      </c>
      <c r="B1076" s="136">
        <v>30</v>
      </c>
      <c r="C1076" s="59">
        <v>16431.86709</v>
      </c>
    </row>
    <row r="1077" spans="1:3" ht="15.75" customHeight="1">
      <c r="A1077" s="135">
        <v>10</v>
      </c>
      <c r="B1077" s="136">
        <v>31</v>
      </c>
      <c r="C1077" s="59">
        <v>16431.86709</v>
      </c>
    </row>
    <row r="1078" spans="1:3" ht="15.75" customHeight="1">
      <c r="A1078" s="135">
        <v>10</v>
      </c>
      <c r="B1078" s="136">
        <v>32</v>
      </c>
      <c r="C1078" s="59">
        <v>16431.86709</v>
      </c>
    </row>
    <row r="1079" spans="1:3" ht="15.75" customHeight="1">
      <c r="A1079" s="135">
        <v>10</v>
      </c>
      <c r="B1079" s="136">
        <v>33</v>
      </c>
      <c r="C1079" s="59">
        <v>16431.86709</v>
      </c>
    </row>
    <row r="1080" spans="1:3" ht="15.75" customHeight="1">
      <c r="A1080" s="135">
        <v>10</v>
      </c>
      <c r="B1080" s="136">
        <v>34</v>
      </c>
      <c r="C1080" s="59">
        <v>16431.86709</v>
      </c>
    </row>
    <row r="1081" spans="1:3" ht="15.75" customHeight="1">
      <c r="A1081" s="135">
        <v>10</v>
      </c>
      <c r="B1081" s="136">
        <v>35</v>
      </c>
      <c r="C1081" s="59">
        <v>17987.493320000001</v>
      </c>
    </row>
    <row r="1082" spans="1:3" ht="15.75" customHeight="1">
      <c r="A1082" s="135">
        <v>10</v>
      </c>
      <c r="B1082" s="136">
        <v>36</v>
      </c>
      <c r="C1082" s="59">
        <v>17987.493320000001</v>
      </c>
    </row>
    <row r="1083" spans="1:3" ht="15.75" customHeight="1">
      <c r="A1083" s="135">
        <v>10</v>
      </c>
      <c r="B1083" s="136">
        <v>37</v>
      </c>
      <c r="C1083" s="59">
        <v>17987.493320000001</v>
      </c>
    </row>
    <row r="1084" spans="1:3" ht="15.75" customHeight="1">
      <c r="A1084" s="135">
        <v>10</v>
      </c>
      <c r="B1084" s="136">
        <v>38</v>
      </c>
      <c r="C1084" s="59">
        <v>17987.493320000001</v>
      </c>
    </row>
    <row r="1085" spans="1:3" ht="15.75" customHeight="1">
      <c r="A1085" s="135">
        <v>10</v>
      </c>
      <c r="B1085" s="136">
        <v>39</v>
      </c>
      <c r="C1085" s="59">
        <v>17987.493320000001</v>
      </c>
    </row>
    <row r="1086" spans="1:3" ht="15.75" customHeight="1">
      <c r="A1086" s="135">
        <v>10</v>
      </c>
      <c r="B1086" s="136">
        <v>40</v>
      </c>
      <c r="C1086" s="59">
        <v>20961.208780000001</v>
      </c>
    </row>
    <row r="1087" spans="1:3" ht="15.75" customHeight="1">
      <c r="A1087" s="135">
        <v>10</v>
      </c>
      <c r="B1087" s="136">
        <v>41</v>
      </c>
      <c r="C1087" s="59">
        <v>20961.208780000001</v>
      </c>
    </row>
    <row r="1088" spans="1:3" ht="15.75" customHeight="1">
      <c r="A1088" s="135">
        <v>10</v>
      </c>
      <c r="B1088" s="136">
        <v>42</v>
      </c>
      <c r="C1088" s="59">
        <v>20961.208780000001</v>
      </c>
    </row>
    <row r="1089" spans="1:3" ht="15.75" customHeight="1">
      <c r="A1089" s="135">
        <v>10</v>
      </c>
      <c r="B1089" s="136">
        <v>43</v>
      </c>
      <c r="C1089" s="59">
        <v>20961.208780000001</v>
      </c>
    </row>
    <row r="1090" spans="1:3" ht="15.75" customHeight="1">
      <c r="A1090" s="135">
        <v>10</v>
      </c>
      <c r="B1090" s="136">
        <v>44</v>
      </c>
      <c r="C1090" s="59">
        <v>20961.208780000001</v>
      </c>
    </row>
    <row r="1091" spans="1:3" ht="15.75" customHeight="1">
      <c r="A1091" s="135">
        <v>10</v>
      </c>
      <c r="B1091" s="136">
        <v>45</v>
      </c>
      <c r="C1091" s="59">
        <v>23755.841110000001</v>
      </c>
    </row>
    <row r="1092" spans="1:3" ht="15.75" customHeight="1">
      <c r="A1092" s="135">
        <v>10</v>
      </c>
      <c r="B1092" s="136">
        <v>46</v>
      </c>
      <c r="C1092" s="59">
        <v>23755.841110000001</v>
      </c>
    </row>
    <row r="1093" spans="1:3" ht="15.75" customHeight="1">
      <c r="A1093" s="135">
        <v>10</v>
      </c>
      <c r="B1093" s="136">
        <v>47</v>
      </c>
      <c r="C1093" s="59">
        <v>23755.841110000001</v>
      </c>
    </row>
    <row r="1094" spans="1:3" ht="15.75" customHeight="1">
      <c r="A1094" s="135">
        <v>10</v>
      </c>
      <c r="B1094" s="136">
        <v>48</v>
      </c>
      <c r="C1094" s="59">
        <v>23755.841110000001</v>
      </c>
    </row>
    <row r="1095" spans="1:3" ht="15.75" customHeight="1">
      <c r="A1095" s="135">
        <v>10</v>
      </c>
      <c r="B1095" s="136">
        <v>49</v>
      </c>
      <c r="C1095" s="59">
        <v>23755.841110000001</v>
      </c>
    </row>
    <row r="1096" spans="1:3" ht="15.75" customHeight="1">
      <c r="A1096" s="135">
        <v>10</v>
      </c>
      <c r="B1096" s="136">
        <v>50</v>
      </c>
      <c r="C1096" s="59">
        <v>23731.47378</v>
      </c>
    </row>
    <row r="1097" spans="1:3" ht="15.75" customHeight="1">
      <c r="A1097" s="135">
        <v>10</v>
      </c>
      <c r="B1097" s="136">
        <v>51</v>
      </c>
      <c r="C1097" s="59">
        <v>23731.47378</v>
      </c>
    </row>
    <row r="1098" spans="1:3" ht="15.75" customHeight="1">
      <c r="A1098" s="135">
        <v>10</v>
      </c>
      <c r="B1098" s="136">
        <v>52</v>
      </c>
      <c r="C1098" s="59">
        <v>23731.47378</v>
      </c>
    </row>
    <row r="1099" spans="1:3" ht="15.75" customHeight="1">
      <c r="A1099" s="135">
        <v>10</v>
      </c>
      <c r="B1099" s="136">
        <v>53</v>
      </c>
      <c r="C1099" s="59">
        <v>23731.47378</v>
      </c>
    </row>
    <row r="1100" spans="1:3" ht="15.75" customHeight="1">
      <c r="A1100" s="135">
        <v>10</v>
      </c>
      <c r="B1100" s="136">
        <v>54</v>
      </c>
      <c r="C1100" s="59">
        <v>23731.47378</v>
      </c>
    </row>
    <row r="1101" spans="1:3" ht="15.75" customHeight="1">
      <c r="A1101" s="135">
        <v>10</v>
      </c>
      <c r="B1101" s="136">
        <v>55</v>
      </c>
      <c r="C1101" s="59">
        <v>22090.77277</v>
      </c>
    </row>
    <row r="1102" spans="1:3" ht="15.75" customHeight="1">
      <c r="A1102" s="135">
        <v>10</v>
      </c>
      <c r="B1102" s="136">
        <v>56</v>
      </c>
      <c r="C1102" s="59">
        <v>22090.77277</v>
      </c>
    </row>
    <row r="1103" spans="1:3" ht="15.75" customHeight="1">
      <c r="A1103" s="135">
        <v>10</v>
      </c>
      <c r="B1103" s="136">
        <v>57</v>
      </c>
      <c r="C1103" s="59">
        <v>22090.77277</v>
      </c>
    </row>
    <row r="1104" spans="1:3" ht="15.75" customHeight="1">
      <c r="A1104" s="135">
        <v>10</v>
      </c>
      <c r="B1104" s="136">
        <v>58</v>
      </c>
      <c r="C1104" s="59">
        <v>22090.77277</v>
      </c>
    </row>
    <row r="1105" spans="1:3" ht="15.75" customHeight="1">
      <c r="A1105" s="135">
        <v>10</v>
      </c>
      <c r="B1105" s="136">
        <v>59</v>
      </c>
      <c r="C1105" s="59">
        <v>22090.77277</v>
      </c>
    </row>
    <row r="1106" spans="1:3" ht="15.75" customHeight="1">
      <c r="A1106" s="135">
        <v>10</v>
      </c>
      <c r="B1106" s="136">
        <v>60</v>
      </c>
      <c r="C1106" s="59">
        <v>18700.350330000001</v>
      </c>
    </row>
    <row r="1107" spans="1:3" ht="15.75" customHeight="1">
      <c r="A1107" s="135">
        <v>10</v>
      </c>
      <c r="B1107" s="136">
        <v>61</v>
      </c>
      <c r="C1107" s="59">
        <v>18700.350330000001</v>
      </c>
    </row>
    <row r="1108" spans="1:3" ht="15.75" customHeight="1">
      <c r="A1108" s="135">
        <v>10</v>
      </c>
      <c r="B1108" s="136">
        <v>62</v>
      </c>
      <c r="C1108" s="59">
        <v>18700.350330000001</v>
      </c>
    </row>
    <row r="1109" spans="1:3" ht="15.75" customHeight="1">
      <c r="A1109" s="135">
        <v>10</v>
      </c>
      <c r="B1109" s="136">
        <v>63</v>
      </c>
      <c r="C1109" s="59">
        <v>18700.350330000001</v>
      </c>
    </row>
    <row r="1110" spans="1:3" ht="15.75" customHeight="1">
      <c r="A1110" s="135">
        <v>10</v>
      </c>
      <c r="B1110" s="136">
        <v>64</v>
      </c>
      <c r="C1110" s="59">
        <v>18700.350330000001</v>
      </c>
    </row>
    <row r="1111" spans="1:3" ht="15.75" customHeight="1">
      <c r="A1111" s="135">
        <v>10</v>
      </c>
      <c r="B1111" s="136">
        <v>65</v>
      </c>
      <c r="C1111" s="59">
        <v>22412.081569999998</v>
      </c>
    </row>
    <row r="1112" spans="1:3" ht="15.75" customHeight="1">
      <c r="A1112" s="135">
        <v>10</v>
      </c>
      <c r="B1112" s="136">
        <v>66</v>
      </c>
      <c r="C1112" s="59">
        <v>22412.081569999998</v>
      </c>
    </row>
    <row r="1113" spans="1:3" ht="15.75" customHeight="1">
      <c r="A1113" s="135">
        <v>10</v>
      </c>
      <c r="B1113" s="136">
        <v>67</v>
      </c>
      <c r="C1113" s="59">
        <v>22412.081569999998</v>
      </c>
    </row>
    <row r="1114" spans="1:3" ht="15.75" customHeight="1">
      <c r="A1114" s="135">
        <v>10</v>
      </c>
      <c r="B1114" s="136">
        <v>68</v>
      </c>
      <c r="C1114" s="59">
        <v>22412.081569999998</v>
      </c>
    </row>
    <row r="1115" spans="1:3" ht="15.75" customHeight="1">
      <c r="A1115" s="135">
        <v>10</v>
      </c>
      <c r="B1115" s="136">
        <v>69</v>
      </c>
      <c r="C1115" s="59">
        <v>22412.081569999998</v>
      </c>
    </row>
    <row r="1116" spans="1:3" ht="15.75" customHeight="1">
      <c r="A1116" s="135">
        <v>10</v>
      </c>
      <c r="B1116" s="136">
        <v>70</v>
      </c>
      <c r="C1116" s="59">
        <v>21090.310799999999</v>
      </c>
    </row>
    <row r="1117" spans="1:3" ht="15.75" customHeight="1">
      <c r="A1117" s="135">
        <v>10</v>
      </c>
      <c r="B1117" s="136">
        <v>71</v>
      </c>
      <c r="C1117" s="59">
        <v>21090.310799999999</v>
      </c>
    </row>
    <row r="1118" spans="1:3" ht="15.75" customHeight="1">
      <c r="A1118" s="135">
        <v>10</v>
      </c>
      <c r="B1118" s="136">
        <v>72</v>
      </c>
      <c r="C1118" s="59">
        <v>21090.310799999999</v>
      </c>
    </row>
    <row r="1119" spans="1:3" ht="15.75" customHeight="1">
      <c r="A1119" s="135">
        <v>10</v>
      </c>
      <c r="B1119" s="136">
        <v>73</v>
      </c>
      <c r="C1119" s="59">
        <v>21090.310799999999</v>
      </c>
    </row>
    <row r="1120" spans="1:3" ht="15.75" customHeight="1">
      <c r="A1120" s="135">
        <v>10</v>
      </c>
      <c r="B1120" s="136">
        <v>74</v>
      </c>
      <c r="C1120" s="59">
        <v>21090.310799999999</v>
      </c>
    </row>
    <row r="1121" spans="1:3" ht="15.75" customHeight="1">
      <c r="A1121" s="135">
        <v>10</v>
      </c>
      <c r="B1121" s="136">
        <v>75</v>
      </c>
      <c r="C1121" s="59">
        <v>16557.06998</v>
      </c>
    </row>
    <row r="1122" spans="1:3" ht="15.75" customHeight="1">
      <c r="A1122" s="135">
        <v>10</v>
      </c>
      <c r="B1122" s="136">
        <v>76</v>
      </c>
      <c r="C1122" s="59">
        <v>16557.06998</v>
      </c>
    </row>
    <row r="1123" spans="1:3" ht="15.75" customHeight="1">
      <c r="A1123" s="135">
        <v>10</v>
      </c>
      <c r="B1123" s="136">
        <v>77</v>
      </c>
      <c r="C1123" s="59">
        <v>16557.06998</v>
      </c>
    </row>
    <row r="1124" spans="1:3" ht="15.75" customHeight="1">
      <c r="A1124" s="135">
        <v>10</v>
      </c>
      <c r="B1124" s="136">
        <v>78</v>
      </c>
      <c r="C1124" s="59">
        <v>16557.06998</v>
      </c>
    </row>
    <row r="1125" spans="1:3" ht="15.75" customHeight="1">
      <c r="A1125" s="135">
        <v>10</v>
      </c>
      <c r="B1125" s="136">
        <v>79</v>
      </c>
      <c r="C1125" s="59">
        <v>16557.06998</v>
      </c>
    </row>
    <row r="1126" spans="1:3" ht="15.75" customHeight="1">
      <c r="A1126" s="135">
        <v>10</v>
      </c>
      <c r="B1126" s="136">
        <v>80</v>
      </c>
      <c r="C1126" s="59">
        <v>14424.076069999999</v>
      </c>
    </row>
    <row r="1127" spans="1:3" ht="15.75" customHeight="1">
      <c r="A1127" s="135">
        <v>10</v>
      </c>
      <c r="B1127" s="136">
        <v>81</v>
      </c>
      <c r="C1127" s="59">
        <v>14424.076069999999</v>
      </c>
    </row>
    <row r="1128" spans="1:3" ht="15.75" customHeight="1">
      <c r="A1128" s="135">
        <v>10</v>
      </c>
      <c r="B1128" s="136">
        <v>82</v>
      </c>
      <c r="C1128" s="59">
        <v>14424.076069999999</v>
      </c>
    </row>
    <row r="1129" spans="1:3" ht="15.75" customHeight="1">
      <c r="A1129" s="135">
        <v>10</v>
      </c>
      <c r="B1129" s="136">
        <v>83</v>
      </c>
      <c r="C1129" s="59">
        <v>14424.076069999999</v>
      </c>
    </row>
    <row r="1130" spans="1:3" ht="15.75" customHeight="1">
      <c r="A1130" s="135">
        <v>10</v>
      </c>
      <c r="B1130" s="136">
        <v>84</v>
      </c>
      <c r="C1130" s="59">
        <v>14424.076069999999</v>
      </c>
    </row>
    <row r="1131" spans="1:3" ht="15.75" customHeight="1">
      <c r="A1131" s="135">
        <v>10</v>
      </c>
      <c r="B1131" s="136">
        <v>85</v>
      </c>
      <c r="C1131" s="59">
        <v>8579.9177550000004</v>
      </c>
    </row>
    <row r="1132" spans="1:3" ht="15.75" customHeight="1">
      <c r="A1132" s="135">
        <v>10</v>
      </c>
      <c r="B1132" s="136">
        <v>86</v>
      </c>
      <c r="C1132" s="59">
        <v>8579.9177550000004</v>
      </c>
    </row>
    <row r="1133" spans="1:3" ht="15.75" customHeight="1">
      <c r="A1133" s="135">
        <v>10</v>
      </c>
      <c r="B1133" s="136">
        <v>87</v>
      </c>
      <c r="C1133" s="59">
        <v>8579.9177550000004</v>
      </c>
    </row>
    <row r="1134" spans="1:3" ht="15.75" customHeight="1">
      <c r="A1134" s="135">
        <v>10</v>
      </c>
      <c r="B1134" s="136">
        <v>88</v>
      </c>
      <c r="C1134" s="59">
        <v>8579.9177550000004</v>
      </c>
    </row>
    <row r="1135" spans="1:3" ht="15.75" customHeight="1">
      <c r="A1135" s="135">
        <v>10</v>
      </c>
      <c r="B1135" s="136">
        <v>89</v>
      </c>
      <c r="C1135" s="59">
        <v>8579.9177550000004</v>
      </c>
    </row>
    <row r="1136" spans="1:3" ht="15.75" customHeight="1">
      <c r="A1136" s="135">
        <v>10</v>
      </c>
      <c r="B1136" s="136">
        <v>90</v>
      </c>
      <c r="C1136" s="59">
        <v>4026.4103129999999</v>
      </c>
    </row>
    <row r="1137" spans="1:3" ht="15.75" customHeight="1">
      <c r="A1137" s="135">
        <v>10</v>
      </c>
      <c r="B1137" s="136">
        <v>91</v>
      </c>
      <c r="C1137" s="59">
        <v>4026.4103129999999</v>
      </c>
    </row>
    <row r="1138" spans="1:3" ht="15.75" customHeight="1">
      <c r="A1138" s="135">
        <v>10</v>
      </c>
      <c r="B1138" s="136">
        <v>92</v>
      </c>
      <c r="C1138" s="59">
        <v>4026.4103129999999</v>
      </c>
    </row>
    <row r="1139" spans="1:3" ht="15.75" customHeight="1">
      <c r="A1139" s="135">
        <v>10</v>
      </c>
      <c r="B1139" s="136">
        <v>93</v>
      </c>
      <c r="C1139" s="59">
        <v>4026.4103129999999</v>
      </c>
    </row>
    <row r="1140" spans="1:3" ht="15.75" customHeight="1">
      <c r="A1140" s="135">
        <v>10</v>
      </c>
      <c r="B1140" s="136">
        <v>94</v>
      </c>
      <c r="C1140" s="59">
        <v>4026.4103129999999</v>
      </c>
    </row>
    <row r="1141" spans="1:3" ht="15.75" customHeight="1">
      <c r="A1141" s="135">
        <v>10</v>
      </c>
      <c r="B1141" s="136">
        <v>95</v>
      </c>
      <c r="C1141" s="59">
        <v>1195.324803</v>
      </c>
    </row>
    <row r="1142" spans="1:3" ht="15.75" customHeight="1">
      <c r="A1142" s="135">
        <v>10</v>
      </c>
      <c r="B1142" s="136">
        <v>96</v>
      </c>
      <c r="C1142" s="59">
        <v>1195.324803</v>
      </c>
    </row>
    <row r="1143" spans="1:3" ht="15.75" customHeight="1">
      <c r="A1143" s="135">
        <v>10</v>
      </c>
      <c r="B1143" s="136">
        <v>97</v>
      </c>
      <c r="C1143" s="59">
        <v>1195.324803</v>
      </c>
    </row>
    <row r="1144" spans="1:3" ht="15.75" customHeight="1">
      <c r="A1144" s="135">
        <v>10</v>
      </c>
      <c r="B1144" s="136">
        <v>98</v>
      </c>
      <c r="C1144" s="59">
        <v>1195.324803</v>
      </c>
    </row>
    <row r="1145" spans="1:3" ht="15.75" customHeight="1">
      <c r="A1145" s="135">
        <v>10</v>
      </c>
      <c r="B1145" s="136">
        <v>99</v>
      </c>
      <c r="C1145" s="59">
        <v>1195.324803</v>
      </c>
    </row>
    <row r="1146" spans="1:3" ht="15.75" customHeight="1">
      <c r="A1146" s="135">
        <v>10</v>
      </c>
      <c r="B1146" s="136">
        <v>100</v>
      </c>
      <c r="C1146" s="59">
        <v>50.644356729999998</v>
      </c>
    </row>
    <row r="1147" spans="1:3" ht="15.75" customHeight="1">
      <c r="A1147" s="135">
        <v>10</v>
      </c>
      <c r="B1147" s="136">
        <v>101</v>
      </c>
      <c r="C1147" s="59">
        <v>50.644356729999998</v>
      </c>
    </row>
    <row r="1148" spans="1:3" ht="15.75" customHeight="1">
      <c r="A1148" s="135">
        <v>10</v>
      </c>
      <c r="B1148" s="136">
        <v>102</v>
      </c>
      <c r="C1148" s="59">
        <v>50.644356729999998</v>
      </c>
    </row>
    <row r="1149" spans="1:3" ht="15.75" customHeight="1">
      <c r="A1149" s="135">
        <v>10</v>
      </c>
      <c r="B1149" s="136">
        <v>103</v>
      </c>
      <c r="C1149" s="59">
        <v>50.644356729999998</v>
      </c>
    </row>
    <row r="1150" spans="1:3" ht="15.75" customHeight="1">
      <c r="A1150" s="135">
        <v>10</v>
      </c>
      <c r="B1150" s="136">
        <v>104</v>
      </c>
      <c r="C1150" s="59">
        <v>50.644356729999998</v>
      </c>
    </row>
    <row r="1151" spans="1:3" ht="15.75" customHeight="1">
      <c r="A1151" s="135">
        <v>10</v>
      </c>
      <c r="B1151" s="136">
        <v>105</v>
      </c>
      <c r="C1151" s="59">
        <v>50.644356729999998</v>
      </c>
    </row>
    <row r="1152" spans="1:3" ht="15.75" customHeight="1">
      <c r="A1152" s="135">
        <v>10</v>
      </c>
      <c r="B1152" s="136">
        <v>106</v>
      </c>
      <c r="C1152" s="59">
        <v>50.644356729999998</v>
      </c>
    </row>
    <row r="1153" spans="1:3" ht="15.75" customHeight="1">
      <c r="A1153" s="135">
        <v>10</v>
      </c>
      <c r="B1153" s="136">
        <v>107</v>
      </c>
      <c r="C1153" s="59">
        <v>50.644356729999998</v>
      </c>
    </row>
    <row r="1154" spans="1:3" ht="15.75" customHeight="1">
      <c r="A1154" s="135">
        <v>10</v>
      </c>
      <c r="B1154" s="136">
        <v>108</v>
      </c>
      <c r="C1154" s="59">
        <v>50.644356729999998</v>
      </c>
    </row>
    <row r="1155" spans="1:3" ht="15.75" customHeight="1">
      <c r="A1155" s="135">
        <v>10</v>
      </c>
      <c r="B1155" s="136">
        <v>110</v>
      </c>
      <c r="C1155" s="59">
        <v>50.644356729999998</v>
      </c>
    </row>
    <row r="1156" spans="1:3" ht="15.75" customHeight="1">
      <c r="A1156" s="135">
        <v>11</v>
      </c>
      <c r="B1156" s="136">
        <v>0</v>
      </c>
      <c r="C1156" s="59">
        <v>82380.790210000006</v>
      </c>
    </row>
    <row r="1157" spans="1:3" ht="15.75" customHeight="1">
      <c r="A1157" s="135">
        <v>11</v>
      </c>
      <c r="B1157" s="136">
        <v>1</v>
      </c>
      <c r="C1157" s="59">
        <v>82380.790210000006</v>
      </c>
    </row>
    <row r="1158" spans="1:3" ht="15.75" customHeight="1">
      <c r="A1158" s="135">
        <v>11</v>
      </c>
      <c r="B1158" s="136">
        <v>2</v>
      </c>
      <c r="C1158" s="59">
        <v>82380.790210000006</v>
      </c>
    </row>
    <row r="1159" spans="1:3" ht="15.75" customHeight="1">
      <c r="A1159" s="135">
        <v>11</v>
      </c>
      <c r="B1159" s="136">
        <v>3</v>
      </c>
      <c r="C1159" s="59">
        <v>82380.790210000006</v>
      </c>
    </row>
    <row r="1160" spans="1:3" ht="15.75" customHeight="1">
      <c r="A1160" s="135">
        <v>11</v>
      </c>
      <c r="B1160" s="136">
        <v>4</v>
      </c>
      <c r="C1160" s="59">
        <v>82380.790210000006</v>
      </c>
    </row>
    <row r="1161" spans="1:3" ht="15.75" customHeight="1">
      <c r="A1161" s="135">
        <v>11</v>
      </c>
      <c r="B1161" s="136">
        <v>5</v>
      </c>
      <c r="C1161" s="59">
        <v>94084.554109999997</v>
      </c>
    </row>
    <row r="1162" spans="1:3" ht="15.75" customHeight="1">
      <c r="A1162" s="135">
        <v>11</v>
      </c>
      <c r="B1162" s="136">
        <v>6</v>
      </c>
      <c r="C1162" s="59">
        <v>94084.554109999997</v>
      </c>
    </row>
    <row r="1163" spans="1:3" ht="15.75" customHeight="1">
      <c r="A1163" s="135">
        <v>11</v>
      </c>
      <c r="B1163" s="136">
        <v>7</v>
      </c>
      <c r="C1163" s="59">
        <v>94084.554109999997</v>
      </c>
    </row>
    <row r="1164" spans="1:3" ht="15.75" customHeight="1">
      <c r="A1164" s="135">
        <v>11</v>
      </c>
      <c r="B1164" s="136">
        <v>8</v>
      </c>
      <c r="C1164" s="59">
        <v>94084.554109999997</v>
      </c>
    </row>
    <row r="1165" spans="1:3" ht="15.75" customHeight="1">
      <c r="A1165" s="135">
        <v>11</v>
      </c>
      <c r="B1165" s="136">
        <v>9</v>
      </c>
      <c r="C1165" s="59">
        <v>94084.554109999997</v>
      </c>
    </row>
    <row r="1166" spans="1:3" ht="15.75" customHeight="1">
      <c r="A1166" s="135">
        <v>11</v>
      </c>
      <c r="B1166" s="136">
        <v>10</v>
      </c>
      <c r="C1166" s="59">
        <v>99194.383279999995</v>
      </c>
    </row>
    <row r="1167" spans="1:3" ht="15.75" customHeight="1">
      <c r="A1167" s="135">
        <v>11</v>
      </c>
      <c r="B1167" s="136">
        <v>11</v>
      </c>
      <c r="C1167" s="59">
        <v>99194.383279999995</v>
      </c>
    </row>
    <row r="1168" spans="1:3" ht="15.75" customHeight="1">
      <c r="A1168" s="135">
        <v>11</v>
      </c>
      <c r="B1168" s="136">
        <v>12</v>
      </c>
      <c r="C1168" s="59">
        <v>99194.383279999995</v>
      </c>
    </row>
    <row r="1169" spans="1:3" ht="15.75" customHeight="1">
      <c r="A1169" s="135">
        <v>11</v>
      </c>
      <c r="B1169" s="136">
        <v>13</v>
      </c>
      <c r="C1169" s="59">
        <v>99194.383279999995</v>
      </c>
    </row>
    <row r="1170" spans="1:3" ht="15.75" customHeight="1">
      <c r="A1170" s="135">
        <v>11</v>
      </c>
      <c r="B1170" s="136">
        <v>14</v>
      </c>
      <c r="C1170" s="59">
        <v>99194.383279999995</v>
      </c>
    </row>
    <row r="1171" spans="1:3" ht="15.75" customHeight="1">
      <c r="A1171" s="135">
        <v>11</v>
      </c>
      <c r="B1171" s="136">
        <v>15</v>
      </c>
      <c r="C1171" s="59">
        <v>95390.738930000007</v>
      </c>
    </row>
    <row r="1172" spans="1:3" ht="15.75" customHeight="1">
      <c r="A1172" s="135">
        <v>11</v>
      </c>
      <c r="B1172" s="136">
        <v>16</v>
      </c>
      <c r="C1172" s="59">
        <v>95390.738930000007</v>
      </c>
    </row>
    <row r="1173" spans="1:3" ht="15.75" customHeight="1">
      <c r="A1173" s="135">
        <v>11</v>
      </c>
      <c r="B1173" s="136">
        <v>17</v>
      </c>
      <c r="C1173" s="59">
        <v>95390.738930000007</v>
      </c>
    </row>
    <row r="1174" spans="1:3" ht="15.75" customHeight="1">
      <c r="A1174" s="135">
        <v>11</v>
      </c>
      <c r="B1174" s="136">
        <v>18</v>
      </c>
      <c r="C1174" s="59">
        <v>95390.738930000007</v>
      </c>
    </row>
    <row r="1175" spans="1:3" ht="15.75" customHeight="1">
      <c r="A1175" s="135">
        <v>11</v>
      </c>
      <c r="B1175" s="136">
        <v>19</v>
      </c>
      <c r="C1175" s="59">
        <v>95390.738930000007</v>
      </c>
    </row>
    <row r="1176" spans="1:3" ht="15.75" customHeight="1">
      <c r="A1176" s="135">
        <v>11</v>
      </c>
      <c r="B1176" s="136">
        <v>20</v>
      </c>
      <c r="C1176" s="59">
        <v>98174.608619999999</v>
      </c>
    </row>
    <row r="1177" spans="1:3" ht="15.75" customHeight="1">
      <c r="A1177" s="135">
        <v>11</v>
      </c>
      <c r="B1177" s="136">
        <v>21</v>
      </c>
      <c r="C1177" s="59">
        <v>98174.608619999999</v>
      </c>
    </row>
    <row r="1178" spans="1:3" ht="15.75" customHeight="1">
      <c r="A1178" s="135">
        <v>11</v>
      </c>
      <c r="B1178" s="136">
        <v>22</v>
      </c>
      <c r="C1178" s="59">
        <v>98174.608619999999</v>
      </c>
    </row>
    <row r="1179" spans="1:3" ht="15.75" customHeight="1">
      <c r="A1179" s="135">
        <v>11</v>
      </c>
      <c r="B1179" s="136">
        <v>23</v>
      </c>
      <c r="C1179" s="59">
        <v>98174.608619999999</v>
      </c>
    </row>
    <row r="1180" spans="1:3" ht="15.75" customHeight="1">
      <c r="A1180" s="135">
        <v>11</v>
      </c>
      <c r="B1180" s="136">
        <v>24</v>
      </c>
      <c r="C1180" s="59">
        <v>98174.608619999999</v>
      </c>
    </row>
    <row r="1181" spans="1:3" ht="15.75" customHeight="1">
      <c r="A1181" s="135">
        <v>11</v>
      </c>
      <c r="B1181" s="136">
        <v>25</v>
      </c>
      <c r="C1181" s="59">
        <v>105635.2013</v>
      </c>
    </row>
    <row r="1182" spans="1:3" ht="15.75" customHeight="1">
      <c r="A1182" s="135">
        <v>11</v>
      </c>
      <c r="B1182" s="136">
        <v>26</v>
      </c>
      <c r="C1182" s="59">
        <v>105635.2013</v>
      </c>
    </row>
    <row r="1183" spans="1:3" ht="15.75" customHeight="1">
      <c r="A1183" s="135">
        <v>11</v>
      </c>
      <c r="B1183" s="136">
        <v>27</v>
      </c>
      <c r="C1183" s="59">
        <v>105635.2013</v>
      </c>
    </row>
    <row r="1184" spans="1:3" ht="15.75" customHeight="1">
      <c r="A1184" s="135">
        <v>11</v>
      </c>
      <c r="B1184" s="136">
        <v>28</v>
      </c>
      <c r="C1184" s="59">
        <v>105635.2013</v>
      </c>
    </row>
    <row r="1185" spans="1:3" ht="15.75" customHeight="1">
      <c r="A1185" s="135">
        <v>11</v>
      </c>
      <c r="B1185" s="136">
        <v>29</v>
      </c>
      <c r="C1185" s="59">
        <v>105635.2013</v>
      </c>
    </row>
    <row r="1186" spans="1:3" ht="15.75" customHeight="1">
      <c r="A1186" s="135">
        <v>11</v>
      </c>
      <c r="B1186" s="136">
        <v>30</v>
      </c>
      <c r="C1186" s="59">
        <v>112611.4189</v>
      </c>
    </row>
    <row r="1187" spans="1:3" ht="15.75" customHeight="1">
      <c r="A1187" s="135">
        <v>11</v>
      </c>
      <c r="B1187" s="136">
        <v>31</v>
      </c>
      <c r="C1187" s="59">
        <v>112611.4189</v>
      </c>
    </row>
    <row r="1188" spans="1:3" ht="15.75" customHeight="1">
      <c r="A1188" s="135">
        <v>11</v>
      </c>
      <c r="B1188" s="136">
        <v>32</v>
      </c>
      <c r="C1188" s="59">
        <v>112611.4189</v>
      </c>
    </row>
    <row r="1189" spans="1:3" ht="15.75" customHeight="1">
      <c r="A1189" s="135">
        <v>11</v>
      </c>
      <c r="B1189" s="136">
        <v>33</v>
      </c>
      <c r="C1189" s="59">
        <v>112611.4189</v>
      </c>
    </row>
    <row r="1190" spans="1:3" ht="15.75" customHeight="1">
      <c r="A1190" s="135">
        <v>11</v>
      </c>
      <c r="B1190" s="136">
        <v>34</v>
      </c>
      <c r="C1190" s="59">
        <v>112611.4189</v>
      </c>
    </row>
    <row r="1191" spans="1:3" ht="15.75" customHeight="1">
      <c r="A1191" s="135">
        <v>11</v>
      </c>
      <c r="B1191" s="136">
        <v>35</v>
      </c>
      <c r="C1191" s="59">
        <v>123272.4884</v>
      </c>
    </row>
    <row r="1192" spans="1:3" ht="15.75" customHeight="1">
      <c r="A1192" s="135">
        <v>11</v>
      </c>
      <c r="B1192" s="136">
        <v>36</v>
      </c>
      <c r="C1192" s="59">
        <v>123272.4884</v>
      </c>
    </row>
    <row r="1193" spans="1:3" ht="15.75" customHeight="1">
      <c r="A1193" s="135">
        <v>11</v>
      </c>
      <c r="B1193" s="136">
        <v>37</v>
      </c>
      <c r="C1193" s="59">
        <v>123272.4884</v>
      </c>
    </row>
    <row r="1194" spans="1:3" ht="15.75" customHeight="1">
      <c r="A1194" s="135">
        <v>11</v>
      </c>
      <c r="B1194" s="136">
        <v>38</v>
      </c>
      <c r="C1194" s="59">
        <v>123272.4884</v>
      </c>
    </row>
    <row r="1195" spans="1:3" ht="15.75" customHeight="1">
      <c r="A1195" s="135">
        <v>11</v>
      </c>
      <c r="B1195" s="136">
        <v>39</v>
      </c>
      <c r="C1195" s="59">
        <v>123272.4884</v>
      </c>
    </row>
    <row r="1196" spans="1:3" ht="15.75" customHeight="1">
      <c r="A1196" s="135">
        <v>11</v>
      </c>
      <c r="B1196" s="136">
        <v>40</v>
      </c>
      <c r="C1196" s="59">
        <v>143652.05429999999</v>
      </c>
    </row>
    <row r="1197" spans="1:3" ht="15.75" customHeight="1">
      <c r="A1197" s="135">
        <v>11</v>
      </c>
      <c r="B1197" s="136">
        <v>41</v>
      </c>
      <c r="C1197" s="59">
        <v>143652.05429999999</v>
      </c>
    </row>
    <row r="1198" spans="1:3" ht="15.75" customHeight="1">
      <c r="A1198" s="135">
        <v>11</v>
      </c>
      <c r="B1198" s="136">
        <v>42</v>
      </c>
      <c r="C1198" s="59">
        <v>143652.05429999999</v>
      </c>
    </row>
    <row r="1199" spans="1:3" ht="15.75" customHeight="1">
      <c r="A1199" s="135">
        <v>11</v>
      </c>
      <c r="B1199" s="136">
        <v>43</v>
      </c>
      <c r="C1199" s="59">
        <v>143652.05429999999</v>
      </c>
    </row>
    <row r="1200" spans="1:3" ht="15.75" customHeight="1">
      <c r="A1200" s="135">
        <v>11</v>
      </c>
      <c r="B1200" s="136">
        <v>44</v>
      </c>
      <c r="C1200" s="59">
        <v>143652.05429999999</v>
      </c>
    </row>
    <row r="1201" spans="1:3" ht="15.75" customHeight="1">
      <c r="A1201" s="135">
        <v>11</v>
      </c>
      <c r="B1201" s="136">
        <v>45</v>
      </c>
      <c r="C1201" s="59">
        <v>162804.3216</v>
      </c>
    </row>
    <row r="1202" spans="1:3" ht="15.75" customHeight="1">
      <c r="A1202" s="135">
        <v>11</v>
      </c>
      <c r="B1202" s="136">
        <v>46</v>
      </c>
      <c r="C1202" s="59">
        <v>162804.3216</v>
      </c>
    </row>
    <row r="1203" spans="1:3" ht="15.75" customHeight="1">
      <c r="A1203" s="135">
        <v>11</v>
      </c>
      <c r="B1203" s="136">
        <v>47</v>
      </c>
      <c r="C1203" s="59">
        <v>162804.3216</v>
      </c>
    </row>
    <row r="1204" spans="1:3" ht="15.75" customHeight="1">
      <c r="A1204" s="135">
        <v>11</v>
      </c>
      <c r="B1204" s="136">
        <v>48</v>
      </c>
      <c r="C1204" s="59">
        <v>162804.3216</v>
      </c>
    </row>
    <row r="1205" spans="1:3" ht="15.75" customHeight="1">
      <c r="A1205" s="135">
        <v>11</v>
      </c>
      <c r="B1205" s="136">
        <v>49</v>
      </c>
      <c r="C1205" s="59">
        <v>162804.3216</v>
      </c>
    </row>
    <row r="1206" spans="1:3" ht="15.75" customHeight="1">
      <c r="A1206" s="135">
        <v>11</v>
      </c>
      <c r="B1206" s="136">
        <v>50</v>
      </c>
      <c r="C1206" s="59">
        <v>162637.32670000001</v>
      </c>
    </row>
    <row r="1207" spans="1:3" ht="15.75" customHeight="1">
      <c r="A1207" s="135">
        <v>11</v>
      </c>
      <c r="B1207" s="136">
        <v>51</v>
      </c>
      <c r="C1207" s="59">
        <v>162637.32670000001</v>
      </c>
    </row>
    <row r="1208" spans="1:3" ht="15.75" customHeight="1">
      <c r="A1208" s="135">
        <v>11</v>
      </c>
      <c r="B1208" s="136">
        <v>52</v>
      </c>
      <c r="C1208" s="59">
        <v>162637.32670000001</v>
      </c>
    </row>
    <row r="1209" spans="1:3" ht="15.75" customHeight="1">
      <c r="A1209" s="135">
        <v>11</v>
      </c>
      <c r="B1209" s="136">
        <v>53</v>
      </c>
      <c r="C1209" s="59">
        <v>162637.32670000001</v>
      </c>
    </row>
    <row r="1210" spans="1:3" ht="15.75" customHeight="1">
      <c r="A1210" s="135">
        <v>11</v>
      </c>
      <c r="B1210" s="136">
        <v>54</v>
      </c>
      <c r="C1210" s="59">
        <v>162637.32670000001</v>
      </c>
    </row>
    <row r="1211" spans="1:3" ht="15.75" customHeight="1">
      <c r="A1211" s="135">
        <v>11</v>
      </c>
      <c r="B1211" s="136">
        <v>55</v>
      </c>
      <c r="C1211" s="59">
        <v>151393.21979999999</v>
      </c>
    </row>
    <row r="1212" spans="1:3" ht="15.75" customHeight="1">
      <c r="A1212" s="135">
        <v>11</v>
      </c>
      <c r="B1212" s="136">
        <v>56</v>
      </c>
      <c r="C1212" s="59">
        <v>151393.21979999999</v>
      </c>
    </row>
    <row r="1213" spans="1:3" ht="15.75" customHeight="1">
      <c r="A1213" s="135">
        <v>11</v>
      </c>
      <c r="B1213" s="136">
        <v>57</v>
      </c>
      <c r="C1213" s="59">
        <v>151393.21979999999</v>
      </c>
    </row>
    <row r="1214" spans="1:3" ht="15.75" customHeight="1">
      <c r="A1214" s="135">
        <v>11</v>
      </c>
      <c r="B1214" s="136">
        <v>58</v>
      </c>
      <c r="C1214" s="59">
        <v>151393.21979999999</v>
      </c>
    </row>
    <row r="1215" spans="1:3" ht="15.75" customHeight="1">
      <c r="A1215" s="135">
        <v>11</v>
      </c>
      <c r="B1215" s="136">
        <v>59</v>
      </c>
      <c r="C1215" s="59">
        <v>151393.21979999999</v>
      </c>
    </row>
    <row r="1216" spans="1:3" ht="15.75" customHeight="1">
      <c r="A1216" s="135">
        <v>11</v>
      </c>
      <c r="B1216" s="136">
        <v>60</v>
      </c>
      <c r="C1216" s="59">
        <v>128157.86380000001</v>
      </c>
    </row>
    <row r="1217" spans="1:3" ht="15.75" customHeight="1">
      <c r="A1217" s="135">
        <v>11</v>
      </c>
      <c r="B1217" s="136">
        <v>61</v>
      </c>
      <c r="C1217" s="59">
        <v>128157.86380000001</v>
      </c>
    </row>
    <row r="1218" spans="1:3" ht="15.75" customHeight="1">
      <c r="A1218" s="135">
        <v>11</v>
      </c>
      <c r="B1218" s="136">
        <v>62</v>
      </c>
      <c r="C1218" s="59">
        <v>128157.86380000001</v>
      </c>
    </row>
    <row r="1219" spans="1:3" ht="15.75" customHeight="1">
      <c r="A1219" s="135">
        <v>11</v>
      </c>
      <c r="B1219" s="136">
        <v>63</v>
      </c>
      <c r="C1219" s="59">
        <v>128157.86380000001</v>
      </c>
    </row>
    <row r="1220" spans="1:3" ht="15.75" customHeight="1">
      <c r="A1220" s="135">
        <v>11</v>
      </c>
      <c r="B1220" s="136">
        <v>64</v>
      </c>
      <c r="C1220" s="59">
        <v>128157.86380000001</v>
      </c>
    </row>
    <row r="1221" spans="1:3" ht="15.75" customHeight="1">
      <c r="A1221" s="135">
        <v>11</v>
      </c>
      <c r="B1221" s="136">
        <v>65</v>
      </c>
      <c r="C1221" s="59">
        <v>115307.4985</v>
      </c>
    </row>
    <row r="1222" spans="1:3" ht="15.75" customHeight="1">
      <c r="A1222" s="135">
        <v>11</v>
      </c>
      <c r="B1222" s="136">
        <v>66</v>
      </c>
      <c r="C1222" s="59">
        <v>115307.4985</v>
      </c>
    </row>
    <row r="1223" spans="1:3" ht="15.75" customHeight="1">
      <c r="A1223" s="135">
        <v>11</v>
      </c>
      <c r="B1223" s="136">
        <v>67</v>
      </c>
      <c r="C1223" s="59">
        <v>115307.4985</v>
      </c>
    </row>
    <row r="1224" spans="1:3" ht="15.75" customHeight="1">
      <c r="A1224" s="135">
        <v>11</v>
      </c>
      <c r="B1224" s="136">
        <v>68</v>
      </c>
      <c r="C1224" s="59">
        <v>115307.4985</v>
      </c>
    </row>
    <row r="1225" spans="1:3" ht="15.75" customHeight="1">
      <c r="A1225" s="135">
        <v>11</v>
      </c>
      <c r="B1225" s="136">
        <v>69</v>
      </c>
      <c r="C1225" s="59">
        <v>115307.4985</v>
      </c>
    </row>
    <row r="1226" spans="1:3" ht="15.75" customHeight="1">
      <c r="A1226" s="135">
        <v>11</v>
      </c>
      <c r="B1226" s="136">
        <v>70</v>
      </c>
      <c r="C1226" s="59">
        <v>108507.14479999999</v>
      </c>
    </row>
    <row r="1227" spans="1:3" ht="15.75" customHeight="1">
      <c r="A1227" s="135">
        <v>11</v>
      </c>
      <c r="B1227" s="136">
        <v>71</v>
      </c>
      <c r="C1227" s="59">
        <v>108507.14479999999</v>
      </c>
    </row>
    <row r="1228" spans="1:3" ht="15.75" customHeight="1">
      <c r="A1228" s="135">
        <v>11</v>
      </c>
      <c r="B1228" s="136">
        <v>72</v>
      </c>
      <c r="C1228" s="59">
        <v>108507.14479999999</v>
      </c>
    </row>
    <row r="1229" spans="1:3" ht="15.75" customHeight="1">
      <c r="A1229" s="135">
        <v>11</v>
      </c>
      <c r="B1229" s="136">
        <v>73</v>
      </c>
      <c r="C1229" s="59">
        <v>108507.14479999999</v>
      </c>
    </row>
    <row r="1230" spans="1:3" ht="15.75" customHeight="1">
      <c r="A1230" s="135">
        <v>11</v>
      </c>
      <c r="B1230" s="136">
        <v>74</v>
      </c>
      <c r="C1230" s="59">
        <v>108507.14479999999</v>
      </c>
    </row>
    <row r="1231" spans="1:3" ht="15.75" customHeight="1">
      <c r="A1231" s="135">
        <v>11</v>
      </c>
      <c r="B1231" s="136">
        <v>75</v>
      </c>
      <c r="C1231" s="59">
        <v>85184.159090000001</v>
      </c>
    </row>
    <row r="1232" spans="1:3" ht="15.75" customHeight="1">
      <c r="A1232" s="135">
        <v>11</v>
      </c>
      <c r="B1232" s="136">
        <v>76</v>
      </c>
      <c r="C1232" s="59">
        <v>85184.159090000001</v>
      </c>
    </row>
    <row r="1233" spans="1:3" ht="15.75" customHeight="1">
      <c r="A1233" s="135">
        <v>11</v>
      </c>
      <c r="B1233" s="136">
        <v>77</v>
      </c>
      <c r="C1233" s="59">
        <v>85184.159090000001</v>
      </c>
    </row>
    <row r="1234" spans="1:3" ht="15.75" customHeight="1">
      <c r="A1234" s="135">
        <v>11</v>
      </c>
      <c r="B1234" s="136">
        <v>78</v>
      </c>
      <c r="C1234" s="59">
        <v>85184.159090000001</v>
      </c>
    </row>
    <row r="1235" spans="1:3" ht="15.75" customHeight="1">
      <c r="A1235" s="135">
        <v>11</v>
      </c>
      <c r="B1235" s="136">
        <v>79</v>
      </c>
      <c r="C1235" s="59">
        <v>85184.159090000001</v>
      </c>
    </row>
    <row r="1236" spans="1:3" ht="15.75" customHeight="1">
      <c r="A1236" s="135">
        <v>11</v>
      </c>
      <c r="B1236" s="136">
        <v>80</v>
      </c>
      <c r="C1236" s="59">
        <v>74210.158720000007</v>
      </c>
    </row>
    <row r="1237" spans="1:3" ht="15.75" customHeight="1">
      <c r="A1237" s="135">
        <v>11</v>
      </c>
      <c r="B1237" s="136">
        <v>81</v>
      </c>
      <c r="C1237" s="59">
        <v>74210.158720000007</v>
      </c>
    </row>
    <row r="1238" spans="1:3" ht="15.75" customHeight="1">
      <c r="A1238" s="135">
        <v>11</v>
      </c>
      <c r="B1238" s="136">
        <v>82</v>
      </c>
      <c r="C1238" s="59">
        <v>74210.158720000007</v>
      </c>
    </row>
    <row r="1239" spans="1:3" ht="15.75" customHeight="1">
      <c r="A1239" s="135">
        <v>11</v>
      </c>
      <c r="B1239" s="136">
        <v>83</v>
      </c>
      <c r="C1239" s="59">
        <v>74210.158720000007</v>
      </c>
    </row>
    <row r="1240" spans="1:3" ht="15.75" customHeight="1">
      <c r="A1240" s="135">
        <v>11</v>
      </c>
      <c r="B1240" s="136">
        <v>84</v>
      </c>
      <c r="C1240" s="59">
        <v>74210.158720000007</v>
      </c>
    </row>
    <row r="1241" spans="1:3" ht="15.75" customHeight="1">
      <c r="A1241" s="135">
        <v>11</v>
      </c>
      <c r="B1241" s="136">
        <v>85</v>
      </c>
      <c r="C1241" s="59">
        <v>44142.658089999997</v>
      </c>
    </row>
    <row r="1242" spans="1:3" ht="15.75" customHeight="1">
      <c r="A1242" s="135">
        <v>11</v>
      </c>
      <c r="B1242" s="136">
        <v>86</v>
      </c>
      <c r="C1242" s="59">
        <v>44142.658089999997</v>
      </c>
    </row>
    <row r="1243" spans="1:3" ht="15.75" customHeight="1">
      <c r="A1243" s="135">
        <v>11</v>
      </c>
      <c r="B1243" s="136">
        <v>87</v>
      </c>
      <c r="C1243" s="59">
        <v>44142.658089999997</v>
      </c>
    </row>
    <row r="1244" spans="1:3" ht="15.75" customHeight="1">
      <c r="A1244" s="135">
        <v>11</v>
      </c>
      <c r="B1244" s="136">
        <v>88</v>
      </c>
      <c r="C1244" s="59">
        <v>44142.658089999997</v>
      </c>
    </row>
    <row r="1245" spans="1:3" ht="15.75" customHeight="1">
      <c r="A1245" s="135">
        <v>11</v>
      </c>
      <c r="B1245" s="136">
        <v>89</v>
      </c>
      <c r="C1245" s="59">
        <v>44142.658089999997</v>
      </c>
    </row>
    <row r="1246" spans="1:3" ht="15.75" customHeight="1">
      <c r="A1246" s="135">
        <v>11</v>
      </c>
      <c r="B1246" s="136">
        <v>90</v>
      </c>
      <c r="C1246" s="59">
        <v>20715.402979999999</v>
      </c>
    </row>
    <row r="1247" spans="1:3" ht="15.75" customHeight="1">
      <c r="A1247" s="135">
        <v>11</v>
      </c>
      <c r="B1247" s="136">
        <v>91</v>
      </c>
      <c r="C1247" s="59">
        <v>20715.402979999999</v>
      </c>
    </row>
    <row r="1248" spans="1:3" ht="15.75" customHeight="1">
      <c r="A1248" s="135">
        <v>11</v>
      </c>
      <c r="B1248" s="136">
        <v>92</v>
      </c>
      <c r="C1248" s="59">
        <v>20715.402979999999</v>
      </c>
    </row>
    <row r="1249" spans="1:3" ht="15.75" customHeight="1">
      <c r="A1249" s="135">
        <v>11</v>
      </c>
      <c r="B1249" s="136">
        <v>93</v>
      </c>
      <c r="C1249" s="59">
        <v>20715.402979999999</v>
      </c>
    </row>
    <row r="1250" spans="1:3" ht="15.75" customHeight="1">
      <c r="A1250" s="135">
        <v>11</v>
      </c>
      <c r="B1250" s="136">
        <v>94</v>
      </c>
      <c r="C1250" s="59">
        <v>20715.402979999999</v>
      </c>
    </row>
    <row r="1251" spans="1:3" ht="15.75" customHeight="1">
      <c r="A1251" s="135">
        <v>11</v>
      </c>
      <c r="B1251" s="136">
        <v>95</v>
      </c>
      <c r="C1251" s="59">
        <v>6149.8041810000004</v>
      </c>
    </row>
    <row r="1252" spans="1:3" ht="15.75" customHeight="1">
      <c r="A1252" s="135">
        <v>11</v>
      </c>
      <c r="B1252" s="136">
        <v>96</v>
      </c>
      <c r="C1252" s="59">
        <v>6149.8041810000004</v>
      </c>
    </row>
    <row r="1253" spans="1:3" ht="15.75" customHeight="1">
      <c r="A1253" s="135">
        <v>11</v>
      </c>
      <c r="B1253" s="136">
        <v>97</v>
      </c>
      <c r="C1253" s="59">
        <v>6149.8041810000004</v>
      </c>
    </row>
    <row r="1254" spans="1:3" ht="15.75" customHeight="1">
      <c r="A1254" s="135">
        <v>11</v>
      </c>
      <c r="B1254" s="136">
        <v>98</v>
      </c>
      <c r="C1254" s="59">
        <v>6149.8041810000004</v>
      </c>
    </row>
    <row r="1255" spans="1:3" ht="15.75" customHeight="1">
      <c r="A1255" s="135">
        <v>11</v>
      </c>
      <c r="B1255" s="136">
        <v>99</v>
      </c>
      <c r="C1255" s="59">
        <v>6149.8041810000004</v>
      </c>
    </row>
    <row r="1256" spans="1:3" ht="15.75" customHeight="1">
      <c r="A1256" s="135">
        <v>11</v>
      </c>
      <c r="B1256" s="136">
        <v>100</v>
      </c>
      <c r="C1256" s="59">
        <v>260.55920200000003</v>
      </c>
    </row>
    <row r="1257" spans="1:3" ht="15.75" customHeight="1">
      <c r="A1257" s="135">
        <v>11</v>
      </c>
      <c r="B1257" s="136">
        <v>101</v>
      </c>
      <c r="C1257" s="59">
        <v>260.55920200000003</v>
      </c>
    </row>
    <row r="1258" spans="1:3" ht="15.75" customHeight="1">
      <c r="A1258" s="135">
        <v>11</v>
      </c>
      <c r="B1258" s="136">
        <v>102</v>
      </c>
      <c r="C1258" s="59">
        <v>260.55920200000003</v>
      </c>
    </row>
    <row r="1259" spans="1:3" ht="15.75" customHeight="1">
      <c r="A1259" s="135">
        <v>11</v>
      </c>
      <c r="B1259" s="136">
        <v>104</v>
      </c>
      <c r="C1259" s="59">
        <v>260.55920200000003</v>
      </c>
    </row>
    <row r="1260" spans="1:3" ht="15.75" customHeight="1">
      <c r="A1260" s="135">
        <v>11</v>
      </c>
      <c r="B1260" s="136">
        <v>105</v>
      </c>
      <c r="C1260" s="59">
        <v>260.55920200000003</v>
      </c>
    </row>
    <row r="1261" spans="1:3" ht="15.75" customHeight="1">
      <c r="A1261" s="135">
        <v>11</v>
      </c>
      <c r="B1261" s="136">
        <v>108</v>
      </c>
      <c r="C1261" s="59">
        <v>260.55920200000003</v>
      </c>
    </row>
    <row r="1262" spans="1:3" ht="15.75" customHeight="1">
      <c r="A1262" s="135">
        <v>11</v>
      </c>
      <c r="B1262" s="136">
        <v>110</v>
      </c>
      <c r="C1262" s="59">
        <v>260.55920200000003</v>
      </c>
    </row>
    <row r="1263" spans="1:3" ht="15.75" customHeight="1">
      <c r="A1263" s="135">
        <v>12</v>
      </c>
      <c r="B1263" s="136">
        <v>0</v>
      </c>
      <c r="C1263" s="59">
        <v>11486.829760000001</v>
      </c>
    </row>
    <row r="1264" spans="1:3" ht="15.75" customHeight="1">
      <c r="A1264" s="135">
        <v>12</v>
      </c>
      <c r="B1264" s="136">
        <v>1</v>
      </c>
      <c r="C1264" s="59">
        <v>11486.829760000001</v>
      </c>
    </row>
    <row r="1265" spans="1:3" ht="15.75" customHeight="1">
      <c r="A1265" s="135">
        <v>12</v>
      </c>
      <c r="B1265" s="136">
        <v>2</v>
      </c>
      <c r="C1265" s="59">
        <v>11486.829760000001</v>
      </c>
    </row>
    <row r="1266" spans="1:3" ht="15.75" customHeight="1">
      <c r="A1266" s="135">
        <v>12</v>
      </c>
      <c r="B1266" s="136">
        <v>3</v>
      </c>
      <c r="C1266" s="59">
        <v>11486.829760000001</v>
      </c>
    </row>
    <row r="1267" spans="1:3" ht="15.75" customHeight="1">
      <c r="A1267" s="135">
        <v>12</v>
      </c>
      <c r="B1267" s="136">
        <v>4</v>
      </c>
      <c r="C1267" s="59">
        <v>11486.829760000001</v>
      </c>
    </row>
    <row r="1268" spans="1:3" ht="15.75" customHeight="1">
      <c r="A1268" s="135">
        <v>12</v>
      </c>
      <c r="B1268" s="136">
        <v>5</v>
      </c>
      <c r="C1268" s="59">
        <v>13118.753210000001</v>
      </c>
    </row>
    <row r="1269" spans="1:3" ht="15.75" customHeight="1">
      <c r="A1269" s="135">
        <v>12</v>
      </c>
      <c r="B1269" s="136">
        <v>6</v>
      </c>
      <c r="C1269" s="59">
        <v>13118.753210000001</v>
      </c>
    </row>
    <row r="1270" spans="1:3" ht="15.75" customHeight="1">
      <c r="A1270" s="135">
        <v>12</v>
      </c>
      <c r="B1270" s="136">
        <v>7</v>
      </c>
      <c r="C1270" s="59">
        <v>13118.753210000001</v>
      </c>
    </row>
    <row r="1271" spans="1:3" ht="15.75" customHeight="1">
      <c r="A1271" s="135">
        <v>12</v>
      </c>
      <c r="B1271" s="136">
        <v>8</v>
      </c>
      <c r="C1271" s="59">
        <v>13118.753210000001</v>
      </c>
    </row>
    <row r="1272" spans="1:3" ht="15.75" customHeight="1">
      <c r="A1272" s="135">
        <v>12</v>
      </c>
      <c r="B1272" s="136">
        <v>9</v>
      </c>
      <c r="C1272" s="59">
        <v>13118.753210000001</v>
      </c>
    </row>
    <row r="1273" spans="1:3" ht="15.75" customHeight="1">
      <c r="A1273" s="135">
        <v>12</v>
      </c>
      <c r="B1273" s="136">
        <v>10</v>
      </c>
      <c r="C1273" s="59">
        <v>13831.246230000001</v>
      </c>
    </row>
    <row r="1274" spans="1:3" ht="15.75" customHeight="1">
      <c r="A1274" s="135">
        <v>12</v>
      </c>
      <c r="B1274" s="136">
        <v>11</v>
      </c>
      <c r="C1274" s="59">
        <v>13831.246230000001</v>
      </c>
    </row>
    <row r="1275" spans="1:3" ht="15.75" customHeight="1">
      <c r="A1275" s="135">
        <v>12</v>
      </c>
      <c r="B1275" s="136">
        <v>12</v>
      </c>
      <c r="C1275" s="59">
        <v>13831.246230000001</v>
      </c>
    </row>
    <row r="1276" spans="1:3" ht="15.75" customHeight="1">
      <c r="A1276" s="135">
        <v>12</v>
      </c>
      <c r="B1276" s="136">
        <v>13</v>
      </c>
      <c r="C1276" s="59">
        <v>13831.246230000001</v>
      </c>
    </row>
    <row r="1277" spans="1:3" ht="15.75" customHeight="1">
      <c r="A1277" s="135">
        <v>12</v>
      </c>
      <c r="B1277" s="136">
        <v>14</v>
      </c>
      <c r="C1277" s="59">
        <v>13831.246230000001</v>
      </c>
    </row>
    <row r="1278" spans="1:3" ht="15.75" customHeight="1">
      <c r="A1278" s="135">
        <v>12</v>
      </c>
      <c r="B1278" s="136">
        <v>15</v>
      </c>
      <c r="C1278" s="59">
        <v>14190.05637</v>
      </c>
    </row>
    <row r="1279" spans="1:3" ht="15.75" customHeight="1">
      <c r="A1279" s="135">
        <v>12</v>
      </c>
      <c r="B1279" s="136">
        <v>16</v>
      </c>
      <c r="C1279" s="59">
        <v>14190.05637</v>
      </c>
    </row>
    <row r="1280" spans="1:3" ht="15.75" customHeight="1">
      <c r="A1280" s="135">
        <v>12</v>
      </c>
      <c r="B1280" s="136">
        <v>17</v>
      </c>
      <c r="C1280" s="59">
        <v>14190.05637</v>
      </c>
    </row>
    <row r="1281" spans="1:3" ht="15.75" customHeight="1">
      <c r="A1281" s="135">
        <v>12</v>
      </c>
      <c r="B1281" s="136">
        <v>18</v>
      </c>
      <c r="C1281" s="59">
        <v>14190.05637</v>
      </c>
    </row>
    <row r="1282" spans="1:3" ht="15.75" customHeight="1">
      <c r="A1282" s="135">
        <v>12</v>
      </c>
      <c r="B1282" s="136">
        <v>19</v>
      </c>
      <c r="C1282" s="59">
        <v>14190.05637</v>
      </c>
    </row>
    <row r="1283" spans="1:3" ht="15.75" customHeight="1">
      <c r="A1283" s="135">
        <v>12</v>
      </c>
      <c r="B1283" s="136">
        <v>20</v>
      </c>
      <c r="C1283" s="59">
        <v>14604.176949999999</v>
      </c>
    </row>
    <row r="1284" spans="1:3" ht="15.75" customHeight="1">
      <c r="A1284" s="135">
        <v>12</v>
      </c>
      <c r="B1284" s="136">
        <v>21</v>
      </c>
      <c r="C1284" s="59">
        <v>14604.176949999999</v>
      </c>
    </row>
    <row r="1285" spans="1:3" ht="15.75" customHeight="1">
      <c r="A1285" s="135">
        <v>12</v>
      </c>
      <c r="B1285" s="136">
        <v>22</v>
      </c>
      <c r="C1285" s="59">
        <v>14604.176949999999</v>
      </c>
    </row>
    <row r="1286" spans="1:3" ht="15.75" customHeight="1">
      <c r="A1286" s="135">
        <v>12</v>
      </c>
      <c r="B1286" s="136">
        <v>23</v>
      </c>
      <c r="C1286" s="59">
        <v>14604.176949999999</v>
      </c>
    </row>
    <row r="1287" spans="1:3" ht="15.75" customHeight="1">
      <c r="A1287" s="135">
        <v>12</v>
      </c>
      <c r="B1287" s="136">
        <v>24</v>
      </c>
      <c r="C1287" s="59">
        <v>14604.176949999999</v>
      </c>
    </row>
    <row r="1288" spans="1:3" ht="15.75" customHeight="1">
      <c r="A1288" s="135">
        <v>12</v>
      </c>
      <c r="B1288" s="136">
        <v>25</v>
      </c>
      <c r="C1288" s="59">
        <v>15713.99361</v>
      </c>
    </row>
    <row r="1289" spans="1:3" ht="15.75" customHeight="1">
      <c r="A1289" s="135">
        <v>12</v>
      </c>
      <c r="B1289" s="136">
        <v>26</v>
      </c>
      <c r="C1289" s="59">
        <v>15713.99361</v>
      </c>
    </row>
    <row r="1290" spans="1:3" ht="15.75" customHeight="1">
      <c r="A1290" s="135">
        <v>12</v>
      </c>
      <c r="B1290" s="136">
        <v>27</v>
      </c>
      <c r="C1290" s="59">
        <v>15713.99361</v>
      </c>
    </row>
    <row r="1291" spans="1:3" ht="15.75" customHeight="1">
      <c r="A1291" s="135">
        <v>12</v>
      </c>
      <c r="B1291" s="136">
        <v>28</v>
      </c>
      <c r="C1291" s="59">
        <v>15713.99361</v>
      </c>
    </row>
    <row r="1292" spans="1:3" ht="15.75" customHeight="1">
      <c r="A1292" s="135">
        <v>12</v>
      </c>
      <c r="B1292" s="136">
        <v>29</v>
      </c>
      <c r="C1292" s="59">
        <v>15713.99361</v>
      </c>
    </row>
    <row r="1293" spans="1:3" ht="15.75" customHeight="1">
      <c r="A1293" s="135">
        <v>12</v>
      </c>
      <c r="B1293" s="136">
        <v>30</v>
      </c>
      <c r="C1293" s="59">
        <v>16751.755990000001</v>
      </c>
    </row>
    <row r="1294" spans="1:3" ht="15.75" customHeight="1">
      <c r="A1294" s="135">
        <v>12</v>
      </c>
      <c r="B1294" s="136">
        <v>31</v>
      </c>
      <c r="C1294" s="59">
        <v>16751.755990000001</v>
      </c>
    </row>
    <row r="1295" spans="1:3" ht="15.75" customHeight="1">
      <c r="A1295" s="135">
        <v>12</v>
      </c>
      <c r="B1295" s="136">
        <v>32</v>
      </c>
      <c r="C1295" s="59">
        <v>16751.755990000001</v>
      </c>
    </row>
    <row r="1296" spans="1:3" ht="15.75" customHeight="1">
      <c r="A1296" s="135">
        <v>12</v>
      </c>
      <c r="B1296" s="136">
        <v>33</v>
      </c>
      <c r="C1296" s="59">
        <v>16751.755990000001</v>
      </c>
    </row>
    <row r="1297" spans="1:3" ht="15.75" customHeight="1">
      <c r="A1297" s="135">
        <v>12</v>
      </c>
      <c r="B1297" s="136">
        <v>34</v>
      </c>
      <c r="C1297" s="59">
        <v>16751.755990000001</v>
      </c>
    </row>
    <row r="1298" spans="1:3" ht="15.75" customHeight="1">
      <c r="A1298" s="135">
        <v>12</v>
      </c>
      <c r="B1298" s="136">
        <v>35</v>
      </c>
      <c r="C1298" s="59">
        <v>18337.666519999999</v>
      </c>
    </row>
    <row r="1299" spans="1:3" ht="15.75" customHeight="1">
      <c r="A1299" s="135">
        <v>12</v>
      </c>
      <c r="B1299" s="136">
        <v>36</v>
      </c>
      <c r="C1299" s="59">
        <v>18337.666519999999</v>
      </c>
    </row>
    <row r="1300" spans="1:3" ht="15.75" customHeight="1">
      <c r="A1300" s="135">
        <v>12</v>
      </c>
      <c r="B1300" s="136">
        <v>37</v>
      </c>
      <c r="C1300" s="59">
        <v>18337.666519999999</v>
      </c>
    </row>
    <row r="1301" spans="1:3" ht="15.75" customHeight="1">
      <c r="A1301" s="135">
        <v>12</v>
      </c>
      <c r="B1301" s="136">
        <v>38</v>
      </c>
      <c r="C1301" s="59">
        <v>18337.666519999999</v>
      </c>
    </row>
    <row r="1302" spans="1:3" ht="15.75" customHeight="1">
      <c r="A1302" s="135">
        <v>12</v>
      </c>
      <c r="B1302" s="136">
        <v>39</v>
      </c>
      <c r="C1302" s="59">
        <v>18337.666519999999</v>
      </c>
    </row>
    <row r="1303" spans="1:3" ht="15.75" customHeight="1">
      <c r="A1303" s="135">
        <v>12</v>
      </c>
      <c r="B1303" s="136">
        <v>40</v>
      </c>
      <c r="C1303" s="59">
        <v>21369.27306</v>
      </c>
    </row>
    <row r="1304" spans="1:3" ht="15.75" customHeight="1">
      <c r="A1304" s="135">
        <v>12</v>
      </c>
      <c r="B1304" s="136">
        <v>41</v>
      </c>
      <c r="C1304" s="59">
        <v>21369.27306</v>
      </c>
    </row>
    <row r="1305" spans="1:3" ht="15.75" customHeight="1">
      <c r="A1305" s="135">
        <v>12</v>
      </c>
      <c r="B1305" s="136">
        <v>42</v>
      </c>
      <c r="C1305" s="59">
        <v>21369.27306</v>
      </c>
    </row>
    <row r="1306" spans="1:3" ht="15.75" customHeight="1">
      <c r="A1306" s="135">
        <v>12</v>
      </c>
      <c r="B1306" s="136">
        <v>43</v>
      </c>
      <c r="C1306" s="59">
        <v>21369.27306</v>
      </c>
    </row>
    <row r="1307" spans="1:3" ht="15.75" customHeight="1">
      <c r="A1307" s="135">
        <v>12</v>
      </c>
      <c r="B1307" s="136">
        <v>44</v>
      </c>
      <c r="C1307" s="59">
        <v>21369.27306</v>
      </c>
    </row>
    <row r="1308" spans="1:3" ht="15.75" customHeight="1">
      <c r="A1308" s="135">
        <v>12</v>
      </c>
      <c r="B1308" s="136">
        <v>45</v>
      </c>
      <c r="C1308" s="59">
        <v>24218.310160000001</v>
      </c>
    </row>
    <row r="1309" spans="1:3" ht="15.75" customHeight="1">
      <c r="A1309" s="135">
        <v>12</v>
      </c>
      <c r="B1309" s="136">
        <v>46</v>
      </c>
      <c r="C1309" s="59">
        <v>24218.310160000001</v>
      </c>
    </row>
    <row r="1310" spans="1:3" ht="15.75" customHeight="1">
      <c r="A1310" s="135">
        <v>12</v>
      </c>
      <c r="B1310" s="136">
        <v>47</v>
      </c>
      <c r="C1310" s="59">
        <v>24218.310160000001</v>
      </c>
    </row>
    <row r="1311" spans="1:3" ht="15.75" customHeight="1">
      <c r="A1311" s="135">
        <v>12</v>
      </c>
      <c r="B1311" s="136">
        <v>48</v>
      </c>
      <c r="C1311" s="59">
        <v>24218.310160000001</v>
      </c>
    </row>
    <row r="1312" spans="1:3" ht="15.75" customHeight="1">
      <c r="A1312" s="135">
        <v>12</v>
      </c>
      <c r="B1312" s="136">
        <v>49</v>
      </c>
      <c r="C1312" s="59">
        <v>24218.310160000001</v>
      </c>
    </row>
    <row r="1313" spans="1:3" ht="15.75" customHeight="1">
      <c r="A1313" s="135">
        <v>12</v>
      </c>
      <c r="B1313" s="136">
        <v>50</v>
      </c>
      <c r="C1313" s="59">
        <v>24193.46846</v>
      </c>
    </row>
    <row r="1314" spans="1:3" ht="15.75" customHeight="1">
      <c r="A1314" s="135">
        <v>12</v>
      </c>
      <c r="B1314" s="136">
        <v>51</v>
      </c>
      <c r="C1314" s="59">
        <v>24193.46846</v>
      </c>
    </row>
    <row r="1315" spans="1:3" ht="15.75" customHeight="1">
      <c r="A1315" s="135">
        <v>12</v>
      </c>
      <c r="B1315" s="136">
        <v>52</v>
      </c>
      <c r="C1315" s="59">
        <v>24193.46846</v>
      </c>
    </row>
    <row r="1316" spans="1:3" ht="15.75" customHeight="1">
      <c r="A1316" s="135">
        <v>12</v>
      </c>
      <c r="B1316" s="136">
        <v>53</v>
      </c>
      <c r="C1316" s="59">
        <v>24193.46846</v>
      </c>
    </row>
    <row r="1317" spans="1:3" ht="15.75" customHeight="1">
      <c r="A1317" s="135">
        <v>12</v>
      </c>
      <c r="B1317" s="136">
        <v>54</v>
      </c>
      <c r="C1317" s="59">
        <v>24193.46846</v>
      </c>
    </row>
    <row r="1318" spans="1:3" ht="15.75" customHeight="1">
      <c r="A1318" s="135">
        <v>12</v>
      </c>
      <c r="B1318" s="136">
        <v>55</v>
      </c>
      <c r="C1318" s="59">
        <v>22520.826939999999</v>
      </c>
    </row>
    <row r="1319" spans="1:3" ht="15.75" customHeight="1">
      <c r="A1319" s="135">
        <v>12</v>
      </c>
      <c r="B1319" s="136">
        <v>56</v>
      </c>
      <c r="C1319" s="59">
        <v>22520.826939999999</v>
      </c>
    </row>
    <row r="1320" spans="1:3" ht="15.75" customHeight="1">
      <c r="A1320" s="135">
        <v>12</v>
      </c>
      <c r="B1320" s="136">
        <v>57</v>
      </c>
      <c r="C1320" s="59">
        <v>22520.826939999999</v>
      </c>
    </row>
    <row r="1321" spans="1:3" ht="15.75" customHeight="1">
      <c r="A1321" s="135">
        <v>12</v>
      </c>
      <c r="B1321" s="136">
        <v>58</v>
      </c>
      <c r="C1321" s="59">
        <v>22520.826939999999</v>
      </c>
    </row>
    <row r="1322" spans="1:3" ht="15.75" customHeight="1">
      <c r="A1322" s="135">
        <v>12</v>
      </c>
      <c r="B1322" s="136">
        <v>59</v>
      </c>
      <c r="C1322" s="59">
        <v>22520.826939999999</v>
      </c>
    </row>
    <row r="1323" spans="1:3" ht="15.75" customHeight="1">
      <c r="A1323" s="135">
        <v>12</v>
      </c>
      <c r="B1323" s="136">
        <v>60</v>
      </c>
      <c r="C1323" s="59">
        <v>19064.401140000002</v>
      </c>
    </row>
    <row r="1324" spans="1:3" ht="15.75" customHeight="1">
      <c r="A1324" s="135">
        <v>12</v>
      </c>
      <c r="B1324" s="136">
        <v>61</v>
      </c>
      <c r="C1324" s="59">
        <v>19064.401140000002</v>
      </c>
    </row>
    <row r="1325" spans="1:3" ht="15.75" customHeight="1">
      <c r="A1325" s="135">
        <v>12</v>
      </c>
      <c r="B1325" s="136">
        <v>62</v>
      </c>
      <c r="C1325" s="59">
        <v>19064.401140000002</v>
      </c>
    </row>
    <row r="1326" spans="1:3" ht="15.75" customHeight="1">
      <c r="A1326" s="135">
        <v>12</v>
      </c>
      <c r="B1326" s="136">
        <v>63</v>
      </c>
      <c r="C1326" s="59">
        <v>19064.401140000002</v>
      </c>
    </row>
    <row r="1327" spans="1:3" ht="15.75" customHeight="1">
      <c r="A1327" s="135">
        <v>12</v>
      </c>
      <c r="B1327" s="136">
        <v>64</v>
      </c>
      <c r="C1327" s="59">
        <v>19064.401140000002</v>
      </c>
    </row>
    <row r="1328" spans="1:3" ht="15.75" customHeight="1">
      <c r="A1328" s="135">
        <v>12</v>
      </c>
      <c r="B1328" s="136">
        <v>65</v>
      </c>
      <c r="C1328" s="59">
        <v>19183.37628</v>
      </c>
    </row>
    <row r="1329" spans="1:3" ht="15.75" customHeight="1">
      <c r="A1329" s="135">
        <v>12</v>
      </c>
      <c r="B1329" s="136">
        <v>66</v>
      </c>
      <c r="C1329" s="59">
        <v>19183.37628</v>
      </c>
    </row>
    <row r="1330" spans="1:3" ht="15.75" customHeight="1">
      <c r="A1330" s="135">
        <v>12</v>
      </c>
      <c r="B1330" s="136">
        <v>67</v>
      </c>
      <c r="C1330" s="59">
        <v>19183.37628</v>
      </c>
    </row>
    <row r="1331" spans="1:3" ht="15.75" customHeight="1">
      <c r="A1331" s="135">
        <v>12</v>
      </c>
      <c r="B1331" s="136">
        <v>68</v>
      </c>
      <c r="C1331" s="59">
        <v>19183.37628</v>
      </c>
    </row>
    <row r="1332" spans="1:3" ht="15.75" customHeight="1">
      <c r="A1332" s="135">
        <v>12</v>
      </c>
      <c r="B1332" s="136">
        <v>69</v>
      </c>
      <c r="C1332" s="59">
        <v>19183.37628</v>
      </c>
    </row>
    <row r="1333" spans="1:3" ht="15.75" customHeight="1">
      <c r="A1333" s="135">
        <v>12</v>
      </c>
      <c r="B1333" s="136">
        <v>70</v>
      </c>
      <c r="C1333" s="59">
        <v>18052.02103</v>
      </c>
    </row>
    <row r="1334" spans="1:3" ht="15.75" customHeight="1">
      <c r="A1334" s="135">
        <v>12</v>
      </c>
      <c r="B1334" s="136">
        <v>71</v>
      </c>
      <c r="C1334" s="59">
        <v>18052.02103</v>
      </c>
    </row>
    <row r="1335" spans="1:3" ht="15.75" customHeight="1">
      <c r="A1335" s="135">
        <v>12</v>
      </c>
      <c r="B1335" s="136">
        <v>72</v>
      </c>
      <c r="C1335" s="59">
        <v>18052.02103</v>
      </c>
    </row>
    <row r="1336" spans="1:3" ht="15.75" customHeight="1">
      <c r="A1336" s="135">
        <v>12</v>
      </c>
      <c r="B1336" s="136">
        <v>73</v>
      </c>
      <c r="C1336" s="59">
        <v>18052.02103</v>
      </c>
    </row>
    <row r="1337" spans="1:3" ht="15.75" customHeight="1">
      <c r="A1337" s="135">
        <v>12</v>
      </c>
      <c r="B1337" s="136">
        <v>74</v>
      </c>
      <c r="C1337" s="59">
        <v>18052.02103</v>
      </c>
    </row>
    <row r="1338" spans="1:3" ht="15.75" customHeight="1">
      <c r="A1338" s="135">
        <v>12</v>
      </c>
      <c r="B1338" s="136">
        <v>75</v>
      </c>
      <c r="C1338" s="59">
        <v>14171.8431</v>
      </c>
    </row>
    <row r="1339" spans="1:3" ht="15.75" customHeight="1">
      <c r="A1339" s="135">
        <v>12</v>
      </c>
      <c r="B1339" s="136">
        <v>76</v>
      </c>
      <c r="C1339" s="59">
        <v>14171.8431</v>
      </c>
    </row>
    <row r="1340" spans="1:3" ht="15.75" customHeight="1">
      <c r="A1340" s="135">
        <v>12</v>
      </c>
      <c r="B1340" s="136">
        <v>77</v>
      </c>
      <c r="C1340" s="59">
        <v>14171.8431</v>
      </c>
    </row>
    <row r="1341" spans="1:3" ht="15.75" customHeight="1">
      <c r="A1341" s="135">
        <v>12</v>
      </c>
      <c r="B1341" s="136">
        <v>78</v>
      </c>
      <c r="C1341" s="59">
        <v>14171.8431</v>
      </c>
    </row>
    <row r="1342" spans="1:3" ht="15.75" customHeight="1">
      <c r="A1342" s="135">
        <v>12</v>
      </c>
      <c r="B1342" s="136">
        <v>79</v>
      </c>
      <c r="C1342" s="59">
        <v>14171.8431</v>
      </c>
    </row>
    <row r="1343" spans="1:3" ht="15.75" customHeight="1">
      <c r="A1343" s="135">
        <v>12</v>
      </c>
      <c r="B1343" s="136">
        <v>80</v>
      </c>
      <c r="C1343" s="59">
        <v>12346.130279999999</v>
      </c>
    </row>
    <row r="1344" spans="1:3" ht="15.75" customHeight="1">
      <c r="A1344" s="135">
        <v>12</v>
      </c>
      <c r="B1344" s="136">
        <v>81</v>
      </c>
      <c r="C1344" s="59">
        <v>12346.130279999999</v>
      </c>
    </row>
    <row r="1345" spans="1:3" ht="15.75" customHeight="1">
      <c r="A1345" s="135">
        <v>12</v>
      </c>
      <c r="B1345" s="136">
        <v>82</v>
      </c>
      <c r="C1345" s="59">
        <v>12346.130279999999</v>
      </c>
    </row>
    <row r="1346" spans="1:3" ht="15.75" customHeight="1">
      <c r="A1346" s="135">
        <v>12</v>
      </c>
      <c r="B1346" s="136">
        <v>83</v>
      </c>
      <c r="C1346" s="59">
        <v>12346.130279999999</v>
      </c>
    </row>
    <row r="1347" spans="1:3" ht="15.75" customHeight="1">
      <c r="A1347" s="135">
        <v>12</v>
      </c>
      <c r="B1347" s="136">
        <v>84</v>
      </c>
      <c r="C1347" s="59">
        <v>12346.130279999999</v>
      </c>
    </row>
    <row r="1348" spans="1:3" ht="15.75" customHeight="1">
      <c r="A1348" s="135">
        <v>12</v>
      </c>
      <c r="B1348" s="136">
        <v>85</v>
      </c>
      <c r="C1348" s="59">
        <v>7343.8868339999999</v>
      </c>
    </row>
    <row r="1349" spans="1:3" ht="15.75" customHeight="1">
      <c r="A1349" s="135">
        <v>12</v>
      </c>
      <c r="B1349" s="136">
        <v>86</v>
      </c>
      <c r="C1349" s="59">
        <v>7343.8868339999999</v>
      </c>
    </row>
    <row r="1350" spans="1:3" ht="15.75" customHeight="1">
      <c r="A1350" s="135">
        <v>12</v>
      </c>
      <c r="B1350" s="136">
        <v>87</v>
      </c>
      <c r="C1350" s="59">
        <v>7343.8868339999999</v>
      </c>
    </row>
    <row r="1351" spans="1:3" ht="15.75" customHeight="1">
      <c r="A1351" s="135">
        <v>12</v>
      </c>
      <c r="B1351" s="136">
        <v>88</v>
      </c>
      <c r="C1351" s="59">
        <v>7343.8868339999999</v>
      </c>
    </row>
    <row r="1352" spans="1:3" ht="15.75" customHeight="1">
      <c r="A1352" s="135">
        <v>12</v>
      </c>
      <c r="B1352" s="136">
        <v>89</v>
      </c>
      <c r="C1352" s="59">
        <v>7343.8868339999999</v>
      </c>
    </row>
    <row r="1353" spans="1:3" ht="15.75" customHeight="1">
      <c r="A1353" s="135">
        <v>12</v>
      </c>
      <c r="B1353" s="136">
        <v>90</v>
      </c>
      <c r="C1353" s="59">
        <v>3446.3619039999999</v>
      </c>
    </row>
    <row r="1354" spans="1:3" ht="15.75" customHeight="1">
      <c r="A1354" s="135">
        <v>12</v>
      </c>
      <c r="B1354" s="136">
        <v>91</v>
      </c>
      <c r="C1354" s="59">
        <v>3446.3619039999999</v>
      </c>
    </row>
    <row r="1355" spans="1:3" ht="15.75" customHeight="1">
      <c r="A1355" s="135">
        <v>12</v>
      </c>
      <c r="B1355" s="136">
        <v>92</v>
      </c>
      <c r="C1355" s="59">
        <v>3446.3619039999999</v>
      </c>
    </row>
    <row r="1356" spans="1:3" ht="15.75" customHeight="1">
      <c r="A1356" s="135">
        <v>12</v>
      </c>
      <c r="B1356" s="136">
        <v>93</v>
      </c>
      <c r="C1356" s="59">
        <v>3446.3619039999999</v>
      </c>
    </row>
    <row r="1357" spans="1:3" ht="15.75" customHeight="1">
      <c r="A1357" s="135">
        <v>12</v>
      </c>
      <c r="B1357" s="136">
        <v>94</v>
      </c>
      <c r="C1357" s="59">
        <v>3446.3619039999999</v>
      </c>
    </row>
    <row r="1358" spans="1:3" ht="15.75" customHeight="1">
      <c r="A1358" s="135">
        <v>12</v>
      </c>
      <c r="B1358" s="136">
        <v>95</v>
      </c>
      <c r="C1358" s="59">
        <v>1023.1252019999999</v>
      </c>
    </row>
    <row r="1359" spans="1:3" ht="15.75" customHeight="1">
      <c r="A1359" s="135">
        <v>12</v>
      </c>
      <c r="B1359" s="136">
        <v>96</v>
      </c>
      <c r="C1359" s="59">
        <v>1023.1252019999999</v>
      </c>
    </row>
    <row r="1360" spans="1:3" ht="15.75" customHeight="1">
      <c r="A1360" s="135">
        <v>12</v>
      </c>
      <c r="B1360" s="136">
        <v>97</v>
      </c>
      <c r="C1360" s="59">
        <v>1023.1252019999999</v>
      </c>
    </row>
    <row r="1361" spans="1:3" ht="15.75" customHeight="1">
      <c r="A1361" s="135">
        <v>12</v>
      </c>
      <c r="B1361" s="136">
        <v>98</v>
      </c>
      <c r="C1361" s="59">
        <v>1023.1252019999999</v>
      </c>
    </row>
    <row r="1362" spans="1:3" ht="15.75" customHeight="1">
      <c r="A1362" s="135">
        <v>12</v>
      </c>
      <c r="B1362" s="136">
        <v>99</v>
      </c>
      <c r="C1362" s="59">
        <v>1023.1252019999999</v>
      </c>
    </row>
    <row r="1363" spans="1:3" ht="15.75" customHeight="1">
      <c r="A1363" s="135">
        <v>12</v>
      </c>
      <c r="B1363" s="136">
        <v>100</v>
      </c>
      <c r="C1363" s="59">
        <v>43.348483659999999</v>
      </c>
    </row>
    <row r="1364" spans="1:3" ht="15.75" customHeight="1">
      <c r="A1364" s="135">
        <v>12</v>
      </c>
      <c r="B1364" s="136">
        <v>101</v>
      </c>
      <c r="C1364" s="59">
        <v>43.348483659999999</v>
      </c>
    </row>
    <row r="1365" spans="1:3" ht="15.75" customHeight="1">
      <c r="A1365" s="135">
        <v>12</v>
      </c>
      <c r="B1365" s="136">
        <v>102</v>
      </c>
      <c r="C1365" s="59">
        <v>43.348483659999999</v>
      </c>
    </row>
    <row r="1366" spans="1:3" ht="15.75" customHeight="1">
      <c r="A1366" s="135">
        <v>12</v>
      </c>
      <c r="B1366" s="136">
        <v>103</v>
      </c>
      <c r="C1366" s="59">
        <v>43.348483659999999</v>
      </c>
    </row>
    <row r="1367" spans="1:3" ht="15.75" customHeight="1">
      <c r="A1367" s="135">
        <v>12</v>
      </c>
      <c r="B1367" s="136">
        <v>104</v>
      </c>
      <c r="C1367" s="59">
        <v>43.348483659999999</v>
      </c>
    </row>
    <row r="1368" spans="1:3" ht="15.75" customHeight="1">
      <c r="A1368" s="135">
        <v>12</v>
      </c>
      <c r="B1368" s="136">
        <v>105</v>
      </c>
      <c r="C1368" s="59">
        <v>43.348483659999999</v>
      </c>
    </row>
    <row r="1369" spans="1:3" ht="15.75" customHeight="1">
      <c r="A1369" s="135">
        <v>12</v>
      </c>
      <c r="B1369" s="136">
        <v>106</v>
      </c>
      <c r="C1369" s="59">
        <v>43.348483659999999</v>
      </c>
    </row>
    <row r="1370" spans="1:3" ht="15.75" customHeight="1">
      <c r="A1370" s="135">
        <v>12</v>
      </c>
      <c r="B1370" s="136">
        <v>107</v>
      </c>
      <c r="C1370" s="59">
        <v>43.348483659999999</v>
      </c>
    </row>
    <row r="1371" spans="1:3" ht="15.75" customHeight="1">
      <c r="A1371" s="135">
        <v>12</v>
      </c>
      <c r="B1371" s="136">
        <v>108</v>
      </c>
      <c r="C1371" s="59">
        <v>43.348483659999999</v>
      </c>
    </row>
    <row r="1372" spans="1:3" ht="15.75" customHeight="1">
      <c r="A1372" s="135">
        <v>12</v>
      </c>
      <c r="B1372" s="136">
        <v>109</v>
      </c>
      <c r="C1372" s="59">
        <v>43.348483659999999</v>
      </c>
    </row>
    <row r="1373" spans="1:3" ht="15.75" customHeight="1">
      <c r="A1373" s="135">
        <v>12</v>
      </c>
      <c r="B1373" s="136">
        <v>110</v>
      </c>
      <c r="C1373" s="59">
        <v>43.348483659999999</v>
      </c>
    </row>
    <row r="1374" spans="1:3" ht="15.75" customHeight="1">
      <c r="A1374" s="135">
        <v>13</v>
      </c>
      <c r="B1374" s="136">
        <v>0</v>
      </c>
      <c r="C1374" s="59">
        <v>2064.137283</v>
      </c>
    </row>
    <row r="1375" spans="1:3" ht="15.75" customHeight="1">
      <c r="A1375" s="135">
        <v>13</v>
      </c>
      <c r="B1375" s="136">
        <v>1</v>
      </c>
      <c r="C1375" s="59">
        <v>2064.137283</v>
      </c>
    </row>
    <row r="1376" spans="1:3" ht="15.75" customHeight="1">
      <c r="A1376" s="135">
        <v>13</v>
      </c>
      <c r="B1376" s="136">
        <v>2</v>
      </c>
      <c r="C1376" s="59">
        <v>2064.137283</v>
      </c>
    </row>
    <row r="1377" spans="1:3" ht="15.75" customHeight="1">
      <c r="A1377" s="135">
        <v>13</v>
      </c>
      <c r="B1377" s="136">
        <v>3</v>
      </c>
      <c r="C1377" s="59">
        <v>2064.137283</v>
      </c>
    </row>
    <row r="1378" spans="1:3" ht="15.75" customHeight="1">
      <c r="A1378" s="135">
        <v>13</v>
      </c>
      <c r="B1378" s="136">
        <v>4</v>
      </c>
      <c r="C1378" s="59">
        <v>2064.137283</v>
      </c>
    </row>
    <row r="1379" spans="1:3" ht="15.75" customHeight="1">
      <c r="A1379" s="135">
        <v>13</v>
      </c>
      <c r="B1379" s="136">
        <v>5</v>
      </c>
      <c r="C1379" s="59">
        <v>2357.3873880000001</v>
      </c>
    </row>
    <row r="1380" spans="1:3" ht="15.75" customHeight="1">
      <c r="A1380" s="135">
        <v>13</v>
      </c>
      <c r="B1380" s="136">
        <v>6</v>
      </c>
      <c r="C1380" s="59">
        <v>2357.3873880000001</v>
      </c>
    </row>
    <row r="1381" spans="1:3" ht="15.75" customHeight="1">
      <c r="A1381" s="135">
        <v>13</v>
      </c>
      <c r="B1381" s="136">
        <v>7</v>
      </c>
      <c r="C1381" s="59">
        <v>2357.3873880000001</v>
      </c>
    </row>
    <row r="1382" spans="1:3" ht="15.75" customHeight="1">
      <c r="A1382" s="135">
        <v>13</v>
      </c>
      <c r="B1382" s="136">
        <v>8</v>
      </c>
      <c r="C1382" s="59">
        <v>2357.3873880000001</v>
      </c>
    </row>
    <row r="1383" spans="1:3" ht="15.75" customHeight="1">
      <c r="A1383" s="135">
        <v>13</v>
      </c>
      <c r="B1383" s="136">
        <v>9</v>
      </c>
      <c r="C1383" s="59">
        <v>2357.3873880000001</v>
      </c>
    </row>
    <row r="1384" spans="1:3" ht="15.75" customHeight="1">
      <c r="A1384" s="135">
        <v>13</v>
      </c>
      <c r="B1384" s="136">
        <v>10</v>
      </c>
      <c r="C1384" s="59">
        <v>2485.4195289999998</v>
      </c>
    </row>
    <row r="1385" spans="1:3" ht="15.75" customHeight="1">
      <c r="A1385" s="135">
        <v>13</v>
      </c>
      <c r="B1385" s="136">
        <v>11</v>
      </c>
      <c r="C1385" s="59">
        <v>2485.4195289999998</v>
      </c>
    </row>
    <row r="1386" spans="1:3" ht="15.75" customHeight="1">
      <c r="A1386" s="135">
        <v>13</v>
      </c>
      <c r="B1386" s="136">
        <v>12</v>
      </c>
      <c r="C1386" s="59">
        <v>2485.4195289999998</v>
      </c>
    </row>
    <row r="1387" spans="1:3" ht="15.75" customHeight="1">
      <c r="A1387" s="135">
        <v>13</v>
      </c>
      <c r="B1387" s="136">
        <v>13</v>
      </c>
      <c r="C1387" s="59">
        <v>2485.4195289999998</v>
      </c>
    </row>
    <row r="1388" spans="1:3" ht="15.75" customHeight="1">
      <c r="A1388" s="135">
        <v>13</v>
      </c>
      <c r="B1388" s="136">
        <v>14</v>
      </c>
      <c r="C1388" s="59">
        <v>2485.4195289999998</v>
      </c>
    </row>
    <row r="1389" spans="1:3" ht="15.75" customHeight="1">
      <c r="A1389" s="135">
        <v>13</v>
      </c>
      <c r="B1389" s="136">
        <v>15</v>
      </c>
      <c r="C1389" s="59">
        <v>2906.8341700000001</v>
      </c>
    </row>
    <row r="1390" spans="1:3" ht="15.75" customHeight="1">
      <c r="A1390" s="135">
        <v>13</v>
      </c>
      <c r="B1390" s="136">
        <v>16</v>
      </c>
      <c r="C1390" s="59">
        <v>2906.8341700000001</v>
      </c>
    </row>
    <row r="1391" spans="1:3" ht="15.75" customHeight="1">
      <c r="A1391" s="135">
        <v>13</v>
      </c>
      <c r="B1391" s="136">
        <v>17</v>
      </c>
      <c r="C1391" s="59">
        <v>2906.8341700000001</v>
      </c>
    </row>
    <row r="1392" spans="1:3" ht="15.75" customHeight="1">
      <c r="A1392" s="135">
        <v>13</v>
      </c>
      <c r="B1392" s="136">
        <v>18</v>
      </c>
      <c r="C1392" s="59">
        <v>2906.8341700000001</v>
      </c>
    </row>
    <row r="1393" spans="1:3" ht="15.75" customHeight="1">
      <c r="A1393" s="135">
        <v>13</v>
      </c>
      <c r="B1393" s="136">
        <v>19</v>
      </c>
      <c r="C1393" s="59">
        <v>2906.8341700000001</v>
      </c>
    </row>
    <row r="1394" spans="1:3" ht="15.75" customHeight="1">
      <c r="A1394" s="135">
        <v>13</v>
      </c>
      <c r="B1394" s="136">
        <v>20</v>
      </c>
      <c r="C1394" s="59">
        <v>2991.6668030000001</v>
      </c>
    </row>
    <row r="1395" spans="1:3" ht="15.75" customHeight="1">
      <c r="A1395" s="135">
        <v>13</v>
      </c>
      <c r="B1395" s="136">
        <v>21</v>
      </c>
      <c r="C1395" s="59">
        <v>2991.6668030000001</v>
      </c>
    </row>
    <row r="1396" spans="1:3" ht="15.75" customHeight="1">
      <c r="A1396" s="135">
        <v>13</v>
      </c>
      <c r="B1396" s="136">
        <v>22</v>
      </c>
      <c r="C1396" s="59">
        <v>2991.6668030000001</v>
      </c>
    </row>
    <row r="1397" spans="1:3" ht="15.75" customHeight="1">
      <c r="A1397" s="135">
        <v>13</v>
      </c>
      <c r="B1397" s="136">
        <v>23</v>
      </c>
      <c r="C1397" s="59">
        <v>2991.6668030000001</v>
      </c>
    </row>
    <row r="1398" spans="1:3" ht="15.75" customHeight="1">
      <c r="A1398" s="135">
        <v>13</v>
      </c>
      <c r="B1398" s="136">
        <v>24</v>
      </c>
      <c r="C1398" s="59">
        <v>2991.6668030000001</v>
      </c>
    </row>
    <row r="1399" spans="1:3" ht="15.75" customHeight="1">
      <c r="A1399" s="135">
        <v>13</v>
      </c>
      <c r="B1399" s="136">
        <v>25</v>
      </c>
      <c r="C1399" s="59">
        <v>3219.0128329999998</v>
      </c>
    </row>
    <row r="1400" spans="1:3" ht="15.75" customHeight="1">
      <c r="A1400" s="135">
        <v>13</v>
      </c>
      <c r="B1400" s="136">
        <v>26</v>
      </c>
      <c r="C1400" s="59">
        <v>3219.0128329999998</v>
      </c>
    </row>
    <row r="1401" spans="1:3" ht="15.75" customHeight="1">
      <c r="A1401" s="135">
        <v>13</v>
      </c>
      <c r="B1401" s="136">
        <v>27</v>
      </c>
      <c r="C1401" s="59">
        <v>3219.0128329999998</v>
      </c>
    </row>
    <row r="1402" spans="1:3" ht="15.75" customHeight="1">
      <c r="A1402" s="135">
        <v>13</v>
      </c>
      <c r="B1402" s="136">
        <v>28</v>
      </c>
      <c r="C1402" s="59">
        <v>3219.0128329999998</v>
      </c>
    </row>
    <row r="1403" spans="1:3" ht="15.75" customHeight="1">
      <c r="A1403" s="135">
        <v>13</v>
      </c>
      <c r="B1403" s="136">
        <v>29</v>
      </c>
      <c r="C1403" s="59">
        <v>3219.0128329999998</v>
      </c>
    </row>
    <row r="1404" spans="1:3" ht="15.75" customHeight="1">
      <c r="A1404" s="135">
        <v>13</v>
      </c>
      <c r="B1404" s="136">
        <v>30</v>
      </c>
      <c r="C1404" s="59">
        <v>3431.59854</v>
      </c>
    </row>
    <row r="1405" spans="1:3" ht="15.75" customHeight="1">
      <c r="A1405" s="135">
        <v>13</v>
      </c>
      <c r="B1405" s="136">
        <v>31</v>
      </c>
      <c r="C1405" s="59">
        <v>3431.59854</v>
      </c>
    </row>
    <row r="1406" spans="1:3" ht="15.75" customHeight="1">
      <c r="A1406" s="135">
        <v>13</v>
      </c>
      <c r="B1406" s="136">
        <v>32</v>
      </c>
      <c r="C1406" s="59">
        <v>3431.59854</v>
      </c>
    </row>
    <row r="1407" spans="1:3" ht="15.75" customHeight="1">
      <c r="A1407" s="135">
        <v>13</v>
      </c>
      <c r="B1407" s="136">
        <v>33</v>
      </c>
      <c r="C1407" s="59">
        <v>3431.59854</v>
      </c>
    </row>
    <row r="1408" spans="1:3" ht="15.75" customHeight="1">
      <c r="A1408" s="135">
        <v>13</v>
      </c>
      <c r="B1408" s="136">
        <v>34</v>
      </c>
      <c r="C1408" s="59">
        <v>3431.59854</v>
      </c>
    </row>
    <row r="1409" spans="1:3" ht="15.75" customHeight="1">
      <c r="A1409" s="135">
        <v>13</v>
      </c>
      <c r="B1409" s="136">
        <v>35</v>
      </c>
      <c r="C1409" s="59">
        <v>3756.4724369999999</v>
      </c>
    </row>
    <row r="1410" spans="1:3" ht="15.75" customHeight="1">
      <c r="A1410" s="135">
        <v>13</v>
      </c>
      <c r="B1410" s="136">
        <v>36</v>
      </c>
      <c r="C1410" s="59">
        <v>3756.4724369999999</v>
      </c>
    </row>
    <row r="1411" spans="1:3" ht="15.75" customHeight="1">
      <c r="A1411" s="135">
        <v>13</v>
      </c>
      <c r="B1411" s="136">
        <v>37</v>
      </c>
      <c r="C1411" s="59">
        <v>3756.4724369999999</v>
      </c>
    </row>
    <row r="1412" spans="1:3" ht="15.75" customHeight="1">
      <c r="A1412" s="135">
        <v>13</v>
      </c>
      <c r="B1412" s="136">
        <v>38</v>
      </c>
      <c r="C1412" s="59">
        <v>3756.4724369999999</v>
      </c>
    </row>
    <row r="1413" spans="1:3" ht="15.75" customHeight="1">
      <c r="A1413" s="135">
        <v>13</v>
      </c>
      <c r="B1413" s="136">
        <v>39</v>
      </c>
      <c r="C1413" s="59">
        <v>3756.4724369999999</v>
      </c>
    </row>
    <row r="1414" spans="1:3" ht="15.75" customHeight="1">
      <c r="A1414" s="135">
        <v>13</v>
      </c>
      <c r="B1414" s="136">
        <v>40</v>
      </c>
      <c r="C1414" s="59">
        <v>4377.4972770000004</v>
      </c>
    </row>
    <row r="1415" spans="1:3" ht="15.75" customHeight="1">
      <c r="A1415" s="135">
        <v>13</v>
      </c>
      <c r="B1415" s="136">
        <v>41</v>
      </c>
      <c r="C1415" s="59">
        <v>4377.4972770000004</v>
      </c>
    </row>
    <row r="1416" spans="1:3" ht="15.75" customHeight="1">
      <c r="A1416" s="135">
        <v>13</v>
      </c>
      <c r="B1416" s="136">
        <v>42</v>
      </c>
      <c r="C1416" s="59">
        <v>4377.4972770000004</v>
      </c>
    </row>
    <row r="1417" spans="1:3" ht="15.75" customHeight="1">
      <c r="A1417" s="135">
        <v>13</v>
      </c>
      <c r="B1417" s="136">
        <v>43</v>
      </c>
      <c r="C1417" s="59">
        <v>4377.4972770000004</v>
      </c>
    </row>
    <row r="1418" spans="1:3" ht="15.75" customHeight="1">
      <c r="A1418" s="135">
        <v>13</v>
      </c>
      <c r="B1418" s="136">
        <v>44</v>
      </c>
      <c r="C1418" s="59">
        <v>4377.4972770000004</v>
      </c>
    </row>
    <row r="1419" spans="1:3" ht="15.75" customHeight="1">
      <c r="A1419" s="135">
        <v>13</v>
      </c>
      <c r="B1419" s="136">
        <v>45</v>
      </c>
      <c r="C1419" s="59">
        <v>4961.1227509999999</v>
      </c>
    </row>
    <row r="1420" spans="1:3" ht="15.75" customHeight="1">
      <c r="A1420" s="135">
        <v>13</v>
      </c>
      <c r="B1420" s="136">
        <v>46</v>
      </c>
      <c r="C1420" s="59">
        <v>4961.1227509999999</v>
      </c>
    </row>
    <row r="1421" spans="1:3" ht="15.75" customHeight="1">
      <c r="A1421" s="135">
        <v>13</v>
      </c>
      <c r="B1421" s="136">
        <v>47</v>
      </c>
      <c r="C1421" s="59">
        <v>4961.1227509999999</v>
      </c>
    </row>
    <row r="1422" spans="1:3" ht="15.75" customHeight="1">
      <c r="A1422" s="135">
        <v>13</v>
      </c>
      <c r="B1422" s="136">
        <v>48</v>
      </c>
      <c r="C1422" s="59">
        <v>4961.1227509999999</v>
      </c>
    </row>
    <row r="1423" spans="1:3" ht="15.75" customHeight="1">
      <c r="A1423" s="135">
        <v>13</v>
      </c>
      <c r="B1423" s="136">
        <v>49</v>
      </c>
      <c r="C1423" s="59">
        <v>4961.1227509999999</v>
      </c>
    </row>
    <row r="1424" spans="1:3" ht="15.75" customHeight="1">
      <c r="A1424" s="135">
        <v>13</v>
      </c>
      <c r="B1424" s="136">
        <v>50</v>
      </c>
      <c r="C1424" s="59">
        <v>4956.0339270000004</v>
      </c>
    </row>
    <row r="1425" spans="1:3" ht="15.75" customHeight="1">
      <c r="A1425" s="135">
        <v>13</v>
      </c>
      <c r="B1425" s="136">
        <v>51</v>
      </c>
      <c r="C1425" s="59">
        <v>4956.0339270000004</v>
      </c>
    </row>
    <row r="1426" spans="1:3" ht="15.75" customHeight="1">
      <c r="A1426" s="135">
        <v>13</v>
      </c>
      <c r="B1426" s="136">
        <v>52</v>
      </c>
      <c r="C1426" s="59">
        <v>4956.0339270000004</v>
      </c>
    </row>
    <row r="1427" spans="1:3" ht="15.75" customHeight="1">
      <c r="A1427" s="135">
        <v>13</v>
      </c>
      <c r="B1427" s="136">
        <v>53</v>
      </c>
      <c r="C1427" s="59">
        <v>4956.0339270000004</v>
      </c>
    </row>
    <row r="1428" spans="1:3" ht="15.75" customHeight="1">
      <c r="A1428" s="135">
        <v>13</v>
      </c>
      <c r="B1428" s="136">
        <v>54</v>
      </c>
      <c r="C1428" s="59">
        <v>4956.0339270000004</v>
      </c>
    </row>
    <row r="1429" spans="1:3" ht="15.75" customHeight="1">
      <c r="A1429" s="135">
        <v>13</v>
      </c>
      <c r="B1429" s="136">
        <v>55</v>
      </c>
      <c r="C1429" s="59">
        <v>4613.39318</v>
      </c>
    </row>
    <row r="1430" spans="1:3" ht="15.75" customHeight="1">
      <c r="A1430" s="135">
        <v>13</v>
      </c>
      <c r="B1430" s="136">
        <v>56</v>
      </c>
      <c r="C1430" s="59">
        <v>4613.39318</v>
      </c>
    </row>
    <row r="1431" spans="1:3" ht="15.75" customHeight="1">
      <c r="A1431" s="135">
        <v>13</v>
      </c>
      <c r="B1431" s="136">
        <v>57</v>
      </c>
      <c r="C1431" s="59">
        <v>4613.39318</v>
      </c>
    </row>
    <row r="1432" spans="1:3" ht="15.75" customHeight="1">
      <c r="A1432" s="135">
        <v>13</v>
      </c>
      <c r="B1432" s="136">
        <v>58</v>
      </c>
      <c r="C1432" s="59">
        <v>4613.39318</v>
      </c>
    </row>
    <row r="1433" spans="1:3" ht="15.75" customHeight="1">
      <c r="A1433" s="135">
        <v>13</v>
      </c>
      <c r="B1433" s="136">
        <v>59</v>
      </c>
      <c r="C1433" s="59">
        <v>4613.39318</v>
      </c>
    </row>
    <row r="1434" spans="1:3" ht="15.75" customHeight="1">
      <c r="A1434" s="135">
        <v>13</v>
      </c>
      <c r="B1434" s="136">
        <v>60</v>
      </c>
      <c r="C1434" s="59">
        <v>3905.3440810000002</v>
      </c>
    </row>
    <row r="1435" spans="1:3" ht="15.75" customHeight="1">
      <c r="A1435" s="135">
        <v>13</v>
      </c>
      <c r="B1435" s="136">
        <v>61</v>
      </c>
      <c r="C1435" s="59">
        <v>3905.3440810000002</v>
      </c>
    </row>
    <row r="1436" spans="1:3" ht="15.75" customHeight="1">
      <c r="A1436" s="135">
        <v>13</v>
      </c>
      <c r="B1436" s="136">
        <v>62</v>
      </c>
      <c r="C1436" s="59">
        <v>3905.3440810000002</v>
      </c>
    </row>
    <row r="1437" spans="1:3" ht="15.75" customHeight="1">
      <c r="A1437" s="135">
        <v>13</v>
      </c>
      <c r="B1437" s="136">
        <v>63</v>
      </c>
      <c r="C1437" s="59">
        <v>3905.3440810000002</v>
      </c>
    </row>
    <row r="1438" spans="1:3" ht="15.75" customHeight="1">
      <c r="A1438" s="135">
        <v>13</v>
      </c>
      <c r="B1438" s="136">
        <v>64</v>
      </c>
      <c r="C1438" s="59">
        <v>3905.3440810000002</v>
      </c>
    </row>
    <row r="1439" spans="1:3" ht="15.75" customHeight="1">
      <c r="A1439" s="135">
        <v>13</v>
      </c>
      <c r="B1439" s="136">
        <v>65</v>
      </c>
      <c r="C1439" s="59">
        <v>3812.7555950000001</v>
      </c>
    </row>
    <row r="1440" spans="1:3" ht="15.75" customHeight="1">
      <c r="A1440" s="135">
        <v>13</v>
      </c>
      <c r="B1440" s="136">
        <v>66</v>
      </c>
      <c r="C1440" s="59">
        <v>3812.7555950000001</v>
      </c>
    </row>
    <row r="1441" spans="1:3" ht="15.75" customHeight="1">
      <c r="A1441" s="135">
        <v>13</v>
      </c>
      <c r="B1441" s="136">
        <v>67</v>
      </c>
      <c r="C1441" s="59">
        <v>3812.7555950000001</v>
      </c>
    </row>
    <row r="1442" spans="1:3" ht="15.75" customHeight="1">
      <c r="A1442" s="135">
        <v>13</v>
      </c>
      <c r="B1442" s="136">
        <v>68</v>
      </c>
      <c r="C1442" s="59">
        <v>3812.7555950000001</v>
      </c>
    </row>
    <row r="1443" spans="1:3" ht="15.75" customHeight="1">
      <c r="A1443" s="135">
        <v>13</v>
      </c>
      <c r="B1443" s="136">
        <v>69</v>
      </c>
      <c r="C1443" s="59">
        <v>3812.7555950000001</v>
      </c>
    </row>
    <row r="1444" spans="1:3" ht="15.75" customHeight="1">
      <c r="A1444" s="135">
        <v>13</v>
      </c>
      <c r="B1444" s="136">
        <v>70</v>
      </c>
      <c r="C1444" s="59">
        <v>3587.895227</v>
      </c>
    </row>
    <row r="1445" spans="1:3" ht="15.75" customHeight="1">
      <c r="A1445" s="135">
        <v>13</v>
      </c>
      <c r="B1445" s="136">
        <v>71</v>
      </c>
      <c r="C1445" s="59">
        <v>3587.895227</v>
      </c>
    </row>
    <row r="1446" spans="1:3" ht="15.75" customHeight="1">
      <c r="A1446" s="135">
        <v>13</v>
      </c>
      <c r="B1446" s="136">
        <v>72</v>
      </c>
      <c r="C1446" s="59">
        <v>3587.895227</v>
      </c>
    </row>
    <row r="1447" spans="1:3" ht="15.75" customHeight="1">
      <c r="A1447" s="135">
        <v>13</v>
      </c>
      <c r="B1447" s="136">
        <v>73</v>
      </c>
      <c r="C1447" s="59">
        <v>3587.895227</v>
      </c>
    </row>
    <row r="1448" spans="1:3" ht="15.75" customHeight="1">
      <c r="A1448" s="135">
        <v>13</v>
      </c>
      <c r="B1448" s="136">
        <v>74</v>
      </c>
      <c r="C1448" s="59">
        <v>3587.895227</v>
      </c>
    </row>
    <row r="1449" spans="1:3" ht="15.75" customHeight="1">
      <c r="A1449" s="135">
        <v>13</v>
      </c>
      <c r="B1449" s="136">
        <v>75</v>
      </c>
      <c r="C1449" s="59">
        <v>2816.697815</v>
      </c>
    </row>
    <row r="1450" spans="1:3" ht="15.75" customHeight="1">
      <c r="A1450" s="135">
        <v>13</v>
      </c>
      <c r="B1450" s="136">
        <v>76</v>
      </c>
      <c r="C1450" s="59">
        <v>2816.697815</v>
      </c>
    </row>
    <row r="1451" spans="1:3" ht="15.75" customHeight="1">
      <c r="A1451" s="135">
        <v>13</v>
      </c>
      <c r="B1451" s="136">
        <v>77</v>
      </c>
      <c r="C1451" s="59">
        <v>2816.697815</v>
      </c>
    </row>
    <row r="1452" spans="1:3" ht="15.75" customHeight="1">
      <c r="A1452" s="135">
        <v>13</v>
      </c>
      <c r="B1452" s="136">
        <v>78</v>
      </c>
      <c r="C1452" s="59">
        <v>2816.697815</v>
      </c>
    </row>
    <row r="1453" spans="1:3" ht="15.75" customHeight="1">
      <c r="A1453" s="135">
        <v>13</v>
      </c>
      <c r="B1453" s="136">
        <v>79</v>
      </c>
      <c r="C1453" s="59">
        <v>2816.697815</v>
      </c>
    </row>
    <row r="1454" spans="1:3" ht="15.75" customHeight="1">
      <c r="A1454" s="135">
        <v>13</v>
      </c>
      <c r="B1454" s="136">
        <v>80</v>
      </c>
      <c r="C1454" s="59">
        <v>2453.8317240000001</v>
      </c>
    </row>
    <row r="1455" spans="1:3" ht="15.75" customHeight="1">
      <c r="A1455" s="135">
        <v>13</v>
      </c>
      <c r="B1455" s="136">
        <v>81</v>
      </c>
      <c r="C1455" s="59">
        <v>2453.8317240000001</v>
      </c>
    </row>
    <row r="1456" spans="1:3" ht="15.75" customHeight="1">
      <c r="A1456" s="135">
        <v>13</v>
      </c>
      <c r="B1456" s="136">
        <v>82</v>
      </c>
      <c r="C1456" s="59">
        <v>2453.8317240000001</v>
      </c>
    </row>
    <row r="1457" spans="1:3" ht="15.75" customHeight="1">
      <c r="A1457" s="135">
        <v>13</v>
      </c>
      <c r="B1457" s="136">
        <v>83</v>
      </c>
      <c r="C1457" s="59">
        <v>2453.8317240000001</v>
      </c>
    </row>
    <row r="1458" spans="1:3" ht="15.75" customHeight="1">
      <c r="A1458" s="135">
        <v>13</v>
      </c>
      <c r="B1458" s="136">
        <v>84</v>
      </c>
      <c r="C1458" s="59">
        <v>2453.8317240000001</v>
      </c>
    </row>
    <row r="1459" spans="1:3" ht="15.75" customHeight="1">
      <c r="A1459" s="135">
        <v>13</v>
      </c>
      <c r="B1459" s="136">
        <v>85</v>
      </c>
      <c r="C1459" s="59">
        <v>1459.6203089999999</v>
      </c>
    </row>
    <row r="1460" spans="1:3" ht="15.75" customHeight="1">
      <c r="A1460" s="135">
        <v>13</v>
      </c>
      <c r="B1460" s="136">
        <v>86</v>
      </c>
      <c r="C1460" s="59">
        <v>1459.6203089999999</v>
      </c>
    </row>
    <row r="1461" spans="1:3" ht="15.75" customHeight="1">
      <c r="A1461" s="135">
        <v>13</v>
      </c>
      <c r="B1461" s="136">
        <v>87</v>
      </c>
      <c r="C1461" s="59">
        <v>1459.6203089999999</v>
      </c>
    </row>
    <row r="1462" spans="1:3" ht="15.75" customHeight="1">
      <c r="A1462" s="135">
        <v>13</v>
      </c>
      <c r="B1462" s="136">
        <v>88</v>
      </c>
      <c r="C1462" s="59">
        <v>1459.6203089999999</v>
      </c>
    </row>
    <row r="1463" spans="1:3" ht="15.75" customHeight="1">
      <c r="A1463" s="135">
        <v>13</v>
      </c>
      <c r="B1463" s="136">
        <v>89</v>
      </c>
      <c r="C1463" s="59">
        <v>1459.6203089999999</v>
      </c>
    </row>
    <row r="1464" spans="1:3" ht="15.75" customHeight="1">
      <c r="A1464" s="135">
        <v>13</v>
      </c>
      <c r="B1464" s="136">
        <v>90</v>
      </c>
      <c r="C1464" s="59">
        <v>684.97512840000002</v>
      </c>
    </row>
    <row r="1465" spans="1:3" ht="15.75" customHeight="1">
      <c r="A1465" s="135">
        <v>13</v>
      </c>
      <c r="B1465" s="136">
        <v>91</v>
      </c>
      <c r="C1465" s="59">
        <v>684.97512840000002</v>
      </c>
    </row>
    <row r="1466" spans="1:3" ht="15.75" customHeight="1">
      <c r="A1466" s="135">
        <v>13</v>
      </c>
      <c r="B1466" s="136">
        <v>92</v>
      </c>
      <c r="C1466" s="59">
        <v>684.97512840000002</v>
      </c>
    </row>
    <row r="1467" spans="1:3" ht="15.75" customHeight="1">
      <c r="A1467" s="135">
        <v>13</v>
      </c>
      <c r="B1467" s="136">
        <v>93</v>
      </c>
      <c r="C1467" s="59">
        <v>684.97512840000002</v>
      </c>
    </row>
    <row r="1468" spans="1:3" ht="15.75" customHeight="1">
      <c r="A1468" s="135">
        <v>13</v>
      </c>
      <c r="B1468" s="136">
        <v>94</v>
      </c>
      <c r="C1468" s="59">
        <v>684.97512840000002</v>
      </c>
    </row>
    <row r="1469" spans="1:3" ht="15.75" customHeight="1">
      <c r="A1469" s="135">
        <v>13</v>
      </c>
      <c r="B1469" s="136">
        <v>95</v>
      </c>
      <c r="C1469" s="59">
        <v>203.34931030000001</v>
      </c>
    </row>
    <row r="1470" spans="1:3" ht="15.75" customHeight="1">
      <c r="A1470" s="135">
        <v>13</v>
      </c>
      <c r="B1470" s="136">
        <v>96</v>
      </c>
      <c r="C1470" s="59">
        <v>203.34931030000001</v>
      </c>
    </row>
    <row r="1471" spans="1:3" ht="15.75" customHeight="1">
      <c r="A1471" s="135">
        <v>13</v>
      </c>
      <c r="B1471" s="136">
        <v>97</v>
      </c>
      <c r="C1471" s="59">
        <v>203.34931030000001</v>
      </c>
    </row>
    <row r="1472" spans="1:3" ht="15.75" customHeight="1">
      <c r="A1472" s="135">
        <v>13</v>
      </c>
      <c r="B1472" s="136">
        <v>98</v>
      </c>
      <c r="C1472" s="59">
        <v>203.34931030000001</v>
      </c>
    </row>
    <row r="1473" spans="1:3" ht="15.75" customHeight="1">
      <c r="A1473" s="135">
        <v>13</v>
      </c>
      <c r="B1473" s="136">
        <v>99</v>
      </c>
      <c r="C1473" s="59">
        <v>203.34931030000001</v>
      </c>
    </row>
    <row r="1474" spans="1:3" ht="15.75" customHeight="1">
      <c r="A1474" s="135">
        <v>13</v>
      </c>
      <c r="B1474" s="136">
        <v>100</v>
      </c>
      <c r="C1474" s="59">
        <v>8.6156457119999992</v>
      </c>
    </row>
    <row r="1475" spans="1:3" ht="15.75" customHeight="1">
      <c r="A1475" s="135">
        <v>13</v>
      </c>
      <c r="B1475" s="136">
        <v>101</v>
      </c>
      <c r="C1475" s="59">
        <v>8.6156457119999992</v>
      </c>
    </row>
    <row r="1476" spans="1:3" ht="15.75" customHeight="1">
      <c r="A1476" s="135">
        <v>13</v>
      </c>
      <c r="B1476" s="136">
        <v>102</v>
      </c>
      <c r="C1476" s="59">
        <v>8.6156457119999992</v>
      </c>
    </row>
    <row r="1477" spans="1:3" ht="15.75" customHeight="1">
      <c r="A1477" s="135">
        <v>13</v>
      </c>
      <c r="B1477" s="136">
        <v>103</v>
      </c>
      <c r="C1477" s="59">
        <v>8.6156457119999992</v>
      </c>
    </row>
    <row r="1478" spans="1:3" ht="15.75" customHeight="1">
      <c r="A1478" s="135">
        <v>13</v>
      </c>
      <c r="B1478" s="136">
        <v>104</v>
      </c>
      <c r="C1478" s="59">
        <v>8.6156457119999992</v>
      </c>
    </row>
    <row r="1479" spans="1:3" ht="15.75" customHeight="1">
      <c r="A1479" s="135">
        <v>13</v>
      </c>
      <c r="B1479" s="136">
        <v>105</v>
      </c>
      <c r="C1479" s="59">
        <v>8.6156457119999992</v>
      </c>
    </row>
    <row r="1480" spans="1:3" ht="15.75" customHeight="1">
      <c r="A1480" s="135">
        <v>13</v>
      </c>
      <c r="B1480" s="136">
        <v>106</v>
      </c>
      <c r="C1480" s="59">
        <v>8.6156457119999992</v>
      </c>
    </row>
    <row r="1481" spans="1:3" ht="15.75" customHeight="1">
      <c r="A1481" s="135">
        <v>13</v>
      </c>
      <c r="B1481" s="136">
        <v>107</v>
      </c>
      <c r="C1481" s="59">
        <v>8.6156457119999992</v>
      </c>
    </row>
    <row r="1482" spans="1:3" ht="15.75" customHeight="1">
      <c r="A1482" s="135">
        <v>13</v>
      </c>
      <c r="B1482" s="136">
        <v>108</v>
      </c>
      <c r="C1482" s="59">
        <v>8.6156457119999992</v>
      </c>
    </row>
    <row r="1483" spans="1:3" ht="15.75" customHeight="1">
      <c r="A1483" s="135">
        <v>13</v>
      </c>
      <c r="B1483" s="136">
        <v>109</v>
      </c>
      <c r="C1483" s="59">
        <v>8.6156457119999992</v>
      </c>
    </row>
    <row r="1484" spans="1:3" ht="15.75" customHeight="1">
      <c r="A1484" s="135">
        <v>13</v>
      </c>
      <c r="B1484" s="136">
        <v>110</v>
      </c>
      <c r="C1484" s="59">
        <v>8.6156457119999992</v>
      </c>
    </row>
    <row r="1485" spans="1:3" ht="15.75" customHeight="1">
      <c r="A1485" s="135">
        <v>14</v>
      </c>
      <c r="B1485" s="136">
        <v>0</v>
      </c>
      <c r="C1485" s="59">
        <v>32287.369149999999</v>
      </c>
    </row>
    <row r="1486" spans="1:3" ht="15.75" customHeight="1">
      <c r="A1486" s="135">
        <v>14</v>
      </c>
      <c r="B1486" s="136">
        <v>1</v>
      </c>
      <c r="C1486" s="59">
        <v>32287.369149999999</v>
      </c>
    </row>
    <row r="1487" spans="1:3" ht="15.75" customHeight="1">
      <c r="A1487" s="135">
        <v>14</v>
      </c>
      <c r="B1487" s="136">
        <v>2</v>
      </c>
      <c r="C1487" s="59">
        <v>32287.369149999999</v>
      </c>
    </row>
    <row r="1488" spans="1:3" ht="15.75" customHeight="1">
      <c r="A1488" s="135">
        <v>14</v>
      </c>
      <c r="B1488" s="136">
        <v>3</v>
      </c>
      <c r="C1488" s="59">
        <v>32287.369149999999</v>
      </c>
    </row>
    <row r="1489" spans="1:3" ht="15.75" customHeight="1">
      <c r="A1489" s="135">
        <v>14</v>
      </c>
      <c r="B1489" s="136">
        <v>4</v>
      </c>
      <c r="C1489" s="59">
        <v>32287.369149999999</v>
      </c>
    </row>
    <row r="1490" spans="1:3" ht="15.75" customHeight="1">
      <c r="A1490" s="135">
        <v>14</v>
      </c>
      <c r="B1490" s="136">
        <v>5</v>
      </c>
      <c r="C1490" s="59">
        <v>36874.406309999998</v>
      </c>
    </row>
    <row r="1491" spans="1:3" ht="15.75" customHeight="1">
      <c r="A1491" s="135">
        <v>14</v>
      </c>
      <c r="B1491" s="136">
        <v>6</v>
      </c>
      <c r="C1491" s="59">
        <v>36874.406309999998</v>
      </c>
    </row>
    <row r="1492" spans="1:3" ht="15.75" customHeight="1">
      <c r="A1492" s="135">
        <v>14</v>
      </c>
      <c r="B1492" s="136">
        <v>7</v>
      </c>
      <c r="C1492" s="59">
        <v>36874.406309999998</v>
      </c>
    </row>
    <row r="1493" spans="1:3" ht="15.75" customHeight="1">
      <c r="A1493" s="135">
        <v>14</v>
      </c>
      <c r="B1493" s="136">
        <v>8</v>
      </c>
      <c r="C1493" s="59">
        <v>36874.406309999998</v>
      </c>
    </row>
    <row r="1494" spans="1:3" ht="15.75" customHeight="1">
      <c r="A1494" s="135">
        <v>14</v>
      </c>
      <c r="B1494" s="136">
        <v>9</v>
      </c>
      <c r="C1494" s="59">
        <v>36874.406309999998</v>
      </c>
    </row>
    <row r="1495" spans="1:3" ht="15.75" customHeight="1">
      <c r="A1495" s="135">
        <v>14</v>
      </c>
      <c r="B1495" s="136">
        <v>10</v>
      </c>
      <c r="C1495" s="59">
        <v>38877.093339999999</v>
      </c>
    </row>
    <row r="1496" spans="1:3" ht="15.75" customHeight="1">
      <c r="A1496" s="135">
        <v>14</v>
      </c>
      <c r="B1496" s="136">
        <v>11</v>
      </c>
      <c r="C1496" s="59">
        <v>38877.093339999999</v>
      </c>
    </row>
    <row r="1497" spans="1:3" ht="15.75" customHeight="1">
      <c r="A1497" s="135">
        <v>14</v>
      </c>
      <c r="B1497" s="136">
        <v>12</v>
      </c>
      <c r="C1497" s="59">
        <v>38877.093339999999</v>
      </c>
    </row>
    <row r="1498" spans="1:3" ht="15.75" customHeight="1">
      <c r="A1498" s="135">
        <v>14</v>
      </c>
      <c r="B1498" s="136">
        <v>13</v>
      </c>
      <c r="C1498" s="59">
        <v>38877.093339999999</v>
      </c>
    </row>
    <row r="1499" spans="1:3" ht="15.75" customHeight="1">
      <c r="A1499" s="135">
        <v>14</v>
      </c>
      <c r="B1499" s="136">
        <v>14</v>
      </c>
      <c r="C1499" s="59">
        <v>38877.093339999999</v>
      </c>
    </row>
    <row r="1500" spans="1:3" ht="15.75" customHeight="1">
      <c r="A1500" s="135">
        <v>14</v>
      </c>
      <c r="B1500" s="136">
        <v>15</v>
      </c>
      <c r="C1500" s="59">
        <v>40205.245849999999</v>
      </c>
    </row>
    <row r="1501" spans="1:3" ht="15.75" customHeight="1">
      <c r="A1501" s="135">
        <v>14</v>
      </c>
      <c r="B1501" s="136">
        <v>16</v>
      </c>
      <c r="C1501" s="59">
        <v>40205.245849999999</v>
      </c>
    </row>
    <row r="1502" spans="1:3" ht="15.75" customHeight="1">
      <c r="A1502" s="135">
        <v>14</v>
      </c>
      <c r="B1502" s="136">
        <v>17</v>
      </c>
      <c r="C1502" s="59">
        <v>40205.245849999999</v>
      </c>
    </row>
    <row r="1503" spans="1:3" ht="15.75" customHeight="1">
      <c r="A1503" s="135">
        <v>14</v>
      </c>
      <c r="B1503" s="136">
        <v>18</v>
      </c>
      <c r="C1503" s="59">
        <v>40205.245849999999</v>
      </c>
    </row>
    <row r="1504" spans="1:3" ht="15.75" customHeight="1">
      <c r="A1504" s="135">
        <v>14</v>
      </c>
      <c r="B1504" s="136">
        <v>19</v>
      </c>
      <c r="C1504" s="59">
        <v>40205.245849999999</v>
      </c>
    </row>
    <row r="1505" spans="1:3" ht="15.75" customHeight="1">
      <c r="A1505" s="135">
        <v>14</v>
      </c>
      <c r="B1505" s="136">
        <v>20</v>
      </c>
      <c r="C1505" s="59">
        <v>41378.589999999997</v>
      </c>
    </row>
    <row r="1506" spans="1:3" ht="15.75" customHeight="1">
      <c r="A1506" s="135">
        <v>14</v>
      </c>
      <c r="B1506" s="136">
        <v>21</v>
      </c>
      <c r="C1506" s="59">
        <v>41378.589999999997</v>
      </c>
    </row>
    <row r="1507" spans="1:3" ht="15.75" customHeight="1">
      <c r="A1507" s="135">
        <v>14</v>
      </c>
      <c r="B1507" s="136">
        <v>22</v>
      </c>
      <c r="C1507" s="59">
        <v>41378.589999999997</v>
      </c>
    </row>
    <row r="1508" spans="1:3" ht="15.75" customHeight="1">
      <c r="A1508" s="135">
        <v>14</v>
      </c>
      <c r="B1508" s="136">
        <v>23</v>
      </c>
      <c r="C1508" s="59">
        <v>41378.589999999997</v>
      </c>
    </row>
    <row r="1509" spans="1:3" ht="15.75" customHeight="1">
      <c r="A1509" s="135">
        <v>14</v>
      </c>
      <c r="B1509" s="136">
        <v>24</v>
      </c>
      <c r="C1509" s="59">
        <v>41378.589999999997</v>
      </c>
    </row>
    <row r="1510" spans="1:3" ht="15.75" customHeight="1">
      <c r="A1510" s="135">
        <v>14</v>
      </c>
      <c r="B1510" s="136">
        <v>25</v>
      </c>
      <c r="C1510" s="59">
        <v>44523.077270000002</v>
      </c>
    </row>
    <row r="1511" spans="1:3" ht="15.75" customHeight="1">
      <c r="A1511" s="135">
        <v>14</v>
      </c>
      <c r="B1511" s="136">
        <v>26</v>
      </c>
      <c r="C1511" s="59">
        <v>44523.077270000002</v>
      </c>
    </row>
    <row r="1512" spans="1:3" ht="15.75" customHeight="1">
      <c r="A1512" s="135">
        <v>14</v>
      </c>
      <c r="B1512" s="136">
        <v>27</v>
      </c>
      <c r="C1512" s="59">
        <v>44523.077270000002</v>
      </c>
    </row>
    <row r="1513" spans="1:3" ht="15.75" customHeight="1">
      <c r="A1513" s="135">
        <v>14</v>
      </c>
      <c r="B1513" s="136">
        <v>28</v>
      </c>
      <c r="C1513" s="59">
        <v>44523.077270000002</v>
      </c>
    </row>
    <row r="1514" spans="1:3" ht="15.75" customHeight="1">
      <c r="A1514" s="135">
        <v>14</v>
      </c>
      <c r="B1514" s="136">
        <v>29</v>
      </c>
      <c r="C1514" s="59">
        <v>44523.077270000002</v>
      </c>
    </row>
    <row r="1515" spans="1:3" ht="15.75" customHeight="1">
      <c r="A1515" s="135">
        <v>14</v>
      </c>
      <c r="B1515" s="136">
        <v>30</v>
      </c>
      <c r="C1515" s="59">
        <v>47463.410329999999</v>
      </c>
    </row>
    <row r="1516" spans="1:3" ht="15.75" customHeight="1">
      <c r="A1516" s="135">
        <v>14</v>
      </c>
      <c r="B1516" s="136">
        <v>31</v>
      </c>
      <c r="C1516" s="59">
        <v>47463.410329999999</v>
      </c>
    </row>
    <row r="1517" spans="1:3" ht="15.75" customHeight="1">
      <c r="A1517" s="135">
        <v>14</v>
      </c>
      <c r="B1517" s="136">
        <v>32</v>
      </c>
      <c r="C1517" s="59">
        <v>47463.410329999999</v>
      </c>
    </row>
    <row r="1518" spans="1:3" ht="15.75" customHeight="1">
      <c r="A1518" s="135">
        <v>14</v>
      </c>
      <c r="B1518" s="136">
        <v>33</v>
      </c>
      <c r="C1518" s="59">
        <v>47463.410329999999</v>
      </c>
    </row>
    <row r="1519" spans="1:3" ht="15.75" customHeight="1">
      <c r="A1519" s="135">
        <v>14</v>
      </c>
      <c r="B1519" s="136">
        <v>34</v>
      </c>
      <c r="C1519" s="59">
        <v>47463.410329999999</v>
      </c>
    </row>
    <row r="1520" spans="1:3" ht="15.75" customHeight="1">
      <c r="A1520" s="135">
        <v>14</v>
      </c>
      <c r="B1520" s="136">
        <v>35</v>
      </c>
      <c r="C1520" s="59">
        <v>51956.833120000003</v>
      </c>
    </row>
    <row r="1521" spans="1:3" ht="15.75" customHeight="1">
      <c r="A1521" s="135">
        <v>14</v>
      </c>
      <c r="B1521" s="136">
        <v>36</v>
      </c>
      <c r="C1521" s="59">
        <v>51956.833120000003</v>
      </c>
    </row>
    <row r="1522" spans="1:3" ht="15.75" customHeight="1">
      <c r="A1522" s="135">
        <v>14</v>
      </c>
      <c r="B1522" s="136">
        <v>37</v>
      </c>
      <c r="C1522" s="59">
        <v>51956.833120000003</v>
      </c>
    </row>
    <row r="1523" spans="1:3" ht="15.75" customHeight="1">
      <c r="A1523" s="135">
        <v>14</v>
      </c>
      <c r="B1523" s="136">
        <v>38</v>
      </c>
      <c r="C1523" s="59">
        <v>51956.833120000003</v>
      </c>
    </row>
    <row r="1524" spans="1:3" ht="15.75" customHeight="1">
      <c r="A1524" s="135">
        <v>14</v>
      </c>
      <c r="B1524" s="136">
        <v>39</v>
      </c>
      <c r="C1524" s="59">
        <v>51956.833120000003</v>
      </c>
    </row>
    <row r="1525" spans="1:3" ht="15.75" customHeight="1">
      <c r="A1525" s="135">
        <v>14</v>
      </c>
      <c r="B1525" s="136">
        <v>40</v>
      </c>
      <c r="C1525" s="59">
        <v>60546.403389999999</v>
      </c>
    </row>
    <row r="1526" spans="1:3" ht="15.75" customHeight="1">
      <c r="A1526" s="135">
        <v>14</v>
      </c>
      <c r="B1526" s="136">
        <v>41</v>
      </c>
      <c r="C1526" s="59">
        <v>60546.403389999999</v>
      </c>
    </row>
    <row r="1527" spans="1:3" ht="15.75" customHeight="1">
      <c r="A1527" s="135">
        <v>14</v>
      </c>
      <c r="B1527" s="136">
        <v>42</v>
      </c>
      <c r="C1527" s="59">
        <v>60546.403389999999</v>
      </c>
    </row>
    <row r="1528" spans="1:3" ht="15.75" customHeight="1">
      <c r="A1528" s="135">
        <v>14</v>
      </c>
      <c r="B1528" s="136">
        <v>43</v>
      </c>
      <c r="C1528" s="59">
        <v>60546.403389999999</v>
      </c>
    </row>
    <row r="1529" spans="1:3" ht="15.75" customHeight="1">
      <c r="A1529" s="135">
        <v>14</v>
      </c>
      <c r="B1529" s="136">
        <v>44</v>
      </c>
      <c r="C1529" s="59">
        <v>60546.403389999999</v>
      </c>
    </row>
    <row r="1530" spans="1:3" ht="15.75" customHeight="1">
      <c r="A1530" s="135">
        <v>14</v>
      </c>
      <c r="B1530" s="136">
        <v>45</v>
      </c>
      <c r="C1530" s="59">
        <v>68618.692450000002</v>
      </c>
    </row>
    <row r="1531" spans="1:3" ht="15.75" customHeight="1">
      <c r="A1531" s="135">
        <v>14</v>
      </c>
      <c r="B1531" s="136">
        <v>46</v>
      </c>
      <c r="C1531" s="59">
        <v>68618.692450000002</v>
      </c>
    </row>
    <row r="1532" spans="1:3" ht="15.75" customHeight="1">
      <c r="A1532" s="135">
        <v>14</v>
      </c>
      <c r="B1532" s="136">
        <v>47</v>
      </c>
      <c r="C1532" s="59">
        <v>68618.692450000002</v>
      </c>
    </row>
    <row r="1533" spans="1:3" ht="15.75" customHeight="1">
      <c r="A1533" s="135">
        <v>14</v>
      </c>
      <c r="B1533" s="136">
        <v>48</v>
      </c>
      <c r="C1533" s="59">
        <v>68618.692450000002</v>
      </c>
    </row>
    <row r="1534" spans="1:3" ht="15.75" customHeight="1">
      <c r="A1534" s="135">
        <v>14</v>
      </c>
      <c r="B1534" s="136">
        <v>49</v>
      </c>
      <c r="C1534" s="59">
        <v>68618.692450000002</v>
      </c>
    </row>
    <row r="1535" spans="1:3" ht="15.75" customHeight="1">
      <c r="A1535" s="135">
        <v>14</v>
      </c>
      <c r="B1535" s="136">
        <v>50</v>
      </c>
      <c r="C1535" s="59">
        <v>68548.307480000003</v>
      </c>
    </row>
    <row r="1536" spans="1:3" ht="15.75" customHeight="1">
      <c r="A1536" s="135">
        <v>14</v>
      </c>
      <c r="B1536" s="136">
        <v>51</v>
      </c>
      <c r="C1536" s="59">
        <v>68548.307480000003</v>
      </c>
    </row>
    <row r="1537" spans="1:3" ht="15.75" customHeight="1">
      <c r="A1537" s="135">
        <v>14</v>
      </c>
      <c r="B1537" s="136">
        <v>52</v>
      </c>
      <c r="C1537" s="59">
        <v>68548.307480000003</v>
      </c>
    </row>
    <row r="1538" spans="1:3" ht="15.75" customHeight="1">
      <c r="A1538" s="135">
        <v>14</v>
      </c>
      <c r="B1538" s="136">
        <v>53</v>
      </c>
      <c r="C1538" s="59">
        <v>68548.307480000003</v>
      </c>
    </row>
    <row r="1539" spans="1:3" ht="15.75" customHeight="1">
      <c r="A1539" s="135">
        <v>14</v>
      </c>
      <c r="B1539" s="136">
        <v>54</v>
      </c>
      <c r="C1539" s="59">
        <v>68548.307480000003</v>
      </c>
    </row>
    <row r="1540" spans="1:3" ht="15.75" customHeight="1">
      <c r="A1540" s="135">
        <v>14</v>
      </c>
      <c r="B1540" s="136">
        <v>55</v>
      </c>
      <c r="C1540" s="59">
        <v>63809.146359999999</v>
      </c>
    </row>
    <row r="1541" spans="1:3" ht="15.75" customHeight="1">
      <c r="A1541" s="135">
        <v>14</v>
      </c>
      <c r="B1541" s="136">
        <v>56</v>
      </c>
      <c r="C1541" s="59">
        <v>63809.146359999999</v>
      </c>
    </row>
    <row r="1542" spans="1:3" ht="15.75" customHeight="1">
      <c r="A1542" s="135">
        <v>14</v>
      </c>
      <c r="B1542" s="136">
        <v>57</v>
      </c>
      <c r="C1542" s="59">
        <v>63809.146359999999</v>
      </c>
    </row>
    <row r="1543" spans="1:3" ht="15.75" customHeight="1">
      <c r="A1543" s="135">
        <v>14</v>
      </c>
      <c r="B1543" s="136">
        <v>58</v>
      </c>
      <c r="C1543" s="59">
        <v>63809.146359999999</v>
      </c>
    </row>
    <row r="1544" spans="1:3" ht="15.75" customHeight="1">
      <c r="A1544" s="135">
        <v>14</v>
      </c>
      <c r="B1544" s="136">
        <v>59</v>
      </c>
      <c r="C1544" s="59">
        <v>63809.146359999999</v>
      </c>
    </row>
    <row r="1545" spans="1:3" ht="15.75" customHeight="1">
      <c r="A1545" s="135">
        <v>14</v>
      </c>
      <c r="B1545" s="136">
        <v>60</v>
      </c>
      <c r="C1545" s="59">
        <v>54015.918949999999</v>
      </c>
    </row>
    <row r="1546" spans="1:3" ht="15.75" customHeight="1">
      <c r="A1546" s="135">
        <v>14</v>
      </c>
      <c r="B1546" s="136">
        <v>61</v>
      </c>
      <c r="C1546" s="59">
        <v>54015.918949999999</v>
      </c>
    </row>
    <row r="1547" spans="1:3" ht="15.75" customHeight="1">
      <c r="A1547" s="135">
        <v>14</v>
      </c>
      <c r="B1547" s="136">
        <v>62</v>
      </c>
      <c r="C1547" s="59">
        <v>54015.918949999999</v>
      </c>
    </row>
    <row r="1548" spans="1:3" ht="15.75" customHeight="1">
      <c r="A1548" s="135">
        <v>14</v>
      </c>
      <c r="B1548" s="136">
        <v>63</v>
      </c>
      <c r="C1548" s="59">
        <v>54015.918949999999</v>
      </c>
    </row>
    <row r="1549" spans="1:3" ht="15.75" customHeight="1">
      <c r="A1549" s="135">
        <v>14</v>
      </c>
      <c r="B1549" s="136">
        <v>64</v>
      </c>
      <c r="C1549" s="59">
        <v>54015.918949999999</v>
      </c>
    </row>
    <row r="1550" spans="1:3" ht="15.75" customHeight="1">
      <c r="A1550" s="135">
        <v>14</v>
      </c>
      <c r="B1550" s="136">
        <v>65</v>
      </c>
      <c r="C1550" s="59">
        <v>56337.150849999998</v>
      </c>
    </row>
    <row r="1551" spans="1:3" ht="15.75" customHeight="1">
      <c r="A1551" s="135">
        <v>14</v>
      </c>
      <c r="B1551" s="136">
        <v>66</v>
      </c>
      <c r="C1551" s="59">
        <v>56337.150849999998</v>
      </c>
    </row>
    <row r="1552" spans="1:3" ht="15.75" customHeight="1">
      <c r="A1552" s="135">
        <v>14</v>
      </c>
      <c r="B1552" s="136">
        <v>67</v>
      </c>
      <c r="C1552" s="59">
        <v>56337.150849999998</v>
      </c>
    </row>
    <row r="1553" spans="1:3" ht="15.75" customHeight="1">
      <c r="A1553" s="135">
        <v>14</v>
      </c>
      <c r="B1553" s="136">
        <v>68</v>
      </c>
      <c r="C1553" s="59">
        <v>56337.150849999998</v>
      </c>
    </row>
    <row r="1554" spans="1:3" ht="15.75" customHeight="1">
      <c r="A1554" s="135">
        <v>14</v>
      </c>
      <c r="B1554" s="136">
        <v>69</v>
      </c>
      <c r="C1554" s="59">
        <v>56337.150849999998</v>
      </c>
    </row>
    <row r="1555" spans="1:3" ht="15.75" customHeight="1">
      <c r="A1555" s="135">
        <v>14</v>
      </c>
      <c r="B1555" s="136">
        <v>70</v>
      </c>
      <c r="C1555" s="59">
        <v>53014.621480000002</v>
      </c>
    </row>
    <row r="1556" spans="1:3" ht="15.75" customHeight="1">
      <c r="A1556" s="135">
        <v>14</v>
      </c>
      <c r="B1556" s="136">
        <v>71</v>
      </c>
      <c r="C1556" s="59">
        <v>53014.621480000002</v>
      </c>
    </row>
    <row r="1557" spans="1:3" ht="15.75" customHeight="1">
      <c r="A1557" s="135">
        <v>14</v>
      </c>
      <c r="B1557" s="136">
        <v>72</v>
      </c>
      <c r="C1557" s="59">
        <v>53014.621480000002</v>
      </c>
    </row>
    <row r="1558" spans="1:3" ht="15.75" customHeight="1">
      <c r="A1558" s="135">
        <v>14</v>
      </c>
      <c r="B1558" s="136">
        <v>73</v>
      </c>
      <c r="C1558" s="59">
        <v>53014.621480000002</v>
      </c>
    </row>
    <row r="1559" spans="1:3" ht="15.75" customHeight="1">
      <c r="A1559" s="135">
        <v>14</v>
      </c>
      <c r="B1559" s="136">
        <v>74</v>
      </c>
      <c r="C1559" s="59">
        <v>53014.621480000002</v>
      </c>
    </row>
    <row r="1560" spans="1:3" ht="15.75" customHeight="1">
      <c r="A1560" s="135">
        <v>14</v>
      </c>
      <c r="B1560" s="136">
        <v>75</v>
      </c>
      <c r="C1560" s="59">
        <v>41619.433980000002</v>
      </c>
    </row>
    <row r="1561" spans="1:3" ht="15.75" customHeight="1">
      <c r="A1561" s="135">
        <v>14</v>
      </c>
      <c r="B1561" s="136">
        <v>76</v>
      </c>
      <c r="C1561" s="59">
        <v>41619.433980000002</v>
      </c>
    </row>
    <row r="1562" spans="1:3" ht="15.75" customHeight="1">
      <c r="A1562" s="135">
        <v>14</v>
      </c>
      <c r="B1562" s="136">
        <v>77</v>
      </c>
      <c r="C1562" s="59">
        <v>41619.433980000002</v>
      </c>
    </row>
    <row r="1563" spans="1:3" ht="15.75" customHeight="1">
      <c r="A1563" s="135">
        <v>14</v>
      </c>
      <c r="B1563" s="136">
        <v>78</v>
      </c>
      <c r="C1563" s="59">
        <v>41619.433980000002</v>
      </c>
    </row>
    <row r="1564" spans="1:3" ht="15.75" customHeight="1">
      <c r="A1564" s="135">
        <v>14</v>
      </c>
      <c r="B1564" s="136">
        <v>79</v>
      </c>
      <c r="C1564" s="59">
        <v>41619.433980000002</v>
      </c>
    </row>
    <row r="1565" spans="1:3" ht="15.75" customHeight="1">
      <c r="A1565" s="135">
        <v>14</v>
      </c>
      <c r="B1565" s="136">
        <v>80</v>
      </c>
      <c r="C1565" s="59">
        <v>36257.736579999997</v>
      </c>
    </row>
    <row r="1566" spans="1:3" ht="15.75" customHeight="1">
      <c r="A1566" s="135">
        <v>14</v>
      </c>
      <c r="B1566" s="136">
        <v>81</v>
      </c>
      <c r="C1566" s="59">
        <v>36257.736579999997</v>
      </c>
    </row>
    <row r="1567" spans="1:3" ht="15.75" customHeight="1">
      <c r="A1567" s="135">
        <v>14</v>
      </c>
      <c r="B1567" s="136">
        <v>82</v>
      </c>
      <c r="C1567" s="59">
        <v>36257.736579999997</v>
      </c>
    </row>
    <row r="1568" spans="1:3" ht="15.75" customHeight="1">
      <c r="A1568" s="135">
        <v>14</v>
      </c>
      <c r="B1568" s="136">
        <v>83</v>
      </c>
      <c r="C1568" s="59">
        <v>36257.736579999997</v>
      </c>
    </row>
    <row r="1569" spans="1:3" ht="15.75" customHeight="1">
      <c r="A1569" s="135">
        <v>14</v>
      </c>
      <c r="B1569" s="136">
        <v>84</v>
      </c>
      <c r="C1569" s="59">
        <v>36257.736579999997</v>
      </c>
    </row>
    <row r="1570" spans="1:3" ht="15.75" customHeight="1">
      <c r="A1570" s="135">
        <v>14</v>
      </c>
      <c r="B1570" s="136">
        <v>85</v>
      </c>
      <c r="C1570" s="59">
        <v>21567.301520000001</v>
      </c>
    </row>
    <row r="1571" spans="1:3" ht="15.75" customHeight="1">
      <c r="A1571" s="135">
        <v>14</v>
      </c>
      <c r="B1571" s="136">
        <v>86</v>
      </c>
      <c r="C1571" s="59">
        <v>21567.301520000001</v>
      </c>
    </row>
    <row r="1572" spans="1:3" ht="15.75" customHeight="1">
      <c r="A1572" s="135">
        <v>14</v>
      </c>
      <c r="B1572" s="136">
        <v>87</v>
      </c>
      <c r="C1572" s="59">
        <v>21567.301520000001</v>
      </c>
    </row>
    <row r="1573" spans="1:3" ht="15.75" customHeight="1">
      <c r="A1573" s="135">
        <v>14</v>
      </c>
      <c r="B1573" s="136">
        <v>88</v>
      </c>
      <c r="C1573" s="59">
        <v>21567.301520000001</v>
      </c>
    </row>
    <row r="1574" spans="1:3" ht="15.75" customHeight="1">
      <c r="A1574" s="135">
        <v>14</v>
      </c>
      <c r="B1574" s="136">
        <v>89</v>
      </c>
      <c r="C1574" s="59">
        <v>21567.301520000001</v>
      </c>
    </row>
    <row r="1575" spans="1:3" ht="15.75" customHeight="1">
      <c r="A1575" s="135">
        <v>14</v>
      </c>
      <c r="B1575" s="136">
        <v>90</v>
      </c>
      <c r="C1575" s="59">
        <v>10121.169889999999</v>
      </c>
    </row>
    <row r="1576" spans="1:3" ht="15.75" customHeight="1">
      <c r="A1576" s="135">
        <v>14</v>
      </c>
      <c r="B1576" s="136">
        <v>91</v>
      </c>
      <c r="C1576" s="59">
        <v>10121.169889999999</v>
      </c>
    </row>
    <row r="1577" spans="1:3" ht="15.75" customHeight="1">
      <c r="A1577" s="135">
        <v>14</v>
      </c>
      <c r="B1577" s="136">
        <v>92</v>
      </c>
      <c r="C1577" s="59">
        <v>10121.169889999999</v>
      </c>
    </row>
    <row r="1578" spans="1:3" ht="15.75" customHeight="1">
      <c r="A1578" s="135">
        <v>14</v>
      </c>
      <c r="B1578" s="136">
        <v>93</v>
      </c>
      <c r="C1578" s="59">
        <v>10121.169889999999</v>
      </c>
    </row>
    <row r="1579" spans="1:3" ht="15.75" customHeight="1">
      <c r="A1579" s="135">
        <v>14</v>
      </c>
      <c r="B1579" s="136">
        <v>94</v>
      </c>
      <c r="C1579" s="59">
        <v>10121.169889999999</v>
      </c>
    </row>
    <row r="1580" spans="1:3" ht="15.75" customHeight="1">
      <c r="A1580" s="135">
        <v>14</v>
      </c>
      <c r="B1580" s="136">
        <v>95</v>
      </c>
      <c r="C1580" s="59">
        <v>3004.682699</v>
      </c>
    </row>
    <row r="1581" spans="1:3" ht="15.75" customHeight="1">
      <c r="A1581" s="135">
        <v>14</v>
      </c>
      <c r="B1581" s="136">
        <v>96</v>
      </c>
      <c r="C1581" s="59">
        <v>3004.682699</v>
      </c>
    </row>
    <row r="1582" spans="1:3" ht="15.75" customHeight="1">
      <c r="A1582" s="135">
        <v>14</v>
      </c>
      <c r="B1582" s="136">
        <v>97</v>
      </c>
      <c r="C1582" s="59">
        <v>3004.682699</v>
      </c>
    </row>
    <row r="1583" spans="1:3" ht="15.75" customHeight="1">
      <c r="A1583" s="135">
        <v>14</v>
      </c>
      <c r="B1583" s="136">
        <v>98</v>
      </c>
      <c r="C1583" s="59">
        <v>3004.682699</v>
      </c>
    </row>
    <row r="1584" spans="1:3" ht="15.75" customHeight="1">
      <c r="A1584" s="135">
        <v>14</v>
      </c>
      <c r="B1584" s="136">
        <v>99</v>
      </c>
      <c r="C1584" s="59">
        <v>3004.682699</v>
      </c>
    </row>
    <row r="1585" spans="1:3" ht="15.75" customHeight="1">
      <c r="A1585" s="135">
        <v>14</v>
      </c>
      <c r="B1585" s="136">
        <v>100</v>
      </c>
      <c r="C1585" s="59">
        <v>127.3044967</v>
      </c>
    </row>
    <row r="1586" spans="1:3" ht="15.75" customHeight="1">
      <c r="A1586" s="135">
        <v>14</v>
      </c>
      <c r="B1586" s="136">
        <v>101</v>
      </c>
      <c r="C1586" s="59">
        <v>127.3044967</v>
      </c>
    </row>
    <row r="1587" spans="1:3" ht="15.75" customHeight="1">
      <c r="A1587" s="135">
        <v>14</v>
      </c>
      <c r="B1587" s="136">
        <v>102</v>
      </c>
      <c r="C1587" s="59">
        <v>127.3044967</v>
      </c>
    </row>
    <row r="1588" spans="1:3" ht="15.75" customHeight="1">
      <c r="A1588" s="135">
        <v>14</v>
      </c>
      <c r="B1588" s="136">
        <v>103</v>
      </c>
      <c r="C1588" s="59">
        <v>127.3044967</v>
      </c>
    </row>
    <row r="1589" spans="1:3" ht="15.75" customHeight="1">
      <c r="A1589" s="135">
        <v>14</v>
      </c>
      <c r="B1589" s="136">
        <v>104</v>
      </c>
      <c r="C1589" s="59">
        <v>127.3044967</v>
      </c>
    </row>
    <row r="1590" spans="1:3" ht="15.75" customHeight="1">
      <c r="A1590" s="135">
        <v>14</v>
      </c>
      <c r="B1590" s="136">
        <v>105</v>
      </c>
      <c r="C1590" s="59">
        <v>127.3044967</v>
      </c>
    </row>
    <row r="1591" spans="1:3" ht="15.75" customHeight="1">
      <c r="A1591" s="135">
        <v>14</v>
      </c>
      <c r="B1591" s="136">
        <v>106</v>
      </c>
      <c r="C1591" s="59">
        <v>127.3044967</v>
      </c>
    </row>
    <row r="1592" spans="1:3" ht="15.75" customHeight="1">
      <c r="A1592" s="135">
        <v>14</v>
      </c>
      <c r="B1592" s="136">
        <v>107</v>
      </c>
      <c r="C1592" s="59">
        <v>127.3044967</v>
      </c>
    </row>
    <row r="1593" spans="1:3" ht="15.75" customHeight="1">
      <c r="A1593" s="135">
        <v>14</v>
      </c>
      <c r="B1593" s="136">
        <v>108</v>
      </c>
      <c r="C1593" s="59">
        <v>127.3044967</v>
      </c>
    </row>
    <row r="1594" spans="1:3" ht="15.75" customHeight="1">
      <c r="A1594" s="135">
        <v>14</v>
      </c>
      <c r="B1594" s="136">
        <v>109</v>
      </c>
      <c r="C1594" s="59">
        <v>127.3044967</v>
      </c>
    </row>
    <row r="1595" spans="1:3" ht="15.75" customHeight="1">
      <c r="A1595" s="135">
        <v>14</v>
      </c>
      <c r="B1595" s="136">
        <v>110</v>
      </c>
      <c r="C1595" s="59">
        <v>127.3044967</v>
      </c>
    </row>
    <row r="1596" spans="1:3" ht="15.75" customHeight="1">
      <c r="A1596" s="135">
        <v>15</v>
      </c>
      <c r="B1596" s="136">
        <v>0</v>
      </c>
      <c r="C1596" s="59">
        <v>10975.79975</v>
      </c>
    </row>
    <row r="1597" spans="1:3" ht="15.75" customHeight="1">
      <c r="A1597" s="135">
        <v>15</v>
      </c>
      <c r="B1597" s="136">
        <v>1</v>
      </c>
      <c r="C1597" s="59">
        <v>10975.79975</v>
      </c>
    </row>
    <row r="1598" spans="1:3" ht="15.75" customHeight="1">
      <c r="A1598" s="135">
        <v>15</v>
      </c>
      <c r="B1598" s="136">
        <v>2</v>
      </c>
      <c r="C1598" s="59">
        <v>10975.79975</v>
      </c>
    </row>
    <row r="1599" spans="1:3" ht="15.75" customHeight="1">
      <c r="A1599" s="135">
        <v>15</v>
      </c>
      <c r="B1599" s="136">
        <v>3</v>
      </c>
      <c r="C1599" s="59">
        <v>10975.79975</v>
      </c>
    </row>
    <row r="1600" spans="1:3" ht="15.75" customHeight="1">
      <c r="A1600" s="135">
        <v>15</v>
      </c>
      <c r="B1600" s="136">
        <v>4</v>
      </c>
      <c r="C1600" s="59">
        <v>10975.79975</v>
      </c>
    </row>
    <row r="1601" spans="1:3" ht="15.75" customHeight="1">
      <c r="A1601" s="135">
        <v>15</v>
      </c>
      <c r="B1601" s="136">
        <v>5</v>
      </c>
      <c r="C1601" s="59">
        <v>12535.12163</v>
      </c>
    </row>
    <row r="1602" spans="1:3" ht="15.75" customHeight="1">
      <c r="A1602" s="135">
        <v>15</v>
      </c>
      <c r="B1602" s="136">
        <v>6</v>
      </c>
      <c r="C1602" s="59">
        <v>12535.12163</v>
      </c>
    </row>
    <row r="1603" spans="1:3" ht="15.75" customHeight="1">
      <c r="A1603" s="135">
        <v>15</v>
      </c>
      <c r="B1603" s="136">
        <v>7</v>
      </c>
      <c r="C1603" s="59">
        <v>12535.12163</v>
      </c>
    </row>
    <row r="1604" spans="1:3" ht="15.75" customHeight="1">
      <c r="A1604" s="135">
        <v>15</v>
      </c>
      <c r="B1604" s="136">
        <v>8</v>
      </c>
      <c r="C1604" s="59">
        <v>12535.12163</v>
      </c>
    </row>
    <row r="1605" spans="1:3" ht="15.75" customHeight="1">
      <c r="A1605" s="135">
        <v>15</v>
      </c>
      <c r="B1605" s="136">
        <v>9</v>
      </c>
      <c r="C1605" s="59">
        <v>12535.12163</v>
      </c>
    </row>
    <row r="1606" spans="1:3" ht="15.75" customHeight="1">
      <c r="A1606" s="135">
        <v>15</v>
      </c>
      <c r="B1606" s="136">
        <v>10</v>
      </c>
      <c r="C1606" s="59">
        <v>13215.917020000001</v>
      </c>
    </row>
    <row r="1607" spans="1:3" ht="15.75" customHeight="1">
      <c r="A1607" s="135">
        <v>15</v>
      </c>
      <c r="B1607" s="136">
        <v>11</v>
      </c>
      <c r="C1607" s="59">
        <v>13215.917020000001</v>
      </c>
    </row>
    <row r="1608" spans="1:3" ht="15.75" customHeight="1">
      <c r="A1608" s="135">
        <v>15</v>
      </c>
      <c r="B1608" s="136">
        <v>12</v>
      </c>
      <c r="C1608" s="59">
        <v>13215.917020000001</v>
      </c>
    </row>
    <row r="1609" spans="1:3" ht="15.75" customHeight="1">
      <c r="A1609" s="135">
        <v>15</v>
      </c>
      <c r="B1609" s="136">
        <v>13</v>
      </c>
      <c r="C1609" s="59">
        <v>13215.917020000001</v>
      </c>
    </row>
    <row r="1610" spans="1:3" ht="15.75" customHeight="1">
      <c r="A1610" s="135">
        <v>15</v>
      </c>
      <c r="B1610" s="136">
        <v>14</v>
      </c>
      <c r="C1610" s="59">
        <v>13215.917020000001</v>
      </c>
    </row>
    <row r="1611" spans="1:3" ht="15.75" customHeight="1">
      <c r="A1611" s="135">
        <v>15</v>
      </c>
      <c r="B1611" s="136">
        <v>15</v>
      </c>
      <c r="C1611" s="59">
        <v>15838.412759999999</v>
      </c>
    </row>
    <row r="1612" spans="1:3" ht="15.75" customHeight="1">
      <c r="A1612" s="135">
        <v>15</v>
      </c>
      <c r="B1612" s="136">
        <v>16</v>
      </c>
      <c r="C1612" s="59">
        <v>15838.412759999999</v>
      </c>
    </row>
    <row r="1613" spans="1:3" ht="15.75" customHeight="1">
      <c r="A1613" s="135">
        <v>15</v>
      </c>
      <c r="B1613" s="136">
        <v>17</v>
      </c>
      <c r="C1613" s="59">
        <v>15838.412759999999</v>
      </c>
    </row>
    <row r="1614" spans="1:3" ht="15.75" customHeight="1">
      <c r="A1614" s="135">
        <v>15</v>
      </c>
      <c r="B1614" s="136">
        <v>18</v>
      </c>
      <c r="C1614" s="59">
        <v>15838.412759999999</v>
      </c>
    </row>
    <row r="1615" spans="1:3" ht="15.75" customHeight="1">
      <c r="A1615" s="135">
        <v>15</v>
      </c>
      <c r="B1615" s="136">
        <v>19</v>
      </c>
      <c r="C1615" s="59">
        <v>15838.412759999999</v>
      </c>
    </row>
    <row r="1616" spans="1:3" ht="15.75" customHeight="1">
      <c r="A1616" s="135">
        <v>15</v>
      </c>
      <c r="B1616" s="136">
        <v>20</v>
      </c>
      <c r="C1616" s="59">
        <v>16300.638730000001</v>
      </c>
    </row>
    <row r="1617" spans="1:3" ht="15.75" customHeight="1">
      <c r="A1617" s="135">
        <v>15</v>
      </c>
      <c r="B1617" s="136">
        <v>21</v>
      </c>
      <c r="C1617" s="59">
        <v>16300.638730000001</v>
      </c>
    </row>
    <row r="1618" spans="1:3" ht="15.75" customHeight="1">
      <c r="A1618" s="135">
        <v>15</v>
      </c>
      <c r="B1618" s="136">
        <v>22</v>
      </c>
      <c r="C1618" s="59">
        <v>16300.638730000001</v>
      </c>
    </row>
    <row r="1619" spans="1:3" ht="15.75" customHeight="1">
      <c r="A1619" s="135">
        <v>15</v>
      </c>
      <c r="B1619" s="136">
        <v>23</v>
      </c>
      <c r="C1619" s="59">
        <v>16300.638730000001</v>
      </c>
    </row>
    <row r="1620" spans="1:3" ht="15.75" customHeight="1">
      <c r="A1620" s="135">
        <v>15</v>
      </c>
      <c r="B1620" s="136">
        <v>24</v>
      </c>
      <c r="C1620" s="59">
        <v>16300.638730000001</v>
      </c>
    </row>
    <row r="1621" spans="1:3" ht="15.75" customHeight="1">
      <c r="A1621" s="135">
        <v>15</v>
      </c>
      <c r="B1621" s="136">
        <v>25</v>
      </c>
      <c r="C1621" s="59">
        <v>17539.374779999998</v>
      </c>
    </row>
    <row r="1622" spans="1:3" ht="15.75" customHeight="1">
      <c r="A1622" s="135">
        <v>15</v>
      </c>
      <c r="B1622" s="136">
        <v>26</v>
      </c>
      <c r="C1622" s="59">
        <v>17539.374779999998</v>
      </c>
    </row>
    <row r="1623" spans="1:3" ht="15.75" customHeight="1">
      <c r="A1623" s="135">
        <v>15</v>
      </c>
      <c r="B1623" s="136">
        <v>27</v>
      </c>
      <c r="C1623" s="59">
        <v>17539.374779999998</v>
      </c>
    </row>
    <row r="1624" spans="1:3" ht="15.75" customHeight="1">
      <c r="A1624" s="135">
        <v>15</v>
      </c>
      <c r="B1624" s="136">
        <v>28</v>
      </c>
      <c r="C1624" s="59">
        <v>17539.374779999998</v>
      </c>
    </row>
    <row r="1625" spans="1:3" ht="15.75" customHeight="1">
      <c r="A1625" s="135">
        <v>15</v>
      </c>
      <c r="B1625" s="136">
        <v>29</v>
      </c>
      <c r="C1625" s="59">
        <v>17539.374779999998</v>
      </c>
    </row>
    <row r="1626" spans="1:3" ht="15.75" customHeight="1">
      <c r="A1626" s="135">
        <v>15</v>
      </c>
      <c r="B1626" s="136">
        <v>30</v>
      </c>
      <c r="C1626" s="59">
        <v>18697.686529999999</v>
      </c>
    </row>
    <row r="1627" spans="1:3" ht="15.75" customHeight="1">
      <c r="A1627" s="135">
        <v>15</v>
      </c>
      <c r="B1627" s="136">
        <v>31</v>
      </c>
      <c r="C1627" s="59">
        <v>18697.686529999999</v>
      </c>
    </row>
    <row r="1628" spans="1:3" ht="15.75" customHeight="1">
      <c r="A1628" s="135">
        <v>15</v>
      </c>
      <c r="B1628" s="136">
        <v>32</v>
      </c>
      <c r="C1628" s="59">
        <v>18697.686529999999</v>
      </c>
    </row>
    <row r="1629" spans="1:3" ht="15.75" customHeight="1">
      <c r="A1629" s="135">
        <v>15</v>
      </c>
      <c r="B1629" s="136">
        <v>33</v>
      </c>
      <c r="C1629" s="59">
        <v>18697.686529999999</v>
      </c>
    </row>
    <row r="1630" spans="1:3" ht="15.75" customHeight="1">
      <c r="A1630" s="135">
        <v>15</v>
      </c>
      <c r="B1630" s="136">
        <v>34</v>
      </c>
      <c r="C1630" s="59">
        <v>18697.686529999999</v>
      </c>
    </row>
    <row r="1631" spans="1:3" ht="15.75" customHeight="1">
      <c r="A1631" s="135">
        <v>15</v>
      </c>
      <c r="B1631" s="136">
        <v>35</v>
      </c>
      <c r="C1631" s="59">
        <v>20467.82084</v>
      </c>
    </row>
    <row r="1632" spans="1:3" ht="15.75" customHeight="1">
      <c r="A1632" s="135">
        <v>15</v>
      </c>
      <c r="B1632" s="136">
        <v>36</v>
      </c>
      <c r="C1632" s="59">
        <v>20467.82084</v>
      </c>
    </row>
    <row r="1633" spans="1:3" ht="15.75" customHeight="1">
      <c r="A1633" s="135">
        <v>15</v>
      </c>
      <c r="B1633" s="136">
        <v>37</v>
      </c>
      <c r="C1633" s="59">
        <v>20467.82084</v>
      </c>
    </row>
    <row r="1634" spans="1:3" ht="15.75" customHeight="1">
      <c r="A1634" s="135">
        <v>15</v>
      </c>
      <c r="B1634" s="136">
        <v>38</v>
      </c>
      <c r="C1634" s="59">
        <v>20467.82084</v>
      </c>
    </row>
    <row r="1635" spans="1:3" ht="15.75" customHeight="1">
      <c r="A1635" s="135">
        <v>15</v>
      </c>
      <c r="B1635" s="136">
        <v>39</v>
      </c>
      <c r="C1635" s="59">
        <v>20467.82084</v>
      </c>
    </row>
    <row r="1636" spans="1:3" ht="15.75" customHeight="1">
      <c r="A1636" s="135">
        <v>15</v>
      </c>
      <c r="B1636" s="136">
        <v>40</v>
      </c>
      <c r="C1636" s="59">
        <v>23851.587220000001</v>
      </c>
    </row>
    <row r="1637" spans="1:3" ht="15.75" customHeight="1">
      <c r="A1637" s="135">
        <v>15</v>
      </c>
      <c r="B1637" s="136">
        <v>41</v>
      </c>
      <c r="C1637" s="59">
        <v>23851.587220000001</v>
      </c>
    </row>
    <row r="1638" spans="1:3" ht="15.75" customHeight="1">
      <c r="A1638" s="135">
        <v>15</v>
      </c>
      <c r="B1638" s="136">
        <v>42</v>
      </c>
      <c r="C1638" s="59">
        <v>23851.587220000001</v>
      </c>
    </row>
    <row r="1639" spans="1:3" ht="15.75" customHeight="1">
      <c r="A1639" s="135">
        <v>15</v>
      </c>
      <c r="B1639" s="136">
        <v>43</v>
      </c>
      <c r="C1639" s="59">
        <v>23851.587220000001</v>
      </c>
    </row>
    <row r="1640" spans="1:3" ht="15.75" customHeight="1">
      <c r="A1640" s="135">
        <v>15</v>
      </c>
      <c r="B1640" s="136">
        <v>44</v>
      </c>
      <c r="C1640" s="59">
        <v>23851.587220000001</v>
      </c>
    </row>
    <row r="1641" spans="1:3" ht="15.75" customHeight="1">
      <c r="A1641" s="135">
        <v>15</v>
      </c>
      <c r="B1641" s="136">
        <v>45</v>
      </c>
      <c r="C1641" s="59">
        <v>27031.576379999999</v>
      </c>
    </row>
    <row r="1642" spans="1:3" ht="15.75" customHeight="1">
      <c r="A1642" s="135">
        <v>15</v>
      </c>
      <c r="B1642" s="136">
        <v>46</v>
      </c>
      <c r="C1642" s="59">
        <v>27031.576379999999</v>
      </c>
    </row>
    <row r="1643" spans="1:3" ht="15.75" customHeight="1">
      <c r="A1643" s="135">
        <v>15</v>
      </c>
      <c r="B1643" s="136">
        <v>47</v>
      </c>
      <c r="C1643" s="59">
        <v>27031.576379999999</v>
      </c>
    </row>
    <row r="1644" spans="1:3" ht="15.75" customHeight="1">
      <c r="A1644" s="135">
        <v>15</v>
      </c>
      <c r="B1644" s="136">
        <v>48</v>
      </c>
      <c r="C1644" s="59">
        <v>27031.576379999999</v>
      </c>
    </row>
    <row r="1645" spans="1:3" ht="15.75" customHeight="1">
      <c r="A1645" s="135">
        <v>15</v>
      </c>
      <c r="B1645" s="136">
        <v>49</v>
      </c>
      <c r="C1645" s="59">
        <v>27031.576379999999</v>
      </c>
    </row>
    <row r="1646" spans="1:3" ht="15.75" customHeight="1">
      <c r="A1646" s="135">
        <v>15</v>
      </c>
      <c r="B1646" s="136">
        <v>50</v>
      </c>
      <c r="C1646" s="59">
        <v>27003.848999999998</v>
      </c>
    </row>
    <row r="1647" spans="1:3" ht="15.75" customHeight="1">
      <c r="A1647" s="135">
        <v>15</v>
      </c>
      <c r="B1647" s="136">
        <v>51</v>
      </c>
      <c r="C1647" s="59">
        <v>27003.848999999998</v>
      </c>
    </row>
    <row r="1648" spans="1:3" ht="15.75" customHeight="1">
      <c r="A1648" s="135">
        <v>15</v>
      </c>
      <c r="B1648" s="136">
        <v>52</v>
      </c>
      <c r="C1648" s="59">
        <v>27003.848999999998</v>
      </c>
    </row>
    <row r="1649" spans="1:3" ht="15.75" customHeight="1">
      <c r="A1649" s="135">
        <v>15</v>
      </c>
      <c r="B1649" s="136">
        <v>53</v>
      </c>
      <c r="C1649" s="59">
        <v>27003.848999999998</v>
      </c>
    </row>
    <row r="1650" spans="1:3" ht="15.75" customHeight="1">
      <c r="A1650" s="135">
        <v>15</v>
      </c>
      <c r="B1650" s="136">
        <v>54</v>
      </c>
      <c r="C1650" s="59">
        <v>27003.848999999998</v>
      </c>
    </row>
    <row r="1651" spans="1:3" ht="15.75" customHeight="1">
      <c r="A1651" s="135">
        <v>15</v>
      </c>
      <c r="B1651" s="136">
        <v>55</v>
      </c>
      <c r="C1651" s="59">
        <v>25136.908790000001</v>
      </c>
    </row>
    <row r="1652" spans="1:3" ht="15.75" customHeight="1">
      <c r="A1652" s="135">
        <v>15</v>
      </c>
      <c r="B1652" s="136">
        <v>56</v>
      </c>
      <c r="C1652" s="59">
        <v>25136.908790000001</v>
      </c>
    </row>
    <row r="1653" spans="1:3" ht="15.75" customHeight="1">
      <c r="A1653" s="135">
        <v>15</v>
      </c>
      <c r="B1653" s="136">
        <v>57</v>
      </c>
      <c r="C1653" s="59">
        <v>25136.908790000001</v>
      </c>
    </row>
    <row r="1654" spans="1:3" ht="15.75" customHeight="1">
      <c r="A1654" s="135">
        <v>15</v>
      </c>
      <c r="B1654" s="136">
        <v>58</v>
      </c>
      <c r="C1654" s="59">
        <v>25136.908790000001</v>
      </c>
    </row>
    <row r="1655" spans="1:3" ht="15.75" customHeight="1">
      <c r="A1655" s="135">
        <v>15</v>
      </c>
      <c r="B1655" s="136">
        <v>59</v>
      </c>
      <c r="C1655" s="59">
        <v>25136.908790000001</v>
      </c>
    </row>
    <row r="1656" spans="1:3" ht="15.75" customHeight="1">
      <c r="A1656" s="135">
        <v>15</v>
      </c>
      <c r="B1656" s="136">
        <v>60</v>
      </c>
      <c r="C1656" s="59">
        <v>21278.974969999999</v>
      </c>
    </row>
    <row r="1657" spans="1:3" ht="15.75" customHeight="1">
      <c r="A1657" s="135">
        <v>15</v>
      </c>
      <c r="B1657" s="136">
        <v>61</v>
      </c>
      <c r="C1657" s="59">
        <v>21278.974969999999</v>
      </c>
    </row>
    <row r="1658" spans="1:3" ht="15.75" customHeight="1">
      <c r="A1658" s="135">
        <v>15</v>
      </c>
      <c r="B1658" s="136">
        <v>62</v>
      </c>
      <c r="C1658" s="59">
        <v>21278.974969999999</v>
      </c>
    </row>
    <row r="1659" spans="1:3" ht="15.75" customHeight="1">
      <c r="A1659" s="135">
        <v>15</v>
      </c>
      <c r="B1659" s="136">
        <v>63</v>
      </c>
      <c r="C1659" s="59">
        <v>21278.974969999999</v>
      </c>
    </row>
    <row r="1660" spans="1:3" ht="15.75" customHeight="1">
      <c r="A1660" s="135">
        <v>15</v>
      </c>
      <c r="B1660" s="136">
        <v>64</v>
      </c>
      <c r="C1660" s="59">
        <v>21278.974969999999</v>
      </c>
    </row>
    <row r="1661" spans="1:3" ht="15.75" customHeight="1">
      <c r="A1661" s="135">
        <v>15</v>
      </c>
      <c r="B1661" s="136">
        <v>65</v>
      </c>
      <c r="C1661" s="59">
        <v>20454.882280000002</v>
      </c>
    </row>
    <row r="1662" spans="1:3" ht="15.75" customHeight="1">
      <c r="A1662" s="135">
        <v>15</v>
      </c>
      <c r="B1662" s="136">
        <v>66</v>
      </c>
      <c r="C1662" s="59">
        <v>20454.882280000002</v>
      </c>
    </row>
    <row r="1663" spans="1:3" ht="15.75" customHeight="1">
      <c r="A1663" s="135">
        <v>15</v>
      </c>
      <c r="B1663" s="136">
        <v>67</v>
      </c>
      <c r="C1663" s="59">
        <v>20454.882280000002</v>
      </c>
    </row>
    <row r="1664" spans="1:3" ht="15.75" customHeight="1">
      <c r="A1664" s="135">
        <v>15</v>
      </c>
      <c r="B1664" s="136">
        <v>68</v>
      </c>
      <c r="C1664" s="59">
        <v>20454.882280000002</v>
      </c>
    </row>
    <row r="1665" spans="1:3" ht="15.75" customHeight="1">
      <c r="A1665" s="135">
        <v>15</v>
      </c>
      <c r="B1665" s="136">
        <v>69</v>
      </c>
      <c r="C1665" s="59">
        <v>20454.882280000002</v>
      </c>
    </row>
    <row r="1666" spans="1:3" ht="15.75" customHeight="1">
      <c r="A1666" s="135">
        <v>15</v>
      </c>
      <c r="B1666" s="136">
        <v>70</v>
      </c>
      <c r="C1666" s="59">
        <v>19248.538929999999</v>
      </c>
    </row>
    <row r="1667" spans="1:3" ht="15.75" customHeight="1">
      <c r="A1667" s="135">
        <v>15</v>
      </c>
      <c r="B1667" s="136">
        <v>71</v>
      </c>
      <c r="C1667" s="59">
        <v>19248.538929999999</v>
      </c>
    </row>
    <row r="1668" spans="1:3" ht="15.75" customHeight="1">
      <c r="A1668" s="135">
        <v>15</v>
      </c>
      <c r="B1668" s="136">
        <v>72</v>
      </c>
      <c r="C1668" s="59">
        <v>19248.538929999999</v>
      </c>
    </row>
    <row r="1669" spans="1:3" ht="15.75" customHeight="1">
      <c r="A1669" s="135">
        <v>15</v>
      </c>
      <c r="B1669" s="136">
        <v>73</v>
      </c>
      <c r="C1669" s="59">
        <v>19248.538929999999</v>
      </c>
    </row>
    <row r="1670" spans="1:3" ht="15.75" customHeight="1">
      <c r="A1670" s="135">
        <v>15</v>
      </c>
      <c r="B1670" s="136">
        <v>74</v>
      </c>
      <c r="C1670" s="59">
        <v>19248.538929999999</v>
      </c>
    </row>
    <row r="1671" spans="1:3" ht="15.75" customHeight="1">
      <c r="A1671" s="135">
        <v>15</v>
      </c>
      <c r="B1671" s="136">
        <v>75</v>
      </c>
      <c r="C1671" s="59">
        <v>15111.176369999999</v>
      </c>
    </row>
    <row r="1672" spans="1:3" ht="15.75" customHeight="1">
      <c r="A1672" s="135">
        <v>15</v>
      </c>
      <c r="B1672" s="136">
        <v>76</v>
      </c>
      <c r="C1672" s="59">
        <v>15111.176369999999</v>
      </c>
    </row>
    <row r="1673" spans="1:3" ht="15.75" customHeight="1">
      <c r="A1673" s="135">
        <v>15</v>
      </c>
      <c r="B1673" s="136">
        <v>77</v>
      </c>
      <c r="C1673" s="59">
        <v>15111.176369999999</v>
      </c>
    </row>
    <row r="1674" spans="1:3" ht="15.75" customHeight="1">
      <c r="A1674" s="135">
        <v>15</v>
      </c>
      <c r="B1674" s="136">
        <v>78</v>
      </c>
      <c r="C1674" s="59">
        <v>15111.176369999999</v>
      </c>
    </row>
    <row r="1675" spans="1:3" ht="15.75" customHeight="1">
      <c r="A1675" s="135">
        <v>15</v>
      </c>
      <c r="B1675" s="136">
        <v>79</v>
      </c>
      <c r="C1675" s="59">
        <v>15111.176369999999</v>
      </c>
    </row>
    <row r="1676" spans="1:3" ht="15.75" customHeight="1">
      <c r="A1676" s="135">
        <v>15</v>
      </c>
      <c r="B1676" s="136">
        <v>80</v>
      </c>
      <c r="C1676" s="59">
        <v>13164.45227</v>
      </c>
    </row>
    <row r="1677" spans="1:3" ht="15.75" customHeight="1">
      <c r="A1677" s="135">
        <v>15</v>
      </c>
      <c r="B1677" s="136">
        <v>81</v>
      </c>
      <c r="C1677" s="59">
        <v>13164.45227</v>
      </c>
    </row>
    <row r="1678" spans="1:3" ht="15.75" customHeight="1">
      <c r="A1678" s="135">
        <v>15</v>
      </c>
      <c r="B1678" s="136">
        <v>82</v>
      </c>
      <c r="C1678" s="59">
        <v>13164.45227</v>
      </c>
    </row>
    <row r="1679" spans="1:3" ht="15.75" customHeight="1">
      <c r="A1679" s="135">
        <v>15</v>
      </c>
      <c r="B1679" s="136">
        <v>83</v>
      </c>
      <c r="C1679" s="59">
        <v>13164.45227</v>
      </c>
    </row>
    <row r="1680" spans="1:3" ht="15.75" customHeight="1">
      <c r="A1680" s="135">
        <v>15</v>
      </c>
      <c r="B1680" s="136">
        <v>84</v>
      </c>
      <c r="C1680" s="59">
        <v>13164.45227</v>
      </c>
    </row>
    <row r="1681" spans="1:3" ht="15.75" customHeight="1">
      <c r="A1681" s="135">
        <v>15</v>
      </c>
      <c r="B1681" s="136">
        <v>85</v>
      </c>
      <c r="C1681" s="59">
        <v>7830.6518349999997</v>
      </c>
    </row>
    <row r="1682" spans="1:3" ht="15.75" customHeight="1">
      <c r="A1682" s="135">
        <v>15</v>
      </c>
      <c r="B1682" s="136">
        <v>86</v>
      </c>
      <c r="C1682" s="59">
        <v>7830.6518349999997</v>
      </c>
    </row>
    <row r="1683" spans="1:3" ht="15.75" customHeight="1">
      <c r="A1683" s="135">
        <v>15</v>
      </c>
      <c r="B1683" s="136">
        <v>87</v>
      </c>
      <c r="C1683" s="59">
        <v>7830.6518349999997</v>
      </c>
    </row>
    <row r="1684" spans="1:3" ht="15.75" customHeight="1">
      <c r="A1684" s="135">
        <v>15</v>
      </c>
      <c r="B1684" s="136">
        <v>88</v>
      </c>
      <c r="C1684" s="59">
        <v>7830.6518349999997</v>
      </c>
    </row>
    <row r="1685" spans="1:3" ht="15.75" customHeight="1">
      <c r="A1685" s="135">
        <v>15</v>
      </c>
      <c r="B1685" s="136">
        <v>89</v>
      </c>
      <c r="C1685" s="59">
        <v>7830.6518349999997</v>
      </c>
    </row>
    <row r="1686" spans="1:3" ht="15.75" customHeight="1">
      <c r="A1686" s="135">
        <v>15</v>
      </c>
      <c r="B1686" s="136">
        <v>90</v>
      </c>
      <c r="C1686" s="59">
        <v>3674.792488</v>
      </c>
    </row>
    <row r="1687" spans="1:3" ht="15.75" customHeight="1">
      <c r="A1687" s="135">
        <v>15</v>
      </c>
      <c r="B1687" s="136">
        <v>91</v>
      </c>
      <c r="C1687" s="59">
        <v>3674.792488</v>
      </c>
    </row>
    <row r="1688" spans="1:3" ht="15.75" customHeight="1">
      <c r="A1688" s="135">
        <v>15</v>
      </c>
      <c r="B1688" s="136">
        <v>92</v>
      </c>
      <c r="C1688" s="59">
        <v>3674.792488</v>
      </c>
    </row>
    <row r="1689" spans="1:3" ht="15.75" customHeight="1">
      <c r="A1689" s="135">
        <v>15</v>
      </c>
      <c r="B1689" s="136">
        <v>93</v>
      </c>
      <c r="C1689" s="59">
        <v>3674.792488</v>
      </c>
    </row>
    <row r="1690" spans="1:3" ht="15.75" customHeight="1">
      <c r="A1690" s="135">
        <v>15</v>
      </c>
      <c r="B1690" s="136">
        <v>94</v>
      </c>
      <c r="C1690" s="59">
        <v>3674.792488</v>
      </c>
    </row>
    <row r="1691" spans="1:3" ht="15.75" customHeight="1">
      <c r="A1691" s="135">
        <v>15</v>
      </c>
      <c r="B1691" s="136">
        <v>95</v>
      </c>
      <c r="C1691" s="59">
        <v>1090.9396369999999</v>
      </c>
    </row>
    <row r="1692" spans="1:3" ht="15.75" customHeight="1">
      <c r="A1692" s="135">
        <v>15</v>
      </c>
      <c r="B1692" s="136">
        <v>96</v>
      </c>
      <c r="C1692" s="59">
        <v>1090.9396369999999</v>
      </c>
    </row>
    <row r="1693" spans="1:3" ht="15.75" customHeight="1">
      <c r="A1693" s="135">
        <v>15</v>
      </c>
      <c r="B1693" s="136">
        <v>97</v>
      </c>
      <c r="C1693" s="59">
        <v>1090.9396369999999</v>
      </c>
    </row>
    <row r="1694" spans="1:3" ht="15.75" customHeight="1">
      <c r="A1694" s="135">
        <v>15</v>
      </c>
      <c r="B1694" s="136">
        <v>98</v>
      </c>
      <c r="C1694" s="59">
        <v>1090.9396369999999</v>
      </c>
    </row>
    <row r="1695" spans="1:3" ht="15.75" customHeight="1">
      <c r="A1695" s="135">
        <v>15</v>
      </c>
      <c r="B1695" s="136">
        <v>99</v>
      </c>
      <c r="C1695" s="59">
        <v>1090.9396369999999</v>
      </c>
    </row>
    <row r="1696" spans="1:3" ht="15.75" customHeight="1">
      <c r="A1696" s="135">
        <v>15</v>
      </c>
      <c r="B1696" s="136">
        <v>100</v>
      </c>
      <c r="C1696" s="59">
        <v>46.22169306</v>
      </c>
    </row>
    <row r="1697" spans="1:3" ht="15.75" customHeight="1">
      <c r="A1697" s="135">
        <v>15</v>
      </c>
      <c r="B1697" s="136">
        <v>101</v>
      </c>
      <c r="C1697" s="59">
        <v>46.22169306</v>
      </c>
    </row>
    <row r="1698" spans="1:3" ht="15.75" customHeight="1">
      <c r="A1698" s="135">
        <v>15</v>
      </c>
      <c r="B1698" s="136">
        <v>102</v>
      </c>
      <c r="C1698" s="59">
        <v>46.22169306</v>
      </c>
    </row>
    <row r="1699" spans="1:3" ht="15.75" customHeight="1">
      <c r="A1699" s="135">
        <v>15</v>
      </c>
      <c r="B1699" s="136">
        <v>103</v>
      </c>
      <c r="C1699" s="59">
        <v>46.22169306</v>
      </c>
    </row>
    <row r="1700" spans="1:3" ht="15.75" customHeight="1">
      <c r="A1700" s="135">
        <v>15</v>
      </c>
      <c r="B1700" s="136">
        <v>104</v>
      </c>
      <c r="C1700" s="59">
        <v>46.22169306</v>
      </c>
    </row>
    <row r="1701" spans="1:3" ht="15.75" customHeight="1">
      <c r="A1701" s="135">
        <v>15</v>
      </c>
      <c r="B1701" s="136">
        <v>105</v>
      </c>
      <c r="C1701" s="59">
        <v>46.22169306</v>
      </c>
    </row>
    <row r="1702" spans="1:3" ht="15.75" customHeight="1">
      <c r="A1702" s="135">
        <v>15</v>
      </c>
      <c r="B1702" s="136">
        <v>107</v>
      </c>
      <c r="C1702" s="59">
        <v>46.22169306</v>
      </c>
    </row>
    <row r="1703" spans="1:3" ht="15.75" customHeight="1">
      <c r="A1703" s="135">
        <v>15</v>
      </c>
      <c r="B1703" s="136">
        <v>108</v>
      </c>
      <c r="C1703" s="59">
        <v>46.22169306</v>
      </c>
    </row>
    <row r="1704" spans="1:3" ht="15.75" customHeight="1">
      <c r="A1704" s="135">
        <v>15</v>
      </c>
      <c r="B1704" s="136">
        <v>109</v>
      </c>
      <c r="C1704" s="59">
        <v>46.22169306</v>
      </c>
    </row>
    <row r="1705" spans="1:3" ht="15.75" customHeight="1">
      <c r="A1705" s="135">
        <v>15</v>
      </c>
      <c r="B1705" s="136">
        <v>110</v>
      </c>
      <c r="C1705" s="59">
        <v>46.22169306</v>
      </c>
    </row>
    <row r="1706" spans="1:3" ht="15.75" customHeight="1">
      <c r="A1706" s="135">
        <v>16</v>
      </c>
      <c r="B1706" s="136">
        <v>0</v>
      </c>
      <c r="C1706" s="59">
        <v>41240.341180000003</v>
      </c>
    </row>
    <row r="1707" spans="1:3" ht="15.75" customHeight="1">
      <c r="A1707" s="135">
        <v>16</v>
      </c>
      <c r="B1707" s="136">
        <v>1</v>
      </c>
      <c r="C1707" s="59">
        <v>41240.341180000003</v>
      </c>
    </row>
    <row r="1708" spans="1:3" ht="15.75" customHeight="1">
      <c r="A1708" s="135">
        <v>16</v>
      </c>
      <c r="B1708" s="136">
        <v>2</v>
      </c>
      <c r="C1708" s="59">
        <v>41240.341180000003</v>
      </c>
    </row>
    <row r="1709" spans="1:3" ht="15.75" customHeight="1">
      <c r="A1709" s="135">
        <v>16</v>
      </c>
      <c r="B1709" s="136">
        <v>3</v>
      </c>
      <c r="C1709" s="59">
        <v>41240.341180000003</v>
      </c>
    </row>
    <row r="1710" spans="1:3" ht="15.75" customHeight="1">
      <c r="A1710" s="135">
        <v>16</v>
      </c>
      <c r="B1710" s="136">
        <v>4</v>
      </c>
      <c r="C1710" s="59">
        <v>41240.341180000003</v>
      </c>
    </row>
    <row r="1711" spans="1:3" ht="15.75" customHeight="1">
      <c r="A1711" s="135">
        <v>16</v>
      </c>
      <c r="B1711" s="136">
        <v>5</v>
      </c>
      <c r="C1711" s="59">
        <v>47099.318919999998</v>
      </c>
    </row>
    <row r="1712" spans="1:3" ht="15.75" customHeight="1">
      <c r="A1712" s="135">
        <v>16</v>
      </c>
      <c r="B1712" s="136">
        <v>6</v>
      </c>
      <c r="C1712" s="59">
        <v>47099.318919999998</v>
      </c>
    </row>
    <row r="1713" spans="1:3" ht="15.75" customHeight="1">
      <c r="A1713" s="135">
        <v>16</v>
      </c>
      <c r="B1713" s="136">
        <v>7</v>
      </c>
      <c r="C1713" s="59">
        <v>47099.318919999998</v>
      </c>
    </row>
    <row r="1714" spans="1:3" ht="15.75" customHeight="1">
      <c r="A1714" s="135">
        <v>16</v>
      </c>
      <c r="B1714" s="136">
        <v>8</v>
      </c>
      <c r="C1714" s="59">
        <v>47099.318919999998</v>
      </c>
    </row>
    <row r="1715" spans="1:3" ht="15.75" customHeight="1">
      <c r="A1715" s="135">
        <v>16</v>
      </c>
      <c r="B1715" s="136">
        <v>9</v>
      </c>
      <c r="C1715" s="59">
        <v>47099.318919999998</v>
      </c>
    </row>
    <row r="1716" spans="1:3" ht="15.75" customHeight="1">
      <c r="A1716" s="135">
        <v>16</v>
      </c>
      <c r="B1716" s="136">
        <v>10</v>
      </c>
      <c r="C1716" s="59">
        <v>49657.331510000004</v>
      </c>
    </row>
    <row r="1717" spans="1:3" ht="15.75" customHeight="1">
      <c r="A1717" s="135">
        <v>16</v>
      </c>
      <c r="B1717" s="136">
        <v>11</v>
      </c>
      <c r="C1717" s="59">
        <v>49657.331510000004</v>
      </c>
    </row>
    <row r="1718" spans="1:3" ht="15.75" customHeight="1">
      <c r="A1718" s="135">
        <v>16</v>
      </c>
      <c r="B1718" s="136">
        <v>12</v>
      </c>
      <c r="C1718" s="59">
        <v>49657.331510000004</v>
      </c>
    </row>
    <row r="1719" spans="1:3" ht="15.75" customHeight="1">
      <c r="A1719" s="135">
        <v>16</v>
      </c>
      <c r="B1719" s="136">
        <v>13</v>
      </c>
      <c r="C1719" s="59">
        <v>49657.331510000004</v>
      </c>
    </row>
    <row r="1720" spans="1:3" ht="15.75" customHeight="1">
      <c r="A1720" s="135">
        <v>16</v>
      </c>
      <c r="B1720" s="136">
        <v>14</v>
      </c>
      <c r="C1720" s="59">
        <v>49657.331510000004</v>
      </c>
    </row>
    <row r="1721" spans="1:3" ht="15.75" customHeight="1">
      <c r="A1721" s="135">
        <v>16</v>
      </c>
      <c r="B1721" s="136">
        <v>15</v>
      </c>
      <c r="C1721" s="59">
        <v>48298.836369999997</v>
      </c>
    </row>
    <row r="1722" spans="1:3" ht="15.75" customHeight="1">
      <c r="A1722" s="135">
        <v>16</v>
      </c>
      <c r="B1722" s="136">
        <v>16</v>
      </c>
      <c r="C1722" s="59">
        <v>48298.836369999997</v>
      </c>
    </row>
    <row r="1723" spans="1:3" ht="15.75" customHeight="1">
      <c r="A1723" s="135">
        <v>16</v>
      </c>
      <c r="B1723" s="136">
        <v>17</v>
      </c>
      <c r="C1723" s="59">
        <v>48298.836369999997</v>
      </c>
    </row>
    <row r="1724" spans="1:3" ht="15.75" customHeight="1">
      <c r="A1724" s="135">
        <v>16</v>
      </c>
      <c r="B1724" s="136">
        <v>18</v>
      </c>
      <c r="C1724" s="59">
        <v>48298.836369999997</v>
      </c>
    </row>
    <row r="1725" spans="1:3" ht="15.75" customHeight="1">
      <c r="A1725" s="135">
        <v>16</v>
      </c>
      <c r="B1725" s="136">
        <v>19</v>
      </c>
      <c r="C1725" s="59">
        <v>48298.836369999997</v>
      </c>
    </row>
    <row r="1726" spans="1:3" ht="15.75" customHeight="1">
      <c r="A1726" s="135">
        <v>16</v>
      </c>
      <c r="B1726" s="136">
        <v>20</v>
      </c>
      <c r="C1726" s="59">
        <v>49708.382700000002</v>
      </c>
    </row>
    <row r="1727" spans="1:3" ht="15.75" customHeight="1">
      <c r="A1727" s="135">
        <v>16</v>
      </c>
      <c r="B1727" s="136">
        <v>21</v>
      </c>
      <c r="C1727" s="59">
        <v>49708.382700000002</v>
      </c>
    </row>
    <row r="1728" spans="1:3" ht="15.75" customHeight="1">
      <c r="A1728" s="135">
        <v>16</v>
      </c>
      <c r="B1728" s="136">
        <v>22</v>
      </c>
      <c r="C1728" s="59">
        <v>49708.382700000002</v>
      </c>
    </row>
    <row r="1729" spans="1:3" ht="15.75" customHeight="1">
      <c r="A1729" s="135">
        <v>16</v>
      </c>
      <c r="B1729" s="136">
        <v>23</v>
      </c>
      <c r="C1729" s="59">
        <v>49708.382700000002</v>
      </c>
    </row>
    <row r="1730" spans="1:3" ht="15.75" customHeight="1">
      <c r="A1730" s="135">
        <v>16</v>
      </c>
      <c r="B1730" s="136">
        <v>24</v>
      </c>
      <c r="C1730" s="59">
        <v>49708.382700000002</v>
      </c>
    </row>
    <row r="1731" spans="1:3" ht="15.75" customHeight="1">
      <c r="A1731" s="135">
        <v>16</v>
      </c>
      <c r="B1731" s="136">
        <v>25</v>
      </c>
      <c r="C1731" s="59">
        <v>53485.876730000004</v>
      </c>
    </row>
    <row r="1732" spans="1:3" ht="15.75" customHeight="1">
      <c r="A1732" s="135">
        <v>16</v>
      </c>
      <c r="B1732" s="136">
        <v>26</v>
      </c>
      <c r="C1732" s="59">
        <v>53485.876730000004</v>
      </c>
    </row>
    <row r="1733" spans="1:3" ht="15.75" customHeight="1">
      <c r="A1733" s="135">
        <v>16</v>
      </c>
      <c r="B1733" s="136">
        <v>27</v>
      </c>
      <c r="C1733" s="59">
        <v>53485.876730000004</v>
      </c>
    </row>
    <row r="1734" spans="1:3" ht="15.75" customHeight="1">
      <c r="A1734" s="135">
        <v>16</v>
      </c>
      <c r="B1734" s="136">
        <v>28</v>
      </c>
      <c r="C1734" s="59">
        <v>53485.876730000004</v>
      </c>
    </row>
    <row r="1735" spans="1:3" ht="15.75" customHeight="1">
      <c r="A1735" s="135">
        <v>16</v>
      </c>
      <c r="B1735" s="136">
        <v>29</v>
      </c>
      <c r="C1735" s="59">
        <v>53485.876730000004</v>
      </c>
    </row>
    <row r="1736" spans="1:3" ht="15.75" customHeight="1">
      <c r="A1736" s="135">
        <v>16</v>
      </c>
      <c r="B1736" s="136">
        <v>30</v>
      </c>
      <c r="C1736" s="59">
        <v>57018.118909999997</v>
      </c>
    </row>
    <row r="1737" spans="1:3" ht="15.75" customHeight="1">
      <c r="A1737" s="135">
        <v>16</v>
      </c>
      <c r="B1737" s="136">
        <v>31</v>
      </c>
      <c r="C1737" s="59">
        <v>57018.118909999997</v>
      </c>
    </row>
    <row r="1738" spans="1:3" ht="15.75" customHeight="1">
      <c r="A1738" s="135">
        <v>16</v>
      </c>
      <c r="B1738" s="136">
        <v>32</v>
      </c>
      <c r="C1738" s="59">
        <v>57018.118909999997</v>
      </c>
    </row>
    <row r="1739" spans="1:3" ht="15.75" customHeight="1">
      <c r="A1739" s="135">
        <v>16</v>
      </c>
      <c r="B1739" s="136">
        <v>33</v>
      </c>
      <c r="C1739" s="59">
        <v>57018.118909999997</v>
      </c>
    </row>
    <row r="1740" spans="1:3" ht="15.75" customHeight="1">
      <c r="A1740" s="135">
        <v>16</v>
      </c>
      <c r="B1740" s="136">
        <v>34</v>
      </c>
      <c r="C1740" s="59">
        <v>57018.118909999997</v>
      </c>
    </row>
    <row r="1741" spans="1:3" ht="15.75" customHeight="1">
      <c r="A1741" s="135">
        <v>16</v>
      </c>
      <c r="B1741" s="136">
        <v>35</v>
      </c>
      <c r="C1741" s="59">
        <v>62416.098400000003</v>
      </c>
    </row>
    <row r="1742" spans="1:3" ht="15.75" customHeight="1">
      <c r="A1742" s="135">
        <v>16</v>
      </c>
      <c r="B1742" s="136">
        <v>36</v>
      </c>
      <c r="C1742" s="59">
        <v>62416.098400000003</v>
      </c>
    </row>
    <row r="1743" spans="1:3" ht="15.75" customHeight="1">
      <c r="A1743" s="135">
        <v>16</v>
      </c>
      <c r="B1743" s="136">
        <v>37</v>
      </c>
      <c r="C1743" s="59">
        <v>62416.098400000003</v>
      </c>
    </row>
    <row r="1744" spans="1:3" ht="15.75" customHeight="1">
      <c r="A1744" s="135">
        <v>16</v>
      </c>
      <c r="B1744" s="136">
        <v>38</v>
      </c>
      <c r="C1744" s="59">
        <v>62416.098400000003</v>
      </c>
    </row>
    <row r="1745" spans="1:3" ht="15.75" customHeight="1">
      <c r="A1745" s="135">
        <v>16</v>
      </c>
      <c r="B1745" s="136">
        <v>39</v>
      </c>
      <c r="C1745" s="59">
        <v>62416.098400000003</v>
      </c>
    </row>
    <row r="1746" spans="1:3" ht="15.75" customHeight="1">
      <c r="A1746" s="135">
        <v>16</v>
      </c>
      <c r="B1746" s="136">
        <v>40</v>
      </c>
      <c r="C1746" s="59">
        <v>72734.807809999998</v>
      </c>
    </row>
    <row r="1747" spans="1:3" ht="15.75" customHeight="1">
      <c r="A1747" s="135">
        <v>16</v>
      </c>
      <c r="B1747" s="136">
        <v>41</v>
      </c>
      <c r="C1747" s="59">
        <v>72734.807809999998</v>
      </c>
    </row>
    <row r="1748" spans="1:3" ht="15.75" customHeight="1">
      <c r="A1748" s="135">
        <v>16</v>
      </c>
      <c r="B1748" s="136">
        <v>42</v>
      </c>
      <c r="C1748" s="59">
        <v>72734.807809999998</v>
      </c>
    </row>
    <row r="1749" spans="1:3" ht="15.75" customHeight="1">
      <c r="A1749" s="135">
        <v>16</v>
      </c>
      <c r="B1749" s="136">
        <v>43</v>
      </c>
      <c r="C1749" s="59">
        <v>72734.807809999998</v>
      </c>
    </row>
    <row r="1750" spans="1:3" ht="15.75" customHeight="1">
      <c r="A1750" s="135">
        <v>16</v>
      </c>
      <c r="B1750" s="136">
        <v>44</v>
      </c>
      <c r="C1750" s="59">
        <v>72734.807809999998</v>
      </c>
    </row>
    <row r="1751" spans="1:3" ht="15.75" customHeight="1">
      <c r="A1751" s="135">
        <v>16</v>
      </c>
      <c r="B1751" s="136">
        <v>45</v>
      </c>
      <c r="C1751" s="59">
        <v>82432.103780000005</v>
      </c>
    </row>
    <row r="1752" spans="1:3" ht="15.75" customHeight="1">
      <c r="A1752" s="135">
        <v>16</v>
      </c>
      <c r="B1752" s="136">
        <v>46</v>
      </c>
      <c r="C1752" s="59">
        <v>82432.103780000005</v>
      </c>
    </row>
    <row r="1753" spans="1:3" ht="15.75" customHeight="1">
      <c r="A1753" s="135">
        <v>16</v>
      </c>
      <c r="B1753" s="136">
        <v>47</v>
      </c>
      <c r="C1753" s="59">
        <v>82432.103780000005</v>
      </c>
    </row>
    <row r="1754" spans="1:3" ht="15.75" customHeight="1">
      <c r="A1754" s="135">
        <v>16</v>
      </c>
      <c r="B1754" s="136">
        <v>48</v>
      </c>
      <c r="C1754" s="59">
        <v>82432.103780000005</v>
      </c>
    </row>
    <row r="1755" spans="1:3" ht="15.75" customHeight="1">
      <c r="A1755" s="135">
        <v>16</v>
      </c>
      <c r="B1755" s="136">
        <v>49</v>
      </c>
      <c r="C1755" s="59">
        <v>82432.103780000005</v>
      </c>
    </row>
    <row r="1756" spans="1:3" ht="15.75" customHeight="1">
      <c r="A1756" s="135">
        <v>16</v>
      </c>
      <c r="B1756" s="136">
        <v>50</v>
      </c>
      <c r="C1756" s="59">
        <v>82347.549840000007</v>
      </c>
    </row>
    <row r="1757" spans="1:3" ht="15.75" customHeight="1">
      <c r="A1757" s="135">
        <v>16</v>
      </c>
      <c r="B1757" s="136">
        <v>51</v>
      </c>
      <c r="C1757" s="59">
        <v>82347.549840000007</v>
      </c>
    </row>
    <row r="1758" spans="1:3" ht="15.75" customHeight="1">
      <c r="A1758" s="135">
        <v>16</v>
      </c>
      <c r="B1758" s="136">
        <v>52</v>
      </c>
      <c r="C1758" s="59">
        <v>82347.549840000007</v>
      </c>
    </row>
    <row r="1759" spans="1:3" ht="15.75" customHeight="1">
      <c r="A1759" s="135">
        <v>16</v>
      </c>
      <c r="B1759" s="136">
        <v>53</v>
      </c>
      <c r="C1759" s="59">
        <v>82347.549840000007</v>
      </c>
    </row>
    <row r="1760" spans="1:3" ht="15.75" customHeight="1">
      <c r="A1760" s="135">
        <v>16</v>
      </c>
      <c r="B1760" s="136">
        <v>54</v>
      </c>
      <c r="C1760" s="59">
        <v>82347.549840000007</v>
      </c>
    </row>
    <row r="1761" spans="1:3" ht="15.75" customHeight="1">
      <c r="A1761" s="135">
        <v>16</v>
      </c>
      <c r="B1761" s="136">
        <v>55</v>
      </c>
      <c r="C1761" s="59">
        <v>76654.363219999999</v>
      </c>
    </row>
    <row r="1762" spans="1:3" ht="15.75" customHeight="1">
      <c r="A1762" s="135">
        <v>16</v>
      </c>
      <c r="B1762" s="136">
        <v>56</v>
      </c>
      <c r="C1762" s="59">
        <v>76654.363219999999</v>
      </c>
    </row>
    <row r="1763" spans="1:3" ht="15.75" customHeight="1">
      <c r="A1763" s="135">
        <v>16</v>
      </c>
      <c r="B1763" s="136">
        <v>57</v>
      </c>
      <c r="C1763" s="59">
        <v>76654.363219999999</v>
      </c>
    </row>
    <row r="1764" spans="1:3" ht="15.75" customHeight="1">
      <c r="A1764" s="135">
        <v>16</v>
      </c>
      <c r="B1764" s="136">
        <v>58</v>
      </c>
      <c r="C1764" s="59">
        <v>76654.363219999999</v>
      </c>
    </row>
    <row r="1765" spans="1:3" ht="15.75" customHeight="1">
      <c r="A1765" s="135">
        <v>16</v>
      </c>
      <c r="B1765" s="136">
        <v>59</v>
      </c>
      <c r="C1765" s="59">
        <v>76654.363219999999</v>
      </c>
    </row>
    <row r="1766" spans="1:3" ht="15.75" customHeight="1">
      <c r="A1766" s="135">
        <v>16</v>
      </c>
      <c r="B1766" s="136">
        <v>60</v>
      </c>
      <c r="C1766" s="59">
        <v>64889.692260000003</v>
      </c>
    </row>
    <row r="1767" spans="1:3" ht="15.75" customHeight="1">
      <c r="A1767" s="135">
        <v>16</v>
      </c>
      <c r="B1767" s="136">
        <v>61</v>
      </c>
      <c r="C1767" s="59">
        <v>64889.692260000003</v>
      </c>
    </row>
    <row r="1768" spans="1:3" ht="15.75" customHeight="1">
      <c r="A1768" s="135">
        <v>16</v>
      </c>
      <c r="B1768" s="136">
        <v>62</v>
      </c>
      <c r="C1768" s="59">
        <v>64889.692260000003</v>
      </c>
    </row>
    <row r="1769" spans="1:3" ht="15.75" customHeight="1">
      <c r="A1769" s="135">
        <v>16</v>
      </c>
      <c r="B1769" s="136">
        <v>63</v>
      </c>
      <c r="C1769" s="59">
        <v>64889.692260000003</v>
      </c>
    </row>
    <row r="1770" spans="1:3" ht="15.75" customHeight="1">
      <c r="A1770" s="135">
        <v>16</v>
      </c>
      <c r="B1770" s="136">
        <v>64</v>
      </c>
      <c r="C1770" s="59">
        <v>64889.692260000003</v>
      </c>
    </row>
    <row r="1771" spans="1:3" ht="15.75" customHeight="1">
      <c r="A1771" s="135">
        <v>16</v>
      </c>
      <c r="B1771" s="136">
        <v>65</v>
      </c>
      <c r="C1771" s="59">
        <v>53755.480620000002</v>
      </c>
    </row>
    <row r="1772" spans="1:3" ht="15.75" customHeight="1">
      <c r="A1772" s="135">
        <v>16</v>
      </c>
      <c r="B1772" s="136">
        <v>66</v>
      </c>
      <c r="C1772" s="59">
        <v>53755.480620000002</v>
      </c>
    </row>
    <row r="1773" spans="1:3" ht="15.75" customHeight="1">
      <c r="A1773" s="135">
        <v>16</v>
      </c>
      <c r="B1773" s="136">
        <v>67</v>
      </c>
      <c r="C1773" s="59">
        <v>53755.480620000002</v>
      </c>
    </row>
    <row r="1774" spans="1:3" ht="15.75" customHeight="1">
      <c r="A1774" s="135">
        <v>16</v>
      </c>
      <c r="B1774" s="136">
        <v>68</v>
      </c>
      <c r="C1774" s="59">
        <v>53755.480620000002</v>
      </c>
    </row>
    <row r="1775" spans="1:3" ht="15.75" customHeight="1">
      <c r="A1775" s="135">
        <v>16</v>
      </c>
      <c r="B1775" s="136">
        <v>69</v>
      </c>
      <c r="C1775" s="59">
        <v>53755.480620000002</v>
      </c>
    </row>
    <row r="1776" spans="1:3" ht="15.75" customHeight="1">
      <c r="A1776" s="135">
        <v>16</v>
      </c>
      <c r="B1776" s="136">
        <v>70</v>
      </c>
      <c r="C1776" s="59">
        <v>50585.207349999997</v>
      </c>
    </row>
    <row r="1777" spans="1:3" ht="15.75" customHeight="1">
      <c r="A1777" s="135">
        <v>16</v>
      </c>
      <c r="B1777" s="136">
        <v>71</v>
      </c>
      <c r="C1777" s="59">
        <v>50585.207349999997</v>
      </c>
    </row>
    <row r="1778" spans="1:3" ht="15.75" customHeight="1">
      <c r="A1778" s="135">
        <v>16</v>
      </c>
      <c r="B1778" s="136">
        <v>72</v>
      </c>
      <c r="C1778" s="59">
        <v>50585.207349999997</v>
      </c>
    </row>
    <row r="1779" spans="1:3" ht="15.75" customHeight="1">
      <c r="A1779" s="135">
        <v>16</v>
      </c>
      <c r="B1779" s="136">
        <v>73</v>
      </c>
      <c r="C1779" s="59">
        <v>50585.207349999997</v>
      </c>
    </row>
    <row r="1780" spans="1:3" ht="15.75" customHeight="1">
      <c r="A1780" s="135">
        <v>16</v>
      </c>
      <c r="B1780" s="136">
        <v>74</v>
      </c>
      <c r="C1780" s="59">
        <v>50585.207349999997</v>
      </c>
    </row>
    <row r="1781" spans="1:3" ht="15.75" customHeight="1">
      <c r="A1781" s="135">
        <v>16</v>
      </c>
      <c r="B1781" s="136">
        <v>75</v>
      </c>
      <c r="C1781" s="59">
        <v>39712.208420000003</v>
      </c>
    </row>
    <row r="1782" spans="1:3" ht="15.75" customHeight="1">
      <c r="A1782" s="135">
        <v>16</v>
      </c>
      <c r="B1782" s="136">
        <v>76</v>
      </c>
      <c r="C1782" s="59">
        <v>39712.208420000003</v>
      </c>
    </row>
    <row r="1783" spans="1:3" ht="15.75" customHeight="1">
      <c r="A1783" s="135">
        <v>16</v>
      </c>
      <c r="B1783" s="136">
        <v>77</v>
      </c>
      <c r="C1783" s="59">
        <v>39712.208420000003</v>
      </c>
    </row>
    <row r="1784" spans="1:3" ht="15.75" customHeight="1">
      <c r="A1784" s="135">
        <v>16</v>
      </c>
      <c r="B1784" s="136">
        <v>78</v>
      </c>
      <c r="C1784" s="59">
        <v>39712.208420000003</v>
      </c>
    </row>
    <row r="1785" spans="1:3" ht="15.75" customHeight="1">
      <c r="A1785" s="135">
        <v>16</v>
      </c>
      <c r="B1785" s="136">
        <v>79</v>
      </c>
      <c r="C1785" s="59">
        <v>39712.208420000003</v>
      </c>
    </row>
    <row r="1786" spans="1:3" ht="15.75" customHeight="1">
      <c r="A1786" s="135">
        <v>16</v>
      </c>
      <c r="B1786" s="136">
        <v>80</v>
      </c>
      <c r="C1786" s="59">
        <v>34596.212740000003</v>
      </c>
    </row>
    <row r="1787" spans="1:3" ht="15.75" customHeight="1">
      <c r="A1787" s="135">
        <v>16</v>
      </c>
      <c r="B1787" s="136">
        <v>81</v>
      </c>
      <c r="C1787" s="59">
        <v>34596.212740000003</v>
      </c>
    </row>
    <row r="1788" spans="1:3" ht="15.75" customHeight="1">
      <c r="A1788" s="135">
        <v>16</v>
      </c>
      <c r="B1788" s="136">
        <v>82</v>
      </c>
      <c r="C1788" s="59">
        <v>34596.212740000003</v>
      </c>
    </row>
    <row r="1789" spans="1:3" ht="15.75" customHeight="1">
      <c r="A1789" s="135">
        <v>16</v>
      </c>
      <c r="B1789" s="136">
        <v>83</v>
      </c>
      <c r="C1789" s="59">
        <v>34596.212740000003</v>
      </c>
    </row>
    <row r="1790" spans="1:3" ht="15.75" customHeight="1">
      <c r="A1790" s="135">
        <v>16</v>
      </c>
      <c r="B1790" s="136">
        <v>84</v>
      </c>
      <c r="C1790" s="59">
        <v>34596.212740000003</v>
      </c>
    </row>
    <row r="1791" spans="1:3" ht="15.75" customHeight="1">
      <c r="A1791" s="135">
        <v>16</v>
      </c>
      <c r="B1791" s="136">
        <v>85</v>
      </c>
      <c r="C1791" s="59">
        <v>20578.972160000001</v>
      </c>
    </row>
    <row r="1792" spans="1:3" ht="15.75" customHeight="1">
      <c r="A1792" s="135">
        <v>16</v>
      </c>
      <c r="B1792" s="136">
        <v>86</v>
      </c>
      <c r="C1792" s="59">
        <v>20578.972160000001</v>
      </c>
    </row>
    <row r="1793" spans="1:3" ht="15.75" customHeight="1">
      <c r="A1793" s="135">
        <v>16</v>
      </c>
      <c r="B1793" s="136">
        <v>87</v>
      </c>
      <c r="C1793" s="59">
        <v>20578.972160000001</v>
      </c>
    </row>
    <row r="1794" spans="1:3" ht="15.75" customHeight="1">
      <c r="A1794" s="135">
        <v>16</v>
      </c>
      <c r="B1794" s="136">
        <v>88</v>
      </c>
      <c r="C1794" s="59">
        <v>20578.972160000001</v>
      </c>
    </row>
    <row r="1795" spans="1:3" ht="15.75" customHeight="1">
      <c r="A1795" s="135">
        <v>16</v>
      </c>
      <c r="B1795" s="136">
        <v>89</v>
      </c>
      <c r="C1795" s="59">
        <v>20578.972160000001</v>
      </c>
    </row>
    <row r="1796" spans="1:3" ht="15.75" customHeight="1">
      <c r="A1796" s="135">
        <v>16</v>
      </c>
      <c r="B1796" s="136">
        <v>90</v>
      </c>
      <c r="C1796" s="59">
        <v>9657.3636370000004</v>
      </c>
    </row>
    <row r="1797" spans="1:3" ht="15.75" customHeight="1">
      <c r="A1797" s="135">
        <v>16</v>
      </c>
      <c r="B1797" s="136">
        <v>91</v>
      </c>
      <c r="C1797" s="59">
        <v>9657.3636370000004</v>
      </c>
    </row>
    <row r="1798" spans="1:3" ht="15.75" customHeight="1">
      <c r="A1798" s="135">
        <v>16</v>
      </c>
      <c r="B1798" s="136">
        <v>92</v>
      </c>
      <c r="C1798" s="59">
        <v>9657.3636370000004</v>
      </c>
    </row>
    <row r="1799" spans="1:3" ht="15.75" customHeight="1">
      <c r="A1799" s="135">
        <v>16</v>
      </c>
      <c r="B1799" s="136">
        <v>93</v>
      </c>
      <c r="C1799" s="59">
        <v>9657.3636370000004</v>
      </c>
    </row>
    <row r="1800" spans="1:3" ht="15.75" customHeight="1">
      <c r="A1800" s="135">
        <v>16</v>
      </c>
      <c r="B1800" s="136">
        <v>94</v>
      </c>
      <c r="C1800" s="59">
        <v>9657.3636370000004</v>
      </c>
    </row>
    <row r="1801" spans="1:3" ht="15.75" customHeight="1">
      <c r="A1801" s="135">
        <v>16</v>
      </c>
      <c r="B1801" s="136">
        <v>95</v>
      </c>
      <c r="C1801" s="59">
        <v>2866.9920320000001</v>
      </c>
    </row>
    <row r="1802" spans="1:3" ht="15.75" customHeight="1">
      <c r="A1802" s="135">
        <v>16</v>
      </c>
      <c r="B1802" s="136">
        <v>96</v>
      </c>
      <c r="C1802" s="59">
        <v>2866.9920320000001</v>
      </c>
    </row>
    <row r="1803" spans="1:3" ht="15.75" customHeight="1">
      <c r="A1803" s="135">
        <v>16</v>
      </c>
      <c r="B1803" s="136">
        <v>97</v>
      </c>
      <c r="C1803" s="59">
        <v>2866.9920320000001</v>
      </c>
    </row>
    <row r="1804" spans="1:3" ht="15.75" customHeight="1">
      <c r="A1804" s="135">
        <v>16</v>
      </c>
      <c r="B1804" s="136">
        <v>98</v>
      </c>
      <c r="C1804" s="59">
        <v>2866.9920320000001</v>
      </c>
    </row>
    <row r="1805" spans="1:3" ht="15.75" customHeight="1">
      <c r="A1805" s="135">
        <v>16</v>
      </c>
      <c r="B1805" s="136">
        <v>99</v>
      </c>
      <c r="C1805" s="59">
        <v>2866.9920320000001</v>
      </c>
    </row>
    <row r="1806" spans="1:3" ht="15.75" customHeight="1">
      <c r="A1806" s="135">
        <v>16</v>
      </c>
      <c r="B1806" s="136">
        <v>100</v>
      </c>
      <c r="C1806" s="59">
        <v>121.47072230000001</v>
      </c>
    </row>
    <row r="1807" spans="1:3" ht="15.75" customHeight="1">
      <c r="A1807" s="135">
        <v>16</v>
      </c>
      <c r="B1807" s="136">
        <v>101</v>
      </c>
      <c r="C1807" s="59">
        <v>121.47072230000001</v>
      </c>
    </row>
    <row r="1808" spans="1:3" ht="15.75" customHeight="1">
      <c r="A1808" s="135">
        <v>16</v>
      </c>
      <c r="B1808" s="136">
        <v>102</v>
      </c>
      <c r="C1808" s="59">
        <v>121.47072230000001</v>
      </c>
    </row>
    <row r="1809" spans="1:3" ht="15.75" customHeight="1">
      <c r="A1809" s="135">
        <v>16</v>
      </c>
      <c r="B1809" s="136">
        <v>103</v>
      </c>
      <c r="C1809" s="59">
        <v>121.47072230000001</v>
      </c>
    </row>
    <row r="1810" spans="1:3" ht="15.75" customHeight="1">
      <c r="A1810" s="135">
        <v>16</v>
      </c>
      <c r="B1810" s="136">
        <v>104</v>
      </c>
      <c r="C1810" s="59">
        <v>121.47072230000001</v>
      </c>
    </row>
    <row r="1811" spans="1:3" ht="15.75" customHeight="1">
      <c r="A1811" s="135">
        <v>16</v>
      </c>
      <c r="B1811" s="136">
        <v>105</v>
      </c>
      <c r="C1811" s="59">
        <v>121.47072230000001</v>
      </c>
    </row>
    <row r="1812" spans="1:3" ht="15.75" customHeight="1">
      <c r="A1812" s="135">
        <v>16</v>
      </c>
      <c r="B1812" s="136">
        <v>109</v>
      </c>
      <c r="C1812" s="59">
        <v>121.47072230000001</v>
      </c>
    </row>
    <row r="1813" spans="1:3" ht="15.75" customHeight="1">
      <c r="A1813" s="135">
        <v>16</v>
      </c>
      <c r="B1813" s="136">
        <v>110</v>
      </c>
      <c r="C1813" s="59">
        <v>121.47072230000001</v>
      </c>
    </row>
    <row r="1814" spans="1:3" ht="15.75" customHeight="1">
      <c r="A1814" s="135">
        <v>17</v>
      </c>
      <c r="B1814" s="136">
        <v>0</v>
      </c>
      <c r="C1814" s="59">
        <v>9613.4765470000002</v>
      </c>
    </row>
    <row r="1815" spans="1:3" ht="15.75" customHeight="1">
      <c r="A1815" s="135">
        <v>17</v>
      </c>
      <c r="B1815" s="136">
        <v>1</v>
      </c>
      <c r="C1815" s="59">
        <v>9613.4765470000002</v>
      </c>
    </row>
    <row r="1816" spans="1:3" ht="15.75" customHeight="1">
      <c r="A1816" s="135">
        <v>17</v>
      </c>
      <c r="B1816" s="136">
        <v>2</v>
      </c>
      <c r="C1816" s="59">
        <v>9613.4765470000002</v>
      </c>
    </row>
    <row r="1817" spans="1:3" ht="15.75" customHeight="1">
      <c r="A1817" s="135">
        <v>17</v>
      </c>
      <c r="B1817" s="136">
        <v>3</v>
      </c>
      <c r="C1817" s="59">
        <v>9613.4765470000002</v>
      </c>
    </row>
    <row r="1818" spans="1:3" ht="15.75" customHeight="1">
      <c r="A1818" s="135">
        <v>17</v>
      </c>
      <c r="B1818" s="136">
        <v>4</v>
      </c>
      <c r="C1818" s="59">
        <v>9613.4765470000002</v>
      </c>
    </row>
    <row r="1819" spans="1:3" ht="15.75" customHeight="1">
      <c r="A1819" s="135">
        <v>17</v>
      </c>
      <c r="B1819" s="136">
        <v>5</v>
      </c>
      <c r="C1819" s="59">
        <v>10979.25441</v>
      </c>
    </row>
    <row r="1820" spans="1:3" ht="15.75" customHeight="1">
      <c r="A1820" s="135">
        <v>17</v>
      </c>
      <c r="B1820" s="136">
        <v>6</v>
      </c>
      <c r="C1820" s="59">
        <v>10979.25441</v>
      </c>
    </row>
    <row r="1821" spans="1:3" ht="15.75" customHeight="1">
      <c r="A1821" s="135">
        <v>17</v>
      </c>
      <c r="B1821" s="136">
        <v>7</v>
      </c>
      <c r="C1821" s="59">
        <v>10979.25441</v>
      </c>
    </row>
    <row r="1822" spans="1:3" ht="15.75" customHeight="1">
      <c r="A1822" s="135">
        <v>17</v>
      </c>
      <c r="B1822" s="136">
        <v>8</v>
      </c>
      <c r="C1822" s="59">
        <v>10979.25441</v>
      </c>
    </row>
    <row r="1823" spans="1:3" ht="15.75" customHeight="1">
      <c r="A1823" s="135">
        <v>17</v>
      </c>
      <c r="B1823" s="136">
        <v>9</v>
      </c>
      <c r="C1823" s="59">
        <v>10979.25441</v>
      </c>
    </row>
    <row r="1824" spans="1:3" ht="15.75" customHeight="1">
      <c r="A1824" s="135">
        <v>17</v>
      </c>
      <c r="B1824" s="136">
        <v>10</v>
      </c>
      <c r="C1824" s="59">
        <v>11575.54904</v>
      </c>
    </row>
    <row r="1825" spans="1:3" ht="15.75" customHeight="1">
      <c r="A1825" s="135">
        <v>17</v>
      </c>
      <c r="B1825" s="136">
        <v>11</v>
      </c>
      <c r="C1825" s="59">
        <v>11575.54904</v>
      </c>
    </row>
    <row r="1826" spans="1:3" ht="15.75" customHeight="1">
      <c r="A1826" s="135">
        <v>17</v>
      </c>
      <c r="B1826" s="136">
        <v>12</v>
      </c>
      <c r="C1826" s="59">
        <v>11575.54904</v>
      </c>
    </row>
    <row r="1827" spans="1:3" ht="15.75" customHeight="1">
      <c r="A1827" s="135">
        <v>17</v>
      </c>
      <c r="B1827" s="136">
        <v>13</v>
      </c>
      <c r="C1827" s="59">
        <v>11575.54904</v>
      </c>
    </row>
    <row r="1828" spans="1:3" ht="15.75" customHeight="1">
      <c r="A1828" s="135">
        <v>17</v>
      </c>
      <c r="B1828" s="136">
        <v>14</v>
      </c>
      <c r="C1828" s="59">
        <v>11575.54904</v>
      </c>
    </row>
    <row r="1829" spans="1:3" ht="15.75" customHeight="1">
      <c r="A1829" s="135">
        <v>17</v>
      </c>
      <c r="B1829" s="136">
        <v>15</v>
      </c>
      <c r="C1829" s="59">
        <v>10214.74171</v>
      </c>
    </row>
    <row r="1830" spans="1:3" ht="15.75" customHeight="1">
      <c r="A1830" s="135">
        <v>17</v>
      </c>
      <c r="B1830" s="136">
        <v>16</v>
      </c>
      <c r="C1830" s="59">
        <v>10214.74171</v>
      </c>
    </row>
    <row r="1831" spans="1:3" ht="15.75" customHeight="1">
      <c r="A1831" s="135">
        <v>17</v>
      </c>
      <c r="B1831" s="136">
        <v>17</v>
      </c>
      <c r="C1831" s="59">
        <v>10214.74171</v>
      </c>
    </row>
    <row r="1832" spans="1:3" ht="15.75" customHeight="1">
      <c r="A1832" s="135">
        <v>17</v>
      </c>
      <c r="B1832" s="136">
        <v>18</v>
      </c>
      <c r="C1832" s="59">
        <v>10214.74171</v>
      </c>
    </row>
    <row r="1833" spans="1:3" ht="15.75" customHeight="1">
      <c r="A1833" s="135">
        <v>17</v>
      </c>
      <c r="B1833" s="136">
        <v>19</v>
      </c>
      <c r="C1833" s="59">
        <v>10214.74171</v>
      </c>
    </row>
    <row r="1834" spans="1:3" ht="15.75" customHeight="1">
      <c r="A1834" s="135">
        <v>17</v>
      </c>
      <c r="B1834" s="136">
        <v>20</v>
      </c>
      <c r="C1834" s="59">
        <v>10512.84727</v>
      </c>
    </row>
    <row r="1835" spans="1:3" ht="15.75" customHeight="1">
      <c r="A1835" s="135">
        <v>17</v>
      </c>
      <c r="B1835" s="136">
        <v>21</v>
      </c>
      <c r="C1835" s="59">
        <v>10512.84727</v>
      </c>
    </row>
    <row r="1836" spans="1:3" ht="15.75" customHeight="1">
      <c r="A1836" s="135">
        <v>17</v>
      </c>
      <c r="B1836" s="136">
        <v>22</v>
      </c>
      <c r="C1836" s="59">
        <v>10512.84727</v>
      </c>
    </row>
    <row r="1837" spans="1:3" ht="15.75" customHeight="1">
      <c r="A1837" s="135">
        <v>17</v>
      </c>
      <c r="B1837" s="136">
        <v>23</v>
      </c>
      <c r="C1837" s="59">
        <v>10512.84727</v>
      </c>
    </row>
    <row r="1838" spans="1:3" ht="15.75" customHeight="1">
      <c r="A1838" s="135">
        <v>17</v>
      </c>
      <c r="B1838" s="136">
        <v>24</v>
      </c>
      <c r="C1838" s="59">
        <v>10512.84727</v>
      </c>
    </row>
    <row r="1839" spans="1:3" ht="15.75" customHeight="1">
      <c r="A1839" s="135">
        <v>17</v>
      </c>
      <c r="B1839" s="136">
        <v>25</v>
      </c>
      <c r="C1839" s="59">
        <v>11311.751109999999</v>
      </c>
    </row>
    <row r="1840" spans="1:3" ht="15.75" customHeight="1">
      <c r="A1840" s="135">
        <v>17</v>
      </c>
      <c r="B1840" s="136">
        <v>26</v>
      </c>
      <c r="C1840" s="59">
        <v>11311.751109999999</v>
      </c>
    </row>
    <row r="1841" spans="1:3" ht="15.75" customHeight="1">
      <c r="A1841" s="135">
        <v>17</v>
      </c>
      <c r="B1841" s="136">
        <v>27</v>
      </c>
      <c r="C1841" s="59">
        <v>11311.751109999999</v>
      </c>
    </row>
    <row r="1842" spans="1:3" ht="15.75" customHeight="1">
      <c r="A1842" s="135">
        <v>17</v>
      </c>
      <c r="B1842" s="136">
        <v>28</v>
      </c>
      <c r="C1842" s="59">
        <v>11311.751109999999</v>
      </c>
    </row>
    <row r="1843" spans="1:3" ht="15.75" customHeight="1">
      <c r="A1843" s="135">
        <v>17</v>
      </c>
      <c r="B1843" s="136">
        <v>29</v>
      </c>
      <c r="C1843" s="59">
        <v>11311.751109999999</v>
      </c>
    </row>
    <row r="1844" spans="1:3" ht="15.75" customHeight="1">
      <c r="A1844" s="135">
        <v>17</v>
      </c>
      <c r="B1844" s="136">
        <v>30</v>
      </c>
      <c r="C1844" s="59">
        <v>12058.786529999999</v>
      </c>
    </row>
    <row r="1845" spans="1:3" ht="15.75" customHeight="1">
      <c r="A1845" s="135">
        <v>17</v>
      </c>
      <c r="B1845" s="136">
        <v>31</v>
      </c>
      <c r="C1845" s="59">
        <v>12058.786529999999</v>
      </c>
    </row>
    <row r="1846" spans="1:3" ht="15.75" customHeight="1">
      <c r="A1846" s="135">
        <v>17</v>
      </c>
      <c r="B1846" s="136">
        <v>32</v>
      </c>
      <c r="C1846" s="59">
        <v>12058.786529999999</v>
      </c>
    </row>
    <row r="1847" spans="1:3" ht="15.75" customHeight="1">
      <c r="A1847" s="135">
        <v>17</v>
      </c>
      <c r="B1847" s="136">
        <v>33</v>
      </c>
      <c r="C1847" s="59">
        <v>12058.786529999999</v>
      </c>
    </row>
    <row r="1848" spans="1:3" ht="15.75" customHeight="1">
      <c r="A1848" s="135">
        <v>17</v>
      </c>
      <c r="B1848" s="136">
        <v>34</v>
      </c>
      <c r="C1848" s="59">
        <v>12058.786529999999</v>
      </c>
    </row>
    <row r="1849" spans="1:3" ht="15.75" customHeight="1">
      <c r="A1849" s="135">
        <v>17</v>
      </c>
      <c r="B1849" s="136">
        <v>35</v>
      </c>
      <c r="C1849" s="59">
        <v>13200.40754</v>
      </c>
    </row>
    <row r="1850" spans="1:3" ht="15.75" customHeight="1">
      <c r="A1850" s="135">
        <v>17</v>
      </c>
      <c r="B1850" s="136">
        <v>36</v>
      </c>
      <c r="C1850" s="59">
        <v>13200.40754</v>
      </c>
    </row>
    <row r="1851" spans="1:3" ht="15.75" customHeight="1">
      <c r="A1851" s="135">
        <v>17</v>
      </c>
      <c r="B1851" s="136">
        <v>37</v>
      </c>
      <c r="C1851" s="59">
        <v>13200.40754</v>
      </c>
    </row>
    <row r="1852" spans="1:3" ht="15.75" customHeight="1">
      <c r="A1852" s="135">
        <v>17</v>
      </c>
      <c r="B1852" s="136">
        <v>38</v>
      </c>
      <c r="C1852" s="59">
        <v>13200.40754</v>
      </c>
    </row>
    <row r="1853" spans="1:3" ht="15.75" customHeight="1">
      <c r="A1853" s="135">
        <v>17</v>
      </c>
      <c r="B1853" s="136">
        <v>39</v>
      </c>
      <c r="C1853" s="59">
        <v>13200.40754</v>
      </c>
    </row>
    <row r="1854" spans="1:3" ht="15.75" customHeight="1">
      <c r="A1854" s="135">
        <v>17</v>
      </c>
      <c r="B1854" s="136">
        <v>40</v>
      </c>
      <c r="C1854" s="59">
        <v>15382.715840000001</v>
      </c>
    </row>
    <row r="1855" spans="1:3" ht="15.75" customHeight="1">
      <c r="A1855" s="135">
        <v>17</v>
      </c>
      <c r="B1855" s="136">
        <v>41</v>
      </c>
      <c r="C1855" s="59">
        <v>15382.715840000001</v>
      </c>
    </row>
    <row r="1856" spans="1:3" ht="15.75" customHeight="1">
      <c r="A1856" s="135">
        <v>17</v>
      </c>
      <c r="B1856" s="136">
        <v>42</v>
      </c>
      <c r="C1856" s="59">
        <v>15382.715840000001</v>
      </c>
    </row>
    <row r="1857" spans="1:3" ht="15.75" customHeight="1">
      <c r="A1857" s="135">
        <v>17</v>
      </c>
      <c r="B1857" s="136">
        <v>43</v>
      </c>
      <c r="C1857" s="59">
        <v>15382.715840000001</v>
      </c>
    </row>
    <row r="1858" spans="1:3" ht="15.75" customHeight="1">
      <c r="A1858" s="135">
        <v>17</v>
      </c>
      <c r="B1858" s="136">
        <v>44</v>
      </c>
      <c r="C1858" s="59">
        <v>15382.715840000001</v>
      </c>
    </row>
    <row r="1859" spans="1:3" ht="15.75" customHeight="1">
      <c r="A1859" s="135">
        <v>17</v>
      </c>
      <c r="B1859" s="136">
        <v>45</v>
      </c>
      <c r="C1859" s="59">
        <v>17433.601139999999</v>
      </c>
    </row>
    <row r="1860" spans="1:3" ht="15.75" customHeight="1">
      <c r="A1860" s="135">
        <v>17</v>
      </c>
      <c r="B1860" s="136">
        <v>46</v>
      </c>
      <c r="C1860" s="59">
        <v>17433.601139999999</v>
      </c>
    </row>
    <row r="1861" spans="1:3" ht="15.75" customHeight="1">
      <c r="A1861" s="135">
        <v>17</v>
      </c>
      <c r="B1861" s="136">
        <v>47</v>
      </c>
      <c r="C1861" s="59">
        <v>17433.601139999999</v>
      </c>
    </row>
    <row r="1862" spans="1:3" ht="15.75" customHeight="1">
      <c r="A1862" s="135">
        <v>17</v>
      </c>
      <c r="B1862" s="136">
        <v>48</v>
      </c>
      <c r="C1862" s="59">
        <v>17433.601139999999</v>
      </c>
    </row>
    <row r="1863" spans="1:3" ht="15.75" customHeight="1">
      <c r="A1863" s="135">
        <v>17</v>
      </c>
      <c r="B1863" s="136">
        <v>49</v>
      </c>
      <c r="C1863" s="59">
        <v>17433.601139999999</v>
      </c>
    </row>
    <row r="1864" spans="1:3" ht="15.75" customHeight="1">
      <c r="A1864" s="135">
        <v>17</v>
      </c>
      <c r="B1864" s="136">
        <v>50</v>
      </c>
      <c r="C1864" s="59">
        <v>17415.718789999999</v>
      </c>
    </row>
    <row r="1865" spans="1:3" ht="15.75" customHeight="1">
      <c r="A1865" s="135">
        <v>17</v>
      </c>
      <c r="B1865" s="136">
        <v>51</v>
      </c>
      <c r="C1865" s="59">
        <v>17415.718789999999</v>
      </c>
    </row>
    <row r="1866" spans="1:3" ht="15.75" customHeight="1">
      <c r="A1866" s="135">
        <v>17</v>
      </c>
      <c r="B1866" s="136">
        <v>52</v>
      </c>
      <c r="C1866" s="59">
        <v>17415.718789999999</v>
      </c>
    </row>
    <row r="1867" spans="1:3" ht="15.75" customHeight="1">
      <c r="A1867" s="135">
        <v>17</v>
      </c>
      <c r="B1867" s="136">
        <v>53</v>
      </c>
      <c r="C1867" s="59">
        <v>17415.718789999999</v>
      </c>
    </row>
    <row r="1868" spans="1:3" ht="15.75" customHeight="1">
      <c r="A1868" s="135">
        <v>17</v>
      </c>
      <c r="B1868" s="136">
        <v>54</v>
      </c>
      <c r="C1868" s="59">
        <v>17415.718789999999</v>
      </c>
    </row>
    <row r="1869" spans="1:3" ht="15.75" customHeight="1">
      <c r="A1869" s="135">
        <v>17</v>
      </c>
      <c r="B1869" s="136">
        <v>55</v>
      </c>
      <c r="C1869" s="59">
        <v>16211.6643</v>
      </c>
    </row>
    <row r="1870" spans="1:3" ht="15.75" customHeight="1">
      <c r="A1870" s="135">
        <v>17</v>
      </c>
      <c r="B1870" s="136">
        <v>56</v>
      </c>
      <c r="C1870" s="59">
        <v>16211.6643</v>
      </c>
    </row>
    <row r="1871" spans="1:3" ht="15.75" customHeight="1">
      <c r="A1871" s="135">
        <v>17</v>
      </c>
      <c r="B1871" s="136">
        <v>57</v>
      </c>
      <c r="C1871" s="59">
        <v>16211.6643</v>
      </c>
    </row>
    <row r="1872" spans="1:3" ht="15.75" customHeight="1">
      <c r="A1872" s="135">
        <v>17</v>
      </c>
      <c r="B1872" s="136">
        <v>58</v>
      </c>
      <c r="C1872" s="59">
        <v>16211.6643</v>
      </c>
    </row>
    <row r="1873" spans="1:3" ht="15.75" customHeight="1">
      <c r="A1873" s="135">
        <v>17</v>
      </c>
      <c r="B1873" s="136">
        <v>59</v>
      </c>
      <c r="C1873" s="59">
        <v>16211.6643</v>
      </c>
    </row>
    <row r="1874" spans="1:3" ht="15.75" customHeight="1">
      <c r="A1874" s="135">
        <v>17</v>
      </c>
      <c r="B1874" s="136">
        <v>60</v>
      </c>
      <c r="C1874" s="59">
        <v>13723.54897</v>
      </c>
    </row>
    <row r="1875" spans="1:3" ht="15.75" customHeight="1">
      <c r="A1875" s="135">
        <v>17</v>
      </c>
      <c r="B1875" s="136">
        <v>61</v>
      </c>
      <c r="C1875" s="59">
        <v>13723.54897</v>
      </c>
    </row>
    <row r="1876" spans="1:3" ht="15.75" customHeight="1">
      <c r="A1876" s="135">
        <v>17</v>
      </c>
      <c r="B1876" s="136">
        <v>62</v>
      </c>
      <c r="C1876" s="59">
        <v>13723.54897</v>
      </c>
    </row>
    <row r="1877" spans="1:3" ht="15.75" customHeight="1">
      <c r="A1877" s="135">
        <v>17</v>
      </c>
      <c r="B1877" s="136">
        <v>63</v>
      </c>
      <c r="C1877" s="59">
        <v>13723.54897</v>
      </c>
    </row>
    <row r="1878" spans="1:3" ht="15.75" customHeight="1">
      <c r="A1878" s="135">
        <v>17</v>
      </c>
      <c r="B1878" s="136">
        <v>64</v>
      </c>
      <c r="C1878" s="59">
        <v>13723.54897</v>
      </c>
    </row>
    <row r="1879" spans="1:3" ht="15.75" customHeight="1">
      <c r="A1879" s="135">
        <v>17</v>
      </c>
      <c r="B1879" s="136">
        <v>65</v>
      </c>
      <c r="C1879" s="59">
        <v>11310.8768</v>
      </c>
    </row>
    <row r="1880" spans="1:3" ht="15.75" customHeight="1">
      <c r="A1880" s="135">
        <v>17</v>
      </c>
      <c r="B1880" s="136">
        <v>66</v>
      </c>
      <c r="C1880" s="59">
        <v>11310.8768</v>
      </c>
    </row>
    <row r="1881" spans="1:3" ht="15.75" customHeight="1">
      <c r="A1881" s="135">
        <v>17</v>
      </c>
      <c r="B1881" s="136">
        <v>67</v>
      </c>
      <c r="C1881" s="59">
        <v>11310.8768</v>
      </c>
    </row>
    <row r="1882" spans="1:3" ht="15.75" customHeight="1">
      <c r="A1882" s="135">
        <v>17</v>
      </c>
      <c r="B1882" s="136">
        <v>68</v>
      </c>
      <c r="C1882" s="59">
        <v>11310.8768</v>
      </c>
    </row>
    <row r="1883" spans="1:3" ht="15.75" customHeight="1">
      <c r="A1883" s="135">
        <v>17</v>
      </c>
      <c r="B1883" s="136">
        <v>69</v>
      </c>
      <c r="C1883" s="59">
        <v>11310.8768</v>
      </c>
    </row>
    <row r="1884" spans="1:3" ht="15.75" customHeight="1">
      <c r="A1884" s="135">
        <v>17</v>
      </c>
      <c r="B1884" s="136">
        <v>70</v>
      </c>
      <c r="C1884" s="59">
        <v>10643.80863</v>
      </c>
    </row>
    <row r="1885" spans="1:3" ht="15.75" customHeight="1">
      <c r="A1885" s="135">
        <v>17</v>
      </c>
      <c r="B1885" s="136">
        <v>71</v>
      </c>
      <c r="C1885" s="59">
        <v>10643.80863</v>
      </c>
    </row>
    <row r="1886" spans="1:3" ht="15.75" customHeight="1">
      <c r="A1886" s="135">
        <v>17</v>
      </c>
      <c r="B1886" s="136">
        <v>72</v>
      </c>
      <c r="C1886" s="59">
        <v>10643.80863</v>
      </c>
    </row>
    <row r="1887" spans="1:3" ht="15.75" customHeight="1">
      <c r="A1887" s="135">
        <v>17</v>
      </c>
      <c r="B1887" s="136">
        <v>73</v>
      </c>
      <c r="C1887" s="59">
        <v>10643.80863</v>
      </c>
    </row>
    <row r="1888" spans="1:3" ht="15.75" customHeight="1">
      <c r="A1888" s="135">
        <v>17</v>
      </c>
      <c r="B1888" s="136">
        <v>74</v>
      </c>
      <c r="C1888" s="59">
        <v>10643.80863</v>
      </c>
    </row>
    <row r="1889" spans="1:3" ht="15.75" customHeight="1">
      <c r="A1889" s="135">
        <v>17</v>
      </c>
      <c r="B1889" s="136">
        <v>75</v>
      </c>
      <c r="C1889" s="59">
        <v>8355.9832760000008</v>
      </c>
    </row>
    <row r="1890" spans="1:3" ht="15.75" customHeight="1">
      <c r="A1890" s="135">
        <v>17</v>
      </c>
      <c r="B1890" s="136">
        <v>76</v>
      </c>
      <c r="C1890" s="59">
        <v>8355.9832760000008</v>
      </c>
    </row>
    <row r="1891" spans="1:3" ht="15.75" customHeight="1">
      <c r="A1891" s="135">
        <v>17</v>
      </c>
      <c r="B1891" s="136">
        <v>77</v>
      </c>
      <c r="C1891" s="59">
        <v>8355.9832760000008</v>
      </c>
    </row>
    <row r="1892" spans="1:3" ht="15.75" customHeight="1">
      <c r="A1892" s="135">
        <v>17</v>
      </c>
      <c r="B1892" s="136">
        <v>78</v>
      </c>
      <c r="C1892" s="59">
        <v>8355.9832760000008</v>
      </c>
    </row>
    <row r="1893" spans="1:3" ht="15.75" customHeight="1">
      <c r="A1893" s="135">
        <v>17</v>
      </c>
      <c r="B1893" s="136">
        <v>79</v>
      </c>
      <c r="C1893" s="59">
        <v>8355.9832760000008</v>
      </c>
    </row>
    <row r="1894" spans="1:3" ht="15.75" customHeight="1">
      <c r="A1894" s="135">
        <v>17</v>
      </c>
      <c r="B1894" s="136">
        <v>80</v>
      </c>
      <c r="C1894" s="59">
        <v>7279.5089120000002</v>
      </c>
    </row>
    <row r="1895" spans="1:3" ht="15.75" customHeight="1">
      <c r="A1895" s="135">
        <v>17</v>
      </c>
      <c r="B1895" s="136">
        <v>81</v>
      </c>
      <c r="C1895" s="59">
        <v>7279.5089120000002</v>
      </c>
    </row>
    <row r="1896" spans="1:3" ht="15.75" customHeight="1">
      <c r="A1896" s="135">
        <v>17</v>
      </c>
      <c r="B1896" s="136">
        <v>82</v>
      </c>
      <c r="C1896" s="59">
        <v>7279.5089120000002</v>
      </c>
    </row>
    <row r="1897" spans="1:3" ht="15.75" customHeight="1">
      <c r="A1897" s="135">
        <v>17</v>
      </c>
      <c r="B1897" s="136">
        <v>83</v>
      </c>
      <c r="C1897" s="59">
        <v>7279.5089120000002</v>
      </c>
    </row>
    <row r="1898" spans="1:3" ht="15.75" customHeight="1">
      <c r="A1898" s="135">
        <v>17</v>
      </c>
      <c r="B1898" s="136">
        <v>84</v>
      </c>
      <c r="C1898" s="59">
        <v>7279.5089120000002</v>
      </c>
    </row>
    <row r="1899" spans="1:3" ht="15.75" customHeight="1">
      <c r="A1899" s="135">
        <v>17</v>
      </c>
      <c r="B1899" s="136">
        <v>85</v>
      </c>
      <c r="C1899" s="59">
        <v>4330.0927860000002</v>
      </c>
    </row>
    <row r="1900" spans="1:3" ht="15.75" customHeight="1">
      <c r="A1900" s="135">
        <v>17</v>
      </c>
      <c r="B1900" s="136">
        <v>86</v>
      </c>
      <c r="C1900" s="59">
        <v>4330.0927860000002</v>
      </c>
    </row>
    <row r="1901" spans="1:3" ht="15.75" customHeight="1">
      <c r="A1901" s="135">
        <v>17</v>
      </c>
      <c r="B1901" s="136">
        <v>87</v>
      </c>
      <c r="C1901" s="59">
        <v>4330.0927860000002</v>
      </c>
    </row>
    <row r="1902" spans="1:3" ht="15.75" customHeight="1">
      <c r="A1902" s="135">
        <v>17</v>
      </c>
      <c r="B1902" s="136">
        <v>88</v>
      </c>
      <c r="C1902" s="59">
        <v>4330.0927860000002</v>
      </c>
    </row>
    <row r="1903" spans="1:3" ht="15.75" customHeight="1">
      <c r="A1903" s="135">
        <v>17</v>
      </c>
      <c r="B1903" s="136">
        <v>89</v>
      </c>
      <c r="C1903" s="59">
        <v>4330.0927860000002</v>
      </c>
    </row>
    <row r="1904" spans="1:3" ht="15.75" customHeight="1">
      <c r="A1904" s="135">
        <v>17</v>
      </c>
      <c r="B1904" s="136">
        <v>90</v>
      </c>
      <c r="C1904" s="59">
        <v>2032.039321</v>
      </c>
    </row>
    <row r="1905" spans="1:3" ht="15.75" customHeight="1">
      <c r="A1905" s="135">
        <v>17</v>
      </c>
      <c r="B1905" s="136">
        <v>91</v>
      </c>
      <c r="C1905" s="59">
        <v>2032.039321</v>
      </c>
    </row>
    <row r="1906" spans="1:3" ht="15.75" customHeight="1">
      <c r="A1906" s="135">
        <v>17</v>
      </c>
      <c r="B1906" s="136">
        <v>92</v>
      </c>
      <c r="C1906" s="59">
        <v>2032.039321</v>
      </c>
    </row>
    <row r="1907" spans="1:3" ht="15.75" customHeight="1">
      <c r="A1907" s="135">
        <v>17</v>
      </c>
      <c r="B1907" s="136">
        <v>93</v>
      </c>
      <c r="C1907" s="59">
        <v>2032.039321</v>
      </c>
    </row>
    <row r="1908" spans="1:3" ht="15.75" customHeight="1">
      <c r="A1908" s="135">
        <v>17</v>
      </c>
      <c r="B1908" s="136">
        <v>94</v>
      </c>
      <c r="C1908" s="59">
        <v>2032.039321</v>
      </c>
    </row>
    <row r="1909" spans="1:3" ht="15.75" customHeight="1">
      <c r="A1909" s="135">
        <v>17</v>
      </c>
      <c r="B1909" s="136">
        <v>95</v>
      </c>
      <c r="C1909" s="59">
        <v>603.25372040000002</v>
      </c>
    </row>
    <row r="1910" spans="1:3" ht="15.75" customHeight="1">
      <c r="A1910" s="135">
        <v>17</v>
      </c>
      <c r="B1910" s="136">
        <v>96</v>
      </c>
      <c r="C1910" s="59">
        <v>603.25372040000002</v>
      </c>
    </row>
    <row r="1911" spans="1:3" ht="15.75" customHeight="1">
      <c r="A1911" s="135">
        <v>17</v>
      </c>
      <c r="B1911" s="136">
        <v>97</v>
      </c>
      <c r="C1911" s="59">
        <v>603.25372040000002</v>
      </c>
    </row>
    <row r="1912" spans="1:3" ht="15.75" customHeight="1">
      <c r="A1912" s="135">
        <v>17</v>
      </c>
      <c r="B1912" s="136">
        <v>98</v>
      </c>
      <c r="C1912" s="59">
        <v>603.25372040000002</v>
      </c>
    </row>
    <row r="1913" spans="1:3" ht="15.75" customHeight="1">
      <c r="A1913" s="135">
        <v>17</v>
      </c>
      <c r="B1913" s="136">
        <v>99</v>
      </c>
      <c r="C1913" s="59">
        <v>603.25372040000002</v>
      </c>
    </row>
    <row r="1914" spans="1:3" ht="15.75" customHeight="1">
      <c r="A1914" s="135">
        <v>17</v>
      </c>
      <c r="B1914" s="136">
        <v>100</v>
      </c>
      <c r="C1914" s="59">
        <v>25.559075270000001</v>
      </c>
    </row>
    <row r="1915" spans="1:3" ht="15.75" customHeight="1">
      <c r="A1915" s="135">
        <v>17</v>
      </c>
      <c r="B1915" s="136">
        <v>101</v>
      </c>
      <c r="C1915" s="59">
        <v>25.559075270000001</v>
      </c>
    </row>
    <row r="1916" spans="1:3" ht="15.75" customHeight="1">
      <c r="A1916" s="135">
        <v>17</v>
      </c>
      <c r="B1916" s="136">
        <v>102</v>
      </c>
      <c r="C1916" s="59">
        <v>25.559075270000001</v>
      </c>
    </row>
    <row r="1917" spans="1:3" ht="15.75" customHeight="1">
      <c r="A1917" s="135">
        <v>17</v>
      </c>
      <c r="B1917" s="136">
        <v>103</v>
      </c>
      <c r="C1917" s="59">
        <v>25.559075270000001</v>
      </c>
    </row>
    <row r="1918" spans="1:3" ht="15.75" customHeight="1">
      <c r="A1918" s="135">
        <v>17</v>
      </c>
      <c r="B1918" s="136">
        <v>104</v>
      </c>
      <c r="C1918" s="59">
        <v>25.559075270000001</v>
      </c>
    </row>
    <row r="1919" spans="1:3" ht="15.75" customHeight="1">
      <c r="A1919" s="135">
        <v>17</v>
      </c>
      <c r="B1919" s="136">
        <v>105</v>
      </c>
      <c r="C1919" s="59">
        <v>25.559075270000001</v>
      </c>
    </row>
    <row r="1920" spans="1:3" ht="15.75" customHeight="1">
      <c r="A1920" s="135">
        <v>17</v>
      </c>
      <c r="B1920" s="136">
        <v>107</v>
      </c>
      <c r="C1920" s="59">
        <v>25.559075270000001</v>
      </c>
    </row>
    <row r="1921" spans="1:3" ht="15.75" customHeight="1">
      <c r="A1921" s="135">
        <v>17</v>
      </c>
      <c r="B1921" s="136">
        <v>108</v>
      </c>
      <c r="C1921" s="59">
        <v>25.559075270000001</v>
      </c>
    </row>
    <row r="1922" spans="1:3" ht="15.75" customHeight="1">
      <c r="A1922" s="135">
        <v>17</v>
      </c>
      <c r="B1922" s="136">
        <v>109</v>
      </c>
      <c r="C1922" s="59">
        <v>25.559075270000001</v>
      </c>
    </row>
    <row r="1923" spans="1:3" ht="15.75" customHeight="1">
      <c r="A1923" s="135">
        <v>17</v>
      </c>
      <c r="B1923" s="136">
        <v>110</v>
      </c>
      <c r="C1923" s="59">
        <v>25.559075270000001</v>
      </c>
    </row>
    <row r="1924" spans="1:3" ht="15.75" customHeight="1">
      <c r="A1924" s="135">
        <v>18</v>
      </c>
      <c r="B1924" s="136">
        <v>0</v>
      </c>
      <c r="C1924" s="59">
        <v>27642.119620000001</v>
      </c>
    </row>
    <row r="1925" spans="1:3" ht="15.75" customHeight="1">
      <c r="A1925" s="135">
        <v>18</v>
      </c>
      <c r="B1925" s="136">
        <v>1</v>
      </c>
      <c r="C1925" s="59">
        <v>27642.119620000001</v>
      </c>
    </row>
    <row r="1926" spans="1:3" ht="15.75" customHeight="1">
      <c r="A1926" s="135">
        <v>18</v>
      </c>
      <c r="B1926" s="136">
        <v>2</v>
      </c>
      <c r="C1926" s="59">
        <v>27642.119620000001</v>
      </c>
    </row>
    <row r="1927" spans="1:3" ht="15.75" customHeight="1">
      <c r="A1927" s="135">
        <v>18</v>
      </c>
      <c r="B1927" s="136">
        <v>3</v>
      </c>
      <c r="C1927" s="59">
        <v>27642.119620000001</v>
      </c>
    </row>
    <row r="1928" spans="1:3" ht="15.75" customHeight="1">
      <c r="A1928" s="135">
        <v>18</v>
      </c>
      <c r="B1928" s="136">
        <v>4</v>
      </c>
      <c r="C1928" s="59">
        <v>27642.119620000001</v>
      </c>
    </row>
    <row r="1929" spans="1:3" ht="15.75" customHeight="1">
      <c r="A1929" s="135">
        <v>18</v>
      </c>
      <c r="B1929" s="136">
        <v>5</v>
      </c>
      <c r="C1929" s="59">
        <v>31569.2104</v>
      </c>
    </row>
    <row r="1930" spans="1:3" ht="15.75" customHeight="1">
      <c r="A1930" s="135">
        <v>18</v>
      </c>
      <c r="B1930" s="136">
        <v>6</v>
      </c>
      <c r="C1930" s="59">
        <v>31569.2104</v>
      </c>
    </row>
    <row r="1931" spans="1:3" ht="15.75" customHeight="1">
      <c r="A1931" s="135">
        <v>18</v>
      </c>
      <c r="B1931" s="136">
        <v>7</v>
      </c>
      <c r="C1931" s="59">
        <v>31569.2104</v>
      </c>
    </row>
    <row r="1932" spans="1:3" ht="15.75" customHeight="1">
      <c r="A1932" s="135">
        <v>18</v>
      </c>
      <c r="B1932" s="136">
        <v>8</v>
      </c>
      <c r="C1932" s="59">
        <v>31569.2104</v>
      </c>
    </row>
    <row r="1933" spans="1:3" ht="15.75" customHeight="1">
      <c r="A1933" s="135">
        <v>18</v>
      </c>
      <c r="B1933" s="136">
        <v>9</v>
      </c>
      <c r="C1933" s="59">
        <v>31569.2104</v>
      </c>
    </row>
    <row r="1934" spans="1:3" ht="15.75" customHeight="1">
      <c r="A1934" s="135">
        <v>18</v>
      </c>
      <c r="B1934" s="136">
        <v>10</v>
      </c>
      <c r="C1934" s="59">
        <v>33283.766779999998</v>
      </c>
    </row>
    <row r="1935" spans="1:3" ht="15.75" customHeight="1">
      <c r="A1935" s="135">
        <v>18</v>
      </c>
      <c r="B1935" s="136">
        <v>11</v>
      </c>
      <c r="C1935" s="59">
        <v>33283.766779999998</v>
      </c>
    </row>
    <row r="1936" spans="1:3" ht="15.75" customHeight="1">
      <c r="A1936" s="135">
        <v>18</v>
      </c>
      <c r="B1936" s="136">
        <v>12</v>
      </c>
      <c r="C1936" s="59">
        <v>33283.766779999998</v>
      </c>
    </row>
    <row r="1937" spans="1:3" ht="15.75" customHeight="1">
      <c r="A1937" s="135">
        <v>18</v>
      </c>
      <c r="B1937" s="136">
        <v>13</v>
      </c>
      <c r="C1937" s="59">
        <v>33283.766779999998</v>
      </c>
    </row>
    <row r="1938" spans="1:3" ht="15.75" customHeight="1">
      <c r="A1938" s="135">
        <v>18</v>
      </c>
      <c r="B1938" s="136">
        <v>14</v>
      </c>
      <c r="C1938" s="59">
        <v>33283.766779999998</v>
      </c>
    </row>
    <row r="1939" spans="1:3" ht="15.75" customHeight="1">
      <c r="A1939" s="135">
        <v>18</v>
      </c>
      <c r="B1939" s="136">
        <v>15</v>
      </c>
      <c r="C1939" s="59">
        <v>34476.263359999997</v>
      </c>
    </row>
    <row r="1940" spans="1:3" ht="15.75" customHeight="1">
      <c r="A1940" s="135">
        <v>18</v>
      </c>
      <c r="B1940" s="136">
        <v>16</v>
      </c>
      <c r="C1940" s="59">
        <v>34476.263359999997</v>
      </c>
    </row>
    <row r="1941" spans="1:3" ht="15.75" customHeight="1">
      <c r="A1941" s="135">
        <v>18</v>
      </c>
      <c r="B1941" s="136">
        <v>17</v>
      </c>
      <c r="C1941" s="59">
        <v>34476.263359999997</v>
      </c>
    </row>
    <row r="1942" spans="1:3" ht="15.75" customHeight="1">
      <c r="A1942" s="135">
        <v>18</v>
      </c>
      <c r="B1942" s="136">
        <v>18</v>
      </c>
      <c r="C1942" s="59">
        <v>34476.263359999997</v>
      </c>
    </row>
    <row r="1943" spans="1:3" ht="15.75" customHeight="1">
      <c r="A1943" s="135">
        <v>18</v>
      </c>
      <c r="B1943" s="136">
        <v>19</v>
      </c>
      <c r="C1943" s="59">
        <v>34476.263359999997</v>
      </c>
    </row>
    <row r="1944" spans="1:3" ht="15.75" customHeight="1">
      <c r="A1944" s="135">
        <v>18</v>
      </c>
      <c r="B1944" s="136">
        <v>20</v>
      </c>
      <c r="C1944" s="59">
        <v>35482.413699999997</v>
      </c>
    </row>
    <row r="1945" spans="1:3" ht="15.75" customHeight="1">
      <c r="A1945" s="135">
        <v>18</v>
      </c>
      <c r="B1945" s="136">
        <v>21</v>
      </c>
      <c r="C1945" s="59">
        <v>35482.413699999997</v>
      </c>
    </row>
    <row r="1946" spans="1:3" ht="15.75" customHeight="1">
      <c r="A1946" s="135">
        <v>18</v>
      </c>
      <c r="B1946" s="136">
        <v>22</v>
      </c>
      <c r="C1946" s="59">
        <v>35482.413699999997</v>
      </c>
    </row>
    <row r="1947" spans="1:3" ht="15.75" customHeight="1">
      <c r="A1947" s="135">
        <v>18</v>
      </c>
      <c r="B1947" s="136">
        <v>23</v>
      </c>
      <c r="C1947" s="59">
        <v>35482.413699999997</v>
      </c>
    </row>
    <row r="1948" spans="1:3" ht="15.75" customHeight="1">
      <c r="A1948" s="135">
        <v>18</v>
      </c>
      <c r="B1948" s="136">
        <v>24</v>
      </c>
      <c r="C1948" s="59">
        <v>35482.413699999997</v>
      </c>
    </row>
    <row r="1949" spans="1:3" ht="15.75" customHeight="1">
      <c r="A1949" s="135">
        <v>18</v>
      </c>
      <c r="B1949" s="136">
        <v>25</v>
      </c>
      <c r="C1949" s="59">
        <v>38178.832260000003</v>
      </c>
    </row>
    <row r="1950" spans="1:3" ht="15.75" customHeight="1">
      <c r="A1950" s="135">
        <v>18</v>
      </c>
      <c r="B1950" s="136">
        <v>26</v>
      </c>
      <c r="C1950" s="59">
        <v>38178.832260000003</v>
      </c>
    </row>
    <row r="1951" spans="1:3" ht="15.75" customHeight="1">
      <c r="A1951" s="135">
        <v>18</v>
      </c>
      <c r="B1951" s="136">
        <v>27</v>
      </c>
      <c r="C1951" s="59">
        <v>38178.832260000003</v>
      </c>
    </row>
    <row r="1952" spans="1:3" ht="15.75" customHeight="1">
      <c r="A1952" s="135">
        <v>18</v>
      </c>
      <c r="B1952" s="136">
        <v>28</v>
      </c>
      <c r="C1952" s="59">
        <v>38178.832260000003</v>
      </c>
    </row>
    <row r="1953" spans="1:3" ht="15.75" customHeight="1">
      <c r="A1953" s="135">
        <v>18</v>
      </c>
      <c r="B1953" s="136">
        <v>29</v>
      </c>
      <c r="C1953" s="59">
        <v>38178.832260000003</v>
      </c>
    </row>
    <row r="1954" spans="1:3" ht="15.75" customHeight="1">
      <c r="A1954" s="135">
        <v>18</v>
      </c>
      <c r="B1954" s="136">
        <v>30</v>
      </c>
      <c r="C1954" s="59">
        <v>40700.187239999999</v>
      </c>
    </row>
    <row r="1955" spans="1:3" ht="15.75" customHeight="1">
      <c r="A1955" s="135">
        <v>18</v>
      </c>
      <c r="B1955" s="136">
        <v>31</v>
      </c>
      <c r="C1955" s="59">
        <v>40700.187239999999</v>
      </c>
    </row>
    <row r="1956" spans="1:3" ht="15.75" customHeight="1">
      <c r="A1956" s="135">
        <v>18</v>
      </c>
      <c r="B1956" s="136">
        <v>32</v>
      </c>
      <c r="C1956" s="59">
        <v>40700.187239999999</v>
      </c>
    </row>
    <row r="1957" spans="1:3" ht="15.75" customHeight="1">
      <c r="A1957" s="135">
        <v>18</v>
      </c>
      <c r="B1957" s="136">
        <v>33</v>
      </c>
      <c r="C1957" s="59">
        <v>40700.187239999999</v>
      </c>
    </row>
    <row r="1958" spans="1:3" ht="15.75" customHeight="1">
      <c r="A1958" s="135">
        <v>18</v>
      </c>
      <c r="B1958" s="136">
        <v>34</v>
      </c>
      <c r="C1958" s="59">
        <v>40700.187239999999</v>
      </c>
    </row>
    <row r="1959" spans="1:3" ht="15.75" customHeight="1">
      <c r="A1959" s="135">
        <v>18</v>
      </c>
      <c r="B1959" s="136">
        <v>35</v>
      </c>
      <c r="C1959" s="59">
        <v>44553.326910000003</v>
      </c>
    </row>
    <row r="1960" spans="1:3" ht="15.75" customHeight="1">
      <c r="A1960" s="135">
        <v>18</v>
      </c>
      <c r="B1960" s="136">
        <v>36</v>
      </c>
      <c r="C1960" s="59">
        <v>44553.326910000003</v>
      </c>
    </row>
    <row r="1961" spans="1:3" ht="15.75" customHeight="1">
      <c r="A1961" s="135">
        <v>18</v>
      </c>
      <c r="B1961" s="136">
        <v>37</v>
      </c>
      <c r="C1961" s="59">
        <v>44553.326910000003</v>
      </c>
    </row>
    <row r="1962" spans="1:3" ht="15.75" customHeight="1">
      <c r="A1962" s="135">
        <v>18</v>
      </c>
      <c r="B1962" s="136">
        <v>38</v>
      </c>
      <c r="C1962" s="59">
        <v>44553.326910000003</v>
      </c>
    </row>
    <row r="1963" spans="1:3" ht="15.75" customHeight="1">
      <c r="A1963" s="135">
        <v>18</v>
      </c>
      <c r="B1963" s="136">
        <v>39</v>
      </c>
      <c r="C1963" s="59">
        <v>44553.326910000003</v>
      </c>
    </row>
    <row r="1964" spans="1:3" ht="15.75" customHeight="1">
      <c r="A1964" s="135">
        <v>18</v>
      </c>
      <c r="B1964" s="136">
        <v>40</v>
      </c>
      <c r="C1964" s="59">
        <v>51918.940040000001</v>
      </c>
    </row>
    <row r="1965" spans="1:3" ht="15.75" customHeight="1">
      <c r="A1965" s="135">
        <v>18</v>
      </c>
      <c r="B1965" s="136">
        <v>41</v>
      </c>
      <c r="C1965" s="59">
        <v>51918.940040000001</v>
      </c>
    </row>
    <row r="1966" spans="1:3" ht="15.75" customHeight="1">
      <c r="A1966" s="135">
        <v>18</v>
      </c>
      <c r="B1966" s="136">
        <v>42</v>
      </c>
      <c r="C1966" s="59">
        <v>51918.940040000001</v>
      </c>
    </row>
    <row r="1967" spans="1:3" ht="15.75" customHeight="1">
      <c r="A1967" s="135">
        <v>18</v>
      </c>
      <c r="B1967" s="136">
        <v>43</v>
      </c>
      <c r="C1967" s="59">
        <v>51918.940040000001</v>
      </c>
    </row>
    <row r="1968" spans="1:3" ht="15.75" customHeight="1">
      <c r="A1968" s="135">
        <v>18</v>
      </c>
      <c r="B1968" s="136">
        <v>44</v>
      </c>
      <c r="C1968" s="59">
        <v>51918.940040000001</v>
      </c>
    </row>
    <row r="1969" spans="1:3" ht="15.75" customHeight="1">
      <c r="A1969" s="135">
        <v>18</v>
      </c>
      <c r="B1969" s="136">
        <v>45</v>
      </c>
      <c r="C1969" s="59">
        <v>58840.981119999997</v>
      </c>
    </row>
    <row r="1970" spans="1:3" ht="15.75" customHeight="1">
      <c r="A1970" s="135">
        <v>18</v>
      </c>
      <c r="B1970" s="136">
        <v>46</v>
      </c>
      <c r="C1970" s="59">
        <v>58840.981119999997</v>
      </c>
    </row>
    <row r="1971" spans="1:3" ht="15.75" customHeight="1">
      <c r="A1971" s="135">
        <v>18</v>
      </c>
      <c r="B1971" s="136">
        <v>47</v>
      </c>
      <c r="C1971" s="59">
        <v>58840.981119999997</v>
      </c>
    </row>
    <row r="1972" spans="1:3" ht="15.75" customHeight="1">
      <c r="A1972" s="135">
        <v>18</v>
      </c>
      <c r="B1972" s="136">
        <v>48</v>
      </c>
      <c r="C1972" s="59">
        <v>58840.981119999997</v>
      </c>
    </row>
    <row r="1973" spans="1:3" ht="15.75" customHeight="1">
      <c r="A1973" s="135">
        <v>18</v>
      </c>
      <c r="B1973" s="136">
        <v>49</v>
      </c>
      <c r="C1973" s="59">
        <v>58840.981119999997</v>
      </c>
    </row>
    <row r="1974" spans="1:3" ht="15.75" customHeight="1">
      <c r="A1974" s="135">
        <v>18</v>
      </c>
      <c r="B1974" s="136">
        <v>50</v>
      </c>
      <c r="C1974" s="59">
        <v>58780.625549999997</v>
      </c>
    </row>
    <row r="1975" spans="1:3" ht="15.75" customHeight="1">
      <c r="A1975" s="135">
        <v>18</v>
      </c>
      <c r="B1975" s="136">
        <v>51</v>
      </c>
      <c r="C1975" s="59">
        <v>58780.625549999997</v>
      </c>
    </row>
    <row r="1976" spans="1:3" ht="15.75" customHeight="1">
      <c r="A1976" s="135">
        <v>18</v>
      </c>
      <c r="B1976" s="136">
        <v>52</v>
      </c>
      <c r="C1976" s="59">
        <v>58780.625549999997</v>
      </c>
    </row>
    <row r="1977" spans="1:3" ht="15.75" customHeight="1">
      <c r="A1977" s="135">
        <v>18</v>
      </c>
      <c r="B1977" s="136">
        <v>53</v>
      </c>
      <c r="C1977" s="59">
        <v>58780.625549999997</v>
      </c>
    </row>
    <row r="1978" spans="1:3" ht="15.75" customHeight="1">
      <c r="A1978" s="135">
        <v>18</v>
      </c>
      <c r="B1978" s="136">
        <v>54</v>
      </c>
      <c r="C1978" s="59">
        <v>58780.625549999997</v>
      </c>
    </row>
    <row r="1979" spans="1:3" ht="15.75" customHeight="1">
      <c r="A1979" s="135">
        <v>18</v>
      </c>
      <c r="B1979" s="136">
        <v>55</v>
      </c>
      <c r="C1979" s="59">
        <v>54716.763650000001</v>
      </c>
    </row>
    <row r="1980" spans="1:3" ht="15.75" customHeight="1">
      <c r="A1980" s="135">
        <v>18</v>
      </c>
      <c r="B1980" s="136">
        <v>56</v>
      </c>
      <c r="C1980" s="59">
        <v>54716.763650000001</v>
      </c>
    </row>
    <row r="1981" spans="1:3" ht="15.75" customHeight="1">
      <c r="A1981" s="135">
        <v>18</v>
      </c>
      <c r="B1981" s="136">
        <v>57</v>
      </c>
      <c r="C1981" s="59">
        <v>54716.763650000001</v>
      </c>
    </row>
    <row r="1982" spans="1:3" ht="15.75" customHeight="1">
      <c r="A1982" s="135">
        <v>18</v>
      </c>
      <c r="B1982" s="136">
        <v>58</v>
      </c>
      <c r="C1982" s="59">
        <v>54716.763650000001</v>
      </c>
    </row>
    <row r="1983" spans="1:3" ht="15.75" customHeight="1">
      <c r="A1983" s="135">
        <v>18</v>
      </c>
      <c r="B1983" s="136">
        <v>59</v>
      </c>
      <c r="C1983" s="59">
        <v>54716.763650000001</v>
      </c>
    </row>
    <row r="1984" spans="1:3" ht="15.75" customHeight="1">
      <c r="A1984" s="135">
        <v>18</v>
      </c>
      <c r="B1984" s="136">
        <v>60</v>
      </c>
      <c r="C1984" s="59">
        <v>46319.006580000001</v>
      </c>
    </row>
    <row r="1985" spans="1:3" ht="15.75" customHeight="1">
      <c r="A1985" s="135">
        <v>18</v>
      </c>
      <c r="B1985" s="136">
        <v>61</v>
      </c>
      <c r="C1985" s="59">
        <v>46319.006580000001</v>
      </c>
    </row>
    <row r="1986" spans="1:3" ht="15.75" customHeight="1">
      <c r="A1986" s="135">
        <v>18</v>
      </c>
      <c r="B1986" s="136">
        <v>62</v>
      </c>
      <c r="C1986" s="59">
        <v>46319.006580000001</v>
      </c>
    </row>
    <row r="1987" spans="1:3" ht="15.75" customHeight="1">
      <c r="A1987" s="135">
        <v>18</v>
      </c>
      <c r="B1987" s="136">
        <v>63</v>
      </c>
      <c r="C1987" s="59">
        <v>46319.006580000001</v>
      </c>
    </row>
    <row r="1988" spans="1:3" ht="15.75" customHeight="1">
      <c r="A1988" s="135">
        <v>18</v>
      </c>
      <c r="B1988" s="136">
        <v>64</v>
      </c>
      <c r="C1988" s="59">
        <v>46319.006580000001</v>
      </c>
    </row>
    <row r="1989" spans="1:3" ht="15.75" customHeight="1">
      <c r="A1989" s="135">
        <v>18</v>
      </c>
      <c r="B1989" s="136">
        <v>65</v>
      </c>
      <c r="C1989" s="59">
        <v>48042.665910000003</v>
      </c>
    </row>
    <row r="1990" spans="1:3" ht="15.75" customHeight="1">
      <c r="A1990" s="135">
        <v>18</v>
      </c>
      <c r="B1990" s="136">
        <v>66</v>
      </c>
      <c r="C1990" s="59">
        <v>48042.665910000003</v>
      </c>
    </row>
    <row r="1991" spans="1:3" ht="15.75" customHeight="1">
      <c r="A1991" s="135">
        <v>18</v>
      </c>
      <c r="B1991" s="136">
        <v>67</v>
      </c>
      <c r="C1991" s="59">
        <v>48042.665910000003</v>
      </c>
    </row>
    <row r="1992" spans="1:3" ht="15.75" customHeight="1">
      <c r="A1992" s="135">
        <v>18</v>
      </c>
      <c r="B1992" s="136">
        <v>68</v>
      </c>
      <c r="C1992" s="59">
        <v>48042.665910000003</v>
      </c>
    </row>
    <row r="1993" spans="1:3" ht="15.75" customHeight="1">
      <c r="A1993" s="135">
        <v>18</v>
      </c>
      <c r="B1993" s="136">
        <v>69</v>
      </c>
      <c r="C1993" s="59">
        <v>48042.665910000003</v>
      </c>
    </row>
    <row r="1994" spans="1:3" ht="15.75" customHeight="1">
      <c r="A1994" s="135">
        <v>18</v>
      </c>
      <c r="B1994" s="136">
        <v>70</v>
      </c>
      <c r="C1994" s="59">
        <v>45209.310550000002</v>
      </c>
    </row>
    <row r="1995" spans="1:3" ht="15.75" customHeight="1">
      <c r="A1995" s="135">
        <v>18</v>
      </c>
      <c r="B1995" s="136">
        <v>71</v>
      </c>
      <c r="C1995" s="59">
        <v>45209.310550000002</v>
      </c>
    </row>
    <row r="1996" spans="1:3" ht="15.75" customHeight="1">
      <c r="A1996" s="135">
        <v>18</v>
      </c>
      <c r="B1996" s="136">
        <v>72</v>
      </c>
      <c r="C1996" s="59">
        <v>45209.310550000002</v>
      </c>
    </row>
    <row r="1997" spans="1:3" ht="15.75" customHeight="1">
      <c r="A1997" s="135">
        <v>18</v>
      </c>
      <c r="B1997" s="136">
        <v>73</v>
      </c>
      <c r="C1997" s="59">
        <v>45209.310550000002</v>
      </c>
    </row>
    <row r="1998" spans="1:3" ht="15.75" customHeight="1">
      <c r="A1998" s="135">
        <v>18</v>
      </c>
      <c r="B1998" s="136">
        <v>74</v>
      </c>
      <c r="C1998" s="59">
        <v>45209.310550000002</v>
      </c>
    </row>
    <row r="1999" spans="1:3" ht="15.75" customHeight="1">
      <c r="A1999" s="135">
        <v>18</v>
      </c>
      <c r="B1999" s="136">
        <v>75</v>
      </c>
      <c r="C1999" s="59">
        <v>35491.829669999999</v>
      </c>
    </row>
    <row r="2000" spans="1:3" ht="15.75" customHeight="1">
      <c r="A2000" s="135">
        <v>18</v>
      </c>
      <c r="B2000" s="136">
        <v>76</v>
      </c>
      <c r="C2000" s="59">
        <v>35491.829669999999</v>
      </c>
    </row>
    <row r="2001" spans="1:3" ht="15.75" customHeight="1">
      <c r="A2001" s="135">
        <v>18</v>
      </c>
      <c r="B2001" s="136">
        <v>77</v>
      </c>
      <c r="C2001" s="59">
        <v>35491.829669999999</v>
      </c>
    </row>
    <row r="2002" spans="1:3" ht="15.75" customHeight="1">
      <c r="A2002" s="135">
        <v>18</v>
      </c>
      <c r="B2002" s="136">
        <v>78</v>
      </c>
      <c r="C2002" s="59">
        <v>35491.829669999999</v>
      </c>
    </row>
    <row r="2003" spans="1:3" ht="15.75" customHeight="1">
      <c r="A2003" s="135">
        <v>18</v>
      </c>
      <c r="B2003" s="136">
        <v>79</v>
      </c>
      <c r="C2003" s="59">
        <v>35491.829669999999</v>
      </c>
    </row>
    <row r="2004" spans="1:3" ht="15.75" customHeight="1">
      <c r="A2004" s="135">
        <v>18</v>
      </c>
      <c r="B2004" s="136">
        <v>80</v>
      </c>
      <c r="C2004" s="59">
        <v>30919.531770000001</v>
      </c>
    </row>
    <row r="2005" spans="1:3" ht="15.75" customHeight="1">
      <c r="A2005" s="135">
        <v>18</v>
      </c>
      <c r="B2005" s="136">
        <v>81</v>
      </c>
      <c r="C2005" s="59">
        <v>30919.531770000001</v>
      </c>
    </row>
    <row r="2006" spans="1:3" ht="15.75" customHeight="1">
      <c r="A2006" s="135">
        <v>18</v>
      </c>
      <c r="B2006" s="136">
        <v>82</v>
      </c>
      <c r="C2006" s="59">
        <v>30919.531770000001</v>
      </c>
    </row>
    <row r="2007" spans="1:3" ht="15.75" customHeight="1">
      <c r="A2007" s="135">
        <v>18</v>
      </c>
      <c r="B2007" s="136">
        <v>83</v>
      </c>
      <c r="C2007" s="59">
        <v>30919.531770000001</v>
      </c>
    </row>
    <row r="2008" spans="1:3" ht="15.75" customHeight="1">
      <c r="A2008" s="135">
        <v>18</v>
      </c>
      <c r="B2008" s="136">
        <v>84</v>
      </c>
      <c r="C2008" s="59">
        <v>30919.531770000001</v>
      </c>
    </row>
    <row r="2009" spans="1:3" ht="15.75" customHeight="1">
      <c r="A2009" s="135">
        <v>18</v>
      </c>
      <c r="B2009" s="136">
        <v>85</v>
      </c>
      <c r="C2009" s="59">
        <v>18391.960650000001</v>
      </c>
    </row>
    <row r="2010" spans="1:3" ht="15.75" customHeight="1">
      <c r="A2010" s="135">
        <v>18</v>
      </c>
      <c r="B2010" s="136">
        <v>86</v>
      </c>
      <c r="C2010" s="59">
        <v>18391.960650000001</v>
      </c>
    </row>
    <row r="2011" spans="1:3" ht="15.75" customHeight="1">
      <c r="A2011" s="135">
        <v>18</v>
      </c>
      <c r="B2011" s="136">
        <v>87</v>
      </c>
      <c r="C2011" s="59">
        <v>18391.960650000001</v>
      </c>
    </row>
    <row r="2012" spans="1:3" ht="15.75" customHeight="1">
      <c r="A2012" s="135">
        <v>18</v>
      </c>
      <c r="B2012" s="136">
        <v>88</v>
      </c>
      <c r="C2012" s="59">
        <v>18391.960650000001</v>
      </c>
    </row>
    <row r="2013" spans="1:3" ht="15.75" customHeight="1">
      <c r="A2013" s="135">
        <v>18</v>
      </c>
      <c r="B2013" s="136">
        <v>89</v>
      </c>
      <c r="C2013" s="59">
        <v>18391.960650000001</v>
      </c>
    </row>
    <row r="2014" spans="1:3" ht="15.75" customHeight="1">
      <c r="A2014" s="135">
        <v>18</v>
      </c>
      <c r="B2014" s="136">
        <v>90</v>
      </c>
      <c r="C2014" s="59">
        <v>8631.0361200000007</v>
      </c>
    </row>
    <row r="2015" spans="1:3" ht="15.75" customHeight="1">
      <c r="A2015" s="135">
        <v>18</v>
      </c>
      <c r="B2015" s="136">
        <v>91</v>
      </c>
      <c r="C2015" s="59">
        <v>8631.0361200000007</v>
      </c>
    </row>
    <row r="2016" spans="1:3" ht="15.75" customHeight="1">
      <c r="A2016" s="135">
        <v>18</v>
      </c>
      <c r="B2016" s="136">
        <v>92</v>
      </c>
      <c r="C2016" s="59">
        <v>8631.0361200000007</v>
      </c>
    </row>
    <row r="2017" spans="1:3" ht="15.75" customHeight="1">
      <c r="A2017" s="135">
        <v>18</v>
      </c>
      <c r="B2017" s="136">
        <v>93</v>
      </c>
      <c r="C2017" s="59">
        <v>8631.0361200000007</v>
      </c>
    </row>
    <row r="2018" spans="1:3" ht="15.75" customHeight="1">
      <c r="A2018" s="135">
        <v>18</v>
      </c>
      <c r="B2018" s="136">
        <v>94</v>
      </c>
      <c r="C2018" s="59">
        <v>8631.0361200000007</v>
      </c>
    </row>
    <row r="2019" spans="1:3" ht="15.75" customHeight="1">
      <c r="A2019" s="135">
        <v>18</v>
      </c>
      <c r="B2019" s="136">
        <v>95</v>
      </c>
      <c r="C2019" s="59">
        <v>2562.3050669999998</v>
      </c>
    </row>
    <row r="2020" spans="1:3" ht="15.75" customHeight="1">
      <c r="A2020" s="135">
        <v>18</v>
      </c>
      <c r="B2020" s="136">
        <v>96</v>
      </c>
      <c r="C2020" s="59">
        <v>2562.3050669999998</v>
      </c>
    </row>
    <row r="2021" spans="1:3" ht="15.75" customHeight="1">
      <c r="A2021" s="135">
        <v>18</v>
      </c>
      <c r="B2021" s="136">
        <v>97</v>
      </c>
      <c r="C2021" s="59">
        <v>2562.3050669999998</v>
      </c>
    </row>
    <row r="2022" spans="1:3" ht="15.75" customHeight="1">
      <c r="A2022" s="135">
        <v>18</v>
      </c>
      <c r="B2022" s="136">
        <v>98</v>
      </c>
      <c r="C2022" s="59">
        <v>2562.3050669999998</v>
      </c>
    </row>
    <row r="2023" spans="1:3" ht="15.75" customHeight="1">
      <c r="A2023" s="135">
        <v>18</v>
      </c>
      <c r="B2023" s="136">
        <v>99</v>
      </c>
      <c r="C2023" s="59">
        <v>2562.3050669999998</v>
      </c>
    </row>
    <row r="2024" spans="1:3" ht="15.75" customHeight="1">
      <c r="A2024" s="135">
        <v>18</v>
      </c>
      <c r="B2024" s="136">
        <v>100</v>
      </c>
      <c r="C2024" s="59">
        <v>108.561532</v>
      </c>
    </row>
    <row r="2025" spans="1:3" ht="15.75" customHeight="1">
      <c r="A2025" s="135">
        <v>18</v>
      </c>
      <c r="B2025" s="136">
        <v>101</v>
      </c>
      <c r="C2025" s="59">
        <v>108.561532</v>
      </c>
    </row>
    <row r="2026" spans="1:3" ht="15.75" customHeight="1">
      <c r="A2026" s="135">
        <v>18</v>
      </c>
      <c r="B2026" s="136">
        <v>102</v>
      </c>
      <c r="C2026" s="59">
        <v>108.561532</v>
      </c>
    </row>
    <row r="2027" spans="1:3" ht="15.75" customHeight="1">
      <c r="A2027" s="135">
        <v>18</v>
      </c>
      <c r="B2027" s="136">
        <v>104</v>
      </c>
      <c r="C2027" s="59">
        <v>108.561532</v>
      </c>
    </row>
    <row r="2028" spans="1:3" ht="15.75" customHeight="1">
      <c r="A2028" s="135">
        <v>18</v>
      </c>
      <c r="B2028" s="136">
        <v>105</v>
      </c>
      <c r="C2028" s="59">
        <v>108.561532</v>
      </c>
    </row>
    <row r="2029" spans="1:3" ht="15.75" customHeight="1">
      <c r="A2029" s="135">
        <v>18</v>
      </c>
      <c r="B2029" s="136">
        <v>107</v>
      </c>
      <c r="C2029" s="59">
        <v>108.561532</v>
      </c>
    </row>
    <row r="2030" spans="1:3" ht="15.75" customHeight="1">
      <c r="A2030" s="135">
        <v>18</v>
      </c>
      <c r="B2030" s="136">
        <v>110</v>
      </c>
      <c r="C2030" s="59">
        <v>108.561532</v>
      </c>
    </row>
    <row r="2031" spans="1:3" ht="15.75" customHeight="1">
      <c r="A2031" s="135">
        <v>19</v>
      </c>
      <c r="B2031" s="136">
        <v>0</v>
      </c>
      <c r="C2031" s="59">
        <v>6589.745019</v>
      </c>
    </row>
    <row r="2032" spans="1:3" ht="15.75" customHeight="1">
      <c r="A2032" s="135">
        <v>19</v>
      </c>
      <c r="B2032" s="136">
        <v>1</v>
      </c>
      <c r="C2032" s="59">
        <v>6589.745019</v>
      </c>
    </row>
    <row r="2033" spans="1:3" ht="15.75" customHeight="1">
      <c r="A2033" s="135">
        <v>19</v>
      </c>
      <c r="B2033" s="136">
        <v>2</v>
      </c>
      <c r="C2033" s="59">
        <v>6589.745019</v>
      </c>
    </row>
    <row r="2034" spans="1:3" ht="15.75" customHeight="1">
      <c r="A2034" s="135">
        <v>19</v>
      </c>
      <c r="B2034" s="136">
        <v>3</v>
      </c>
      <c r="C2034" s="59">
        <v>6589.745019</v>
      </c>
    </row>
    <row r="2035" spans="1:3" ht="15.75" customHeight="1">
      <c r="A2035" s="135">
        <v>19</v>
      </c>
      <c r="B2035" s="136">
        <v>4</v>
      </c>
      <c r="C2035" s="59">
        <v>6589.745019</v>
      </c>
    </row>
    <row r="2036" spans="1:3" ht="15.75" customHeight="1">
      <c r="A2036" s="135">
        <v>19</v>
      </c>
      <c r="B2036" s="136">
        <v>5</v>
      </c>
      <c r="C2036" s="59">
        <v>7525.9440969999996</v>
      </c>
    </row>
    <row r="2037" spans="1:3" ht="15.75" customHeight="1">
      <c r="A2037" s="135">
        <v>19</v>
      </c>
      <c r="B2037" s="136">
        <v>6</v>
      </c>
      <c r="C2037" s="59">
        <v>7525.9440969999996</v>
      </c>
    </row>
    <row r="2038" spans="1:3" ht="15.75" customHeight="1">
      <c r="A2038" s="135">
        <v>19</v>
      </c>
      <c r="B2038" s="136">
        <v>7</v>
      </c>
      <c r="C2038" s="59">
        <v>7525.9440969999996</v>
      </c>
    </row>
    <row r="2039" spans="1:3" ht="15.75" customHeight="1">
      <c r="A2039" s="135">
        <v>19</v>
      </c>
      <c r="B2039" s="136">
        <v>8</v>
      </c>
      <c r="C2039" s="59">
        <v>7525.9440969999996</v>
      </c>
    </row>
    <row r="2040" spans="1:3" ht="15.75" customHeight="1">
      <c r="A2040" s="135">
        <v>19</v>
      </c>
      <c r="B2040" s="136">
        <v>9</v>
      </c>
      <c r="C2040" s="59">
        <v>7525.9440969999996</v>
      </c>
    </row>
    <row r="2041" spans="1:3" ht="15.75" customHeight="1">
      <c r="A2041" s="135">
        <v>19</v>
      </c>
      <c r="B2041" s="136">
        <v>10</v>
      </c>
      <c r="C2041" s="59">
        <v>7934.6858830000001</v>
      </c>
    </row>
    <row r="2042" spans="1:3" ht="15.75" customHeight="1">
      <c r="A2042" s="135">
        <v>19</v>
      </c>
      <c r="B2042" s="136">
        <v>11</v>
      </c>
      <c r="C2042" s="59">
        <v>7934.6858830000001</v>
      </c>
    </row>
    <row r="2043" spans="1:3" ht="15.75" customHeight="1">
      <c r="A2043" s="135">
        <v>19</v>
      </c>
      <c r="B2043" s="136">
        <v>12</v>
      </c>
      <c r="C2043" s="59">
        <v>7934.6858830000001</v>
      </c>
    </row>
    <row r="2044" spans="1:3" ht="15.75" customHeight="1">
      <c r="A2044" s="135">
        <v>19</v>
      </c>
      <c r="B2044" s="136">
        <v>13</v>
      </c>
      <c r="C2044" s="59">
        <v>7934.6858830000001</v>
      </c>
    </row>
    <row r="2045" spans="1:3" ht="15.75" customHeight="1">
      <c r="A2045" s="135">
        <v>19</v>
      </c>
      <c r="B2045" s="136">
        <v>14</v>
      </c>
      <c r="C2045" s="59">
        <v>7934.6858830000001</v>
      </c>
    </row>
    <row r="2046" spans="1:3" ht="15.75" customHeight="1">
      <c r="A2046" s="135">
        <v>19</v>
      </c>
      <c r="B2046" s="136">
        <v>15</v>
      </c>
      <c r="C2046" s="59">
        <v>8113.8952090000002</v>
      </c>
    </row>
    <row r="2047" spans="1:3" ht="15.75" customHeight="1">
      <c r="A2047" s="135">
        <v>19</v>
      </c>
      <c r="B2047" s="136">
        <v>16</v>
      </c>
      <c r="C2047" s="59">
        <v>8113.8952090000002</v>
      </c>
    </row>
    <row r="2048" spans="1:3" ht="15.75" customHeight="1">
      <c r="A2048" s="135">
        <v>19</v>
      </c>
      <c r="B2048" s="136">
        <v>17</v>
      </c>
      <c r="C2048" s="59">
        <v>8113.8952090000002</v>
      </c>
    </row>
    <row r="2049" spans="1:3" ht="15.75" customHeight="1">
      <c r="A2049" s="135">
        <v>19</v>
      </c>
      <c r="B2049" s="136">
        <v>18</v>
      </c>
      <c r="C2049" s="59">
        <v>8113.8952090000002</v>
      </c>
    </row>
    <row r="2050" spans="1:3" ht="15.75" customHeight="1">
      <c r="A2050" s="135">
        <v>19</v>
      </c>
      <c r="B2050" s="136">
        <v>19</v>
      </c>
      <c r="C2050" s="59">
        <v>8113.8952090000002</v>
      </c>
    </row>
    <row r="2051" spans="1:3" ht="15.75" customHeight="1">
      <c r="A2051" s="135">
        <v>19</v>
      </c>
      <c r="B2051" s="136">
        <v>20</v>
      </c>
      <c r="C2051" s="59">
        <v>8350.6899670000003</v>
      </c>
    </row>
    <row r="2052" spans="1:3" ht="15.75" customHeight="1">
      <c r="A2052" s="135">
        <v>19</v>
      </c>
      <c r="B2052" s="136">
        <v>21</v>
      </c>
      <c r="C2052" s="59">
        <v>8350.6899670000003</v>
      </c>
    </row>
    <row r="2053" spans="1:3" ht="15.75" customHeight="1">
      <c r="A2053" s="135">
        <v>19</v>
      </c>
      <c r="B2053" s="136">
        <v>22</v>
      </c>
      <c r="C2053" s="59">
        <v>8350.6899670000003</v>
      </c>
    </row>
    <row r="2054" spans="1:3" ht="15.75" customHeight="1">
      <c r="A2054" s="135">
        <v>19</v>
      </c>
      <c r="B2054" s="136">
        <v>23</v>
      </c>
      <c r="C2054" s="59">
        <v>8350.6899670000003</v>
      </c>
    </row>
    <row r="2055" spans="1:3" ht="15.75" customHeight="1">
      <c r="A2055" s="135">
        <v>19</v>
      </c>
      <c r="B2055" s="136">
        <v>24</v>
      </c>
      <c r="C2055" s="59">
        <v>8350.6899670000003</v>
      </c>
    </row>
    <row r="2056" spans="1:3" ht="15.75" customHeight="1">
      <c r="A2056" s="135">
        <v>19</v>
      </c>
      <c r="B2056" s="136">
        <v>25</v>
      </c>
      <c r="C2056" s="59">
        <v>8985.2847720000009</v>
      </c>
    </row>
    <row r="2057" spans="1:3" ht="15.75" customHeight="1">
      <c r="A2057" s="135">
        <v>19</v>
      </c>
      <c r="B2057" s="136">
        <v>26</v>
      </c>
      <c r="C2057" s="59">
        <v>8985.2847720000009</v>
      </c>
    </row>
    <row r="2058" spans="1:3" ht="15.75" customHeight="1">
      <c r="A2058" s="135">
        <v>19</v>
      </c>
      <c r="B2058" s="136">
        <v>27</v>
      </c>
      <c r="C2058" s="59">
        <v>8985.2847720000009</v>
      </c>
    </row>
    <row r="2059" spans="1:3" ht="15.75" customHeight="1">
      <c r="A2059" s="135">
        <v>19</v>
      </c>
      <c r="B2059" s="136">
        <v>28</v>
      </c>
      <c r="C2059" s="59">
        <v>8985.2847720000009</v>
      </c>
    </row>
    <row r="2060" spans="1:3" ht="15.75" customHeight="1">
      <c r="A2060" s="135">
        <v>19</v>
      </c>
      <c r="B2060" s="136">
        <v>29</v>
      </c>
      <c r="C2060" s="59">
        <v>8985.2847720000009</v>
      </c>
    </row>
    <row r="2061" spans="1:3" ht="15.75" customHeight="1">
      <c r="A2061" s="135">
        <v>19</v>
      </c>
      <c r="B2061" s="136">
        <v>30</v>
      </c>
      <c r="C2061" s="59">
        <v>9578.6788390000002</v>
      </c>
    </row>
    <row r="2062" spans="1:3" ht="15.75" customHeight="1">
      <c r="A2062" s="135">
        <v>19</v>
      </c>
      <c r="B2062" s="136">
        <v>31</v>
      </c>
      <c r="C2062" s="59">
        <v>9578.6788390000002</v>
      </c>
    </row>
    <row r="2063" spans="1:3" ht="15.75" customHeight="1">
      <c r="A2063" s="135">
        <v>19</v>
      </c>
      <c r="B2063" s="136">
        <v>32</v>
      </c>
      <c r="C2063" s="59">
        <v>9578.6788390000002</v>
      </c>
    </row>
    <row r="2064" spans="1:3" ht="15.75" customHeight="1">
      <c r="A2064" s="135">
        <v>19</v>
      </c>
      <c r="B2064" s="136">
        <v>33</v>
      </c>
      <c r="C2064" s="59">
        <v>9578.6788390000002</v>
      </c>
    </row>
    <row r="2065" spans="1:3" ht="15.75" customHeight="1">
      <c r="A2065" s="135">
        <v>19</v>
      </c>
      <c r="B2065" s="136">
        <v>34</v>
      </c>
      <c r="C2065" s="59">
        <v>9578.6788390000002</v>
      </c>
    </row>
    <row r="2066" spans="1:3" ht="15.75" customHeight="1">
      <c r="A2066" s="135">
        <v>19</v>
      </c>
      <c r="B2066" s="136">
        <v>35</v>
      </c>
      <c r="C2066" s="59">
        <v>10485.50482</v>
      </c>
    </row>
    <row r="2067" spans="1:3" ht="15.75" customHeight="1">
      <c r="A2067" s="135">
        <v>19</v>
      </c>
      <c r="B2067" s="136">
        <v>36</v>
      </c>
      <c r="C2067" s="59">
        <v>10485.50482</v>
      </c>
    </row>
    <row r="2068" spans="1:3" ht="15.75" customHeight="1">
      <c r="A2068" s="135">
        <v>19</v>
      </c>
      <c r="B2068" s="136">
        <v>37</v>
      </c>
      <c r="C2068" s="59">
        <v>10485.50482</v>
      </c>
    </row>
    <row r="2069" spans="1:3" ht="15.75" customHeight="1">
      <c r="A2069" s="135">
        <v>19</v>
      </c>
      <c r="B2069" s="136">
        <v>38</v>
      </c>
      <c r="C2069" s="59">
        <v>10485.50482</v>
      </c>
    </row>
    <row r="2070" spans="1:3" ht="15.75" customHeight="1">
      <c r="A2070" s="135">
        <v>19</v>
      </c>
      <c r="B2070" s="136">
        <v>39</v>
      </c>
      <c r="C2070" s="59">
        <v>10485.50482</v>
      </c>
    </row>
    <row r="2071" spans="1:3" ht="15.75" customHeight="1">
      <c r="A2071" s="135">
        <v>19</v>
      </c>
      <c r="B2071" s="136">
        <v>40</v>
      </c>
      <c r="C2071" s="59">
        <v>12218.98193</v>
      </c>
    </row>
    <row r="2072" spans="1:3" ht="15.75" customHeight="1">
      <c r="A2072" s="135">
        <v>19</v>
      </c>
      <c r="B2072" s="136">
        <v>41</v>
      </c>
      <c r="C2072" s="59">
        <v>12218.98193</v>
      </c>
    </row>
    <row r="2073" spans="1:3" ht="15.75" customHeight="1">
      <c r="A2073" s="135">
        <v>19</v>
      </c>
      <c r="B2073" s="136">
        <v>42</v>
      </c>
      <c r="C2073" s="59">
        <v>12218.98193</v>
      </c>
    </row>
    <row r="2074" spans="1:3" ht="15.75" customHeight="1">
      <c r="A2074" s="135">
        <v>19</v>
      </c>
      <c r="B2074" s="136">
        <v>43</v>
      </c>
      <c r="C2074" s="59">
        <v>12218.98193</v>
      </c>
    </row>
    <row r="2075" spans="1:3" ht="15.75" customHeight="1">
      <c r="A2075" s="135">
        <v>19</v>
      </c>
      <c r="B2075" s="136">
        <v>44</v>
      </c>
      <c r="C2075" s="59">
        <v>12218.98193</v>
      </c>
    </row>
    <row r="2076" spans="1:3" ht="15.75" customHeight="1">
      <c r="A2076" s="135">
        <v>19</v>
      </c>
      <c r="B2076" s="136">
        <v>45</v>
      </c>
      <c r="C2076" s="59">
        <v>13848.065549999999</v>
      </c>
    </row>
    <row r="2077" spans="1:3" ht="15.75" customHeight="1">
      <c r="A2077" s="135">
        <v>19</v>
      </c>
      <c r="B2077" s="136">
        <v>46</v>
      </c>
      <c r="C2077" s="59">
        <v>13848.065549999999</v>
      </c>
    </row>
    <row r="2078" spans="1:3" ht="15.75" customHeight="1">
      <c r="A2078" s="135">
        <v>19</v>
      </c>
      <c r="B2078" s="136">
        <v>47</v>
      </c>
      <c r="C2078" s="59">
        <v>13848.065549999999</v>
      </c>
    </row>
    <row r="2079" spans="1:3" ht="15.75" customHeight="1">
      <c r="A2079" s="135">
        <v>19</v>
      </c>
      <c r="B2079" s="136">
        <v>48</v>
      </c>
      <c r="C2079" s="59">
        <v>13848.065549999999</v>
      </c>
    </row>
    <row r="2080" spans="1:3" ht="15.75" customHeight="1">
      <c r="A2080" s="135">
        <v>19</v>
      </c>
      <c r="B2080" s="136">
        <v>49</v>
      </c>
      <c r="C2080" s="59">
        <v>13848.065549999999</v>
      </c>
    </row>
    <row r="2081" spans="1:3" ht="15.75" customHeight="1">
      <c r="A2081" s="135">
        <v>19</v>
      </c>
      <c r="B2081" s="136">
        <v>50</v>
      </c>
      <c r="C2081" s="59">
        <v>13833.86103</v>
      </c>
    </row>
    <row r="2082" spans="1:3" ht="15.75" customHeight="1">
      <c r="A2082" s="135">
        <v>19</v>
      </c>
      <c r="B2082" s="136">
        <v>51</v>
      </c>
      <c r="C2082" s="59">
        <v>13833.86103</v>
      </c>
    </row>
    <row r="2083" spans="1:3" ht="15.75" customHeight="1">
      <c r="A2083" s="135">
        <v>19</v>
      </c>
      <c r="B2083" s="136">
        <v>52</v>
      </c>
      <c r="C2083" s="59">
        <v>13833.86103</v>
      </c>
    </row>
    <row r="2084" spans="1:3" ht="15.75" customHeight="1">
      <c r="A2084" s="135">
        <v>19</v>
      </c>
      <c r="B2084" s="136">
        <v>53</v>
      </c>
      <c r="C2084" s="59">
        <v>13833.86103</v>
      </c>
    </row>
    <row r="2085" spans="1:3" ht="15.75" customHeight="1">
      <c r="A2085" s="135">
        <v>19</v>
      </c>
      <c r="B2085" s="136">
        <v>54</v>
      </c>
      <c r="C2085" s="59">
        <v>13833.86103</v>
      </c>
    </row>
    <row r="2086" spans="1:3" ht="15.75" customHeight="1">
      <c r="A2086" s="135">
        <v>19</v>
      </c>
      <c r="B2086" s="136">
        <v>55</v>
      </c>
      <c r="C2086" s="59">
        <v>12877.442129999999</v>
      </c>
    </row>
    <row r="2087" spans="1:3" ht="15.75" customHeight="1">
      <c r="A2087" s="135">
        <v>19</v>
      </c>
      <c r="B2087" s="136">
        <v>56</v>
      </c>
      <c r="C2087" s="59">
        <v>12877.442129999999</v>
      </c>
    </row>
    <row r="2088" spans="1:3" ht="15.75" customHeight="1">
      <c r="A2088" s="135">
        <v>19</v>
      </c>
      <c r="B2088" s="136">
        <v>57</v>
      </c>
      <c r="C2088" s="59">
        <v>12877.442129999999</v>
      </c>
    </row>
    <row r="2089" spans="1:3" ht="15.75" customHeight="1">
      <c r="A2089" s="135">
        <v>19</v>
      </c>
      <c r="B2089" s="136">
        <v>58</v>
      </c>
      <c r="C2089" s="59">
        <v>12877.442129999999</v>
      </c>
    </row>
    <row r="2090" spans="1:3" ht="15.75" customHeight="1">
      <c r="A2090" s="135">
        <v>19</v>
      </c>
      <c r="B2090" s="136">
        <v>59</v>
      </c>
      <c r="C2090" s="59">
        <v>12877.442129999999</v>
      </c>
    </row>
    <row r="2091" spans="1:3" ht="15.75" customHeight="1">
      <c r="A2091" s="135">
        <v>19</v>
      </c>
      <c r="B2091" s="136">
        <v>60</v>
      </c>
      <c r="C2091" s="59">
        <v>10901.052750000001</v>
      </c>
    </row>
    <row r="2092" spans="1:3" ht="15.75" customHeight="1">
      <c r="A2092" s="135">
        <v>19</v>
      </c>
      <c r="B2092" s="136">
        <v>61</v>
      </c>
      <c r="C2092" s="59">
        <v>10901.052750000001</v>
      </c>
    </row>
    <row r="2093" spans="1:3" ht="15.75" customHeight="1">
      <c r="A2093" s="135">
        <v>19</v>
      </c>
      <c r="B2093" s="136">
        <v>62</v>
      </c>
      <c r="C2093" s="59">
        <v>10901.052750000001</v>
      </c>
    </row>
    <row r="2094" spans="1:3" ht="15.75" customHeight="1">
      <c r="A2094" s="135">
        <v>19</v>
      </c>
      <c r="B2094" s="136">
        <v>63</v>
      </c>
      <c r="C2094" s="59">
        <v>10901.052750000001</v>
      </c>
    </row>
    <row r="2095" spans="1:3" ht="15.75" customHeight="1">
      <c r="A2095" s="135">
        <v>19</v>
      </c>
      <c r="B2095" s="136">
        <v>64</v>
      </c>
      <c r="C2095" s="59">
        <v>10901.052750000001</v>
      </c>
    </row>
    <row r="2096" spans="1:3" ht="15.75" customHeight="1">
      <c r="A2096" s="135">
        <v>19</v>
      </c>
      <c r="B2096" s="136">
        <v>65</v>
      </c>
      <c r="C2096" s="59">
        <v>11450.970289999999</v>
      </c>
    </row>
    <row r="2097" spans="1:3" ht="15.75" customHeight="1">
      <c r="A2097" s="135">
        <v>19</v>
      </c>
      <c r="B2097" s="136">
        <v>66</v>
      </c>
      <c r="C2097" s="59">
        <v>11450.970289999999</v>
      </c>
    </row>
    <row r="2098" spans="1:3" ht="15.75" customHeight="1">
      <c r="A2098" s="135">
        <v>19</v>
      </c>
      <c r="B2098" s="136">
        <v>67</v>
      </c>
      <c r="C2098" s="59">
        <v>11450.970289999999</v>
      </c>
    </row>
    <row r="2099" spans="1:3" ht="15.75" customHeight="1">
      <c r="A2099" s="135">
        <v>19</v>
      </c>
      <c r="B2099" s="136">
        <v>68</v>
      </c>
      <c r="C2099" s="59">
        <v>11450.970289999999</v>
      </c>
    </row>
    <row r="2100" spans="1:3" ht="15.75" customHeight="1">
      <c r="A2100" s="135">
        <v>19</v>
      </c>
      <c r="B2100" s="136">
        <v>69</v>
      </c>
      <c r="C2100" s="59">
        <v>11450.970289999999</v>
      </c>
    </row>
    <row r="2101" spans="1:3" ht="15.75" customHeight="1">
      <c r="A2101" s="135">
        <v>19</v>
      </c>
      <c r="B2101" s="136">
        <v>70</v>
      </c>
      <c r="C2101" s="59">
        <v>10775.63999</v>
      </c>
    </row>
    <row r="2102" spans="1:3" ht="15.75" customHeight="1">
      <c r="A2102" s="135">
        <v>19</v>
      </c>
      <c r="B2102" s="136">
        <v>71</v>
      </c>
      <c r="C2102" s="59">
        <v>10775.63999</v>
      </c>
    </row>
    <row r="2103" spans="1:3" ht="15.75" customHeight="1">
      <c r="A2103" s="135">
        <v>19</v>
      </c>
      <c r="B2103" s="136">
        <v>72</v>
      </c>
      <c r="C2103" s="59">
        <v>10775.63999</v>
      </c>
    </row>
    <row r="2104" spans="1:3" ht="15.75" customHeight="1">
      <c r="A2104" s="135">
        <v>19</v>
      </c>
      <c r="B2104" s="136">
        <v>73</v>
      </c>
      <c r="C2104" s="59">
        <v>10775.63999</v>
      </c>
    </row>
    <row r="2105" spans="1:3" ht="15.75" customHeight="1">
      <c r="A2105" s="135">
        <v>19</v>
      </c>
      <c r="B2105" s="136">
        <v>74</v>
      </c>
      <c r="C2105" s="59">
        <v>10775.63999</v>
      </c>
    </row>
    <row r="2106" spans="1:3" ht="15.75" customHeight="1">
      <c r="A2106" s="135">
        <v>19</v>
      </c>
      <c r="B2106" s="136">
        <v>75</v>
      </c>
      <c r="C2106" s="59">
        <v>8459.4782450000002</v>
      </c>
    </row>
    <row r="2107" spans="1:3" ht="15.75" customHeight="1">
      <c r="A2107" s="135">
        <v>19</v>
      </c>
      <c r="B2107" s="136">
        <v>76</v>
      </c>
      <c r="C2107" s="59">
        <v>8459.4782450000002</v>
      </c>
    </row>
    <row r="2108" spans="1:3" ht="15.75" customHeight="1">
      <c r="A2108" s="135">
        <v>19</v>
      </c>
      <c r="B2108" s="136">
        <v>77</v>
      </c>
      <c r="C2108" s="59">
        <v>8459.4782450000002</v>
      </c>
    </row>
    <row r="2109" spans="1:3" ht="15.75" customHeight="1">
      <c r="A2109" s="135">
        <v>19</v>
      </c>
      <c r="B2109" s="136">
        <v>78</v>
      </c>
      <c r="C2109" s="59">
        <v>8459.4782450000002</v>
      </c>
    </row>
    <row r="2110" spans="1:3" ht="15.75" customHeight="1">
      <c r="A2110" s="135">
        <v>19</v>
      </c>
      <c r="B2110" s="136">
        <v>79</v>
      </c>
      <c r="C2110" s="59">
        <v>8459.4782450000002</v>
      </c>
    </row>
    <row r="2111" spans="1:3" ht="15.75" customHeight="1">
      <c r="A2111" s="135">
        <v>19</v>
      </c>
      <c r="B2111" s="136">
        <v>80</v>
      </c>
      <c r="C2111" s="59">
        <v>7369.6709579999997</v>
      </c>
    </row>
    <row r="2112" spans="1:3" ht="15.75" customHeight="1">
      <c r="A2112" s="135">
        <v>19</v>
      </c>
      <c r="B2112" s="136">
        <v>81</v>
      </c>
      <c r="C2112" s="59">
        <v>7369.6709579999997</v>
      </c>
    </row>
    <row r="2113" spans="1:3" ht="15.75" customHeight="1">
      <c r="A2113" s="135">
        <v>19</v>
      </c>
      <c r="B2113" s="136">
        <v>82</v>
      </c>
      <c r="C2113" s="59">
        <v>7369.6709579999997</v>
      </c>
    </row>
    <row r="2114" spans="1:3" ht="15.75" customHeight="1">
      <c r="A2114" s="135">
        <v>19</v>
      </c>
      <c r="B2114" s="136">
        <v>83</v>
      </c>
      <c r="C2114" s="59">
        <v>7369.6709579999997</v>
      </c>
    </row>
    <row r="2115" spans="1:3" ht="15.75" customHeight="1">
      <c r="A2115" s="135">
        <v>19</v>
      </c>
      <c r="B2115" s="136">
        <v>84</v>
      </c>
      <c r="C2115" s="59">
        <v>7369.6709579999997</v>
      </c>
    </row>
    <row r="2116" spans="1:3" ht="15.75" customHeight="1">
      <c r="A2116" s="135">
        <v>19</v>
      </c>
      <c r="B2116" s="136">
        <v>85</v>
      </c>
      <c r="C2116" s="59">
        <v>4383.7241540000005</v>
      </c>
    </row>
    <row r="2117" spans="1:3" ht="15.75" customHeight="1">
      <c r="A2117" s="135">
        <v>19</v>
      </c>
      <c r="B2117" s="136">
        <v>86</v>
      </c>
      <c r="C2117" s="59">
        <v>4383.7241540000005</v>
      </c>
    </row>
    <row r="2118" spans="1:3" ht="15.75" customHeight="1">
      <c r="A2118" s="135">
        <v>19</v>
      </c>
      <c r="B2118" s="136">
        <v>87</v>
      </c>
      <c r="C2118" s="59">
        <v>4383.7241540000005</v>
      </c>
    </row>
    <row r="2119" spans="1:3" ht="15.75" customHeight="1">
      <c r="A2119" s="135">
        <v>19</v>
      </c>
      <c r="B2119" s="136">
        <v>88</v>
      </c>
      <c r="C2119" s="59">
        <v>4383.7241540000005</v>
      </c>
    </row>
    <row r="2120" spans="1:3" ht="15.75" customHeight="1">
      <c r="A2120" s="135">
        <v>19</v>
      </c>
      <c r="B2120" s="136">
        <v>89</v>
      </c>
      <c r="C2120" s="59">
        <v>4383.7241540000005</v>
      </c>
    </row>
    <row r="2121" spans="1:3" ht="15.75" customHeight="1">
      <c r="A2121" s="135">
        <v>19</v>
      </c>
      <c r="B2121" s="136">
        <v>90</v>
      </c>
      <c r="C2121" s="59">
        <v>2057.2076160000001</v>
      </c>
    </row>
    <row r="2122" spans="1:3" ht="15.75" customHeight="1">
      <c r="A2122" s="135">
        <v>19</v>
      </c>
      <c r="B2122" s="136">
        <v>91</v>
      </c>
      <c r="C2122" s="59">
        <v>2057.2076160000001</v>
      </c>
    </row>
    <row r="2123" spans="1:3" ht="15.75" customHeight="1">
      <c r="A2123" s="135">
        <v>19</v>
      </c>
      <c r="B2123" s="136">
        <v>92</v>
      </c>
      <c r="C2123" s="59">
        <v>2057.2076160000001</v>
      </c>
    </row>
    <row r="2124" spans="1:3" ht="15.75" customHeight="1">
      <c r="A2124" s="135">
        <v>19</v>
      </c>
      <c r="B2124" s="136">
        <v>93</v>
      </c>
      <c r="C2124" s="59">
        <v>2057.2076160000001</v>
      </c>
    </row>
    <row r="2125" spans="1:3" ht="15.75" customHeight="1">
      <c r="A2125" s="135">
        <v>19</v>
      </c>
      <c r="B2125" s="136">
        <v>94</v>
      </c>
      <c r="C2125" s="59">
        <v>2057.2076160000001</v>
      </c>
    </row>
    <row r="2126" spans="1:3" ht="15.75" customHeight="1">
      <c r="A2126" s="135">
        <v>19</v>
      </c>
      <c r="B2126" s="136">
        <v>95</v>
      </c>
      <c r="C2126" s="59">
        <v>610.72545920000005</v>
      </c>
    </row>
    <row r="2127" spans="1:3" ht="15.75" customHeight="1">
      <c r="A2127" s="135">
        <v>19</v>
      </c>
      <c r="B2127" s="136">
        <v>96</v>
      </c>
      <c r="C2127" s="59">
        <v>610.72545920000005</v>
      </c>
    </row>
    <row r="2128" spans="1:3" ht="15.75" customHeight="1">
      <c r="A2128" s="135">
        <v>19</v>
      </c>
      <c r="B2128" s="136">
        <v>97</v>
      </c>
      <c r="C2128" s="59">
        <v>610.72545920000005</v>
      </c>
    </row>
    <row r="2129" spans="1:3" ht="15.75" customHeight="1">
      <c r="A2129" s="135">
        <v>19</v>
      </c>
      <c r="B2129" s="136">
        <v>98</v>
      </c>
      <c r="C2129" s="59">
        <v>610.72545920000005</v>
      </c>
    </row>
    <row r="2130" spans="1:3" ht="15.75" customHeight="1">
      <c r="A2130" s="135">
        <v>19</v>
      </c>
      <c r="B2130" s="136">
        <v>99</v>
      </c>
      <c r="C2130" s="59">
        <v>610.72545920000005</v>
      </c>
    </row>
    <row r="2131" spans="1:3" ht="15.75" customHeight="1">
      <c r="A2131" s="135">
        <v>19</v>
      </c>
      <c r="B2131" s="136">
        <v>100</v>
      </c>
      <c r="C2131" s="59">
        <v>25.87564313</v>
      </c>
    </row>
    <row r="2132" spans="1:3" ht="15.75" customHeight="1">
      <c r="A2132" s="135">
        <v>19</v>
      </c>
      <c r="B2132" s="136">
        <v>101</v>
      </c>
      <c r="C2132" s="59">
        <v>25.87564313</v>
      </c>
    </row>
    <row r="2133" spans="1:3" ht="15.75" customHeight="1">
      <c r="A2133" s="135">
        <v>19</v>
      </c>
      <c r="B2133" s="136">
        <v>102</v>
      </c>
      <c r="C2133" s="59">
        <v>25.87564313</v>
      </c>
    </row>
    <row r="2134" spans="1:3" ht="15.75" customHeight="1">
      <c r="A2134" s="135">
        <v>19</v>
      </c>
      <c r="B2134" s="136">
        <v>103</v>
      </c>
      <c r="C2134" s="59">
        <v>25.87564313</v>
      </c>
    </row>
    <row r="2135" spans="1:3" ht="15.75" customHeight="1">
      <c r="A2135" s="135">
        <v>19</v>
      </c>
      <c r="B2135" s="136">
        <v>107</v>
      </c>
      <c r="C2135" s="59">
        <v>25.87564313</v>
      </c>
    </row>
    <row r="2136" spans="1:3" ht="15.75" customHeight="1">
      <c r="A2136" s="135">
        <v>19</v>
      </c>
      <c r="B2136" s="136">
        <v>108</v>
      </c>
      <c r="C2136" s="59">
        <v>25.87564313</v>
      </c>
    </row>
    <row r="2137" spans="1:3" ht="15.75" customHeight="1">
      <c r="A2137" s="135">
        <v>20</v>
      </c>
      <c r="B2137" s="136">
        <v>0</v>
      </c>
      <c r="C2137" s="59">
        <v>38998.588329999999</v>
      </c>
    </row>
    <row r="2138" spans="1:3" ht="15.75" customHeight="1">
      <c r="A2138" s="135">
        <v>20</v>
      </c>
      <c r="B2138" s="136">
        <v>1</v>
      </c>
      <c r="C2138" s="59">
        <v>38998.588329999999</v>
      </c>
    </row>
    <row r="2139" spans="1:3" ht="15.75" customHeight="1">
      <c r="A2139" s="135">
        <v>20</v>
      </c>
      <c r="B2139" s="136">
        <v>2</v>
      </c>
      <c r="C2139" s="59">
        <v>38998.588329999999</v>
      </c>
    </row>
    <row r="2140" spans="1:3" ht="15.75" customHeight="1">
      <c r="A2140" s="135">
        <v>20</v>
      </c>
      <c r="B2140" s="136">
        <v>3</v>
      </c>
      <c r="C2140" s="59">
        <v>38998.588329999999</v>
      </c>
    </row>
    <row r="2141" spans="1:3" ht="15.75" customHeight="1">
      <c r="A2141" s="135">
        <v>20</v>
      </c>
      <c r="B2141" s="136">
        <v>4</v>
      </c>
      <c r="C2141" s="59">
        <v>38998.588329999999</v>
      </c>
    </row>
    <row r="2142" spans="1:3" ht="15.75" customHeight="1">
      <c r="A2142" s="135">
        <v>20</v>
      </c>
      <c r="B2142" s="136">
        <v>5</v>
      </c>
      <c r="C2142" s="59">
        <v>44539.082289999998</v>
      </c>
    </row>
    <row r="2143" spans="1:3" ht="15.75" customHeight="1">
      <c r="A2143" s="135">
        <v>20</v>
      </c>
      <c r="B2143" s="136">
        <v>6</v>
      </c>
      <c r="C2143" s="59">
        <v>44539.082289999998</v>
      </c>
    </row>
    <row r="2144" spans="1:3" ht="15.75" customHeight="1">
      <c r="A2144" s="135">
        <v>20</v>
      </c>
      <c r="B2144" s="136">
        <v>7</v>
      </c>
      <c r="C2144" s="59">
        <v>44539.082289999998</v>
      </c>
    </row>
    <row r="2145" spans="1:3" ht="15.75" customHeight="1">
      <c r="A2145" s="135">
        <v>20</v>
      </c>
      <c r="B2145" s="136">
        <v>8</v>
      </c>
      <c r="C2145" s="59">
        <v>44539.082289999998</v>
      </c>
    </row>
    <row r="2146" spans="1:3" ht="15.75" customHeight="1">
      <c r="A2146" s="135">
        <v>20</v>
      </c>
      <c r="B2146" s="136">
        <v>9</v>
      </c>
      <c r="C2146" s="59">
        <v>44539.082289999998</v>
      </c>
    </row>
    <row r="2147" spans="1:3" ht="15.75" customHeight="1">
      <c r="A2147" s="135">
        <v>20</v>
      </c>
      <c r="B2147" s="136">
        <v>10</v>
      </c>
      <c r="C2147" s="59">
        <v>46958.04578</v>
      </c>
    </row>
    <row r="2148" spans="1:3" ht="15.75" customHeight="1">
      <c r="A2148" s="135">
        <v>20</v>
      </c>
      <c r="B2148" s="136">
        <v>11</v>
      </c>
      <c r="C2148" s="59">
        <v>46958.04578</v>
      </c>
    </row>
    <row r="2149" spans="1:3" ht="15.75" customHeight="1">
      <c r="A2149" s="135">
        <v>20</v>
      </c>
      <c r="B2149" s="136">
        <v>12</v>
      </c>
      <c r="C2149" s="59">
        <v>46958.04578</v>
      </c>
    </row>
    <row r="2150" spans="1:3" ht="15.75" customHeight="1">
      <c r="A2150" s="135">
        <v>20</v>
      </c>
      <c r="B2150" s="136">
        <v>13</v>
      </c>
      <c r="C2150" s="59">
        <v>46958.04578</v>
      </c>
    </row>
    <row r="2151" spans="1:3" ht="15.75" customHeight="1">
      <c r="A2151" s="135">
        <v>20</v>
      </c>
      <c r="B2151" s="136">
        <v>14</v>
      </c>
      <c r="C2151" s="59">
        <v>46958.04578</v>
      </c>
    </row>
    <row r="2152" spans="1:3" ht="15.75" customHeight="1">
      <c r="A2152" s="135">
        <v>20</v>
      </c>
      <c r="B2152" s="136">
        <v>15</v>
      </c>
      <c r="C2152" s="59">
        <v>46515.540580000001</v>
      </c>
    </row>
    <row r="2153" spans="1:3" ht="15.75" customHeight="1">
      <c r="A2153" s="135">
        <v>20</v>
      </c>
      <c r="B2153" s="136">
        <v>16</v>
      </c>
      <c r="C2153" s="59">
        <v>46515.540580000001</v>
      </c>
    </row>
    <row r="2154" spans="1:3" ht="15.75" customHeight="1">
      <c r="A2154" s="135">
        <v>20</v>
      </c>
      <c r="B2154" s="136">
        <v>17</v>
      </c>
      <c r="C2154" s="59">
        <v>46515.540580000001</v>
      </c>
    </row>
    <row r="2155" spans="1:3" ht="15.75" customHeight="1">
      <c r="A2155" s="135">
        <v>20</v>
      </c>
      <c r="B2155" s="136">
        <v>18</v>
      </c>
      <c r="C2155" s="59">
        <v>46515.540580000001</v>
      </c>
    </row>
    <row r="2156" spans="1:3" ht="15.75" customHeight="1">
      <c r="A2156" s="135">
        <v>20</v>
      </c>
      <c r="B2156" s="136">
        <v>19</v>
      </c>
      <c r="C2156" s="59">
        <v>46515.540580000001</v>
      </c>
    </row>
    <row r="2157" spans="1:3" ht="15.75" customHeight="1">
      <c r="A2157" s="135">
        <v>20</v>
      </c>
      <c r="B2157" s="136">
        <v>20</v>
      </c>
      <c r="C2157" s="59">
        <v>47873.043469999997</v>
      </c>
    </row>
    <row r="2158" spans="1:3" ht="15.75" customHeight="1">
      <c r="A2158" s="135">
        <v>20</v>
      </c>
      <c r="B2158" s="136">
        <v>21</v>
      </c>
      <c r="C2158" s="59">
        <v>47873.043469999997</v>
      </c>
    </row>
    <row r="2159" spans="1:3" ht="15.75" customHeight="1">
      <c r="A2159" s="135">
        <v>20</v>
      </c>
      <c r="B2159" s="136">
        <v>22</v>
      </c>
      <c r="C2159" s="59">
        <v>47873.043469999997</v>
      </c>
    </row>
    <row r="2160" spans="1:3" ht="15.75" customHeight="1">
      <c r="A2160" s="135">
        <v>20</v>
      </c>
      <c r="B2160" s="136">
        <v>23</v>
      </c>
      <c r="C2160" s="59">
        <v>47873.043469999997</v>
      </c>
    </row>
    <row r="2161" spans="1:3" ht="15.75" customHeight="1">
      <c r="A2161" s="135">
        <v>20</v>
      </c>
      <c r="B2161" s="136">
        <v>24</v>
      </c>
      <c r="C2161" s="59">
        <v>47873.043469999997</v>
      </c>
    </row>
    <row r="2162" spans="1:3" ht="15.75" customHeight="1">
      <c r="A2162" s="135">
        <v>20</v>
      </c>
      <c r="B2162" s="136">
        <v>25</v>
      </c>
      <c r="C2162" s="59">
        <v>51511.064380000003</v>
      </c>
    </row>
    <row r="2163" spans="1:3" ht="15.75" customHeight="1">
      <c r="A2163" s="135">
        <v>20</v>
      </c>
      <c r="B2163" s="136">
        <v>26</v>
      </c>
      <c r="C2163" s="59">
        <v>51511.064380000003</v>
      </c>
    </row>
    <row r="2164" spans="1:3" ht="15.75" customHeight="1">
      <c r="A2164" s="135">
        <v>20</v>
      </c>
      <c r="B2164" s="136">
        <v>27</v>
      </c>
      <c r="C2164" s="59">
        <v>51511.064380000003</v>
      </c>
    </row>
    <row r="2165" spans="1:3" ht="15.75" customHeight="1">
      <c r="A2165" s="135">
        <v>20</v>
      </c>
      <c r="B2165" s="136">
        <v>28</v>
      </c>
      <c r="C2165" s="59">
        <v>51511.064380000003</v>
      </c>
    </row>
    <row r="2166" spans="1:3" ht="15.75" customHeight="1">
      <c r="A2166" s="135">
        <v>20</v>
      </c>
      <c r="B2166" s="136">
        <v>29</v>
      </c>
      <c r="C2166" s="59">
        <v>51511.064380000003</v>
      </c>
    </row>
    <row r="2167" spans="1:3" ht="15.75" customHeight="1">
      <c r="A2167" s="135">
        <v>20</v>
      </c>
      <c r="B2167" s="136">
        <v>30</v>
      </c>
      <c r="C2167" s="59">
        <v>54912.888659999997</v>
      </c>
    </row>
    <row r="2168" spans="1:3" ht="15.75" customHeight="1">
      <c r="A2168" s="135">
        <v>20</v>
      </c>
      <c r="B2168" s="136">
        <v>31</v>
      </c>
      <c r="C2168" s="59">
        <v>54912.888659999997</v>
      </c>
    </row>
    <row r="2169" spans="1:3" ht="15.75" customHeight="1">
      <c r="A2169" s="135">
        <v>20</v>
      </c>
      <c r="B2169" s="136">
        <v>32</v>
      </c>
      <c r="C2169" s="59">
        <v>54912.888659999997</v>
      </c>
    </row>
    <row r="2170" spans="1:3" ht="15.75" customHeight="1">
      <c r="A2170" s="135">
        <v>20</v>
      </c>
      <c r="B2170" s="136">
        <v>33</v>
      </c>
      <c r="C2170" s="59">
        <v>54912.888659999997</v>
      </c>
    </row>
    <row r="2171" spans="1:3" ht="15.75" customHeight="1">
      <c r="A2171" s="135">
        <v>20</v>
      </c>
      <c r="B2171" s="136">
        <v>34</v>
      </c>
      <c r="C2171" s="59">
        <v>54912.888659999997</v>
      </c>
    </row>
    <row r="2172" spans="1:3" ht="15.75" customHeight="1">
      <c r="A2172" s="135">
        <v>20</v>
      </c>
      <c r="B2172" s="136">
        <v>35</v>
      </c>
      <c r="C2172" s="59">
        <v>60111.563260000003</v>
      </c>
    </row>
    <row r="2173" spans="1:3" ht="15.75" customHeight="1">
      <c r="A2173" s="135">
        <v>20</v>
      </c>
      <c r="B2173" s="136">
        <v>36</v>
      </c>
      <c r="C2173" s="59">
        <v>60111.563260000003</v>
      </c>
    </row>
    <row r="2174" spans="1:3" ht="15.75" customHeight="1">
      <c r="A2174" s="135">
        <v>20</v>
      </c>
      <c r="B2174" s="136">
        <v>37</v>
      </c>
      <c r="C2174" s="59">
        <v>60111.563260000003</v>
      </c>
    </row>
    <row r="2175" spans="1:3" ht="15.75" customHeight="1">
      <c r="A2175" s="135">
        <v>20</v>
      </c>
      <c r="B2175" s="136">
        <v>38</v>
      </c>
      <c r="C2175" s="59">
        <v>60111.563260000003</v>
      </c>
    </row>
    <row r="2176" spans="1:3" ht="15.75" customHeight="1">
      <c r="A2176" s="135">
        <v>20</v>
      </c>
      <c r="B2176" s="136">
        <v>39</v>
      </c>
      <c r="C2176" s="59">
        <v>60111.563260000003</v>
      </c>
    </row>
    <row r="2177" spans="1:3" ht="15.75" customHeight="1">
      <c r="A2177" s="135">
        <v>20</v>
      </c>
      <c r="B2177" s="136">
        <v>40</v>
      </c>
      <c r="C2177" s="59">
        <v>70049.283970000004</v>
      </c>
    </row>
    <row r="2178" spans="1:3" ht="15.75" customHeight="1">
      <c r="A2178" s="135">
        <v>20</v>
      </c>
      <c r="B2178" s="136">
        <v>41</v>
      </c>
      <c r="C2178" s="59">
        <v>70049.283970000004</v>
      </c>
    </row>
    <row r="2179" spans="1:3" ht="15.75" customHeight="1">
      <c r="A2179" s="135">
        <v>20</v>
      </c>
      <c r="B2179" s="136">
        <v>42</v>
      </c>
      <c r="C2179" s="59">
        <v>70049.283970000004</v>
      </c>
    </row>
    <row r="2180" spans="1:3" ht="15.75" customHeight="1">
      <c r="A2180" s="135">
        <v>20</v>
      </c>
      <c r="B2180" s="136">
        <v>43</v>
      </c>
      <c r="C2180" s="59">
        <v>70049.283970000004</v>
      </c>
    </row>
    <row r="2181" spans="1:3" ht="15.75" customHeight="1">
      <c r="A2181" s="135">
        <v>20</v>
      </c>
      <c r="B2181" s="136">
        <v>44</v>
      </c>
      <c r="C2181" s="59">
        <v>70049.283970000004</v>
      </c>
    </row>
    <row r="2182" spans="1:3" ht="15.75" customHeight="1">
      <c r="A2182" s="135">
        <v>20</v>
      </c>
      <c r="B2182" s="136">
        <v>45</v>
      </c>
      <c r="C2182" s="59">
        <v>79388.535140000007</v>
      </c>
    </row>
    <row r="2183" spans="1:3" ht="15.75" customHeight="1">
      <c r="A2183" s="135">
        <v>20</v>
      </c>
      <c r="B2183" s="136">
        <v>46</v>
      </c>
      <c r="C2183" s="59">
        <v>79388.535140000007</v>
      </c>
    </row>
    <row r="2184" spans="1:3" ht="15.75" customHeight="1">
      <c r="A2184" s="135">
        <v>20</v>
      </c>
      <c r="B2184" s="136">
        <v>47</v>
      </c>
      <c r="C2184" s="59">
        <v>79388.535140000007</v>
      </c>
    </row>
    <row r="2185" spans="1:3" ht="15.75" customHeight="1">
      <c r="A2185" s="135">
        <v>20</v>
      </c>
      <c r="B2185" s="136">
        <v>48</v>
      </c>
      <c r="C2185" s="59">
        <v>79388.535140000007</v>
      </c>
    </row>
    <row r="2186" spans="1:3" ht="15.75" customHeight="1">
      <c r="A2186" s="135">
        <v>20</v>
      </c>
      <c r="B2186" s="136">
        <v>49</v>
      </c>
      <c r="C2186" s="59">
        <v>79388.535140000007</v>
      </c>
    </row>
    <row r="2187" spans="1:3" ht="15.75" customHeight="1">
      <c r="A2187" s="135">
        <v>20</v>
      </c>
      <c r="B2187" s="136">
        <v>50</v>
      </c>
      <c r="C2187" s="59">
        <v>79307.103109999996</v>
      </c>
    </row>
    <row r="2188" spans="1:3" ht="15.75" customHeight="1">
      <c r="A2188" s="135">
        <v>20</v>
      </c>
      <c r="B2188" s="136">
        <v>51</v>
      </c>
      <c r="C2188" s="59">
        <v>79307.103109999996</v>
      </c>
    </row>
    <row r="2189" spans="1:3" ht="15.75" customHeight="1">
      <c r="A2189" s="135">
        <v>20</v>
      </c>
      <c r="B2189" s="136">
        <v>52</v>
      </c>
      <c r="C2189" s="59">
        <v>79307.103109999996</v>
      </c>
    </row>
    <row r="2190" spans="1:3" ht="15.75" customHeight="1">
      <c r="A2190" s="135">
        <v>20</v>
      </c>
      <c r="B2190" s="136">
        <v>53</v>
      </c>
      <c r="C2190" s="59">
        <v>79307.103109999996</v>
      </c>
    </row>
    <row r="2191" spans="1:3" ht="15.75" customHeight="1">
      <c r="A2191" s="135">
        <v>20</v>
      </c>
      <c r="B2191" s="136">
        <v>54</v>
      </c>
      <c r="C2191" s="59">
        <v>79307.103109999996</v>
      </c>
    </row>
    <row r="2192" spans="1:3" ht="15.75" customHeight="1">
      <c r="A2192" s="135">
        <v>20</v>
      </c>
      <c r="B2192" s="136">
        <v>55</v>
      </c>
      <c r="C2192" s="59">
        <v>73824.121060000005</v>
      </c>
    </row>
    <row r="2193" spans="1:3" ht="15.75" customHeight="1">
      <c r="A2193" s="135">
        <v>20</v>
      </c>
      <c r="B2193" s="136">
        <v>56</v>
      </c>
      <c r="C2193" s="59">
        <v>73824.121060000005</v>
      </c>
    </row>
    <row r="2194" spans="1:3" ht="15.75" customHeight="1">
      <c r="A2194" s="135">
        <v>20</v>
      </c>
      <c r="B2194" s="136">
        <v>57</v>
      </c>
      <c r="C2194" s="59">
        <v>73824.121060000005</v>
      </c>
    </row>
    <row r="2195" spans="1:3" ht="15.75" customHeight="1">
      <c r="A2195" s="135">
        <v>20</v>
      </c>
      <c r="B2195" s="136">
        <v>58</v>
      </c>
      <c r="C2195" s="59">
        <v>73824.121060000005</v>
      </c>
    </row>
    <row r="2196" spans="1:3" ht="15.75" customHeight="1">
      <c r="A2196" s="135">
        <v>20</v>
      </c>
      <c r="B2196" s="136">
        <v>59</v>
      </c>
      <c r="C2196" s="59">
        <v>73824.121060000005</v>
      </c>
    </row>
    <row r="2197" spans="1:3" ht="15.75" customHeight="1">
      <c r="A2197" s="135">
        <v>20</v>
      </c>
      <c r="B2197" s="136">
        <v>60</v>
      </c>
      <c r="C2197" s="59">
        <v>62493.826780000003</v>
      </c>
    </row>
    <row r="2198" spans="1:3" ht="15.75" customHeight="1">
      <c r="A2198" s="135">
        <v>20</v>
      </c>
      <c r="B2198" s="136">
        <v>61</v>
      </c>
      <c r="C2198" s="59">
        <v>62493.826780000003</v>
      </c>
    </row>
    <row r="2199" spans="1:3" ht="15.75" customHeight="1">
      <c r="A2199" s="135">
        <v>20</v>
      </c>
      <c r="B2199" s="136">
        <v>62</v>
      </c>
      <c r="C2199" s="59">
        <v>62493.826780000003</v>
      </c>
    </row>
    <row r="2200" spans="1:3" ht="15.75" customHeight="1">
      <c r="A2200" s="135">
        <v>20</v>
      </c>
      <c r="B2200" s="136">
        <v>63</v>
      </c>
      <c r="C2200" s="59">
        <v>62493.826780000003</v>
      </c>
    </row>
    <row r="2201" spans="1:3" ht="15.75" customHeight="1">
      <c r="A2201" s="135">
        <v>20</v>
      </c>
      <c r="B2201" s="136">
        <v>64</v>
      </c>
      <c r="C2201" s="59">
        <v>62493.826780000003</v>
      </c>
    </row>
    <row r="2202" spans="1:3" ht="15.75" customHeight="1">
      <c r="A2202" s="135">
        <v>20</v>
      </c>
      <c r="B2202" s="136">
        <v>65</v>
      </c>
      <c r="C2202" s="59">
        <v>56973.966160000004</v>
      </c>
    </row>
    <row r="2203" spans="1:3" ht="15.75" customHeight="1">
      <c r="A2203" s="135">
        <v>20</v>
      </c>
      <c r="B2203" s="136">
        <v>66</v>
      </c>
      <c r="C2203" s="59">
        <v>56973.966160000004</v>
      </c>
    </row>
    <row r="2204" spans="1:3" ht="15.75" customHeight="1">
      <c r="A2204" s="135">
        <v>20</v>
      </c>
      <c r="B2204" s="136">
        <v>67</v>
      </c>
      <c r="C2204" s="59">
        <v>56973.966160000004</v>
      </c>
    </row>
    <row r="2205" spans="1:3" ht="15.75" customHeight="1">
      <c r="A2205" s="135">
        <v>20</v>
      </c>
      <c r="B2205" s="136">
        <v>68</v>
      </c>
      <c r="C2205" s="59">
        <v>56973.966160000004</v>
      </c>
    </row>
    <row r="2206" spans="1:3" ht="15.75" customHeight="1">
      <c r="A2206" s="135">
        <v>20</v>
      </c>
      <c r="B2206" s="136">
        <v>69</v>
      </c>
      <c r="C2206" s="59">
        <v>56973.966160000004</v>
      </c>
    </row>
    <row r="2207" spans="1:3" ht="15.75" customHeight="1">
      <c r="A2207" s="135">
        <v>20</v>
      </c>
      <c r="B2207" s="136">
        <v>70</v>
      </c>
      <c r="C2207" s="59">
        <v>53613.880080000003</v>
      </c>
    </row>
    <row r="2208" spans="1:3" ht="15.75" customHeight="1">
      <c r="A2208" s="135">
        <v>20</v>
      </c>
      <c r="B2208" s="136">
        <v>71</v>
      </c>
      <c r="C2208" s="59">
        <v>53613.880080000003</v>
      </c>
    </row>
    <row r="2209" spans="1:3" ht="15.75" customHeight="1">
      <c r="A2209" s="135">
        <v>20</v>
      </c>
      <c r="B2209" s="136">
        <v>72</v>
      </c>
      <c r="C2209" s="59">
        <v>53613.880080000003</v>
      </c>
    </row>
    <row r="2210" spans="1:3" ht="15.75" customHeight="1">
      <c r="A2210" s="135">
        <v>20</v>
      </c>
      <c r="B2210" s="136">
        <v>73</v>
      </c>
      <c r="C2210" s="59">
        <v>53613.880080000003</v>
      </c>
    </row>
    <row r="2211" spans="1:3" ht="15.75" customHeight="1">
      <c r="A2211" s="135">
        <v>20</v>
      </c>
      <c r="B2211" s="136">
        <v>74</v>
      </c>
      <c r="C2211" s="59">
        <v>53613.880080000003</v>
      </c>
    </row>
    <row r="2212" spans="1:3" ht="15.75" customHeight="1">
      <c r="A2212" s="135">
        <v>20</v>
      </c>
      <c r="B2212" s="136">
        <v>75</v>
      </c>
      <c r="C2212" s="59">
        <v>42089.885390000003</v>
      </c>
    </row>
    <row r="2213" spans="1:3" ht="15.75" customHeight="1">
      <c r="A2213" s="135">
        <v>20</v>
      </c>
      <c r="B2213" s="136">
        <v>76</v>
      </c>
      <c r="C2213" s="59">
        <v>42089.885390000003</v>
      </c>
    </row>
    <row r="2214" spans="1:3" ht="15.75" customHeight="1">
      <c r="A2214" s="135">
        <v>20</v>
      </c>
      <c r="B2214" s="136">
        <v>77</v>
      </c>
      <c r="C2214" s="59">
        <v>42089.885390000003</v>
      </c>
    </row>
    <row r="2215" spans="1:3" ht="15.75" customHeight="1">
      <c r="A2215" s="135">
        <v>20</v>
      </c>
      <c r="B2215" s="136">
        <v>78</v>
      </c>
      <c r="C2215" s="59">
        <v>42089.885390000003</v>
      </c>
    </row>
    <row r="2216" spans="1:3" ht="15.75" customHeight="1">
      <c r="A2216" s="135">
        <v>20</v>
      </c>
      <c r="B2216" s="136">
        <v>79</v>
      </c>
      <c r="C2216" s="59">
        <v>42089.885390000003</v>
      </c>
    </row>
    <row r="2217" spans="1:3" ht="15.75" customHeight="1">
      <c r="A2217" s="135">
        <v>20</v>
      </c>
      <c r="B2217" s="136">
        <v>80</v>
      </c>
      <c r="C2217" s="59">
        <v>36667.581259999999</v>
      </c>
    </row>
    <row r="2218" spans="1:3" ht="15.75" customHeight="1">
      <c r="A2218" s="135">
        <v>20</v>
      </c>
      <c r="B2218" s="136">
        <v>81</v>
      </c>
      <c r="C2218" s="59">
        <v>36667.581259999999</v>
      </c>
    </row>
    <row r="2219" spans="1:3" ht="15.75" customHeight="1">
      <c r="A2219" s="135">
        <v>20</v>
      </c>
      <c r="B2219" s="136">
        <v>82</v>
      </c>
      <c r="C2219" s="59">
        <v>36667.581259999999</v>
      </c>
    </row>
    <row r="2220" spans="1:3" ht="15.75" customHeight="1">
      <c r="A2220" s="135">
        <v>20</v>
      </c>
      <c r="B2220" s="136">
        <v>83</v>
      </c>
      <c r="C2220" s="59">
        <v>36667.581259999999</v>
      </c>
    </row>
    <row r="2221" spans="1:3" ht="15.75" customHeight="1">
      <c r="A2221" s="135">
        <v>20</v>
      </c>
      <c r="B2221" s="136">
        <v>84</v>
      </c>
      <c r="C2221" s="59">
        <v>36667.581259999999</v>
      </c>
    </row>
    <row r="2222" spans="1:3" ht="15.75" customHeight="1">
      <c r="A2222" s="135">
        <v>20</v>
      </c>
      <c r="B2222" s="136">
        <v>85</v>
      </c>
      <c r="C2222" s="59">
        <v>21811.090700000001</v>
      </c>
    </row>
    <row r="2223" spans="1:3" ht="15.75" customHeight="1">
      <c r="A2223" s="135">
        <v>20</v>
      </c>
      <c r="B2223" s="136">
        <v>86</v>
      </c>
      <c r="C2223" s="59">
        <v>21811.090700000001</v>
      </c>
    </row>
    <row r="2224" spans="1:3" ht="15.75" customHeight="1">
      <c r="A2224" s="135">
        <v>20</v>
      </c>
      <c r="B2224" s="136">
        <v>87</v>
      </c>
      <c r="C2224" s="59">
        <v>21811.090700000001</v>
      </c>
    </row>
    <row r="2225" spans="1:3" ht="15.75" customHeight="1">
      <c r="A2225" s="135">
        <v>20</v>
      </c>
      <c r="B2225" s="136">
        <v>88</v>
      </c>
      <c r="C2225" s="59">
        <v>21811.090700000001</v>
      </c>
    </row>
    <row r="2226" spans="1:3" ht="15.75" customHeight="1">
      <c r="A2226" s="135">
        <v>20</v>
      </c>
      <c r="B2226" s="136">
        <v>89</v>
      </c>
      <c r="C2226" s="59">
        <v>21811.090700000001</v>
      </c>
    </row>
    <row r="2227" spans="1:3" ht="15.75" customHeight="1">
      <c r="A2227" s="135">
        <v>20</v>
      </c>
      <c r="B2227" s="136">
        <v>90</v>
      </c>
      <c r="C2227" s="59">
        <v>10235.57603</v>
      </c>
    </row>
    <row r="2228" spans="1:3" ht="15.75" customHeight="1">
      <c r="A2228" s="135">
        <v>20</v>
      </c>
      <c r="B2228" s="136">
        <v>91</v>
      </c>
      <c r="C2228" s="59">
        <v>10235.57603</v>
      </c>
    </row>
    <row r="2229" spans="1:3" ht="15.75" customHeight="1">
      <c r="A2229" s="135">
        <v>20</v>
      </c>
      <c r="B2229" s="136">
        <v>92</v>
      </c>
      <c r="C2229" s="59">
        <v>10235.57603</v>
      </c>
    </row>
    <row r="2230" spans="1:3" ht="15.75" customHeight="1">
      <c r="A2230" s="135">
        <v>20</v>
      </c>
      <c r="B2230" s="136">
        <v>93</v>
      </c>
      <c r="C2230" s="59">
        <v>10235.57603</v>
      </c>
    </row>
    <row r="2231" spans="1:3" ht="15.75" customHeight="1">
      <c r="A2231" s="135">
        <v>20</v>
      </c>
      <c r="B2231" s="136">
        <v>94</v>
      </c>
      <c r="C2231" s="59">
        <v>10235.57603</v>
      </c>
    </row>
    <row r="2232" spans="1:3" ht="15.75" customHeight="1">
      <c r="A2232" s="135">
        <v>20</v>
      </c>
      <c r="B2232" s="136">
        <v>95</v>
      </c>
      <c r="C2232" s="59">
        <v>3038.6465739999999</v>
      </c>
    </row>
    <row r="2233" spans="1:3" ht="15.75" customHeight="1">
      <c r="A2233" s="135">
        <v>20</v>
      </c>
      <c r="B2233" s="136">
        <v>96</v>
      </c>
      <c r="C2233" s="59">
        <v>3038.6465739999999</v>
      </c>
    </row>
    <row r="2234" spans="1:3" ht="15.75" customHeight="1">
      <c r="A2234" s="135">
        <v>20</v>
      </c>
      <c r="B2234" s="136">
        <v>97</v>
      </c>
      <c r="C2234" s="59">
        <v>3038.6465739999999</v>
      </c>
    </row>
    <row r="2235" spans="1:3" ht="15.75" customHeight="1">
      <c r="A2235" s="135">
        <v>20</v>
      </c>
      <c r="B2235" s="136">
        <v>98</v>
      </c>
      <c r="C2235" s="59">
        <v>3038.6465739999999</v>
      </c>
    </row>
    <row r="2236" spans="1:3" ht="15.75" customHeight="1">
      <c r="A2236" s="135">
        <v>20</v>
      </c>
      <c r="B2236" s="136">
        <v>99</v>
      </c>
      <c r="C2236" s="59">
        <v>3038.6465739999999</v>
      </c>
    </row>
    <row r="2237" spans="1:3" ht="15.75" customHeight="1">
      <c r="A2237" s="135">
        <v>20</v>
      </c>
      <c r="B2237" s="136">
        <v>100</v>
      </c>
      <c r="C2237" s="59">
        <v>128.74350190000001</v>
      </c>
    </row>
    <row r="2238" spans="1:3" ht="15.75" customHeight="1">
      <c r="A2238" s="135">
        <v>20</v>
      </c>
      <c r="B2238" s="136">
        <v>101</v>
      </c>
      <c r="C2238" s="59">
        <v>128.74350190000001</v>
      </c>
    </row>
    <row r="2239" spans="1:3" ht="15.75" customHeight="1">
      <c r="A2239" s="135">
        <v>20</v>
      </c>
      <c r="B2239" s="136">
        <v>102</v>
      </c>
      <c r="C2239" s="59">
        <v>128.74350190000001</v>
      </c>
    </row>
    <row r="2240" spans="1:3" ht="15.75" customHeight="1">
      <c r="A2240" s="135">
        <v>20</v>
      </c>
      <c r="B2240" s="136">
        <v>103</v>
      </c>
      <c r="C2240" s="59">
        <v>128.74350190000001</v>
      </c>
    </row>
    <row r="2241" spans="1:3" ht="15.75" customHeight="1">
      <c r="A2241" s="135">
        <v>20</v>
      </c>
      <c r="B2241" s="136">
        <v>104</v>
      </c>
      <c r="C2241" s="59">
        <v>128.74350190000001</v>
      </c>
    </row>
    <row r="2242" spans="1:3" ht="15.75" customHeight="1">
      <c r="A2242" s="135">
        <v>20</v>
      </c>
      <c r="B2242" s="136">
        <v>105</v>
      </c>
      <c r="C2242" s="59">
        <v>128.74350190000001</v>
      </c>
    </row>
    <row r="2243" spans="1:3" ht="15.75" customHeight="1">
      <c r="A2243" s="135">
        <v>20</v>
      </c>
      <c r="B2243" s="136">
        <v>106</v>
      </c>
      <c r="C2243" s="59">
        <v>128.74350190000001</v>
      </c>
    </row>
    <row r="2244" spans="1:3" ht="15.75" customHeight="1">
      <c r="A2244" s="135">
        <v>20</v>
      </c>
      <c r="B2244" s="136">
        <v>107</v>
      </c>
      <c r="C2244" s="59">
        <v>128.74350190000001</v>
      </c>
    </row>
    <row r="2245" spans="1:3" ht="15.75" customHeight="1">
      <c r="A2245" s="135">
        <v>20</v>
      </c>
      <c r="B2245" s="136">
        <v>108</v>
      </c>
      <c r="C2245" s="59">
        <v>128.74350190000001</v>
      </c>
    </row>
    <row r="2246" spans="1:3" ht="15.75" customHeight="1">
      <c r="A2246" s="135">
        <v>20</v>
      </c>
      <c r="B2246" s="136">
        <v>110</v>
      </c>
      <c r="C2246" s="59">
        <v>128.74350190000001</v>
      </c>
    </row>
    <row r="2247" spans="1:3" ht="15.75" customHeight="1">
      <c r="A2247" s="135"/>
      <c r="B2247" s="136"/>
    </row>
    <row r="2248" spans="1:3" ht="15.75" customHeight="1">
      <c r="A2248" s="135"/>
      <c r="B2248" s="136"/>
    </row>
    <row r="2249" spans="1:3" ht="15.75" customHeight="1">
      <c r="A2249" s="135"/>
      <c r="B2249" s="136"/>
    </row>
    <row r="2250" spans="1:3" ht="15.75" customHeight="1">
      <c r="A2250" s="135"/>
      <c r="B2250" s="136"/>
    </row>
    <row r="2251" spans="1:3" ht="15.75" customHeight="1">
      <c r="A2251" s="135"/>
      <c r="B2251" s="136"/>
    </row>
    <row r="2252" spans="1:3" ht="15.75" customHeight="1">
      <c r="A2252" s="135"/>
      <c r="B2252" s="136"/>
    </row>
    <row r="2253" spans="1:3" ht="15.75" customHeight="1">
      <c r="A2253" s="135"/>
      <c r="B2253" s="136"/>
    </row>
    <row r="2254" spans="1:3" ht="15.75" customHeight="1">
      <c r="A2254" s="135"/>
      <c r="B2254" s="136"/>
    </row>
    <row r="2255" spans="1:3" ht="15.75" customHeight="1">
      <c r="A2255" s="135"/>
      <c r="B2255" s="136"/>
    </row>
    <row r="2256" spans="1:3" ht="15.75" customHeight="1">
      <c r="A2256" s="135"/>
      <c r="B2256" s="136"/>
    </row>
    <row r="2257" spans="1:2" ht="15.75" customHeight="1">
      <c r="A2257" s="135"/>
      <c r="B2257" s="136"/>
    </row>
    <row r="2258" spans="1:2" ht="15.75" customHeight="1">
      <c r="A2258" s="135"/>
      <c r="B2258" s="136"/>
    </row>
    <row r="2259" spans="1:2" ht="15.75" customHeight="1">
      <c r="A2259" s="135"/>
      <c r="B2259" s="136"/>
    </row>
    <row r="2260" spans="1:2" ht="15.75" customHeight="1">
      <c r="A2260" s="135"/>
      <c r="B2260" s="136"/>
    </row>
    <row r="2261" spans="1:2" ht="15.75" customHeight="1">
      <c r="A2261" s="135"/>
      <c r="B2261" s="136"/>
    </row>
    <row r="2262" spans="1:2" ht="15.75" customHeight="1">
      <c r="A2262" s="135"/>
      <c r="B2262" s="136"/>
    </row>
    <row r="2263" spans="1:2" ht="15.75" customHeight="1">
      <c r="A2263" s="135"/>
      <c r="B2263" s="136"/>
    </row>
    <row r="2264" spans="1:2" ht="15.75" customHeight="1">
      <c r="A2264" s="135"/>
      <c r="B2264" s="136"/>
    </row>
    <row r="2265" spans="1:2" ht="15.75" customHeight="1">
      <c r="A2265" s="135"/>
      <c r="B2265" s="136"/>
    </row>
    <row r="2266" spans="1:2" ht="15.75" customHeight="1">
      <c r="A2266" s="135"/>
      <c r="B2266" s="136"/>
    </row>
    <row r="2267" spans="1:2" ht="15.75" customHeight="1">
      <c r="A2267" s="135"/>
      <c r="B2267" s="136"/>
    </row>
    <row r="2268" spans="1:2" ht="15.75" customHeight="1">
      <c r="A2268" s="135"/>
      <c r="B2268" s="136"/>
    </row>
    <row r="2269" spans="1:2" ht="15.75" customHeight="1">
      <c r="A2269" s="135"/>
      <c r="B2269" s="136"/>
    </row>
    <row r="2270" spans="1:2" ht="15.75" customHeight="1">
      <c r="A2270" s="135"/>
      <c r="B2270" s="136"/>
    </row>
    <row r="2271" spans="1:2" ht="15.75" customHeight="1">
      <c r="A2271" s="135"/>
      <c r="B2271" s="136"/>
    </row>
    <row r="2272" spans="1:2" ht="15.75" customHeight="1">
      <c r="A2272" s="135"/>
      <c r="B2272" s="136"/>
    </row>
    <row r="2273" spans="1:2" ht="15.75" customHeight="1">
      <c r="A2273" s="135"/>
      <c r="B2273" s="136"/>
    </row>
    <row r="2274" spans="1:2" ht="15.75" customHeight="1">
      <c r="A2274" s="135"/>
      <c r="B2274" s="136"/>
    </row>
    <row r="2275" spans="1:2" ht="15.75" customHeight="1">
      <c r="A2275" s="135"/>
      <c r="B2275" s="136"/>
    </row>
    <row r="2276" spans="1:2" ht="15.75" customHeight="1">
      <c r="A2276" s="135"/>
      <c r="B2276" s="136"/>
    </row>
    <row r="2277" spans="1:2" ht="15.75" customHeight="1">
      <c r="A2277" s="135"/>
      <c r="B2277" s="136"/>
    </row>
    <row r="2278" spans="1:2" ht="15.75" customHeight="1">
      <c r="A2278" s="135"/>
      <c r="B2278" s="136"/>
    </row>
    <row r="2279" spans="1:2" ht="15.75" customHeight="1">
      <c r="A2279" s="135"/>
      <c r="B2279" s="136"/>
    </row>
    <row r="2280" spans="1:2" ht="15.75" customHeight="1">
      <c r="A2280" s="135"/>
      <c r="B2280" s="136"/>
    </row>
    <row r="2281" spans="1:2" ht="15.75" customHeight="1">
      <c r="A2281" s="135"/>
      <c r="B2281" s="136"/>
    </row>
    <row r="2282" spans="1:2" ht="15.75" customHeight="1">
      <c r="A2282" s="135"/>
      <c r="B2282" s="136"/>
    </row>
    <row r="2283" spans="1:2" ht="15.75" customHeight="1">
      <c r="A2283" s="135"/>
      <c r="B2283" s="136"/>
    </row>
    <row r="2284" spans="1:2" ht="15.75" customHeight="1">
      <c r="A2284" s="135"/>
      <c r="B2284" s="136"/>
    </row>
    <row r="2285" spans="1:2" ht="15.75" customHeight="1">
      <c r="A2285" s="135"/>
      <c r="B2285" s="136"/>
    </row>
    <row r="2286" spans="1:2" ht="15.75" customHeight="1">
      <c r="A2286" s="135"/>
      <c r="B2286" s="136"/>
    </row>
    <row r="2287" spans="1:2" ht="15.75" customHeight="1">
      <c r="A2287" s="135"/>
      <c r="B2287" s="136"/>
    </row>
    <row r="2288" spans="1:2" ht="15.75" customHeight="1">
      <c r="A2288" s="135"/>
      <c r="B2288" s="136"/>
    </row>
    <row r="2289" spans="1:2" ht="15.75" customHeight="1">
      <c r="A2289" s="135"/>
      <c r="B2289" s="136"/>
    </row>
    <row r="2290" spans="1:2" ht="15.75" customHeight="1">
      <c r="A2290" s="135"/>
      <c r="B2290" s="136"/>
    </row>
    <row r="2291" spans="1:2" ht="15.75" customHeight="1">
      <c r="A2291" s="135"/>
      <c r="B2291" s="136"/>
    </row>
    <row r="2292" spans="1:2" ht="15.75" customHeight="1">
      <c r="A2292" s="135"/>
      <c r="B2292" s="136"/>
    </row>
    <row r="2293" spans="1:2" ht="15.75" customHeight="1">
      <c r="A2293" s="135"/>
      <c r="B2293" s="136"/>
    </row>
    <row r="2294" spans="1:2" ht="15.75" customHeight="1">
      <c r="A2294" s="135"/>
      <c r="B2294" s="136"/>
    </row>
    <row r="2295" spans="1:2" ht="15.75" customHeight="1">
      <c r="A2295" s="135"/>
      <c r="B2295" s="136"/>
    </row>
    <row r="2296" spans="1:2" ht="15.75" customHeight="1">
      <c r="A2296" s="135"/>
      <c r="B2296" s="136"/>
    </row>
    <row r="2297" spans="1:2" ht="15.75" customHeight="1">
      <c r="A2297" s="135"/>
      <c r="B2297" s="136"/>
    </row>
    <row r="2298" spans="1:2" ht="15.75" customHeight="1">
      <c r="A2298" s="135"/>
      <c r="B2298" s="136"/>
    </row>
    <row r="2299" spans="1:2" ht="15.75" customHeight="1">
      <c r="A2299" s="135"/>
      <c r="B2299" s="136"/>
    </row>
    <row r="2300" spans="1:2" ht="15.75" customHeight="1">
      <c r="A2300" s="135"/>
      <c r="B2300" s="136"/>
    </row>
    <row r="2301" spans="1:2" ht="15.75" customHeight="1">
      <c r="A2301" s="135"/>
      <c r="B2301" s="136"/>
    </row>
    <row r="2302" spans="1:2" ht="15.75" customHeight="1">
      <c r="A2302" s="135"/>
      <c r="B2302" s="136"/>
    </row>
    <row r="2303" spans="1:2" ht="15.75" customHeight="1">
      <c r="A2303" s="135"/>
      <c r="B2303" s="136"/>
    </row>
    <row r="2304" spans="1:2" ht="15.75" customHeight="1">
      <c r="A2304" s="135"/>
      <c r="B2304" s="136"/>
    </row>
    <row r="2305" spans="1:2" ht="15.75" customHeight="1">
      <c r="A2305" s="135"/>
      <c r="B2305" s="136"/>
    </row>
    <row r="2306" spans="1:2" ht="15.75" customHeight="1">
      <c r="A2306" s="135"/>
      <c r="B2306" s="136"/>
    </row>
    <row r="2307" spans="1:2" ht="15.75" customHeight="1">
      <c r="A2307" s="135"/>
      <c r="B2307" s="136"/>
    </row>
    <row r="2308" spans="1:2" ht="15.75" customHeight="1">
      <c r="A2308" s="135"/>
      <c r="B2308" s="136"/>
    </row>
    <row r="2309" spans="1:2" ht="15.75" customHeight="1">
      <c r="A2309" s="135"/>
      <c r="B2309" s="136"/>
    </row>
    <row r="2310" spans="1:2" ht="15.75" customHeight="1">
      <c r="A2310" s="135"/>
      <c r="B2310" s="136"/>
    </row>
    <row r="2311" spans="1:2" ht="15.75" customHeight="1">
      <c r="A2311" s="135"/>
      <c r="B2311" s="136"/>
    </row>
    <row r="2312" spans="1:2" ht="15.75" customHeight="1">
      <c r="A2312" s="135"/>
      <c r="B2312" s="136"/>
    </row>
    <row r="2313" spans="1:2" ht="15.75" customHeight="1">
      <c r="A2313" s="135"/>
      <c r="B2313" s="136"/>
    </row>
    <row r="2314" spans="1:2" ht="15.75" customHeight="1">
      <c r="A2314" s="135"/>
      <c r="B2314" s="136"/>
    </row>
    <row r="2315" spans="1:2" ht="15.75" customHeight="1">
      <c r="A2315" s="135"/>
      <c r="B2315" s="136"/>
    </row>
    <row r="2316" spans="1:2" ht="15.75" customHeight="1">
      <c r="A2316" s="135"/>
      <c r="B2316" s="136"/>
    </row>
    <row r="2317" spans="1:2" ht="15.75" customHeight="1">
      <c r="A2317" s="135"/>
      <c r="B2317" s="136"/>
    </row>
    <row r="2318" spans="1:2" ht="15.75" customHeight="1">
      <c r="A2318" s="135"/>
      <c r="B2318" s="136"/>
    </row>
    <row r="2319" spans="1:2" ht="15.75" customHeight="1">
      <c r="A2319" s="135"/>
      <c r="B2319" s="136"/>
    </row>
    <row r="2320" spans="1:2" ht="15.75" customHeight="1">
      <c r="A2320" s="135"/>
      <c r="B2320" s="136"/>
    </row>
    <row r="2321" spans="1:2" ht="15.75" customHeight="1">
      <c r="A2321" s="135"/>
      <c r="B2321" s="136"/>
    </row>
    <row r="2322" spans="1:2" ht="15.75" customHeight="1">
      <c r="A2322" s="135"/>
      <c r="B2322" s="136"/>
    </row>
    <row r="2323" spans="1:2" ht="15.75" customHeight="1">
      <c r="A2323" s="135"/>
      <c r="B2323" s="136"/>
    </row>
    <row r="2324" spans="1:2" ht="15.75" customHeight="1">
      <c r="A2324" s="135"/>
      <c r="B2324" s="136"/>
    </row>
    <row r="2325" spans="1:2" ht="15.75" customHeight="1">
      <c r="A2325" s="135"/>
      <c r="B2325" s="136"/>
    </row>
    <row r="2326" spans="1:2" ht="15.75" customHeight="1">
      <c r="A2326" s="135"/>
      <c r="B2326" s="136"/>
    </row>
    <row r="2327" spans="1:2" ht="15.75" customHeight="1">
      <c r="A2327" s="135"/>
      <c r="B2327" s="136"/>
    </row>
    <row r="2328" spans="1:2" ht="15.75" customHeight="1">
      <c r="A2328" s="135"/>
      <c r="B2328" s="136"/>
    </row>
    <row r="2329" spans="1:2" ht="15.75" customHeight="1">
      <c r="A2329" s="135"/>
      <c r="B2329" s="136"/>
    </row>
    <row r="2330" spans="1:2" ht="15.75" customHeight="1">
      <c r="A2330" s="135"/>
      <c r="B2330" s="136"/>
    </row>
    <row r="2331" spans="1:2" ht="15.75" customHeight="1">
      <c r="A2331" s="135"/>
      <c r="B2331" s="136"/>
    </row>
    <row r="2332" spans="1:2" ht="15.75" customHeight="1">
      <c r="A2332" s="135"/>
      <c r="B2332" s="136"/>
    </row>
    <row r="2333" spans="1:2" ht="15.75" customHeight="1">
      <c r="A2333" s="135"/>
      <c r="B2333" s="136"/>
    </row>
    <row r="2334" spans="1:2" ht="15.75" customHeight="1">
      <c r="A2334" s="135"/>
      <c r="B2334" s="136"/>
    </row>
    <row r="2335" spans="1:2" ht="15.75" customHeight="1">
      <c r="A2335" s="135"/>
      <c r="B2335" s="136"/>
    </row>
    <row r="2336" spans="1:2" ht="15.75" customHeight="1">
      <c r="A2336" s="135"/>
      <c r="B2336" s="136"/>
    </row>
    <row r="2337" spans="1:2" ht="15.75" customHeight="1">
      <c r="A2337" s="135"/>
      <c r="B2337" s="136"/>
    </row>
    <row r="2338" spans="1:2" ht="15.75" customHeight="1">
      <c r="A2338" s="135"/>
      <c r="B2338" s="136"/>
    </row>
    <row r="2339" spans="1:2" ht="15.75" customHeight="1">
      <c r="A2339" s="135"/>
      <c r="B2339" s="136"/>
    </row>
    <row r="2340" spans="1:2" ht="15.75" customHeight="1">
      <c r="A2340" s="135"/>
      <c r="B2340" s="136"/>
    </row>
    <row r="2341" spans="1:2" ht="15.75" customHeight="1">
      <c r="A2341" s="135"/>
      <c r="B2341" s="136"/>
    </row>
    <row r="2342" spans="1:2" ht="15.75" customHeight="1">
      <c r="A2342" s="135"/>
      <c r="B2342" s="136"/>
    </row>
    <row r="2343" spans="1:2" ht="15.75" customHeight="1">
      <c r="A2343" s="135"/>
      <c r="B2343" s="136"/>
    </row>
    <row r="2344" spans="1:2" ht="15.75" customHeight="1">
      <c r="A2344" s="135"/>
      <c r="B2344" s="136"/>
    </row>
    <row r="2345" spans="1:2" ht="15.75" customHeight="1">
      <c r="A2345" s="135"/>
      <c r="B2345" s="136"/>
    </row>
    <row r="2346" spans="1:2" ht="15.75" customHeight="1">
      <c r="A2346" s="135"/>
      <c r="B2346" s="136"/>
    </row>
    <row r="2347" spans="1:2" ht="15.75" customHeight="1">
      <c r="A2347" s="135"/>
      <c r="B2347" s="136"/>
    </row>
    <row r="2348" spans="1:2" ht="15.75" customHeight="1">
      <c r="A2348" s="135"/>
      <c r="B2348" s="136"/>
    </row>
    <row r="2349" spans="1:2" ht="15.75" customHeight="1">
      <c r="A2349" s="135"/>
      <c r="B2349" s="136"/>
    </row>
    <row r="2350" spans="1:2" ht="15.75" customHeight="1">
      <c r="A2350" s="135"/>
      <c r="B2350" s="136"/>
    </row>
    <row r="2351" spans="1:2" ht="15.75" customHeight="1">
      <c r="A2351" s="135"/>
      <c r="B2351" s="136"/>
    </row>
    <row r="2352" spans="1:2" ht="15.75" customHeight="1">
      <c r="A2352" s="135"/>
      <c r="B2352" s="136"/>
    </row>
    <row r="2353" spans="1:2" ht="15.75" customHeight="1">
      <c r="A2353" s="135"/>
      <c r="B2353" s="136"/>
    </row>
    <row r="2354" spans="1:2" ht="15.75" customHeight="1">
      <c r="A2354" s="135"/>
      <c r="B2354" s="136"/>
    </row>
    <row r="2355" spans="1:2" ht="15.75" customHeight="1">
      <c r="A2355" s="135"/>
      <c r="B2355" s="136"/>
    </row>
    <row r="2356" spans="1:2" ht="15.75" customHeight="1">
      <c r="A2356" s="135"/>
      <c r="B2356" s="136"/>
    </row>
    <row r="2357" spans="1:2" ht="15.75" customHeight="1">
      <c r="A2357" s="135"/>
      <c r="B2357" s="136"/>
    </row>
    <row r="2358" spans="1:2" ht="15.75" customHeight="1">
      <c r="A2358" s="135"/>
      <c r="B2358" s="136"/>
    </row>
    <row r="2359" spans="1:2" ht="15.75" customHeight="1">
      <c r="A2359" s="135"/>
      <c r="B2359" s="136"/>
    </row>
    <row r="2360" spans="1:2" ht="15.75" customHeight="1">
      <c r="A2360" s="135"/>
      <c r="B2360" s="136"/>
    </row>
    <row r="2361" spans="1:2" ht="15.75" customHeight="1">
      <c r="A2361" s="135"/>
      <c r="B2361" s="136"/>
    </row>
    <row r="2362" spans="1:2" ht="15.75" customHeight="1">
      <c r="A2362" s="135"/>
      <c r="B2362" s="136"/>
    </row>
    <row r="2363" spans="1:2" ht="15.75" customHeight="1">
      <c r="A2363" s="135"/>
      <c r="B2363" s="136"/>
    </row>
    <row r="2364" spans="1:2" ht="15.75" customHeight="1">
      <c r="A2364" s="135"/>
      <c r="B2364" s="136"/>
    </row>
    <row r="2365" spans="1:2" ht="15.75" customHeight="1">
      <c r="A2365" s="135"/>
      <c r="B2365" s="136"/>
    </row>
    <row r="2366" spans="1:2" ht="15.75" customHeight="1">
      <c r="A2366" s="135"/>
      <c r="B2366" s="136"/>
    </row>
    <row r="2367" spans="1:2" ht="15.75" customHeight="1">
      <c r="A2367" s="135"/>
      <c r="B2367" s="136"/>
    </row>
    <row r="2368" spans="1:2" ht="15.75" customHeight="1">
      <c r="A2368" s="135"/>
      <c r="B2368" s="136"/>
    </row>
    <row r="2369" spans="1:2" ht="15.75" customHeight="1">
      <c r="A2369" s="135"/>
      <c r="B2369" s="136"/>
    </row>
    <row r="2370" spans="1:2" ht="15.75" customHeight="1">
      <c r="A2370" s="135"/>
      <c r="B2370" s="136"/>
    </row>
    <row r="2371" spans="1:2" ht="15.75" customHeight="1">
      <c r="A2371" s="135"/>
      <c r="B2371" s="136"/>
    </row>
    <row r="2372" spans="1:2" ht="15.75" customHeight="1">
      <c r="A2372" s="135"/>
      <c r="B2372" s="136"/>
    </row>
    <row r="2373" spans="1:2" ht="15.75" customHeight="1">
      <c r="A2373" s="135"/>
      <c r="B2373" s="136"/>
    </row>
    <row r="2374" spans="1:2" ht="15.75" customHeight="1">
      <c r="A2374" s="135"/>
      <c r="B2374" s="136"/>
    </row>
    <row r="2375" spans="1:2" ht="15.75" customHeight="1">
      <c r="A2375" s="135"/>
      <c r="B2375" s="136"/>
    </row>
    <row r="2376" spans="1:2" ht="15.75" customHeight="1">
      <c r="A2376" s="135"/>
      <c r="B2376" s="136"/>
    </row>
    <row r="2377" spans="1:2" ht="15.75" customHeight="1">
      <c r="A2377" s="135"/>
      <c r="B2377" s="136"/>
    </row>
    <row r="2378" spans="1:2" ht="15.75" customHeight="1">
      <c r="A2378" s="135"/>
      <c r="B2378" s="136"/>
    </row>
    <row r="2379" spans="1:2" ht="15.75" customHeight="1">
      <c r="A2379" s="135"/>
      <c r="B2379" s="136"/>
    </row>
    <row r="2380" spans="1:2" ht="15.75" customHeight="1">
      <c r="A2380" s="135"/>
      <c r="B2380" s="136"/>
    </row>
    <row r="2381" spans="1:2" ht="15.75" customHeight="1">
      <c r="A2381" s="135"/>
      <c r="B2381" s="136"/>
    </row>
    <row r="2382" spans="1:2" ht="15.75" customHeight="1">
      <c r="A2382" s="135"/>
      <c r="B2382" s="136"/>
    </row>
    <row r="2383" spans="1:2" ht="15.75" customHeight="1">
      <c r="A2383" s="135"/>
      <c r="B2383" s="136"/>
    </row>
    <row r="2384" spans="1:2" ht="15.75" customHeight="1">
      <c r="A2384" s="135"/>
      <c r="B2384" s="136"/>
    </row>
    <row r="2385" spans="1:2" ht="15.75" customHeight="1">
      <c r="A2385" s="135"/>
      <c r="B2385" s="136"/>
    </row>
    <row r="2386" spans="1:2" ht="15.75" customHeight="1">
      <c r="A2386" s="135"/>
      <c r="B2386" s="136"/>
    </row>
    <row r="2387" spans="1:2" ht="15.75" customHeight="1">
      <c r="A2387" s="135"/>
      <c r="B2387" s="136"/>
    </row>
    <row r="2388" spans="1:2" ht="15.75" customHeight="1">
      <c r="A2388" s="135"/>
      <c r="B2388" s="136"/>
    </row>
    <row r="2389" spans="1:2" ht="15.75" customHeight="1">
      <c r="A2389" s="135"/>
      <c r="B2389" s="136"/>
    </row>
    <row r="2390" spans="1:2" ht="15.75" customHeight="1">
      <c r="A2390" s="135"/>
      <c r="B2390" s="136"/>
    </row>
    <row r="2391" spans="1:2" ht="15.75" customHeight="1">
      <c r="A2391" s="135"/>
      <c r="B2391" s="136"/>
    </row>
    <row r="2392" spans="1:2" ht="15.75" customHeight="1">
      <c r="A2392" s="135"/>
      <c r="B2392" s="136"/>
    </row>
    <row r="2393" spans="1:2" ht="15.75" customHeight="1">
      <c r="A2393" s="135"/>
      <c r="B2393" s="136"/>
    </row>
    <row r="2394" spans="1:2" ht="15.75" customHeight="1">
      <c r="A2394" s="135"/>
      <c r="B2394" s="136"/>
    </row>
    <row r="2395" spans="1:2" ht="15.75" customHeight="1">
      <c r="A2395" s="135"/>
      <c r="B2395" s="136"/>
    </row>
    <row r="2396" spans="1:2" ht="15.75" customHeight="1">
      <c r="A2396" s="135"/>
      <c r="B2396" s="136"/>
    </row>
    <row r="2397" spans="1:2" ht="15.75" customHeight="1">
      <c r="A2397" s="135"/>
      <c r="B2397" s="136"/>
    </row>
    <row r="2398" spans="1:2" ht="15.75" customHeight="1">
      <c r="A2398" s="135"/>
      <c r="B2398" s="136"/>
    </row>
    <row r="2399" spans="1:2" ht="15.75" customHeight="1">
      <c r="A2399" s="135"/>
      <c r="B2399" s="136"/>
    </row>
    <row r="2400" spans="1:2" ht="15.75" customHeight="1">
      <c r="A2400" s="135"/>
      <c r="B2400" s="136"/>
    </row>
    <row r="2401" spans="1:2" ht="15.75" customHeight="1">
      <c r="A2401" s="135"/>
      <c r="B2401" s="136"/>
    </row>
    <row r="2402" spans="1:2" ht="15.75" customHeight="1">
      <c r="A2402" s="135"/>
      <c r="B2402" s="136"/>
    </row>
    <row r="2403" spans="1:2" ht="15.75" customHeight="1">
      <c r="A2403" s="135"/>
      <c r="B2403" s="136"/>
    </row>
    <row r="2404" spans="1:2" ht="15.75" customHeight="1">
      <c r="A2404" s="135"/>
      <c r="B2404" s="136"/>
    </row>
    <row r="2405" spans="1:2" ht="15.75" customHeight="1">
      <c r="A2405" s="135"/>
      <c r="B2405" s="136"/>
    </row>
    <row r="2406" spans="1:2" ht="15.75" customHeight="1">
      <c r="A2406" s="135"/>
      <c r="B2406" s="136"/>
    </row>
    <row r="2407" spans="1:2" ht="15.75" customHeight="1">
      <c r="A2407" s="135"/>
      <c r="B2407" s="136"/>
    </row>
    <row r="2408" spans="1:2" ht="15.75" customHeight="1">
      <c r="A2408" s="135"/>
      <c r="B2408" s="136"/>
    </row>
    <row r="2409" spans="1:2" ht="15.75" customHeight="1">
      <c r="A2409" s="135"/>
      <c r="B2409" s="136"/>
    </row>
    <row r="2410" spans="1:2" ht="15.75" customHeight="1">
      <c r="A2410" s="135"/>
      <c r="B2410" s="136"/>
    </row>
    <row r="2411" spans="1:2" ht="15.75" customHeight="1">
      <c r="A2411" s="135"/>
      <c r="B2411" s="136"/>
    </row>
    <row r="2412" spans="1:2" ht="15.75" customHeight="1">
      <c r="A2412" s="135"/>
      <c r="B2412" s="136"/>
    </row>
    <row r="2413" spans="1:2" ht="15.75" customHeight="1">
      <c r="A2413" s="135"/>
      <c r="B2413" s="136"/>
    </row>
    <row r="2414" spans="1:2" ht="15.75" customHeight="1">
      <c r="A2414" s="135"/>
      <c r="B2414" s="136"/>
    </row>
    <row r="2415" spans="1:2" ht="15.75" customHeight="1">
      <c r="A2415" s="135"/>
      <c r="B2415" s="136"/>
    </row>
    <row r="2416" spans="1:2" ht="15.75" customHeight="1">
      <c r="A2416" s="135"/>
      <c r="B2416" s="136"/>
    </row>
    <row r="2417" spans="1:2" ht="15.75" customHeight="1">
      <c r="A2417" s="135"/>
      <c r="B2417" s="136"/>
    </row>
    <row r="2418" spans="1:2" ht="15.75" customHeight="1">
      <c r="A2418" s="135"/>
      <c r="B2418" s="136"/>
    </row>
    <row r="2419" spans="1:2" ht="15.75" customHeight="1">
      <c r="A2419" s="135"/>
      <c r="B2419" s="136"/>
    </row>
    <row r="2420" spans="1:2" ht="15.75" customHeight="1">
      <c r="A2420" s="135"/>
      <c r="B2420" s="136"/>
    </row>
    <row r="2421" spans="1:2" ht="15.75" customHeight="1">
      <c r="A2421" s="135"/>
      <c r="B2421" s="136"/>
    </row>
    <row r="2422" spans="1:2" ht="15.75" customHeight="1">
      <c r="A2422" s="135"/>
      <c r="B2422" s="136"/>
    </row>
    <row r="2423" spans="1:2" ht="15.75" customHeight="1">
      <c r="A2423" s="135"/>
      <c r="B2423" s="136"/>
    </row>
    <row r="2424" spans="1:2" ht="15.75" customHeight="1">
      <c r="A2424" s="135"/>
      <c r="B2424" s="136"/>
    </row>
    <row r="2425" spans="1:2" ht="15.75" customHeight="1">
      <c r="A2425" s="135"/>
      <c r="B2425" s="136"/>
    </row>
    <row r="2426" spans="1:2" ht="15.75" customHeight="1">
      <c r="A2426" s="135"/>
      <c r="B2426" s="136"/>
    </row>
    <row r="2427" spans="1:2" ht="15.75" customHeight="1">
      <c r="A2427" s="135"/>
      <c r="B2427" s="136"/>
    </row>
    <row r="2428" spans="1:2" ht="15.75" customHeight="1">
      <c r="A2428" s="135"/>
      <c r="B2428" s="136"/>
    </row>
    <row r="2429" spans="1:2" ht="15.75" customHeight="1">
      <c r="A2429" s="135"/>
      <c r="B2429" s="136"/>
    </row>
    <row r="2430" spans="1:2" ht="15.75" customHeight="1">
      <c r="A2430" s="135"/>
      <c r="B2430" s="136"/>
    </row>
    <row r="2431" spans="1:2" ht="15.75" customHeight="1">
      <c r="A2431" s="135"/>
      <c r="B2431" s="136"/>
    </row>
    <row r="2432" spans="1:2" ht="15.75" customHeight="1">
      <c r="A2432" s="135"/>
      <c r="B2432" s="136"/>
    </row>
    <row r="2433" spans="1:2" ht="15.75" customHeight="1">
      <c r="A2433" s="135"/>
      <c r="B2433" s="136"/>
    </row>
    <row r="2434" spans="1:2" ht="15.75" customHeight="1">
      <c r="A2434" s="135"/>
      <c r="B2434" s="136"/>
    </row>
    <row r="2435" spans="1:2" ht="15.75" customHeight="1">
      <c r="A2435" s="135"/>
      <c r="B2435" s="136"/>
    </row>
    <row r="2436" spans="1:2" ht="15.75" customHeight="1">
      <c r="A2436" s="135"/>
      <c r="B2436" s="136"/>
    </row>
    <row r="2437" spans="1:2" ht="15.75" customHeight="1">
      <c r="A2437" s="135"/>
      <c r="B2437" s="136"/>
    </row>
    <row r="2438" spans="1:2" ht="15.75" customHeight="1">
      <c r="A2438" s="135"/>
      <c r="B2438" s="136"/>
    </row>
    <row r="2439" spans="1:2" ht="15.75" customHeight="1">
      <c r="A2439" s="135"/>
      <c r="B2439" s="136"/>
    </row>
    <row r="2440" spans="1:2" ht="15.75" customHeight="1">
      <c r="A2440" s="135"/>
      <c r="B2440" s="136"/>
    </row>
    <row r="2441" spans="1:2" ht="15.75" customHeight="1">
      <c r="A2441" s="135"/>
      <c r="B2441" s="136"/>
    </row>
    <row r="2442" spans="1:2" ht="15.75" customHeight="1">
      <c r="A2442" s="135"/>
      <c r="B2442" s="136"/>
    </row>
    <row r="2443" spans="1:2" ht="15.75" customHeight="1">
      <c r="A2443" s="135"/>
      <c r="B2443" s="136"/>
    </row>
    <row r="2444" spans="1:2" ht="15.75" customHeight="1">
      <c r="A2444" s="135"/>
      <c r="B2444" s="136"/>
    </row>
    <row r="2445" spans="1:2" ht="15.75" customHeight="1">
      <c r="A2445" s="135"/>
      <c r="B2445" s="136"/>
    </row>
    <row r="2446" spans="1:2" ht="15.75" customHeight="1">
      <c r="A2446" s="135"/>
      <c r="B2446" s="136"/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X115"/>
  <sheetViews>
    <sheetView workbookViewId="0"/>
  </sheetViews>
  <sheetFormatPr defaultColWidth="12.625" defaultRowHeight="15" customHeight="1"/>
  <sheetData>
    <row r="1" spans="1:24">
      <c r="A1" s="123"/>
      <c r="B1" s="123"/>
      <c r="C1" s="124" t="s">
        <v>349</v>
      </c>
      <c r="D1" s="124" t="s">
        <v>127</v>
      </c>
      <c r="E1" s="124" t="s">
        <v>350</v>
      </c>
      <c r="F1" s="124" t="s">
        <v>351</v>
      </c>
      <c r="G1" s="124" t="s">
        <v>352</v>
      </c>
      <c r="H1" s="123"/>
      <c r="I1" s="123"/>
      <c r="J1" s="123"/>
      <c r="K1" s="123"/>
      <c r="L1" s="123"/>
      <c r="M1" s="123"/>
      <c r="N1" s="123"/>
      <c r="O1" s="123"/>
      <c r="P1" s="123"/>
      <c r="Q1" s="123"/>
      <c r="R1" s="123"/>
      <c r="S1" s="123"/>
      <c r="T1" s="123"/>
      <c r="U1" s="123"/>
      <c r="V1" s="123"/>
      <c r="W1" s="123"/>
      <c r="X1" s="123"/>
    </row>
    <row r="2" spans="1:24">
      <c r="A2" s="125">
        <v>1</v>
      </c>
      <c r="B2" s="126" t="s">
        <v>14</v>
      </c>
      <c r="C2" s="123">
        <v>1311580</v>
      </c>
      <c r="D2" s="123">
        <f t="shared" ref="D2:D21" si="0">INDEX($D$45:$D$65,MATCH(B2,$A$45:$A$65,0))</f>
        <v>247.6</v>
      </c>
      <c r="E2" s="123">
        <f t="shared" ref="E2:E21" si="1">ROUNDDOWN(D2*C2/100000,0)</f>
        <v>3247</v>
      </c>
      <c r="F2" s="123">
        <f t="shared" ref="F2:F21" si="2">ROUNDDOWN(12.5*C2/100000,0)</f>
        <v>163</v>
      </c>
      <c r="G2" s="123">
        <f t="shared" ref="G2:G21" si="3">ROUNDDOWN(3.18*C2/1000,0)</f>
        <v>4170</v>
      </c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3"/>
      <c r="U2" s="123"/>
      <c r="V2" s="123"/>
      <c r="W2" s="123"/>
      <c r="X2" s="123"/>
    </row>
    <row r="3" spans="1:24">
      <c r="A3" s="125">
        <v>2</v>
      </c>
      <c r="B3" s="126" t="s">
        <v>16</v>
      </c>
      <c r="C3" s="123">
        <v>125666</v>
      </c>
      <c r="D3" s="123">
        <f t="shared" si="0"/>
        <v>287.60000000000002</v>
      </c>
      <c r="E3" s="123">
        <f t="shared" si="1"/>
        <v>361</v>
      </c>
      <c r="F3" s="123">
        <f t="shared" si="2"/>
        <v>15</v>
      </c>
      <c r="G3" s="123">
        <f t="shared" si="3"/>
        <v>399</v>
      </c>
      <c r="H3" s="123"/>
      <c r="I3" s="123"/>
      <c r="J3" s="123"/>
      <c r="K3" s="123"/>
      <c r="L3" s="123"/>
      <c r="M3" s="123"/>
      <c r="N3" s="123"/>
      <c r="O3" s="123"/>
      <c r="P3" s="123"/>
      <c r="Q3" s="123"/>
      <c r="R3" s="123"/>
      <c r="S3" s="123"/>
      <c r="T3" s="123"/>
      <c r="U3" s="123"/>
      <c r="V3" s="123"/>
      <c r="W3" s="123"/>
      <c r="X3" s="123"/>
    </row>
    <row r="4" spans="1:24">
      <c r="A4" s="125">
        <v>3</v>
      </c>
      <c r="B4" s="126" t="s">
        <v>18</v>
      </c>
      <c r="C4" s="123">
        <v>4029053</v>
      </c>
      <c r="D4" s="123">
        <f t="shared" si="0"/>
        <v>249.2</v>
      </c>
      <c r="E4" s="123">
        <f t="shared" si="1"/>
        <v>10040</v>
      </c>
      <c r="F4" s="123">
        <f t="shared" si="2"/>
        <v>503</v>
      </c>
      <c r="G4" s="123">
        <f t="shared" si="3"/>
        <v>12812</v>
      </c>
      <c r="H4" s="123"/>
      <c r="I4" s="123"/>
      <c r="J4" s="123"/>
      <c r="K4" s="123"/>
      <c r="L4" s="123"/>
      <c r="M4" s="123"/>
      <c r="N4" s="123"/>
      <c r="O4" s="123"/>
      <c r="P4" s="123"/>
      <c r="Q4" s="123"/>
      <c r="R4" s="123"/>
      <c r="S4" s="123"/>
      <c r="T4" s="123"/>
      <c r="U4" s="123"/>
      <c r="V4" s="123"/>
      <c r="W4" s="123"/>
      <c r="X4" s="123"/>
    </row>
    <row r="5" spans="1:24">
      <c r="A5" s="125">
        <v>4</v>
      </c>
      <c r="B5" s="126" t="s">
        <v>19</v>
      </c>
      <c r="C5" s="123">
        <v>562869</v>
      </c>
      <c r="D5" s="123">
        <f t="shared" si="0"/>
        <v>241.2</v>
      </c>
      <c r="E5" s="123">
        <f t="shared" si="1"/>
        <v>1357</v>
      </c>
      <c r="F5" s="123">
        <f t="shared" si="2"/>
        <v>70</v>
      </c>
      <c r="G5" s="123">
        <f t="shared" si="3"/>
        <v>1789</v>
      </c>
      <c r="H5" s="123"/>
      <c r="I5" s="123"/>
      <c r="J5" s="123"/>
      <c r="K5" s="123"/>
      <c r="L5" s="123"/>
      <c r="M5" s="123"/>
      <c r="N5" s="123"/>
      <c r="O5" s="123"/>
      <c r="P5" s="123"/>
      <c r="Q5" s="123"/>
      <c r="R5" s="123"/>
      <c r="S5" s="123"/>
      <c r="T5" s="123"/>
      <c r="U5" s="123"/>
      <c r="V5" s="123"/>
      <c r="W5" s="123"/>
      <c r="X5" s="123"/>
    </row>
    <row r="6" spans="1:24">
      <c r="A6" s="125">
        <v>5</v>
      </c>
      <c r="B6" s="126" t="s">
        <v>21</v>
      </c>
      <c r="C6" s="123">
        <v>1947131</v>
      </c>
      <c r="D6" s="123">
        <f t="shared" si="0"/>
        <v>177.2</v>
      </c>
      <c r="E6" s="123">
        <f t="shared" si="1"/>
        <v>3450</v>
      </c>
      <c r="F6" s="123">
        <f t="shared" si="2"/>
        <v>243</v>
      </c>
      <c r="G6" s="123">
        <f t="shared" si="3"/>
        <v>6191</v>
      </c>
      <c r="J6" s="123"/>
      <c r="K6" s="123"/>
      <c r="L6" s="123"/>
      <c r="M6" s="123"/>
      <c r="N6" s="123"/>
      <c r="O6" s="123"/>
      <c r="P6" s="123"/>
      <c r="Q6" s="123"/>
      <c r="R6" s="123"/>
      <c r="S6" s="123"/>
      <c r="T6" s="123"/>
      <c r="U6" s="123"/>
      <c r="V6" s="123"/>
      <c r="W6" s="123"/>
      <c r="X6" s="123"/>
    </row>
    <row r="7" spans="1:24">
      <c r="A7" s="125">
        <v>6</v>
      </c>
      <c r="B7" s="126" t="s">
        <v>22</v>
      </c>
      <c r="C7" s="123">
        <v>5801692</v>
      </c>
      <c r="D7" s="123">
        <f t="shared" si="0"/>
        <v>228.4</v>
      </c>
      <c r="E7" s="123">
        <f t="shared" si="1"/>
        <v>13251</v>
      </c>
      <c r="F7" s="123">
        <f t="shared" si="2"/>
        <v>725</v>
      </c>
      <c r="G7" s="123">
        <f t="shared" si="3"/>
        <v>18449</v>
      </c>
      <c r="J7" s="123"/>
      <c r="K7" s="123"/>
      <c r="L7" s="123"/>
      <c r="M7" s="123"/>
      <c r="N7" s="123"/>
      <c r="O7" s="123"/>
      <c r="P7" s="123"/>
      <c r="Q7" s="123"/>
      <c r="R7" s="123"/>
      <c r="S7" s="123"/>
      <c r="T7" s="123"/>
      <c r="U7" s="123"/>
      <c r="V7" s="123"/>
      <c r="W7" s="123"/>
      <c r="X7" s="123"/>
    </row>
    <row r="8" spans="1:24">
      <c r="A8" s="125">
        <v>7</v>
      </c>
      <c r="B8" s="126" t="s">
        <v>24</v>
      </c>
      <c r="C8" s="123">
        <v>4459477</v>
      </c>
      <c r="D8" s="123">
        <f t="shared" si="0"/>
        <v>289.2</v>
      </c>
      <c r="E8" s="123">
        <f t="shared" si="1"/>
        <v>12896</v>
      </c>
      <c r="F8" s="123">
        <f t="shared" si="2"/>
        <v>557</v>
      </c>
      <c r="G8" s="123">
        <f t="shared" si="3"/>
        <v>14181</v>
      </c>
      <c r="J8" s="123"/>
      <c r="K8" s="123"/>
      <c r="L8" s="123"/>
      <c r="M8" s="123"/>
      <c r="N8" s="123"/>
      <c r="O8" s="123"/>
      <c r="P8" s="123"/>
      <c r="Q8" s="123"/>
      <c r="R8" s="123"/>
      <c r="S8" s="123"/>
      <c r="T8" s="123"/>
      <c r="U8" s="123"/>
      <c r="V8" s="123"/>
      <c r="W8" s="123"/>
      <c r="X8" s="123"/>
    </row>
    <row r="9" spans="1:24">
      <c r="A9" s="125">
        <v>8</v>
      </c>
      <c r="B9" s="126" t="s">
        <v>26</v>
      </c>
      <c r="C9" s="123">
        <v>1215220</v>
      </c>
      <c r="D9" s="123">
        <f t="shared" si="0"/>
        <v>311.60000000000002</v>
      </c>
      <c r="E9" s="123">
        <f t="shared" si="1"/>
        <v>3786</v>
      </c>
      <c r="F9" s="123">
        <f t="shared" si="2"/>
        <v>151</v>
      </c>
      <c r="G9" s="123">
        <f t="shared" si="3"/>
        <v>3864</v>
      </c>
      <c r="J9" s="123"/>
      <c r="K9" s="123"/>
      <c r="L9" s="123"/>
      <c r="M9" s="123"/>
      <c r="N9" s="123"/>
      <c r="O9" s="123"/>
      <c r="P9" s="123"/>
      <c r="Q9" s="123"/>
      <c r="R9" s="123"/>
      <c r="S9" s="123"/>
      <c r="T9" s="123"/>
      <c r="U9" s="123"/>
      <c r="V9" s="123"/>
      <c r="W9" s="123"/>
      <c r="X9" s="123"/>
    </row>
    <row r="10" spans="1:24">
      <c r="A10" s="125">
        <v>9</v>
      </c>
      <c r="B10" s="126" t="s">
        <v>27</v>
      </c>
      <c r="C10" s="123">
        <v>5879082</v>
      </c>
      <c r="D10" s="123">
        <f t="shared" si="0"/>
        <v>271.60000000000002</v>
      </c>
      <c r="E10" s="123">
        <f t="shared" si="1"/>
        <v>15967</v>
      </c>
      <c r="F10" s="123">
        <f t="shared" si="2"/>
        <v>734</v>
      </c>
      <c r="G10" s="123">
        <f t="shared" si="3"/>
        <v>18695</v>
      </c>
      <c r="J10" s="123"/>
      <c r="K10" s="123"/>
      <c r="L10" s="123"/>
      <c r="M10" s="123"/>
      <c r="N10" s="123"/>
      <c r="O10" s="123"/>
      <c r="P10" s="123"/>
      <c r="Q10" s="123"/>
      <c r="R10" s="123"/>
      <c r="S10" s="123"/>
      <c r="T10" s="123"/>
      <c r="U10" s="123"/>
      <c r="V10" s="123"/>
      <c r="W10" s="123"/>
      <c r="X10" s="123"/>
    </row>
    <row r="11" spans="1:24">
      <c r="A11" s="125">
        <v>10</v>
      </c>
      <c r="B11" s="126" t="s">
        <v>30</v>
      </c>
      <c r="C11" s="123">
        <v>1550640</v>
      </c>
      <c r="D11" s="123">
        <f t="shared" si="0"/>
        <v>274.8</v>
      </c>
      <c r="E11" s="123">
        <f t="shared" si="1"/>
        <v>4261</v>
      </c>
      <c r="F11" s="123">
        <f t="shared" si="2"/>
        <v>193</v>
      </c>
      <c r="G11" s="123">
        <f t="shared" si="3"/>
        <v>4931</v>
      </c>
      <c r="J11" s="123"/>
      <c r="K11" s="123"/>
      <c r="L11" s="123"/>
      <c r="M11" s="123"/>
      <c r="N11" s="123"/>
      <c r="O11" s="123"/>
      <c r="P11" s="123"/>
      <c r="Q11" s="123"/>
      <c r="R11" s="123"/>
      <c r="S11" s="123"/>
      <c r="T11" s="123"/>
      <c r="U11" s="123"/>
      <c r="V11" s="123"/>
      <c r="W11" s="123"/>
      <c r="X11" s="123"/>
    </row>
    <row r="12" spans="1:24">
      <c r="A12" s="125">
        <v>11</v>
      </c>
      <c r="B12" s="126" t="s">
        <v>31</v>
      </c>
      <c r="C12" s="123">
        <v>10060574</v>
      </c>
      <c r="D12" s="123">
        <f t="shared" si="0"/>
        <v>281.2</v>
      </c>
      <c r="E12" s="123">
        <f t="shared" si="1"/>
        <v>28290</v>
      </c>
      <c r="F12" s="123">
        <f t="shared" si="2"/>
        <v>1257</v>
      </c>
      <c r="G12" s="123">
        <f t="shared" si="3"/>
        <v>31992</v>
      </c>
      <c r="J12" s="123"/>
      <c r="K12" s="123"/>
      <c r="L12" s="123"/>
      <c r="M12" s="123"/>
      <c r="N12" s="123"/>
      <c r="O12" s="123"/>
      <c r="P12" s="123"/>
      <c r="Q12" s="123"/>
      <c r="R12" s="123"/>
      <c r="S12" s="123"/>
      <c r="T12" s="123"/>
      <c r="U12" s="123"/>
      <c r="V12" s="123"/>
      <c r="W12" s="123"/>
      <c r="X12" s="123"/>
    </row>
    <row r="13" spans="1:24">
      <c r="A13" s="125">
        <v>12</v>
      </c>
      <c r="B13" s="126" t="s">
        <v>32</v>
      </c>
      <c r="C13" s="123">
        <v>1525271</v>
      </c>
      <c r="D13" s="123">
        <f t="shared" si="0"/>
        <v>258.8</v>
      </c>
      <c r="E13" s="123">
        <f t="shared" si="1"/>
        <v>3947</v>
      </c>
      <c r="F13" s="123">
        <f t="shared" si="2"/>
        <v>190</v>
      </c>
      <c r="G13" s="123">
        <f t="shared" si="3"/>
        <v>4850</v>
      </c>
      <c r="J13" s="123"/>
      <c r="K13" s="123"/>
      <c r="L13" s="123"/>
      <c r="M13" s="123"/>
      <c r="N13" s="123"/>
      <c r="O13" s="123"/>
      <c r="P13" s="123"/>
      <c r="Q13" s="123"/>
      <c r="R13" s="123"/>
      <c r="S13" s="123"/>
      <c r="T13" s="123"/>
      <c r="U13" s="123"/>
      <c r="V13" s="123"/>
      <c r="W13" s="123"/>
      <c r="X13" s="123"/>
    </row>
    <row r="14" spans="1:24">
      <c r="A14" s="125">
        <v>13</v>
      </c>
      <c r="B14" s="126" t="s">
        <v>34</v>
      </c>
      <c r="C14" s="123">
        <v>305617</v>
      </c>
      <c r="D14" s="123">
        <f t="shared" si="0"/>
        <v>289.2</v>
      </c>
      <c r="E14" s="123">
        <f t="shared" si="1"/>
        <v>883</v>
      </c>
      <c r="F14" s="123">
        <f t="shared" si="2"/>
        <v>38</v>
      </c>
      <c r="G14" s="123">
        <f t="shared" si="3"/>
        <v>971</v>
      </c>
      <c r="J14" s="123"/>
      <c r="K14" s="123"/>
      <c r="L14" s="123"/>
      <c r="M14" s="123"/>
      <c r="N14" s="123"/>
      <c r="O14" s="123"/>
      <c r="P14" s="123"/>
      <c r="Q14" s="123"/>
      <c r="R14" s="123"/>
      <c r="S14" s="123"/>
      <c r="T14" s="123"/>
      <c r="U14" s="123"/>
      <c r="V14" s="123"/>
      <c r="W14" s="123"/>
      <c r="X14" s="123"/>
    </row>
    <row r="15" spans="1:24">
      <c r="A15" s="125">
        <v>14</v>
      </c>
      <c r="B15" s="126" t="s">
        <v>35</v>
      </c>
      <c r="C15" s="123">
        <v>4356406</v>
      </c>
      <c r="D15" s="123">
        <f t="shared" si="0"/>
        <v>250.8</v>
      </c>
      <c r="E15" s="123">
        <f t="shared" si="1"/>
        <v>10925</v>
      </c>
      <c r="F15" s="123">
        <f t="shared" si="2"/>
        <v>544</v>
      </c>
      <c r="G15" s="123">
        <f t="shared" si="3"/>
        <v>13853</v>
      </c>
      <c r="J15" s="123"/>
      <c r="K15" s="123"/>
      <c r="L15" s="123"/>
      <c r="M15" s="123"/>
      <c r="N15" s="123"/>
      <c r="O15" s="123"/>
      <c r="P15" s="123"/>
      <c r="Q15" s="123"/>
      <c r="R15" s="123"/>
      <c r="S15" s="123"/>
      <c r="T15" s="123"/>
      <c r="U15" s="123"/>
      <c r="V15" s="123"/>
      <c r="W15" s="123"/>
      <c r="X15" s="123"/>
    </row>
    <row r="16" spans="1:24">
      <c r="A16" s="125">
        <v>15</v>
      </c>
      <c r="B16" s="126" t="s">
        <v>36</v>
      </c>
      <c r="C16" s="123">
        <v>1639591</v>
      </c>
      <c r="D16" s="123">
        <f t="shared" si="0"/>
        <v>287.60000000000002</v>
      </c>
      <c r="E16" s="123">
        <f t="shared" si="1"/>
        <v>4715</v>
      </c>
      <c r="F16" s="123">
        <f t="shared" si="2"/>
        <v>204</v>
      </c>
      <c r="G16" s="123">
        <f t="shared" si="3"/>
        <v>5213</v>
      </c>
      <c r="J16" s="123"/>
      <c r="K16" s="123"/>
      <c r="L16" s="123"/>
      <c r="M16" s="123"/>
      <c r="N16" s="123"/>
      <c r="O16" s="123"/>
      <c r="P16" s="123"/>
      <c r="Q16" s="123"/>
      <c r="R16" s="123"/>
      <c r="S16" s="123"/>
      <c r="T16" s="123"/>
      <c r="U16" s="123"/>
      <c r="V16" s="123"/>
      <c r="W16" s="123"/>
      <c r="X16" s="123"/>
    </row>
    <row r="17" spans="1:24">
      <c r="A17" s="125">
        <v>16</v>
      </c>
      <c r="B17" s="126" t="s">
        <v>38</v>
      </c>
      <c r="C17" s="123">
        <v>4999891</v>
      </c>
      <c r="D17" s="123">
        <f t="shared" si="0"/>
        <v>234.8</v>
      </c>
      <c r="E17" s="123">
        <f t="shared" si="1"/>
        <v>11739</v>
      </c>
      <c r="F17" s="123">
        <f t="shared" si="2"/>
        <v>624</v>
      </c>
      <c r="G17" s="123">
        <f t="shared" si="3"/>
        <v>15899</v>
      </c>
      <c r="J17" s="123"/>
      <c r="K17" s="123"/>
      <c r="L17" s="123"/>
      <c r="M17" s="123"/>
      <c r="N17" s="123"/>
      <c r="O17" s="123"/>
      <c r="P17" s="123"/>
      <c r="Q17" s="123"/>
      <c r="R17" s="123"/>
      <c r="S17" s="123"/>
      <c r="T17" s="123"/>
      <c r="U17" s="123"/>
      <c r="V17" s="123"/>
      <c r="W17" s="123"/>
      <c r="X17" s="123"/>
    </row>
    <row r="18" spans="1:24">
      <c r="A18" s="125">
        <v>17</v>
      </c>
      <c r="B18" s="126" t="s">
        <v>39</v>
      </c>
      <c r="C18" s="123">
        <v>1072276</v>
      </c>
      <c r="D18" s="123">
        <f t="shared" si="0"/>
        <v>258.8</v>
      </c>
      <c r="E18" s="123">
        <f t="shared" si="1"/>
        <v>2775</v>
      </c>
      <c r="F18" s="123">
        <f t="shared" si="2"/>
        <v>134</v>
      </c>
      <c r="G18" s="123">
        <f t="shared" si="3"/>
        <v>3409</v>
      </c>
      <c r="J18" s="123"/>
      <c r="K18" s="123"/>
      <c r="L18" s="123"/>
      <c r="M18" s="123"/>
      <c r="N18" s="123"/>
      <c r="O18" s="123"/>
      <c r="P18" s="123"/>
      <c r="Q18" s="123"/>
      <c r="R18" s="123"/>
      <c r="S18" s="123"/>
      <c r="T18" s="123"/>
      <c r="U18" s="123"/>
      <c r="V18" s="123"/>
      <c r="W18" s="123"/>
      <c r="X18" s="123"/>
    </row>
    <row r="19" spans="1:24">
      <c r="A19" s="125">
        <v>18</v>
      </c>
      <c r="B19" s="126" t="s">
        <v>41</v>
      </c>
      <c r="C19" s="123">
        <v>3729641</v>
      </c>
      <c r="D19" s="123">
        <f t="shared" si="0"/>
        <v>260.39999999999998</v>
      </c>
      <c r="E19" s="123">
        <f t="shared" si="1"/>
        <v>9711</v>
      </c>
      <c r="F19" s="123">
        <f t="shared" si="2"/>
        <v>466</v>
      </c>
      <c r="G19" s="123">
        <f t="shared" si="3"/>
        <v>11860</v>
      </c>
      <c r="J19" s="123"/>
      <c r="K19" s="123"/>
      <c r="L19" s="123"/>
      <c r="M19" s="123"/>
      <c r="N19" s="123"/>
      <c r="O19" s="123"/>
      <c r="P19" s="123"/>
      <c r="Q19" s="123"/>
      <c r="R19" s="123"/>
      <c r="S19" s="123"/>
      <c r="T19" s="123"/>
      <c r="U19" s="123"/>
      <c r="V19" s="123"/>
      <c r="W19" s="123"/>
      <c r="X19" s="123"/>
    </row>
    <row r="20" spans="1:24">
      <c r="A20" s="125">
        <v>19</v>
      </c>
      <c r="B20" s="126" t="s">
        <v>42</v>
      </c>
      <c r="C20" s="123">
        <v>882015</v>
      </c>
      <c r="D20" s="123">
        <f t="shared" si="0"/>
        <v>263.60000000000002</v>
      </c>
      <c r="E20" s="123">
        <f t="shared" si="1"/>
        <v>2324</v>
      </c>
      <c r="F20" s="123">
        <f t="shared" si="2"/>
        <v>110</v>
      </c>
      <c r="G20" s="123">
        <f t="shared" si="3"/>
        <v>2804</v>
      </c>
      <c r="J20" s="123"/>
      <c r="K20" s="123"/>
      <c r="L20" s="123"/>
      <c r="M20" s="123"/>
      <c r="N20" s="123"/>
      <c r="O20" s="123"/>
      <c r="P20" s="123"/>
      <c r="Q20" s="123"/>
      <c r="R20" s="123"/>
      <c r="S20" s="123"/>
      <c r="T20" s="123"/>
      <c r="U20" s="123"/>
      <c r="V20" s="123"/>
      <c r="W20" s="123"/>
      <c r="X20" s="123"/>
    </row>
    <row r="21" spans="1:24">
      <c r="A21" s="125">
        <v>20</v>
      </c>
      <c r="B21" s="126" t="s">
        <v>44</v>
      </c>
      <c r="C21" s="123">
        <v>4905854</v>
      </c>
      <c r="D21" s="123">
        <f t="shared" si="0"/>
        <v>286</v>
      </c>
      <c r="E21" s="123">
        <f t="shared" si="1"/>
        <v>14030</v>
      </c>
      <c r="F21" s="123">
        <f t="shared" si="2"/>
        <v>613</v>
      </c>
      <c r="G21" s="123">
        <f t="shared" si="3"/>
        <v>15600</v>
      </c>
      <c r="J21" s="123"/>
      <c r="K21" s="123"/>
      <c r="L21" s="123"/>
      <c r="M21" s="123"/>
      <c r="N21" s="123"/>
      <c r="O21" s="123"/>
      <c r="P21" s="123"/>
      <c r="Q21" s="123"/>
      <c r="R21" s="123"/>
      <c r="S21" s="123"/>
      <c r="T21" s="123"/>
      <c r="U21" s="123"/>
      <c r="V21" s="123"/>
      <c r="W21" s="123"/>
      <c r="X21" s="123"/>
    </row>
    <row r="22" spans="1:24">
      <c r="J22" s="123"/>
      <c r="K22" s="123"/>
      <c r="L22" s="123"/>
      <c r="M22" s="123"/>
      <c r="N22" s="123"/>
      <c r="O22" s="123"/>
      <c r="P22" s="123"/>
      <c r="Q22" s="123"/>
      <c r="R22" s="123"/>
      <c r="S22" s="123"/>
      <c r="T22" s="123"/>
      <c r="U22" s="123"/>
      <c r="V22" s="123"/>
      <c r="W22" s="123"/>
      <c r="X22" s="123"/>
    </row>
    <row r="23" spans="1:24">
      <c r="J23" s="123"/>
      <c r="K23" s="123"/>
      <c r="L23" s="123"/>
      <c r="M23" s="123"/>
      <c r="N23" s="123"/>
      <c r="O23" s="123"/>
      <c r="P23" s="123"/>
      <c r="Q23" s="123"/>
      <c r="R23" s="123"/>
      <c r="S23" s="123"/>
      <c r="T23" s="123"/>
      <c r="U23" s="123"/>
      <c r="V23" s="123"/>
      <c r="W23" s="123"/>
      <c r="X23" s="123"/>
    </row>
    <row r="24" spans="1:24">
      <c r="J24" s="123"/>
      <c r="K24" s="123"/>
      <c r="L24" s="123"/>
      <c r="M24" s="123"/>
      <c r="N24" s="123"/>
      <c r="O24" s="123"/>
      <c r="P24" s="123"/>
      <c r="Q24" s="123"/>
      <c r="R24" s="123"/>
      <c r="S24" s="123"/>
      <c r="T24" s="123"/>
      <c r="U24" s="123"/>
      <c r="V24" s="123"/>
      <c r="W24" s="123"/>
      <c r="X24" s="123"/>
    </row>
    <row r="25" spans="1:24">
      <c r="J25" s="123"/>
      <c r="K25" s="123"/>
      <c r="L25" s="123"/>
      <c r="M25" s="123"/>
      <c r="N25" s="123"/>
      <c r="O25" s="123"/>
      <c r="P25" s="123"/>
      <c r="Q25" s="123"/>
      <c r="R25" s="123"/>
      <c r="S25" s="123"/>
      <c r="T25" s="123"/>
      <c r="U25" s="123"/>
      <c r="V25" s="123"/>
      <c r="W25" s="123"/>
      <c r="X25" s="123"/>
    </row>
    <row r="26" spans="1:24">
      <c r="J26" s="123"/>
      <c r="K26" s="123"/>
      <c r="L26" s="123"/>
      <c r="M26" s="123"/>
      <c r="N26" s="123"/>
      <c r="O26" s="123"/>
      <c r="P26" s="123"/>
      <c r="Q26" s="123"/>
      <c r="R26" s="123"/>
      <c r="S26" s="123"/>
      <c r="T26" s="123"/>
      <c r="U26" s="123"/>
      <c r="V26" s="123"/>
      <c r="W26" s="123"/>
      <c r="X26" s="123"/>
    </row>
    <row r="27" spans="1:24">
      <c r="J27" s="123"/>
      <c r="K27" s="123"/>
      <c r="L27" s="123"/>
      <c r="M27" s="123"/>
      <c r="N27" s="123"/>
      <c r="O27" s="123"/>
      <c r="P27" s="123"/>
      <c r="Q27" s="123"/>
      <c r="R27" s="123"/>
      <c r="S27" s="123"/>
      <c r="T27" s="123"/>
      <c r="U27" s="123"/>
      <c r="V27" s="123"/>
      <c r="W27" s="123"/>
      <c r="X27" s="123"/>
    </row>
    <row r="28" spans="1:24">
      <c r="J28" s="123"/>
      <c r="K28" s="123"/>
      <c r="L28" s="123"/>
      <c r="M28" s="123"/>
      <c r="N28" s="123"/>
      <c r="O28" s="123"/>
      <c r="P28" s="123"/>
      <c r="Q28" s="123"/>
      <c r="R28" s="123"/>
      <c r="S28" s="123"/>
      <c r="T28" s="123"/>
      <c r="U28" s="123"/>
      <c r="V28" s="123"/>
      <c r="W28" s="123"/>
      <c r="X28" s="123"/>
    </row>
    <row r="29" spans="1:24">
      <c r="J29" s="123"/>
      <c r="K29" s="123"/>
      <c r="L29" s="123"/>
      <c r="M29" s="123"/>
      <c r="N29" s="123"/>
      <c r="O29" s="123"/>
      <c r="P29" s="123"/>
      <c r="Q29" s="123"/>
      <c r="R29" s="123"/>
      <c r="S29" s="123"/>
      <c r="T29" s="123"/>
      <c r="U29" s="123"/>
      <c r="V29" s="123"/>
      <c r="W29" s="123"/>
      <c r="X29" s="123"/>
    </row>
    <row r="30" spans="1:24">
      <c r="J30" s="123"/>
      <c r="K30" s="123"/>
      <c r="L30" s="123"/>
      <c r="M30" s="123"/>
      <c r="N30" s="123"/>
      <c r="O30" s="123"/>
      <c r="P30" s="123"/>
      <c r="Q30" s="123"/>
      <c r="R30" s="123"/>
      <c r="S30" s="123"/>
      <c r="T30" s="123"/>
      <c r="U30" s="123"/>
      <c r="V30" s="123"/>
      <c r="W30" s="123"/>
      <c r="X30" s="123"/>
    </row>
    <row r="31" spans="1:24">
      <c r="J31" s="123"/>
      <c r="K31" s="123"/>
      <c r="L31" s="123"/>
      <c r="M31" s="123"/>
      <c r="N31" s="123"/>
      <c r="O31" s="123"/>
      <c r="P31" s="123"/>
      <c r="Q31" s="123"/>
      <c r="R31" s="123"/>
      <c r="S31" s="123"/>
      <c r="T31" s="123"/>
      <c r="U31" s="123"/>
      <c r="V31" s="123"/>
      <c r="W31" s="123"/>
      <c r="X31" s="123"/>
    </row>
    <row r="32" spans="1:24">
      <c r="C32" s="123"/>
      <c r="D32" s="123"/>
      <c r="E32" s="123"/>
      <c r="F32" s="123"/>
      <c r="G32" s="123"/>
      <c r="H32" s="123"/>
      <c r="I32" s="123"/>
      <c r="J32" s="123"/>
      <c r="K32" s="123"/>
      <c r="L32" s="123"/>
      <c r="M32" s="123"/>
      <c r="N32" s="123"/>
      <c r="O32" s="123"/>
      <c r="P32" s="123"/>
      <c r="Q32" s="123"/>
      <c r="R32" s="123"/>
      <c r="S32" s="123"/>
      <c r="T32" s="123"/>
      <c r="U32" s="123"/>
      <c r="V32" s="123"/>
      <c r="W32" s="123"/>
      <c r="X32" s="123"/>
    </row>
    <row r="33" spans="1:24">
      <c r="C33" s="123"/>
      <c r="D33" s="123"/>
      <c r="E33" s="123"/>
      <c r="F33" s="123"/>
      <c r="G33" s="123"/>
      <c r="H33" s="123"/>
      <c r="I33" s="123"/>
      <c r="J33" s="123"/>
      <c r="K33" s="123"/>
      <c r="L33" s="123"/>
      <c r="M33" s="123"/>
      <c r="N33" s="123"/>
      <c r="O33" s="123"/>
      <c r="P33" s="123"/>
      <c r="Q33" s="123"/>
      <c r="R33" s="123"/>
      <c r="S33" s="123"/>
      <c r="T33" s="123"/>
      <c r="U33" s="123"/>
      <c r="V33" s="123"/>
      <c r="W33" s="123"/>
      <c r="X33" s="123"/>
    </row>
    <row r="34" spans="1:24">
      <c r="C34" s="123"/>
      <c r="D34" s="123"/>
      <c r="E34" s="123"/>
      <c r="F34" s="123"/>
      <c r="G34" s="123"/>
      <c r="H34" s="123"/>
      <c r="I34" s="123"/>
      <c r="J34" s="123"/>
      <c r="K34" s="123"/>
      <c r="L34" s="123"/>
      <c r="M34" s="123"/>
      <c r="N34" s="123"/>
      <c r="O34" s="123"/>
      <c r="P34" s="123"/>
      <c r="Q34" s="123"/>
      <c r="R34" s="123"/>
      <c r="S34" s="123"/>
      <c r="T34" s="123"/>
      <c r="U34" s="123"/>
      <c r="V34" s="123"/>
      <c r="W34" s="123"/>
      <c r="X34" s="123"/>
    </row>
    <row r="35" spans="1:24">
      <c r="C35" s="123"/>
      <c r="D35" s="123"/>
      <c r="E35" s="123"/>
      <c r="F35" s="123"/>
      <c r="G35" s="123"/>
      <c r="H35" s="123"/>
      <c r="I35" s="123"/>
      <c r="J35" s="123"/>
      <c r="K35" s="123"/>
      <c r="L35" s="123"/>
      <c r="M35" s="123"/>
      <c r="N35" s="123"/>
      <c r="O35" s="123"/>
      <c r="P35" s="123"/>
      <c r="Q35" s="123"/>
      <c r="R35" s="123"/>
      <c r="S35" s="123"/>
      <c r="T35" s="123"/>
      <c r="U35" s="123"/>
      <c r="V35" s="123"/>
      <c r="W35" s="123"/>
      <c r="X35" s="123"/>
    </row>
    <row r="36" spans="1:24">
      <c r="C36" s="123"/>
      <c r="D36" s="123"/>
      <c r="E36" s="123"/>
      <c r="F36" s="123"/>
      <c r="G36" s="123"/>
      <c r="H36" s="123"/>
      <c r="I36" s="123"/>
      <c r="J36" s="123"/>
      <c r="K36" s="123"/>
      <c r="L36" s="123"/>
      <c r="M36" s="123"/>
      <c r="N36" s="123"/>
      <c r="O36" s="123"/>
      <c r="P36" s="123"/>
      <c r="Q36" s="123"/>
      <c r="R36" s="123"/>
      <c r="S36" s="123"/>
      <c r="T36" s="123"/>
      <c r="U36" s="123"/>
      <c r="V36" s="123"/>
      <c r="W36" s="123"/>
      <c r="X36" s="123"/>
    </row>
    <row r="37" spans="1:24">
      <c r="A37" s="123"/>
      <c r="B37" s="123"/>
      <c r="C37" s="123"/>
      <c r="D37" s="123"/>
      <c r="E37" s="123"/>
      <c r="F37" s="123"/>
      <c r="G37" s="123"/>
      <c r="H37" s="123"/>
      <c r="I37" s="123"/>
      <c r="J37" s="123"/>
      <c r="K37" s="123"/>
      <c r="L37" s="123"/>
      <c r="M37" s="123"/>
      <c r="N37" s="123"/>
      <c r="O37" s="123"/>
      <c r="P37" s="123"/>
      <c r="Q37" s="123"/>
      <c r="R37" s="123"/>
      <c r="S37" s="123"/>
      <c r="T37" s="123"/>
      <c r="U37" s="123"/>
      <c r="V37" s="123"/>
      <c r="W37" s="123"/>
      <c r="X37" s="123"/>
    </row>
    <row r="38" spans="1:24">
      <c r="A38" s="123"/>
      <c r="B38" s="123"/>
      <c r="C38" s="123"/>
      <c r="D38" s="123"/>
      <c r="E38" s="123"/>
      <c r="F38" s="123"/>
      <c r="G38" s="123"/>
      <c r="H38" s="123"/>
      <c r="I38" s="123"/>
      <c r="J38" s="123"/>
      <c r="K38" s="123"/>
      <c r="L38" s="123"/>
      <c r="M38" s="123"/>
      <c r="N38" s="123"/>
      <c r="O38" s="123"/>
      <c r="P38" s="123"/>
      <c r="Q38" s="123"/>
      <c r="R38" s="123"/>
      <c r="S38" s="123"/>
      <c r="T38" s="123"/>
      <c r="U38" s="123"/>
      <c r="V38" s="123"/>
      <c r="W38" s="123"/>
      <c r="X38" s="123"/>
    </row>
    <row r="39" spans="1:24">
      <c r="A39" s="123"/>
      <c r="B39" s="123"/>
      <c r="C39" s="123"/>
      <c r="D39" s="123"/>
      <c r="E39" s="123"/>
      <c r="F39" s="123"/>
      <c r="G39" s="123"/>
      <c r="H39" s="123"/>
      <c r="I39" s="123"/>
      <c r="J39" s="123"/>
      <c r="K39" s="123"/>
      <c r="L39" s="123"/>
      <c r="M39" s="123"/>
      <c r="N39" s="123"/>
      <c r="O39" s="123"/>
      <c r="P39" s="123"/>
      <c r="Q39" s="123"/>
      <c r="R39" s="123"/>
      <c r="S39" s="123"/>
      <c r="T39" s="123"/>
      <c r="U39" s="123"/>
      <c r="V39" s="123"/>
      <c r="W39" s="123"/>
      <c r="X39" s="123"/>
    </row>
    <row r="40" spans="1:24">
      <c r="A40" s="123"/>
      <c r="B40" s="123"/>
      <c r="C40" s="123"/>
      <c r="D40" s="123"/>
      <c r="E40" s="123"/>
      <c r="F40" s="123"/>
      <c r="G40" s="123"/>
      <c r="H40" s="123"/>
      <c r="I40" s="123"/>
      <c r="J40" s="123"/>
      <c r="K40" s="123"/>
      <c r="L40" s="123"/>
      <c r="M40" s="123"/>
      <c r="N40" s="123"/>
      <c r="O40" s="123"/>
      <c r="P40" s="123"/>
      <c r="Q40" s="123"/>
      <c r="R40" s="123"/>
      <c r="S40" s="123"/>
      <c r="T40" s="123"/>
      <c r="U40" s="123"/>
      <c r="V40" s="123"/>
      <c r="W40" s="123"/>
      <c r="X40" s="123"/>
    </row>
    <row r="41" spans="1:24">
      <c r="A41" s="123"/>
      <c r="B41" s="123"/>
      <c r="C41" s="123"/>
      <c r="D41" s="123"/>
      <c r="E41" s="123"/>
      <c r="F41" s="123"/>
      <c r="G41" s="123"/>
      <c r="H41" s="123"/>
      <c r="I41" s="123"/>
      <c r="J41" s="123"/>
      <c r="K41" s="123"/>
      <c r="L41" s="123"/>
      <c r="M41" s="123"/>
      <c r="N41" s="123"/>
      <c r="O41" s="123"/>
      <c r="P41" s="123"/>
      <c r="Q41" s="123"/>
      <c r="R41" s="123"/>
      <c r="S41" s="123"/>
      <c r="T41" s="123"/>
      <c r="U41" s="123"/>
      <c r="V41" s="123"/>
      <c r="W41" s="123"/>
      <c r="X41" s="123"/>
    </row>
    <row r="42" spans="1:24">
      <c r="A42" s="123"/>
      <c r="B42" s="123"/>
      <c r="C42" s="123"/>
      <c r="D42" s="123"/>
      <c r="E42" s="123"/>
      <c r="F42" s="123"/>
      <c r="G42" s="123"/>
      <c r="H42" s="123"/>
      <c r="I42" s="123"/>
      <c r="J42" s="123"/>
      <c r="K42" s="123"/>
      <c r="L42" s="123"/>
      <c r="M42" s="123"/>
      <c r="N42" s="123"/>
      <c r="O42" s="123"/>
      <c r="P42" s="123"/>
      <c r="Q42" s="123"/>
      <c r="R42" s="123"/>
      <c r="S42" s="123"/>
      <c r="T42" s="123"/>
      <c r="U42" s="123"/>
      <c r="V42" s="123"/>
      <c r="W42" s="123"/>
      <c r="X42" s="123"/>
    </row>
    <row r="43" spans="1:24">
      <c r="H43" s="123"/>
      <c r="I43" s="123"/>
      <c r="J43" s="123"/>
      <c r="K43" s="123"/>
      <c r="L43" s="123"/>
      <c r="M43" s="123"/>
      <c r="N43" s="123"/>
      <c r="O43" s="123"/>
      <c r="P43" s="123"/>
      <c r="Q43" s="123"/>
      <c r="R43" s="123"/>
      <c r="S43" s="123"/>
      <c r="T43" s="123"/>
      <c r="U43" s="123"/>
      <c r="V43" s="123"/>
      <c r="W43" s="123"/>
      <c r="X43" s="123"/>
    </row>
    <row r="44" spans="1:24">
      <c r="C44" s="59"/>
      <c r="D44" s="59" t="s">
        <v>127</v>
      </c>
      <c r="E44" s="58" t="s">
        <v>128</v>
      </c>
      <c r="H44" s="123"/>
      <c r="I44" s="123"/>
      <c r="J44" s="123"/>
      <c r="K44" s="123"/>
      <c r="L44" s="123"/>
      <c r="M44" s="123"/>
      <c r="N44" s="123"/>
      <c r="O44" s="123"/>
      <c r="P44" s="123"/>
      <c r="Q44" s="123"/>
      <c r="R44" s="123"/>
      <c r="S44" s="123"/>
      <c r="T44" s="123"/>
      <c r="U44" s="123"/>
      <c r="V44" s="123"/>
      <c r="W44" s="123"/>
      <c r="X44" s="123"/>
    </row>
    <row r="45" spans="1:24">
      <c r="A45" s="59" t="s">
        <v>21</v>
      </c>
      <c r="C45" s="59"/>
      <c r="D45" s="59">
        <v>177.2</v>
      </c>
      <c r="H45" s="123"/>
      <c r="I45" s="123"/>
      <c r="J45" s="123"/>
      <c r="K45" s="123"/>
      <c r="L45" s="123"/>
      <c r="M45" s="123"/>
      <c r="N45" s="123"/>
      <c r="O45" s="123"/>
      <c r="P45" s="123"/>
      <c r="Q45" s="123"/>
      <c r="R45" s="123"/>
      <c r="S45" s="123"/>
      <c r="T45" s="123"/>
      <c r="U45" s="123"/>
      <c r="V45" s="123"/>
      <c r="W45" s="123"/>
      <c r="X45" s="123"/>
    </row>
    <row r="46" spans="1:24">
      <c r="A46" s="59" t="s">
        <v>22</v>
      </c>
      <c r="C46" s="59"/>
      <c r="D46" s="59">
        <v>228.4</v>
      </c>
      <c r="F46" s="59" t="s">
        <v>129</v>
      </c>
      <c r="H46" s="123"/>
      <c r="I46" s="123"/>
      <c r="J46" s="123"/>
      <c r="K46" s="123"/>
      <c r="L46" s="123"/>
      <c r="M46" s="123"/>
      <c r="N46" s="123"/>
      <c r="O46" s="123"/>
      <c r="P46" s="123"/>
      <c r="Q46" s="123"/>
      <c r="R46" s="123"/>
      <c r="S46" s="123"/>
      <c r="T46" s="123"/>
      <c r="U46" s="123"/>
      <c r="V46" s="123"/>
      <c r="W46" s="123"/>
      <c r="X46" s="123"/>
    </row>
    <row r="47" spans="1:24">
      <c r="A47" s="59" t="s">
        <v>38</v>
      </c>
      <c r="C47" s="59"/>
      <c r="D47" s="59">
        <v>234.8</v>
      </c>
      <c r="F47" s="62" t="s">
        <v>130</v>
      </c>
      <c r="H47" s="123"/>
      <c r="I47" s="123"/>
      <c r="J47" s="123"/>
      <c r="K47" s="123"/>
      <c r="L47" s="123"/>
      <c r="M47" s="123"/>
      <c r="N47" s="123"/>
      <c r="O47" s="123"/>
      <c r="P47" s="123"/>
      <c r="Q47" s="123"/>
      <c r="R47" s="123"/>
      <c r="S47" s="123"/>
      <c r="T47" s="123"/>
      <c r="U47" s="123"/>
      <c r="V47" s="123"/>
      <c r="W47" s="123"/>
      <c r="X47" s="123"/>
    </row>
    <row r="48" spans="1:24">
      <c r="A48" s="59" t="s">
        <v>18</v>
      </c>
      <c r="C48" s="59"/>
      <c r="D48" s="59">
        <v>249.2</v>
      </c>
      <c r="F48" s="63" t="s">
        <v>131</v>
      </c>
      <c r="H48" s="123"/>
      <c r="I48" s="123"/>
      <c r="J48" s="123"/>
      <c r="K48" s="123"/>
      <c r="L48" s="123"/>
      <c r="M48" s="123"/>
      <c r="N48" s="123"/>
      <c r="O48" s="123"/>
      <c r="P48" s="123"/>
      <c r="Q48" s="123"/>
      <c r="R48" s="123"/>
      <c r="S48" s="123"/>
      <c r="T48" s="123"/>
      <c r="U48" s="123"/>
      <c r="V48" s="123"/>
      <c r="W48" s="123"/>
      <c r="X48" s="123"/>
    </row>
    <row r="49" spans="1:24">
      <c r="A49" s="59" t="s">
        <v>41</v>
      </c>
      <c r="C49" s="59"/>
      <c r="D49" s="59">
        <v>260.39999999999998</v>
      </c>
      <c r="H49" s="123"/>
      <c r="I49" s="123"/>
      <c r="J49" s="123"/>
      <c r="K49" s="123"/>
      <c r="L49" s="123"/>
      <c r="M49" s="123"/>
      <c r="N49" s="123"/>
      <c r="O49" s="123"/>
      <c r="P49" s="123"/>
      <c r="Q49" s="123"/>
      <c r="R49" s="123"/>
      <c r="S49" s="123"/>
      <c r="T49" s="123"/>
      <c r="U49" s="123"/>
      <c r="V49" s="123"/>
      <c r="W49" s="123"/>
      <c r="X49" s="123"/>
    </row>
    <row r="50" spans="1:24">
      <c r="A50" s="59" t="s">
        <v>19</v>
      </c>
      <c r="C50" s="59"/>
      <c r="D50" s="59">
        <v>241.2</v>
      </c>
      <c r="H50" s="123"/>
      <c r="I50" s="123"/>
      <c r="J50" s="123"/>
      <c r="K50" s="123"/>
      <c r="L50" s="123"/>
      <c r="M50" s="123"/>
      <c r="N50" s="123"/>
      <c r="O50" s="123"/>
      <c r="P50" s="123"/>
      <c r="Q50" s="123"/>
      <c r="R50" s="123"/>
      <c r="S50" s="123"/>
      <c r="T50" s="123"/>
      <c r="U50" s="123"/>
      <c r="V50" s="123"/>
      <c r="W50" s="123"/>
      <c r="X50" s="123"/>
    </row>
    <row r="51" spans="1:24">
      <c r="A51" s="59" t="s">
        <v>42</v>
      </c>
      <c r="C51" s="59"/>
      <c r="D51" s="59">
        <v>263.60000000000002</v>
      </c>
      <c r="F51" s="59" t="s">
        <v>132</v>
      </c>
      <c r="H51" s="123"/>
      <c r="I51" s="123"/>
      <c r="J51" s="123"/>
      <c r="K51" s="123"/>
      <c r="L51" s="123"/>
      <c r="M51" s="123"/>
      <c r="N51" s="123"/>
      <c r="O51" s="123"/>
      <c r="P51" s="123"/>
      <c r="Q51" s="123"/>
      <c r="R51" s="123"/>
      <c r="S51" s="123"/>
      <c r="T51" s="123"/>
      <c r="U51" s="123"/>
      <c r="V51" s="123"/>
      <c r="W51" s="123"/>
      <c r="X51" s="123"/>
    </row>
    <row r="52" spans="1:24">
      <c r="A52" s="59" t="s">
        <v>14</v>
      </c>
      <c r="C52" s="59"/>
      <c r="D52" s="59">
        <v>247.6</v>
      </c>
      <c r="F52" s="59" t="s">
        <v>133</v>
      </c>
      <c r="H52" s="123"/>
      <c r="I52" s="123"/>
      <c r="J52" s="123"/>
      <c r="K52" s="123"/>
      <c r="L52" s="123"/>
      <c r="M52" s="123"/>
      <c r="N52" s="123"/>
      <c r="O52" s="123"/>
      <c r="P52" s="123"/>
      <c r="Q52" s="123"/>
      <c r="R52" s="123"/>
      <c r="S52" s="123"/>
      <c r="T52" s="123"/>
      <c r="U52" s="123"/>
      <c r="V52" s="123"/>
      <c r="W52" s="123"/>
      <c r="X52" s="123"/>
    </row>
    <row r="53" spans="1:24">
      <c r="A53" s="59" t="s">
        <v>36</v>
      </c>
      <c r="C53" s="59"/>
      <c r="D53" s="59">
        <v>287.60000000000002</v>
      </c>
      <c r="F53" s="59" t="s">
        <v>134</v>
      </c>
      <c r="H53" s="123"/>
      <c r="I53" s="123"/>
      <c r="J53" s="123"/>
      <c r="K53" s="123"/>
      <c r="L53" s="123"/>
      <c r="M53" s="123"/>
      <c r="N53" s="123"/>
      <c r="O53" s="123"/>
      <c r="P53" s="123"/>
      <c r="Q53" s="123"/>
      <c r="R53" s="123"/>
      <c r="S53" s="123"/>
      <c r="T53" s="123"/>
      <c r="U53" s="123"/>
      <c r="V53" s="123"/>
      <c r="W53" s="123"/>
      <c r="X53" s="123"/>
    </row>
    <row r="54" spans="1:24">
      <c r="A54" s="59" t="s">
        <v>32</v>
      </c>
      <c r="C54" s="59"/>
      <c r="D54" s="59">
        <v>258.8</v>
      </c>
      <c r="F54" s="59" t="s">
        <v>135</v>
      </c>
      <c r="G54" s="59" t="s">
        <v>136</v>
      </c>
      <c r="H54" s="123"/>
      <c r="I54" s="123"/>
      <c r="J54" s="123"/>
      <c r="K54" s="123"/>
      <c r="L54" s="123"/>
      <c r="M54" s="123"/>
      <c r="N54" s="123"/>
      <c r="O54" s="123"/>
      <c r="P54" s="123"/>
      <c r="Q54" s="123"/>
      <c r="R54" s="123"/>
      <c r="S54" s="123"/>
      <c r="T54" s="123"/>
      <c r="U54" s="123"/>
      <c r="V54" s="123"/>
      <c r="W54" s="123"/>
      <c r="X54" s="123"/>
    </row>
    <row r="55" spans="1:24">
      <c r="A55" s="59" t="s">
        <v>27</v>
      </c>
      <c r="C55" s="59"/>
      <c r="D55" s="59">
        <v>271.60000000000002</v>
      </c>
      <c r="F55" s="59" t="s">
        <v>137</v>
      </c>
      <c r="H55" s="123"/>
      <c r="I55" s="123"/>
      <c r="J55" s="123"/>
      <c r="K55" s="123"/>
      <c r="L55" s="123"/>
      <c r="M55" s="123"/>
      <c r="N55" s="123"/>
      <c r="O55" s="123"/>
      <c r="P55" s="123"/>
      <c r="Q55" s="123"/>
      <c r="R55" s="123"/>
      <c r="S55" s="123"/>
      <c r="T55" s="123"/>
      <c r="U55" s="123"/>
      <c r="V55" s="123"/>
      <c r="W55" s="123"/>
      <c r="X55" s="123"/>
    </row>
    <row r="56" spans="1:24">
      <c r="A56" s="59" t="s">
        <v>44</v>
      </c>
      <c r="C56" s="59"/>
      <c r="D56" s="59">
        <v>286</v>
      </c>
      <c r="H56" s="123"/>
      <c r="I56" s="123"/>
      <c r="J56" s="123"/>
      <c r="K56" s="123"/>
      <c r="L56" s="123"/>
      <c r="M56" s="123"/>
      <c r="N56" s="123"/>
      <c r="O56" s="123"/>
      <c r="P56" s="123"/>
      <c r="Q56" s="123"/>
      <c r="R56" s="123"/>
      <c r="S56" s="123"/>
      <c r="T56" s="123"/>
      <c r="U56" s="123"/>
      <c r="V56" s="123"/>
      <c r="W56" s="123"/>
      <c r="X56" s="123"/>
    </row>
    <row r="57" spans="1:24">
      <c r="A57" s="59" t="s">
        <v>26</v>
      </c>
      <c r="C57" s="59"/>
      <c r="D57" s="59">
        <v>311.60000000000002</v>
      </c>
      <c r="H57" s="123"/>
      <c r="I57" s="123"/>
      <c r="J57" s="123"/>
      <c r="K57" s="123"/>
      <c r="L57" s="123"/>
      <c r="M57" s="123"/>
      <c r="N57" s="123"/>
      <c r="O57" s="123"/>
      <c r="P57" s="123"/>
      <c r="Q57" s="123"/>
      <c r="R57" s="123"/>
      <c r="S57" s="123"/>
      <c r="T57" s="123"/>
      <c r="U57" s="123"/>
      <c r="V57" s="123"/>
      <c r="W57" s="123"/>
      <c r="X57" s="123"/>
    </row>
    <row r="58" spans="1:24">
      <c r="A58" s="59" t="s">
        <v>30</v>
      </c>
      <c r="C58" s="59"/>
      <c r="D58" s="59">
        <v>274.8</v>
      </c>
      <c r="H58" s="123"/>
      <c r="I58" s="123"/>
      <c r="J58" s="123"/>
      <c r="K58" s="123"/>
      <c r="L58" s="123"/>
      <c r="M58" s="123"/>
      <c r="N58" s="123"/>
      <c r="O58" s="123"/>
      <c r="P58" s="123"/>
      <c r="Q58" s="123"/>
      <c r="R58" s="123"/>
      <c r="S58" s="123"/>
      <c r="T58" s="123"/>
      <c r="U58" s="123"/>
      <c r="V58" s="123"/>
      <c r="W58" s="123"/>
      <c r="X58" s="123"/>
    </row>
    <row r="59" spans="1:24">
      <c r="A59" s="59" t="s">
        <v>35</v>
      </c>
      <c r="C59" s="59"/>
      <c r="D59" s="59">
        <v>250.8</v>
      </c>
      <c r="H59" s="123"/>
      <c r="I59" s="123"/>
      <c r="J59" s="123"/>
      <c r="K59" s="123"/>
      <c r="L59" s="123"/>
      <c r="M59" s="123"/>
      <c r="N59" s="123"/>
      <c r="O59" s="123"/>
      <c r="P59" s="123"/>
      <c r="Q59" s="123"/>
      <c r="R59" s="123"/>
      <c r="S59" s="123"/>
      <c r="T59" s="123"/>
      <c r="U59" s="123"/>
      <c r="V59" s="123"/>
      <c r="W59" s="123"/>
      <c r="X59" s="123"/>
    </row>
    <row r="60" spans="1:24">
      <c r="A60" s="59" t="s">
        <v>39</v>
      </c>
      <c r="C60" s="59"/>
      <c r="D60" s="59">
        <v>258.8</v>
      </c>
      <c r="H60" s="123"/>
      <c r="I60" s="123"/>
      <c r="J60" s="123"/>
      <c r="K60" s="123"/>
      <c r="L60" s="123"/>
      <c r="M60" s="123"/>
      <c r="N60" s="123"/>
      <c r="O60" s="123"/>
      <c r="P60" s="123"/>
      <c r="Q60" s="123"/>
      <c r="R60" s="123"/>
      <c r="S60" s="123"/>
      <c r="T60" s="123"/>
      <c r="U60" s="123"/>
      <c r="V60" s="123"/>
      <c r="W60" s="123"/>
      <c r="X60" s="123"/>
    </row>
    <row r="61" spans="1:24">
      <c r="A61" s="59" t="s">
        <v>31</v>
      </c>
      <c r="C61" s="59"/>
      <c r="D61" s="59">
        <v>281.2</v>
      </c>
      <c r="H61" s="123"/>
      <c r="I61" s="123"/>
      <c r="J61" s="123"/>
      <c r="K61" s="123"/>
      <c r="L61" s="123"/>
      <c r="M61" s="123"/>
      <c r="N61" s="123"/>
      <c r="O61" s="123"/>
      <c r="P61" s="123"/>
      <c r="Q61" s="123"/>
      <c r="R61" s="123"/>
      <c r="S61" s="123"/>
      <c r="T61" s="123"/>
      <c r="U61" s="123"/>
      <c r="V61" s="123"/>
      <c r="W61" s="123"/>
      <c r="X61" s="123"/>
    </row>
    <row r="62" spans="1:24">
      <c r="A62" s="59" t="s">
        <v>34</v>
      </c>
      <c r="C62" s="59"/>
      <c r="D62" s="59">
        <v>289.2</v>
      </c>
      <c r="H62" s="123"/>
      <c r="I62" s="123"/>
      <c r="J62" s="123"/>
      <c r="K62" s="123"/>
      <c r="L62" s="123"/>
      <c r="M62" s="123"/>
      <c r="N62" s="123"/>
      <c r="O62" s="123"/>
      <c r="P62" s="123"/>
      <c r="Q62" s="123"/>
      <c r="R62" s="123"/>
      <c r="S62" s="123"/>
      <c r="T62" s="123"/>
      <c r="U62" s="123"/>
      <c r="V62" s="123"/>
      <c r="W62" s="123"/>
      <c r="X62" s="123"/>
    </row>
    <row r="63" spans="1:24">
      <c r="A63" s="59" t="s">
        <v>16</v>
      </c>
      <c r="C63" s="59"/>
      <c r="D63" s="59">
        <v>287.60000000000002</v>
      </c>
      <c r="H63" s="123"/>
      <c r="I63" s="123"/>
      <c r="J63" s="123"/>
      <c r="K63" s="123"/>
      <c r="L63" s="123"/>
      <c r="M63" s="123"/>
      <c r="N63" s="123"/>
      <c r="O63" s="123"/>
      <c r="P63" s="123"/>
      <c r="Q63" s="123"/>
      <c r="R63" s="123"/>
      <c r="S63" s="123"/>
      <c r="T63" s="123"/>
      <c r="U63" s="123"/>
      <c r="V63" s="123"/>
      <c r="W63" s="123"/>
      <c r="X63" s="123"/>
    </row>
    <row r="64" spans="1:24">
      <c r="A64" s="59" t="s">
        <v>24</v>
      </c>
      <c r="C64" s="59"/>
      <c r="D64" s="59">
        <v>289.2</v>
      </c>
      <c r="H64" s="123"/>
      <c r="I64" s="123"/>
      <c r="J64" s="123"/>
      <c r="K64" s="123"/>
      <c r="L64" s="123"/>
      <c r="M64" s="123"/>
      <c r="N64" s="123"/>
      <c r="O64" s="123"/>
      <c r="P64" s="123"/>
      <c r="Q64" s="123"/>
      <c r="R64" s="123"/>
      <c r="S64" s="123"/>
      <c r="T64" s="123"/>
      <c r="U64" s="123"/>
      <c r="V64" s="123"/>
      <c r="W64" s="123"/>
      <c r="X64" s="123"/>
    </row>
    <row r="65" spans="1:24">
      <c r="A65" s="59" t="s">
        <v>39</v>
      </c>
      <c r="C65" s="59"/>
      <c r="D65" s="59">
        <v>300.39999999999998</v>
      </c>
      <c r="H65" s="123"/>
      <c r="I65" s="123"/>
      <c r="J65" s="123"/>
      <c r="K65" s="123"/>
      <c r="L65" s="123"/>
      <c r="M65" s="123"/>
      <c r="N65" s="123"/>
      <c r="O65" s="123"/>
      <c r="P65" s="123"/>
      <c r="Q65" s="123"/>
      <c r="R65" s="123"/>
      <c r="S65" s="123"/>
      <c r="T65" s="123"/>
      <c r="U65" s="123"/>
      <c r="V65" s="123"/>
      <c r="W65" s="123"/>
      <c r="X65" s="123"/>
    </row>
    <row r="66" spans="1:24">
      <c r="H66" s="123"/>
      <c r="I66" s="123"/>
      <c r="J66" s="123"/>
      <c r="K66" s="123"/>
      <c r="L66" s="123"/>
      <c r="M66" s="123"/>
      <c r="N66" s="123"/>
      <c r="O66" s="123"/>
      <c r="P66" s="123"/>
      <c r="Q66" s="123"/>
      <c r="R66" s="123"/>
      <c r="S66" s="123"/>
      <c r="T66" s="123"/>
      <c r="U66" s="123"/>
      <c r="V66" s="123"/>
      <c r="W66" s="123"/>
      <c r="X66" s="123"/>
    </row>
    <row r="67" spans="1:24">
      <c r="H67" s="123"/>
      <c r="I67" s="123"/>
      <c r="J67" s="123"/>
      <c r="K67" s="123"/>
      <c r="L67" s="123"/>
      <c r="M67" s="123"/>
      <c r="N67" s="123"/>
      <c r="O67" s="123"/>
      <c r="P67" s="123"/>
      <c r="Q67" s="123"/>
      <c r="R67" s="123"/>
      <c r="S67" s="123"/>
      <c r="T67" s="123"/>
      <c r="U67" s="123"/>
      <c r="V67" s="123"/>
      <c r="W67" s="123"/>
      <c r="X67" s="123"/>
    </row>
    <row r="68" spans="1:24">
      <c r="A68" s="123"/>
      <c r="B68" s="123"/>
      <c r="C68" s="123"/>
      <c r="D68" s="123"/>
      <c r="E68" s="123"/>
      <c r="F68" s="123"/>
      <c r="G68" s="123"/>
      <c r="H68" s="123"/>
      <c r="I68" s="123"/>
      <c r="J68" s="123"/>
      <c r="K68" s="123"/>
      <c r="L68" s="123"/>
      <c r="M68" s="123"/>
      <c r="N68" s="123"/>
      <c r="O68" s="123"/>
      <c r="P68" s="123"/>
      <c r="Q68" s="123"/>
      <c r="R68" s="123"/>
      <c r="S68" s="123"/>
      <c r="T68" s="123"/>
      <c r="U68" s="123"/>
      <c r="V68" s="123"/>
      <c r="W68" s="123"/>
      <c r="X68" s="123"/>
    </row>
    <row r="69" spans="1:24">
      <c r="A69" s="123"/>
      <c r="B69" s="123"/>
      <c r="C69" s="123"/>
      <c r="D69" s="123"/>
      <c r="E69" s="123"/>
      <c r="F69" s="123"/>
      <c r="G69" s="123"/>
      <c r="H69" s="123"/>
      <c r="I69" s="123"/>
      <c r="J69" s="123"/>
      <c r="K69" s="123"/>
      <c r="L69" s="123"/>
      <c r="M69" s="123"/>
      <c r="N69" s="123"/>
      <c r="O69" s="123"/>
      <c r="P69" s="123"/>
      <c r="Q69" s="123"/>
      <c r="R69" s="123"/>
      <c r="S69" s="123"/>
      <c r="T69" s="123"/>
      <c r="U69" s="123"/>
      <c r="V69" s="123"/>
      <c r="W69" s="123"/>
      <c r="X69" s="123"/>
    </row>
    <row r="70" spans="1:24">
      <c r="A70" s="123"/>
      <c r="B70" s="123"/>
      <c r="C70" s="123"/>
      <c r="D70" s="123"/>
      <c r="E70" s="123"/>
      <c r="F70" s="123"/>
      <c r="G70" s="123"/>
      <c r="H70" s="123"/>
      <c r="I70" s="123"/>
      <c r="J70" s="123"/>
      <c r="K70" s="123"/>
      <c r="L70" s="123"/>
      <c r="M70" s="123"/>
      <c r="N70" s="123"/>
      <c r="O70" s="123"/>
      <c r="P70" s="123"/>
      <c r="Q70" s="123"/>
      <c r="R70" s="123"/>
      <c r="S70" s="123"/>
      <c r="T70" s="123"/>
      <c r="U70" s="123"/>
      <c r="V70" s="123"/>
      <c r="W70" s="123"/>
      <c r="X70" s="123"/>
    </row>
    <row r="71" spans="1:24">
      <c r="A71" s="123"/>
      <c r="B71" s="123"/>
      <c r="C71" s="123"/>
      <c r="D71" s="123"/>
      <c r="E71" s="123"/>
      <c r="F71" s="123"/>
      <c r="G71" s="123"/>
      <c r="H71" s="123"/>
      <c r="I71" s="123"/>
      <c r="J71" s="123"/>
      <c r="K71" s="123"/>
      <c r="L71" s="123"/>
      <c r="M71" s="123"/>
      <c r="N71" s="123"/>
      <c r="O71" s="123"/>
      <c r="P71" s="123"/>
      <c r="Q71" s="123"/>
      <c r="R71" s="123"/>
      <c r="S71" s="123"/>
      <c r="T71" s="123"/>
      <c r="U71" s="123"/>
      <c r="V71" s="123"/>
      <c r="W71" s="123"/>
      <c r="X71" s="123"/>
    </row>
    <row r="72" spans="1:24">
      <c r="A72" s="123"/>
      <c r="B72" s="123"/>
      <c r="C72" s="123"/>
      <c r="D72" s="123"/>
      <c r="E72" s="123"/>
      <c r="F72" s="123"/>
      <c r="G72" s="123"/>
      <c r="H72" s="123"/>
      <c r="I72" s="123"/>
      <c r="J72" s="123"/>
      <c r="K72" s="123"/>
      <c r="L72" s="123"/>
      <c r="M72" s="123"/>
      <c r="N72" s="123"/>
      <c r="O72" s="123"/>
      <c r="P72" s="123"/>
      <c r="Q72" s="123"/>
      <c r="R72" s="123"/>
      <c r="S72" s="123"/>
      <c r="T72" s="123"/>
      <c r="U72" s="123"/>
      <c r="V72" s="123"/>
      <c r="W72" s="123"/>
      <c r="X72" s="123"/>
    </row>
    <row r="73" spans="1:24">
      <c r="A73" s="123"/>
      <c r="B73" s="123"/>
      <c r="C73" s="123"/>
      <c r="D73" s="123"/>
      <c r="E73" s="123"/>
      <c r="F73" s="123"/>
      <c r="G73" s="123"/>
      <c r="H73" s="123"/>
      <c r="I73" s="123"/>
      <c r="J73" s="123"/>
      <c r="K73" s="123"/>
      <c r="L73" s="123"/>
      <c r="M73" s="123"/>
      <c r="N73" s="123"/>
      <c r="O73" s="123"/>
      <c r="P73" s="123"/>
      <c r="Q73" s="123"/>
      <c r="R73" s="123"/>
      <c r="S73" s="123"/>
      <c r="T73" s="123"/>
      <c r="U73" s="123"/>
      <c r="V73" s="123"/>
      <c r="W73" s="123"/>
      <c r="X73" s="123"/>
    </row>
    <row r="74" spans="1:24">
      <c r="A74" s="123"/>
      <c r="B74" s="123"/>
      <c r="C74" s="123"/>
      <c r="D74" s="123"/>
      <c r="E74" s="123"/>
      <c r="F74" s="123"/>
      <c r="G74" s="123"/>
      <c r="H74" s="123"/>
      <c r="I74" s="123"/>
      <c r="J74" s="123"/>
      <c r="K74" s="123"/>
      <c r="L74" s="123"/>
      <c r="M74" s="123"/>
      <c r="N74" s="123"/>
      <c r="O74" s="123"/>
      <c r="P74" s="123"/>
      <c r="Q74" s="123"/>
      <c r="R74" s="123"/>
      <c r="S74" s="123"/>
      <c r="T74" s="123"/>
      <c r="U74" s="123"/>
      <c r="V74" s="123"/>
      <c r="W74" s="123"/>
      <c r="X74" s="123"/>
    </row>
    <row r="75" spans="1:24">
      <c r="A75" s="123"/>
      <c r="B75" s="123"/>
      <c r="C75" s="123"/>
      <c r="D75" s="123"/>
      <c r="E75" s="123"/>
      <c r="F75" s="123"/>
      <c r="G75" s="123"/>
      <c r="H75" s="123"/>
      <c r="I75" s="123"/>
      <c r="J75" s="123"/>
      <c r="K75" s="123"/>
      <c r="L75" s="123"/>
      <c r="M75" s="123"/>
      <c r="N75" s="123"/>
      <c r="O75" s="123"/>
      <c r="P75" s="123"/>
      <c r="Q75" s="123"/>
      <c r="R75" s="123"/>
      <c r="S75" s="123"/>
      <c r="T75" s="123"/>
      <c r="U75" s="123"/>
      <c r="V75" s="123"/>
      <c r="W75" s="123"/>
      <c r="X75" s="123"/>
    </row>
    <row r="76" spans="1:24">
      <c r="A76" s="123"/>
      <c r="B76" s="123"/>
      <c r="C76" s="123"/>
      <c r="D76" s="123"/>
      <c r="E76" s="123"/>
      <c r="F76" s="123"/>
      <c r="G76" s="123"/>
      <c r="H76" s="123"/>
      <c r="I76" s="123"/>
      <c r="J76" s="123"/>
      <c r="K76" s="123"/>
      <c r="L76" s="123"/>
      <c r="M76" s="123"/>
      <c r="N76" s="123"/>
      <c r="O76" s="123"/>
      <c r="P76" s="123"/>
      <c r="Q76" s="123"/>
      <c r="R76" s="123"/>
      <c r="S76" s="123"/>
      <c r="T76" s="123"/>
      <c r="U76" s="123"/>
      <c r="V76" s="123"/>
      <c r="W76" s="123"/>
      <c r="X76" s="123"/>
    </row>
    <row r="77" spans="1:24">
      <c r="A77" s="123"/>
      <c r="B77" s="123"/>
      <c r="C77" s="123"/>
      <c r="D77" s="123"/>
      <c r="E77" s="123"/>
      <c r="F77" s="123"/>
      <c r="G77" s="123"/>
      <c r="H77" s="123"/>
      <c r="I77" s="123"/>
      <c r="J77" s="123"/>
      <c r="K77" s="123"/>
      <c r="L77" s="123"/>
      <c r="M77" s="123"/>
      <c r="N77" s="123"/>
      <c r="O77" s="123"/>
      <c r="P77" s="123"/>
      <c r="Q77" s="123"/>
      <c r="R77" s="123"/>
      <c r="S77" s="123"/>
      <c r="T77" s="123"/>
      <c r="U77" s="123"/>
      <c r="V77" s="123"/>
      <c r="W77" s="123"/>
      <c r="X77" s="123"/>
    </row>
    <row r="78" spans="1:24">
      <c r="A78" s="123"/>
      <c r="B78" s="123"/>
      <c r="C78" s="123"/>
      <c r="D78" s="123"/>
      <c r="E78" s="123"/>
      <c r="F78" s="123"/>
      <c r="G78" s="123"/>
      <c r="H78" s="123"/>
      <c r="I78" s="123"/>
      <c r="J78" s="123"/>
      <c r="K78" s="123"/>
      <c r="L78" s="123"/>
      <c r="M78" s="123"/>
      <c r="N78" s="123"/>
      <c r="O78" s="123"/>
      <c r="P78" s="123"/>
      <c r="Q78" s="123"/>
      <c r="R78" s="123"/>
      <c r="S78" s="123"/>
      <c r="T78" s="123"/>
      <c r="U78" s="123"/>
      <c r="V78" s="123"/>
      <c r="W78" s="123"/>
      <c r="X78" s="123"/>
    </row>
    <row r="79" spans="1:24">
      <c r="A79" s="123"/>
      <c r="B79" s="123"/>
      <c r="C79" s="123"/>
      <c r="D79" s="123"/>
      <c r="E79" s="123"/>
      <c r="F79" s="123"/>
      <c r="G79" s="123"/>
      <c r="H79" s="123"/>
      <c r="I79" s="123"/>
      <c r="J79" s="123"/>
      <c r="K79" s="123"/>
      <c r="L79" s="123"/>
      <c r="M79" s="123"/>
      <c r="N79" s="123"/>
      <c r="O79" s="123"/>
      <c r="P79" s="123"/>
      <c r="Q79" s="123"/>
      <c r="R79" s="123"/>
      <c r="S79" s="123"/>
      <c r="T79" s="123"/>
      <c r="U79" s="123"/>
      <c r="V79" s="123"/>
      <c r="W79" s="123"/>
      <c r="X79" s="123"/>
    </row>
    <row r="80" spans="1:24">
      <c r="A80" s="123"/>
      <c r="B80" s="123"/>
      <c r="C80" s="123"/>
      <c r="D80" s="123"/>
      <c r="E80" s="123"/>
      <c r="F80" s="123"/>
      <c r="G80" s="123"/>
      <c r="H80" s="123"/>
      <c r="I80" s="123"/>
      <c r="J80" s="123"/>
      <c r="K80" s="123"/>
      <c r="L80" s="123"/>
      <c r="M80" s="123"/>
      <c r="N80" s="123"/>
      <c r="O80" s="123"/>
      <c r="P80" s="123"/>
      <c r="Q80" s="123"/>
      <c r="R80" s="123"/>
      <c r="S80" s="123"/>
      <c r="T80" s="123"/>
      <c r="U80" s="123"/>
      <c r="V80" s="123"/>
      <c r="W80" s="123"/>
      <c r="X80" s="123"/>
    </row>
    <row r="81" spans="1:24">
      <c r="A81" s="123"/>
      <c r="B81" s="123"/>
      <c r="C81" s="123"/>
      <c r="D81" s="123"/>
      <c r="E81" s="123"/>
      <c r="F81" s="123"/>
      <c r="G81" s="123"/>
      <c r="H81" s="123"/>
      <c r="I81" s="123"/>
      <c r="J81" s="123"/>
      <c r="K81" s="123"/>
      <c r="L81" s="123"/>
      <c r="M81" s="123"/>
      <c r="N81" s="123"/>
      <c r="O81" s="123"/>
      <c r="P81" s="123"/>
      <c r="Q81" s="123"/>
      <c r="R81" s="123"/>
      <c r="S81" s="123"/>
      <c r="T81" s="123"/>
      <c r="U81" s="123"/>
      <c r="V81" s="123"/>
      <c r="W81" s="123"/>
      <c r="X81" s="123"/>
    </row>
    <row r="82" spans="1:24">
      <c r="A82" s="123"/>
      <c r="B82" s="123"/>
      <c r="C82" s="123"/>
      <c r="D82" s="123"/>
      <c r="E82" s="123"/>
      <c r="F82" s="123"/>
      <c r="G82" s="123"/>
      <c r="H82" s="123"/>
      <c r="I82" s="123"/>
      <c r="J82" s="123"/>
      <c r="K82" s="123"/>
      <c r="L82" s="123"/>
      <c r="M82" s="123"/>
      <c r="N82" s="123"/>
      <c r="O82" s="123"/>
      <c r="P82" s="123"/>
      <c r="Q82" s="123"/>
      <c r="R82" s="123"/>
      <c r="S82" s="123"/>
      <c r="T82" s="123"/>
      <c r="U82" s="123"/>
      <c r="V82" s="123"/>
      <c r="W82" s="123"/>
      <c r="X82" s="123"/>
    </row>
    <row r="83" spans="1:24">
      <c r="A83" s="123"/>
      <c r="B83" s="123"/>
      <c r="C83" s="123"/>
      <c r="D83" s="123"/>
      <c r="E83" s="123"/>
      <c r="F83" s="123"/>
      <c r="G83" s="123"/>
      <c r="H83" s="123"/>
      <c r="I83" s="123"/>
      <c r="J83" s="123"/>
      <c r="K83" s="123"/>
      <c r="L83" s="123"/>
      <c r="M83" s="123"/>
      <c r="N83" s="123"/>
      <c r="O83" s="123"/>
      <c r="P83" s="123"/>
      <c r="Q83" s="123"/>
      <c r="R83" s="123"/>
      <c r="S83" s="123"/>
      <c r="T83" s="123"/>
      <c r="U83" s="123"/>
      <c r="V83" s="123"/>
      <c r="W83" s="123"/>
      <c r="X83" s="123"/>
    </row>
    <row r="84" spans="1:24">
      <c r="A84" s="123"/>
      <c r="B84" s="123"/>
      <c r="C84" s="123"/>
      <c r="D84" s="123"/>
      <c r="E84" s="123"/>
      <c r="F84" s="123"/>
      <c r="G84" s="123"/>
      <c r="H84" s="123"/>
      <c r="I84" s="123"/>
      <c r="J84" s="123"/>
      <c r="K84" s="123"/>
      <c r="L84" s="123"/>
      <c r="M84" s="123"/>
      <c r="N84" s="123"/>
      <c r="O84" s="123"/>
      <c r="P84" s="123"/>
      <c r="Q84" s="123"/>
      <c r="R84" s="123"/>
      <c r="S84" s="123"/>
      <c r="T84" s="123"/>
      <c r="U84" s="123"/>
      <c r="V84" s="123"/>
      <c r="W84" s="123"/>
      <c r="X84" s="123"/>
    </row>
    <row r="85" spans="1:24">
      <c r="A85" s="123"/>
      <c r="B85" s="123"/>
      <c r="C85" s="123"/>
      <c r="D85" s="123"/>
      <c r="E85" s="123"/>
      <c r="F85" s="123"/>
      <c r="G85" s="123"/>
      <c r="H85" s="123"/>
      <c r="I85" s="123"/>
      <c r="J85" s="123"/>
      <c r="K85" s="123"/>
      <c r="L85" s="123"/>
      <c r="M85" s="123"/>
      <c r="N85" s="123"/>
      <c r="O85" s="123"/>
      <c r="P85" s="123"/>
      <c r="Q85" s="123"/>
      <c r="R85" s="123"/>
      <c r="S85" s="123"/>
      <c r="T85" s="123"/>
      <c r="U85" s="123"/>
      <c r="V85" s="123"/>
      <c r="W85" s="123"/>
      <c r="X85" s="123"/>
    </row>
    <row r="86" spans="1:24">
      <c r="A86" s="123"/>
      <c r="B86" s="123"/>
      <c r="C86" s="123"/>
      <c r="D86" s="123"/>
      <c r="E86" s="123"/>
      <c r="F86" s="123"/>
      <c r="G86" s="123"/>
      <c r="H86" s="123"/>
      <c r="I86" s="123"/>
      <c r="J86" s="123"/>
      <c r="K86" s="123"/>
      <c r="L86" s="123"/>
      <c r="M86" s="123"/>
      <c r="N86" s="123"/>
      <c r="O86" s="123"/>
      <c r="P86" s="123"/>
      <c r="Q86" s="123"/>
      <c r="R86" s="123"/>
      <c r="S86" s="123"/>
      <c r="T86" s="123"/>
      <c r="U86" s="123"/>
      <c r="V86" s="123"/>
      <c r="W86" s="123"/>
      <c r="X86" s="123"/>
    </row>
    <row r="87" spans="1:24">
      <c r="A87" s="123"/>
      <c r="B87" s="123"/>
      <c r="C87" s="123"/>
      <c r="D87" s="123"/>
      <c r="E87" s="123"/>
      <c r="F87" s="123"/>
      <c r="G87" s="123"/>
      <c r="H87" s="123"/>
      <c r="I87" s="123"/>
      <c r="J87" s="123"/>
      <c r="K87" s="123"/>
      <c r="L87" s="123"/>
      <c r="M87" s="123"/>
      <c r="N87" s="123"/>
      <c r="O87" s="123"/>
      <c r="P87" s="123"/>
      <c r="Q87" s="123"/>
      <c r="R87" s="123"/>
      <c r="S87" s="123"/>
      <c r="T87" s="123"/>
      <c r="U87" s="123"/>
      <c r="V87" s="123"/>
      <c r="W87" s="123"/>
      <c r="X87" s="123"/>
    </row>
    <row r="88" spans="1:24">
      <c r="A88" s="123"/>
      <c r="B88" s="123"/>
      <c r="C88" s="123"/>
      <c r="D88" s="123"/>
      <c r="E88" s="123"/>
      <c r="F88" s="123"/>
      <c r="G88" s="123"/>
      <c r="H88" s="123"/>
      <c r="I88" s="123"/>
      <c r="J88" s="123"/>
      <c r="K88" s="123"/>
      <c r="L88" s="123"/>
      <c r="M88" s="123"/>
      <c r="N88" s="123"/>
      <c r="O88" s="123"/>
      <c r="P88" s="123"/>
      <c r="Q88" s="123"/>
      <c r="R88" s="123"/>
      <c r="S88" s="123"/>
      <c r="T88" s="123"/>
      <c r="U88" s="123"/>
      <c r="V88" s="123"/>
      <c r="W88" s="123"/>
      <c r="X88" s="123"/>
    </row>
    <row r="89" spans="1:24">
      <c r="A89" s="123"/>
      <c r="B89" s="123"/>
      <c r="C89" s="123"/>
      <c r="D89" s="123"/>
      <c r="E89" s="123"/>
      <c r="F89" s="123"/>
      <c r="G89" s="123"/>
      <c r="H89" s="123"/>
      <c r="I89" s="123"/>
      <c r="J89" s="123"/>
      <c r="K89" s="123"/>
      <c r="L89" s="123"/>
      <c r="M89" s="123"/>
      <c r="N89" s="123"/>
      <c r="O89" s="123"/>
      <c r="P89" s="123"/>
      <c r="Q89" s="123"/>
      <c r="R89" s="123"/>
      <c r="S89" s="123"/>
      <c r="T89" s="123"/>
      <c r="U89" s="123"/>
      <c r="V89" s="123"/>
      <c r="W89" s="123"/>
      <c r="X89" s="123"/>
    </row>
    <row r="90" spans="1:24">
      <c r="A90" s="123"/>
      <c r="B90" s="123"/>
      <c r="C90" s="123"/>
      <c r="D90" s="123"/>
      <c r="E90" s="123"/>
      <c r="F90" s="123"/>
      <c r="G90" s="123"/>
      <c r="H90" s="123"/>
      <c r="I90" s="123"/>
      <c r="J90" s="123"/>
      <c r="K90" s="123"/>
      <c r="L90" s="123"/>
      <c r="M90" s="123"/>
      <c r="N90" s="123"/>
      <c r="O90" s="123"/>
      <c r="P90" s="123"/>
      <c r="Q90" s="123"/>
      <c r="R90" s="123"/>
      <c r="S90" s="123"/>
      <c r="T90" s="123"/>
      <c r="U90" s="123"/>
      <c r="V90" s="123"/>
      <c r="W90" s="123"/>
      <c r="X90" s="123"/>
    </row>
    <row r="91" spans="1:24">
      <c r="A91" s="123"/>
      <c r="B91" s="123"/>
      <c r="C91" s="123"/>
      <c r="D91" s="123"/>
      <c r="E91" s="123"/>
      <c r="F91" s="123"/>
      <c r="G91" s="123"/>
      <c r="H91" s="123"/>
      <c r="I91" s="123"/>
      <c r="J91" s="123"/>
      <c r="K91" s="123"/>
      <c r="L91" s="123"/>
      <c r="M91" s="123"/>
      <c r="N91" s="123"/>
      <c r="O91" s="123"/>
      <c r="P91" s="123"/>
      <c r="Q91" s="123"/>
      <c r="R91" s="123"/>
      <c r="S91" s="123"/>
      <c r="T91" s="123"/>
      <c r="U91" s="123"/>
      <c r="V91" s="123"/>
      <c r="W91" s="123"/>
      <c r="X91" s="123"/>
    </row>
    <row r="92" spans="1:24">
      <c r="A92" s="123"/>
      <c r="B92" s="123"/>
      <c r="C92" s="123"/>
      <c r="D92" s="123"/>
      <c r="E92" s="123"/>
      <c r="F92" s="123"/>
      <c r="G92" s="123"/>
      <c r="H92" s="123"/>
      <c r="I92" s="123"/>
      <c r="J92" s="123"/>
      <c r="K92" s="123"/>
      <c r="L92" s="123"/>
      <c r="M92" s="123"/>
      <c r="N92" s="123"/>
      <c r="O92" s="123"/>
      <c r="P92" s="123"/>
      <c r="Q92" s="123"/>
      <c r="R92" s="123"/>
      <c r="S92" s="123"/>
      <c r="T92" s="123"/>
      <c r="U92" s="123"/>
      <c r="V92" s="123"/>
      <c r="W92" s="123"/>
      <c r="X92" s="123"/>
    </row>
    <row r="93" spans="1:24">
      <c r="A93" s="123"/>
      <c r="B93" s="123"/>
      <c r="C93" s="123"/>
      <c r="D93" s="123"/>
      <c r="E93" s="123"/>
      <c r="F93" s="123"/>
      <c r="G93" s="123"/>
      <c r="H93" s="123"/>
      <c r="I93" s="123"/>
      <c r="J93" s="123"/>
      <c r="K93" s="123"/>
      <c r="L93" s="123"/>
      <c r="M93" s="123"/>
      <c r="N93" s="123"/>
      <c r="O93" s="123"/>
      <c r="P93" s="123"/>
      <c r="Q93" s="123"/>
      <c r="R93" s="123"/>
      <c r="S93" s="123"/>
      <c r="T93" s="123"/>
      <c r="U93" s="123"/>
      <c r="V93" s="123"/>
      <c r="W93" s="123"/>
      <c r="X93" s="123"/>
    </row>
    <row r="94" spans="1:24">
      <c r="A94" s="123"/>
      <c r="B94" s="123"/>
      <c r="C94" s="123"/>
      <c r="D94" s="123"/>
      <c r="E94" s="123"/>
      <c r="F94" s="123"/>
      <c r="G94" s="123"/>
      <c r="H94" s="123"/>
      <c r="I94" s="123"/>
      <c r="J94" s="123"/>
      <c r="K94" s="123"/>
      <c r="L94" s="123"/>
      <c r="M94" s="123"/>
      <c r="N94" s="123"/>
      <c r="O94" s="123"/>
      <c r="P94" s="123"/>
      <c r="Q94" s="123"/>
      <c r="R94" s="123"/>
      <c r="S94" s="123"/>
      <c r="T94" s="123"/>
      <c r="U94" s="123"/>
      <c r="V94" s="123"/>
      <c r="W94" s="123"/>
      <c r="X94" s="123"/>
    </row>
    <row r="95" spans="1:24">
      <c r="A95" s="123"/>
      <c r="B95" s="123"/>
      <c r="C95" s="123"/>
      <c r="D95" s="123"/>
      <c r="E95" s="123"/>
      <c r="F95" s="123"/>
      <c r="G95" s="123"/>
      <c r="H95" s="123"/>
      <c r="I95" s="123"/>
      <c r="J95" s="123"/>
      <c r="K95" s="123"/>
      <c r="L95" s="123"/>
      <c r="M95" s="123"/>
      <c r="N95" s="123"/>
      <c r="O95" s="123"/>
      <c r="P95" s="123"/>
      <c r="Q95" s="123"/>
      <c r="R95" s="123"/>
      <c r="S95" s="123"/>
      <c r="T95" s="123"/>
      <c r="U95" s="123"/>
      <c r="V95" s="123"/>
      <c r="W95" s="123"/>
      <c r="X95" s="123"/>
    </row>
    <row r="96" spans="1:24">
      <c r="A96" s="123"/>
      <c r="B96" s="123"/>
      <c r="C96" s="123"/>
      <c r="D96" s="123"/>
      <c r="E96" s="123"/>
      <c r="F96" s="123"/>
      <c r="G96" s="123"/>
      <c r="H96" s="123"/>
      <c r="I96" s="123"/>
      <c r="J96" s="123"/>
      <c r="K96" s="123"/>
      <c r="L96" s="123"/>
      <c r="M96" s="123"/>
      <c r="N96" s="123"/>
      <c r="O96" s="123"/>
      <c r="P96" s="123"/>
      <c r="Q96" s="123"/>
      <c r="R96" s="123"/>
      <c r="S96" s="123"/>
      <c r="T96" s="123"/>
      <c r="U96" s="123"/>
      <c r="V96" s="123"/>
      <c r="W96" s="123"/>
      <c r="X96" s="123"/>
    </row>
    <row r="97" spans="1:24">
      <c r="A97" s="123"/>
      <c r="B97" s="123"/>
      <c r="C97" s="123"/>
      <c r="D97" s="123"/>
      <c r="E97" s="123"/>
      <c r="F97" s="123"/>
      <c r="G97" s="123"/>
      <c r="H97" s="123"/>
      <c r="I97" s="123"/>
      <c r="J97" s="123"/>
      <c r="K97" s="123"/>
      <c r="L97" s="123"/>
      <c r="M97" s="123"/>
      <c r="N97" s="123"/>
      <c r="O97" s="123"/>
      <c r="P97" s="123"/>
      <c r="Q97" s="123"/>
      <c r="R97" s="123"/>
      <c r="S97" s="123"/>
      <c r="T97" s="123"/>
      <c r="U97" s="123"/>
      <c r="V97" s="123"/>
      <c r="W97" s="123"/>
      <c r="X97" s="123"/>
    </row>
    <row r="98" spans="1:24">
      <c r="A98" s="123"/>
      <c r="B98" s="123"/>
      <c r="C98" s="123"/>
      <c r="D98" s="123"/>
      <c r="E98" s="123"/>
      <c r="F98" s="123"/>
      <c r="G98" s="123"/>
      <c r="H98" s="123"/>
      <c r="I98" s="123"/>
      <c r="J98" s="123"/>
      <c r="K98" s="123"/>
      <c r="L98" s="123"/>
      <c r="M98" s="123"/>
      <c r="N98" s="123"/>
      <c r="O98" s="123"/>
      <c r="P98" s="123"/>
      <c r="Q98" s="123"/>
      <c r="R98" s="123"/>
      <c r="S98" s="123"/>
      <c r="T98" s="123"/>
      <c r="U98" s="123"/>
      <c r="V98" s="123"/>
      <c r="W98" s="123"/>
      <c r="X98" s="123"/>
    </row>
    <row r="99" spans="1:24">
      <c r="A99" s="123"/>
      <c r="B99" s="123"/>
      <c r="C99" s="123"/>
      <c r="D99" s="123"/>
      <c r="E99" s="123"/>
      <c r="F99" s="123"/>
      <c r="G99" s="123"/>
      <c r="H99" s="123"/>
      <c r="I99" s="123"/>
      <c r="J99" s="123"/>
      <c r="K99" s="123"/>
      <c r="L99" s="123"/>
      <c r="M99" s="123"/>
      <c r="N99" s="123"/>
      <c r="O99" s="123"/>
      <c r="P99" s="123"/>
      <c r="Q99" s="123"/>
      <c r="R99" s="123"/>
      <c r="S99" s="123"/>
      <c r="T99" s="123"/>
      <c r="U99" s="123"/>
      <c r="V99" s="123"/>
      <c r="W99" s="123"/>
      <c r="X99" s="123"/>
    </row>
    <row r="100" spans="1:24">
      <c r="A100" s="123"/>
      <c r="B100" s="123"/>
      <c r="C100" s="123"/>
      <c r="D100" s="123"/>
      <c r="E100" s="123"/>
      <c r="F100" s="123"/>
      <c r="G100" s="123"/>
      <c r="H100" s="123"/>
      <c r="I100" s="123"/>
      <c r="J100" s="123"/>
      <c r="K100" s="123"/>
      <c r="L100" s="123"/>
      <c r="M100" s="123"/>
      <c r="N100" s="123"/>
      <c r="O100" s="123"/>
      <c r="P100" s="123"/>
      <c r="Q100" s="123"/>
      <c r="R100" s="123"/>
      <c r="S100" s="123"/>
      <c r="T100" s="123"/>
      <c r="U100" s="123"/>
      <c r="V100" s="123"/>
      <c r="W100" s="123"/>
      <c r="X100" s="123"/>
    </row>
    <row r="101" spans="1:24">
      <c r="A101" s="123"/>
      <c r="B101" s="123"/>
      <c r="C101" s="123"/>
      <c r="D101" s="123"/>
      <c r="E101" s="123"/>
      <c r="F101" s="123"/>
      <c r="G101" s="123"/>
      <c r="H101" s="123"/>
      <c r="I101" s="123"/>
      <c r="J101" s="123"/>
      <c r="K101" s="123"/>
      <c r="L101" s="123"/>
      <c r="M101" s="123"/>
      <c r="N101" s="123"/>
      <c r="O101" s="123"/>
      <c r="P101" s="123"/>
      <c r="Q101" s="123"/>
      <c r="R101" s="123"/>
      <c r="S101" s="123"/>
      <c r="T101" s="123"/>
      <c r="U101" s="123"/>
      <c r="V101" s="123"/>
      <c r="W101" s="123"/>
      <c r="X101" s="123"/>
    </row>
    <row r="102" spans="1:24">
      <c r="A102" s="123"/>
      <c r="B102" s="123"/>
      <c r="C102" s="123"/>
      <c r="D102" s="123"/>
      <c r="E102" s="123"/>
      <c r="F102" s="123"/>
      <c r="G102" s="123"/>
      <c r="H102" s="123"/>
      <c r="I102" s="123"/>
      <c r="J102" s="123"/>
      <c r="K102" s="123"/>
      <c r="L102" s="123"/>
      <c r="M102" s="123"/>
      <c r="N102" s="123"/>
      <c r="O102" s="123"/>
      <c r="P102" s="123"/>
      <c r="Q102" s="123"/>
      <c r="R102" s="123"/>
      <c r="S102" s="123"/>
      <c r="T102" s="123"/>
      <c r="U102" s="123"/>
      <c r="V102" s="123"/>
      <c r="W102" s="123"/>
      <c r="X102" s="123"/>
    </row>
    <row r="103" spans="1:24">
      <c r="A103" s="123"/>
      <c r="B103" s="123"/>
      <c r="C103" s="123"/>
      <c r="D103" s="123"/>
      <c r="E103" s="123"/>
      <c r="F103" s="123"/>
      <c r="G103" s="123"/>
      <c r="H103" s="123"/>
      <c r="I103" s="123"/>
      <c r="J103" s="123"/>
      <c r="K103" s="123"/>
      <c r="L103" s="123"/>
      <c r="M103" s="123"/>
      <c r="N103" s="123"/>
      <c r="O103" s="123"/>
      <c r="P103" s="123"/>
      <c r="Q103" s="123"/>
      <c r="R103" s="123"/>
      <c r="S103" s="123"/>
      <c r="T103" s="123"/>
      <c r="U103" s="123"/>
      <c r="V103" s="123"/>
      <c r="W103" s="123"/>
      <c r="X103" s="123"/>
    </row>
    <row r="104" spans="1:24">
      <c r="A104" s="123"/>
      <c r="B104" s="123"/>
      <c r="C104" s="123"/>
      <c r="D104" s="123"/>
      <c r="E104" s="123"/>
      <c r="F104" s="123"/>
      <c r="G104" s="123"/>
      <c r="H104" s="123"/>
      <c r="I104" s="123"/>
      <c r="J104" s="123"/>
      <c r="K104" s="123"/>
      <c r="L104" s="123"/>
      <c r="M104" s="123"/>
      <c r="N104" s="123"/>
      <c r="O104" s="123"/>
      <c r="P104" s="123"/>
      <c r="Q104" s="123"/>
      <c r="R104" s="123"/>
      <c r="S104" s="123"/>
      <c r="T104" s="123"/>
      <c r="U104" s="123"/>
      <c r="V104" s="123"/>
      <c r="W104" s="123"/>
      <c r="X104" s="123"/>
    </row>
    <row r="105" spans="1:24">
      <c r="A105" s="123"/>
      <c r="B105" s="123"/>
      <c r="C105" s="123"/>
      <c r="D105" s="123"/>
      <c r="E105" s="123"/>
      <c r="F105" s="123"/>
      <c r="G105" s="123"/>
      <c r="H105" s="123"/>
      <c r="I105" s="123"/>
      <c r="J105" s="123"/>
      <c r="K105" s="123"/>
      <c r="L105" s="123"/>
      <c r="M105" s="123"/>
      <c r="N105" s="123"/>
      <c r="O105" s="123"/>
      <c r="P105" s="123"/>
      <c r="Q105" s="123"/>
      <c r="R105" s="123"/>
      <c r="S105" s="123"/>
      <c r="T105" s="123"/>
      <c r="U105" s="123"/>
      <c r="V105" s="123"/>
      <c r="W105" s="123"/>
      <c r="X105" s="123"/>
    </row>
    <row r="106" spans="1:24">
      <c r="A106" s="123"/>
      <c r="B106" s="123"/>
      <c r="C106" s="123"/>
      <c r="D106" s="123"/>
      <c r="E106" s="123"/>
      <c r="F106" s="123"/>
      <c r="G106" s="123"/>
      <c r="H106" s="123"/>
      <c r="I106" s="123"/>
      <c r="J106" s="123"/>
      <c r="K106" s="123"/>
      <c r="L106" s="123"/>
      <c r="M106" s="123"/>
      <c r="N106" s="123"/>
      <c r="O106" s="123"/>
      <c r="P106" s="123"/>
      <c r="Q106" s="123"/>
      <c r="R106" s="123"/>
      <c r="S106" s="123"/>
      <c r="T106" s="123"/>
      <c r="U106" s="123"/>
      <c r="V106" s="123"/>
      <c r="W106" s="123"/>
      <c r="X106" s="123"/>
    </row>
    <row r="107" spans="1:24">
      <c r="A107" s="123"/>
      <c r="B107" s="123"/>
      <c r="C107" s="123"/>
      <c r="D107" s="123"/>
      <c r="E107" s="123"/>
      <c r="F107" s="123"/>
      <c r="G107" s="123"/>
      <c r="H107" s="123"/>
      <c r="I107" s="123"/>
      <c r="J107" s="123"/>
      <c r="K107" s="123"/>
      <c r="L107" s="123"/>
      <c r="M107" s="123"/>
      <c r="N107" s="123"/>
      <c r="O107" s="123"/>
      <c r="P107" s="123"/>
      <c r="Q107" s="123"/>
      <c r="R107" s="123"/>
      <c r="S107" s="123"/>
      <c r="T107" s="123"/>
      <c r="U107" s="123"/>
      <c r="V107" s="123"/>
      <c r="W107" s="123"/>
      <c r="X107" s="123"/>
    </row>
    <row r="108" spans="1:24">
      <c r="A108" s="123"/>
      <c r="B108" s="123"/>
      <c r="C108" s="123"/>
      <c r="D108" s="123"/>
      <c r="E108" s="123"/>
      <c r="F108" s="123"/>
      <c r="G108" s="123"/>
      <c r="H108" s="123"/>
      <c r="I108" s="123"/>
      <c r="J108" s="123"/>
      <c r="K108" s="123"/>
      <c r="L108" s="123"/>
      <c r="M108" s="123"/>
      <c r="N108" s="123"/>
      <c r="O108" s="123"/>
      <c r="P108" s="123"/>
      <c r="Q108" s="123"/>
      <c r="R108" s="123"/>
      <c r="S108" s="123"/>
      <c r="T108" s="123"/>
      <c r="U108" s="123"/>
      <c r="V108" s="123"/>
      <c r="W108" s="123"/>
      <c r="X108" s="123"/>
    </row>
    <row r="109" spans="1:24">
      <c r="A109" s="123"/>
      <c r="B109" s="123"/>
      <c r="C109" s="123"/>
      <c r="D109" s="123"/>
      <c r="E109" s="123"/>
      <c r="F109" s="123"/>
      <c r="G109" s="123"/>
      <c r="H109" s="123"/>
      <c r="I109" s="123"/>
      <c r="J109" s="123"/>
      <c r="K109" s="123"/>
      <c r="L109" s="123"/>
      <c r="M109" s="123"/>
      <c r="N109" s="123"/>
      <c r="O109" s="123"/>
      <c r="P109" s="123"/>
      <c r="Q109" s="123"/>
      <c r="R109" s="123"/>
      <c r="S109" s="123"/>
      <c r="T109" s="123"/>
      <c r="U109" s="123"/>
      <c r="V109" s="123"/>
      <c r="W109" s="123"/>
      <c r="X109" s="123"/>
    </row>
    <row r="110" spans="1:24">
      <c r="A110" s="123"/>
      <c r="B110" s="123"/>
      <c r="C110" s="123"/>
      <c r="D110" s="123"/>
      <c r="E110" s="123"/>
      <c r="F110" s="123"/>
      <c r="G110" s="123"/>
      <c r="H110" s="123"/>
      <c r="I110" s="123"/>
      <c r="J110" s="123"/>
      <c r="K110" s="123"/>
      <c r="L110" s="123"/>
      <c r="M110" s="123"/>
      <c r="N110" s="123"/>
      <c r="O110" s="123"/>
      <c r="P110" s="123"/>
      <c r="Q110" s="123"/>
      <c r="R110" s="123"/>
      <c r="S110" s="123"/>
      <c r="T110" s="123"/>
      <c r="U110" s="123"/>
      <c r="V110" s="123"/>
      <c r="W110" s="123"/>
      <c r="X110" s="123"/>
    </row>
    <row r="111" spans="1:24">
      <c r="A111" s="123"/>
      <c r="B111" s="123"/>
      <c r="C111" s="123"/>
      <c r="D111" s="123"/>
      <c r="E111" s="123"/>
      <c r="F111" s="123"/>
      <c r="G111" s="123"/>
      <c r="H111" s="123"/>
      <c r="I111" s="123"/>
      <c r="J111" s="123"/>
      <c r="K111" s="123"/>
      <c r="L111" s="123"/>
      <c r="M111" s="123"/>
      <c r="N111" s="123"/>
      <c r="O111" s="123"/>
      <c r="P111" s="123"/>
      <c r="Q111" s="123"/>
      <c r="R111" s="123"/>
      <c r="S111" s="123"/>
      <c r="T111" s="123"/>
      <c r="U111" s="123"/>
      <c r="V111" s="123"/>
      <c r="W111" s="123"/>
      <c r="X111" s="123"/>
    </row>
    <row r="112" spans="1:24">
      <c r="A112" s="123"/>
      <c r="B112" s="123"/>
      <c r="C112" s="123"/>
      <c r="D112" s="123"/>
      <c r="E112" s="123"/>
      <c r="F112" s="123"/>
      <c r="G112" s="123"/>
      <c r="H112" s="123"/>
      <c r="I112" s="123"/>
      <c r="J112" s="123"/>
      <c r="K112" s="123"/>
      <c r="L112" s="123"/>
      <c r="M112" s="123"/>
      <c r="N112" s="123"/>
      <c r="O112" s="123"/>
      <c r="P112" s="123"/>
      <c r="Q112" s="123"/>
      <c r="R112" s="123"/>
      <c r="S112" s="123"/>
      <c r="T112" s="123"/>
      <c r="U112" s="123"/>
      <c r="V112" s="123"/>
      <c r="W112" s="123"/>
      <c r="X112" s="123"/>
    </row>
    <row r="113" spans="1:24">
      <c r="A113" s="123"/>
      <c r="B113" s="123"/>
      <c r="C113" s="123"/>
      <c r="D113" s="123"/>
      <c r="E113" s="123"/>
      <c r="F113" s="123"/>
      <c r="G113" s="123"/>
      <c r="H113" s="123"/>
      <c r="I113" s="123"/>
      <c r="J113" s="123"/>
      <c r="K113" s="123"/>
      <c r="L113" s="123"/>
      <c r="M113" s="123"/>
      <c r="N113" s="123"/>
      <c r="O113" s="123"/>
      <c r="P113" s="123"/>
      <c r="Q113" s="123"/>
      <c r="R113" s="123"/>
      <c r="S113" s="123"/>
      <c r="T113" s="123"/>
      <c r="U113" s="123"/>
      <c r="V113" s="123"/>
      <c r="W113" s="123"/>
      <c r="X113" s="123"/>
    </row>
    <row r="114" spans="1:24">
      <c r="A114" s="123"/>
      <c r="B114" s="123"/>
      <c r="C114" s="123"/>
      <c r="D114" s="123"/>
      <c r="E114" s="123"/>
      <c r="F114" s="123"/>
      <c r="G114" s="123"/>
      <c r="H114" s="123"/>
      <c r="I114" s="123"/>
      <c r="J114" s="123"/>
      <c r="K114" s="123"/>
      <c r="L114" s="123"/>
      <c r="M114" s="123"/>
      <c r="N114" s="123"/>
      <c r="O114" s="123"/>
      <c r="P114" s="123"/>
      <c r="Q114" s="123"/>
      <c r="R114" s="123"/>
      <c r="S114" s="123"/>
      <c r="T114" s="123"/>
      <c r="U114" s="123"/>
      <c r="V114" s="123"/>
      <c r="W114" s="123"/>
      <c r="X114" s="123"/>
    </row>
    <row r="115" spans="1:24">
      <c r="A115" s="123"/>
      <c r="B115" s="123"/>
      <c r="C115" s="123"/>
      <c r="D115" s="123"/>
      <c r="E115" s="123"/>
      <c r="F115" s="123"/>
      <c r="G115" s="123"/>
      <c r="H115" s="123"/>
      <c r="I115" s="123"/>
      <c r="J115" s="123"/>
      <c r="K115" s="123"/>
      <c r="L115" s="123"/>
      <c r="M115" s="123"/>
      <c r="N115" s="123"/>
      <c r="O115" s="123"/>
      <c r="P115" s="123"/>
      <c r="Q115" s="123"/>
      <c r="R115" s="123"/>
      <c r="S115" s="123"/>
      <c r="T115" s="123"/>
      <c r="U115" s="123"/>
      <c r="V115" s="123"/>
      <c r="W115" s="123"/>
      <c r="X115" s="123"/>
    </row>
  </sheetData>
  <hyperlinks>
    <hyperlink ref="E44" r:id="rId1" xr:uid="{00000000-0004-0000-1400-000000000000}"/>
    <hyperlink ref="F47" r:id="rId2" location="cite_note-Official_data-29" xr:uid="{00000000-0004-0000-1400-000001000000}"/>
    <hyperlink ref="F48" r:id="rId3" location="cite_note-meduza1-11" xr:uid="{00000000-0004-0000-1400-000002000000}"/>
  </hyperlinks>
  <pageMargins left="0.7" right="0.7" top="0.75" bottom="0.75" header="0.3" footer="0.3"/>
  <pageSetup orientation="portrait" r:id="rId4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AQ127"/>
  <sheetViews>
    <sheetView workbookViewId="0"/>
  </sheetViews>
  <sheetFormatPr defaultColWidth="12.625" defaultRowHeight="15" customHeight="1"/>
  <sheetData>
    <row r="1" spans="1:43">
      <c r="A1" s="137"/>
      <c r="B1" s="138" t="s">
        <v>14</v>
      </c>
      <c r="C1" s="138" t="s">
        <v>16</v>
      </c>
      <c r="D1" s="138" t="s">
        <v>18</v>
      </c>
      <c r="E1" s="138" t="s">
        <v>19</v>
      </c>
      <c r="F1" s="138" t="s">
        <v>21</v>
      </c>
      <c r="G1" s="138" t="s">
        <v>22</v>
      </c>
      <c r="H1" s="138" t="s">
        <v>24</v>
      </c>
      <c r="I1" s="138" t="s">
        <v>26</v>
      </c>
      <c r="J1" s="138" t="s">
        <v>27</v>
      </c>
      <c r="K1" s="138" t="s">
        <v>30</v>
      </c>
      <c r="L1" s="138" t="s">
        <v>31</v>
      </c>
      <c r="M1" s="138" t="s">
        <v>32</v>
      </c>
      <c r="N1" s="139" t="s">
        <v>34</v>
      </c>
      <c r="O1" s="138" t="s">
        <v>35</v>
      </c>
      <c r="P1" s="138" t="s">
        <v>36</v>
      </c>
      <c r="Q1" s="138" t="s">
        <v>38</v>
      </c>
      <c r="R1" s="138" t="s">
        <v>39</v>
      </c>
      <c r="S1" s="138" t="s">
        <v>41</v>
      </c>
      <c r="T1" s="138" t="s">
        <v>42</v>
      </c>
      <c r="U1" s="138" t="s">
        <v>44</v>
      </c>
      <c r="W1" s="137"/>
      <c r="X1" s="138" t="s">
        <v>14</v>
      </c>
      <c r="Y1" s="138" t="s">
        <v>16</v>
      </c>
      <c r="Z1" s="138" t="s">
        <v>18</v>
      </c>
      <c r="AA1" s="138" t="s">
        <v>19</v>
      </c>
      <c r="AB1" s="138" t="s">
        <v>21</v>
      </c>
      <c r="AC1" s="138" t="s">
        <v>22</v>
      </c>
      <c r="AD1" s="138" t="s">
        <v>24</v>
      </c>
      <c r="AE1" s="138" t="s">
        <v>26</v>
      </c>
      <c r="AF1" s="138" t="s">
        <v>27</v>
      </c>
      <c r="AG1" s="138" t="s">
        <v>30</v>
      </c>
      <c r="AH1" s="138" t="s">
        <v>31</v>
      </c>
      <c r="AI1" s="138" t="s">
        <v>32</v>
      </c>
      <c r="AJ1" s="138" t="s">
        <v>34</v>
      </c>
      <c r="AK1" s="138" t="s">
        <v>35</v>
      </c>
      <c r="AL1" s="138" t="s">
        <v>36</v>
      </c>
      <c r="AM1" s="138" t="s">
        <v>38</v>
      </c>
      <c r="AN1" s="138" t="s">
        <v>39</v>
      </c>
      <c r="AO1" s="138" t="s">
        <v>41</v>
      </c>
      <c r="AP1" s="138" t="s">
        <v>42</v>
      </c>
      <c r="AQ1" s="138" t="s">
        <v>44</v>
      </c>
    </row>
    <row r="2" spans="1:43">
      <c r="A2" s="139" t="s">
        <v>14</v>
      </c>
      <c r="B2" s="140">
        <v>0</v>
      </c>
      <c r="C2" s="140">
        <f t="shared" ref="C2:U2" si="0">Y2</f>
        <v>806</v>
      </c>
      <c r="D2" s="140">
        <f t="shared" si="0"/>
        <v>411</v>
      </c>
      <c r="E2" s="140">
        <f t="shared" si="0"/>
        <v>362</v>
      </c>
      <c r="F2" s="140">
        <f t="shared" si="0"/>
        <v>512</v>
      </c>
      <c r="G2" s="140">
        <f t="shared" si="0"/>
        <v>285</v>
      </c>
      <c r="H2" s="140">
        <f t="shared" si="0"/>
        <v>440</v>
      </c>
      <c r="I2" s="140">
        <f t="shared" si="0"/>
        <v>649</v>
      </c>
      <c r="J2" s="140">
        <f t="shared" si="0"/>
        <v>174</v>
      </c>
      <c r="K2" s="140">
        <f t="shared" si="0"/>
        <v>694</v>
      </c>
      <c r="L2" s="140">
        <f t="shared" si="0"/>
        <v>643</v>
      </c>
      <c r="M2" s="140">
        <f t="shared" si="0"/>
        <v>262</v>
      </c>
      <c r="N2" s="140">
        <f t="shared" si="0"/>
        <v>143</v>
      </c>
      <c r="O2" s="140">
        <f t="shared" si="0"/>
        <v>758</v>
      </c>
      <c r="P2" s="140">
        <f t="shared" si="0"/>
        <v>617</v>
      </c>
      <c r="Q2" s="140">
        <f t="shared" si="0"/>
        <v>891</v>
      </c>
      <c r="R2" s="140">
        <f t="shared" si="0"/>
        <v>694</v>
      </c>
      <c r="S2" s="140">
        <f t="shared" si="0"/>
        <v>361</v>
      </c>
      <c r="T2" s="140">
        <f t="shared" si="0"/>
        <v>183</v>
      </c>
      <c r="U2" s="140">
        <f t="shared" si="0"/>
        <v>513</v>
      </c>
      <c r="W2" s="139" t="s">
        <v>14</v>
      </c>
      <c r="X2" s="141">
        <v>0</v>
      </c>
      <c r="Y2" s="123">
        <v>806</v>
      </c>
      <c r="Z2" s="137">
        <v>411</v>
      </c>
      <c r="AA2" s="137">
        <v>362</v>
      </c>
      <c r="AB2" s="137">
        <v>512</v>
      </c>
      <c r="AC2" s="137">
        <v>285</v>
      </c>
      <c r="AD2" s="137">
        <v>440</v>
      </c>
      <c r="AE2" s="137">
        <v>649</v>
      </c>
      <c r="AF2" s="137">
        <v>174</v>
      </c>
      <c r="AG2" s="137">
        <v>694</v>
      </c>
      <c r="AH2" s="137">
        <v>643</v>
      </c>
      <c r="AI2" s="137">
        <v>262</v>
      </c>
      <c r="AJ2" s="137">
        <v>143</v>
      </c>
      <c r="AK2" s="137">
        <v>758</v>
      </c>
      <c r="AL2" s="137">
        <v>617</v>
      </c>
      <c r="AM2" s="137">
        <v>891</v>
      </c>
      <c r="AN2" s="137">
        <v>694</v>
      </c>
      <c r="AO2" s="137">
        <v>361</v>
      </c>
      <c r="AP2" s="137">
        <v>183</v>
      </c>
      <c r="AQ2" s="137">
        <v>513</v>
      </c>
    </row>
    <row r="3" spans="1:43">
      <c r="A3" s="139" t="s">
        <v>16</v>
      </c>
      <c r="B3" s="140">
        <v>806</v>
      </c>
      <c r="C3" s="140">
        <v>0</v>
      </c>
      <c r="D3" s="140">
        <f t="shared" ref="D3:U3" si="1">Z3</f>
        <v>1104</v>
      </c>
      <c r="E3" s="140">
        <f t="shared" si="1"/>
        <v>1056</v>
      </c>
      <c r="F3" s="140">
        <f t="shared" si="1"/>
        <v>1253</v>
      </c>
      <c r="G3" s="140">
        <f t="shared" si="1"/>
        <v>1024</v>
      </c>
      <c r="H3" s="140">
        <f t="shared" si="1"/>
        <v>382</v>
      </c>
      <c r="I3" s="140">
        <f t="shared" si="1"/>
        <v>579</v>
      </c>
      <c r="J3" s="140">
        <f t="shared" si="1"/>
        <v>792</v>
      </c>
      <c r="K3" s="140">
        <f t="shared" si="1"/>
        <v>248</v>
      </c>
      <c r="L3" s="140">
        <f t="shared" si="1"/>
        <v>237</v>
      </c>
      <c r="M3" s="140">
        <f t="shared" si="1"/>
        <v>600</v>
      </c>
      <c r="N3" s="140">
        <f t="shared" si="1"/>
        <v>894</v>
      </c>
      <c r="O3" s="140">
        <f t="shared" si="1"/>
        <v>116</v>
      </c>
      <c r="P3" s="140">
        <f t="shared" si="1"/>
        <v>874</v>
      </c>
      <c r="Q3" s="140">
        <f t="shared" si="1"/>
        <v>1630</v>
      </c>
      <c r="R3" s="140">
        <f t="shared" si="1"/>
        <v>405</v>
      </c>
      <c r="S3" s="140">
        <f t="shared" si="1"/>
        <v>478</v>
      </c>
      <c r="T3" s="140">
        <f t="shared" si="1"/>
        <v>653</v>
      </c>
      <c r="U3" s="140">
        <f t="shared" si="1"/>
        <v>436</v>
      </c>
      <c r="W3" s="139" t="s">
        <v>16</v>
      </c>
      <c r="X3" s="141"/>
      <c r="Y3" s="141">
        <v>0</v>
      </c>
      <c r="Z3" s="137">
        <v>1104</v>
      </c>
      <c r="AA3" s="137">
        <v>1056</v>
      </c>
      <c r="AB3" s="137">
        <v>1253</v>
      </c>
      <c r="AC3" s="137">
        <v>1024</v>
      </c>
      <c r="AD3" s="137">
        <v>382</v>
      </c>
      <c r="AE3" s="137">
        <v>579</v>
      </c>
      <c r="AF3" s="137">
        <v>792</v>
      </c>
      <c r="AG3" s="137">
        <v>248</v>
      </c>
      <c r="AH3" s="137">
        <v>237</v>
      </c>
      <c r="AI3" s="137">
        <v>600</v>
      </c>
      <c r="AJ3" s="137">
        <v>894</v>
      </c>
      <c r="AK3" s="137">
        <v>116</v>
      </c>
      <c r="AL3" s="137">
        <v>874</v>
      </c>
      <c r="AM3" s="137">
        <v>1630</v>
      </c>
      <c r="AN3" s="137">
        <v>405</v>
      </c>
      <c r="AO3" s="137">
        <v>478</v>
      </c>
      <c r="AP3" s="137">
        <v>653</v>
      </c>
      <c r="AQ3" s="137">
        <v>436</v>
      </c>
    </row>
    <row r="4" spans="1:43">
      <c r="A4" s="139" t="s">
        <v>18</v>
      </c>
      <c r="B4" s="140">
        <v>411</v>
      </c>
      <c r="C4" s="140">
        <v>1104</v>
      </c>
      <c r="D4" s="140">
        <v>0</v>
      </c>
      <c r="E4" s="140">
        <f t="shared" ref="E4:U4" si="2">AA4</f>
        <v>125</v>
      </c>
      <c r="F4" s="140">
        <f t="shared" si="2"/>
        <v>236</v>
      </c>
      <c r="G4" s="140">
        <f t="shared" si="2"/>
        <v>225</v>
      </c>
      <c r="H4" s="140">
        <f t="shared" si="2"/>
        <v>735</v>
      </c>
      <c r="I4" s="140">
        <f t="shared" si="2"/>
        <v>1009</v>
      </c>
      <c r="J4" s="140">
        <f t="shared" si="2"/>
        <v>436</v>
      </c>
      <c r="K4" s="140">
        <f t="shared" si="2"/>
        <v>1014</v>
      </c>
      <c r="L4" s="140">
        <f t="shared" si="2"/>
        <v>946</v>
      </c>
      <c r="M4" s="140">
        <f t="shared" si="2"/>
        <v>566</v>
      </c>
      <c r="N4" s="140">
        <f t="shared" si="2"/>
        <v>291</v>
      </c>
      <c r="O4" s="140">
        <f t="shared" si="2"/>
        <v>1058</v>
      </c>
      <c r="P4" s="140">
        <f t="shared" si="2"/>
        <v>931</v>
      </c>
      <c r="Q4" s="140">
        <f t="shared" si="2"/>
        <v>612</v>
      </c>
      <c r="R4" s="140">
        <f t="shared" si="2"/>
        <v>992</v>
      </c>
      <c r="S4" s="140">
        <f t="shared" si="2"/>
        <v>732</v>
      </c>
      <c r="T4" s="140">
        <f t="shared" si="2"/>
        <v>578</v>
      </c>
      <c r="U4" s="140">
        <f t="shared" si="2"/>
        <v>866</v>
      </c>
      <c r="W4" s="139" t="s">
        <v>18</v>
      </c>
      <c r="X4" s="141"/>
      <c r="Y4" s="141"/>
      <c r="Z4" s="141">
        <v>0</v>
      </c>
      <c r="AA4" s="137">
        <v>125</v>
      </c>
      <c r="AB4" s="137">
        <v>236</v>
      </c>
      <c r="AC4" s="137">
        <v>225</v>
      </c>
      <c r="AD4" s="137">
        <v>735</v>
      </c>
      <c r="AE4" s="137">
        <v>1009</v>
      </c>
      <c r="AF4" s="137">
        <v>436</v>
      </c>
      <c r="AG4" s="137">
        <v>1014</v>
      </c>
      <c r="AH4" s="137">
        <v>946</v>
      </c>
      <c r="AI4" s="137">
        <v>566</v>
      </c>
      <c r="AJ4" s="137">
        <v>291</v>
      </c>
      <c r="AK4" s="137">
        <v>1058</v>
      </c>
      <c r="AL4" s="137">
        <v>931</v>
      </c>
      <c r="AM4" s="137">
        <v>612</v>
      </c>
      <c r="AN4" s="137">
        <v>992</v>
      </c>
      <c r="AO4" s="137">
        <v>732</v>
      </c>
      <c r="AP4" s="137">
        <v>578</v>
      </c>
      <c r="AQ4" s="137">
        <v>866</v>
      </c>
    </row>
    <row r="5" spans="1:43">
      <c r="A5" s="139" t="s">
        <v>19</v>
      </c>
      <c r="B5" s="140">
        <v>362</v>
      </c>
      <c r="C5" s="140">
        <v>1056</v>
      </c>
      <c r="D5" s="140">
        <v>125</v>
      </c>
      <c r="E5" s="140">
        <v>0</v>
      </c>
      <c r="F5" s="140">
        <f t="shared" ref="F5:U5" si="3">AB5</f>
        <v>258</v>
      </c>
      <c r="G5" s="140">
        <f t="shared" si="3"/>
        <v>92</v>
      </c>
      <c r="H5" s="140">
        <f t="shared" si="3"/>
        <v>687</v>
      </c>
      <c r="I5" s="140">
        <f t="shared" si="3"/>
        <v>961</v>
      </c>
      <c r="J5" s="140">
        <f t="shared" si="3"/>
        <v>339</v>
      </c>
      <c r="K5" s="140">
        <f t="shared" si="3"/>
        <v>922</v>
      </c>
      <c r="L5" s="140">
        <f t="shared" si="3"/>
        <v>898</v>
      </c>
      <c r="M5" s="140">
        <f t="shared" si="3"/>
        <v>518</v>
      </c>
      <c r="N5" s="140">
        <f t="shared" si="3"/>
        <v>230</v>
      </c>
      <c r="O5" s="140">
        <f t="shared" si="3"/>
        <v>1010</v>
      </c>
      <c r="P5" s="140">
        <f t="shared" si="3"/>
        <v>834</v>
      </c>
      <c r="Q5" s="140">
        <f t="shared" si="3"/>
        <v>635</v>
      </c>
      <c r="R5" s="140">
        <f t="shared" si="3"/>
        <v>944</v>
      </c>
      <c r="S5" s="140">
        <f t="shared" si="3"/>
        <v>634</v>
      </c>
      <c r="T5" s="140">
        <f t="shared" si="3"/>
        <v>504</v>
      </c>
      <c r="U5" s="140">
        <f t="shared" si="3"/>
        <v>817</v>
      </c>
      <c r="W5" s="139" t="s">
        <v>19</v>
      </c>
      <c r="X5" s="141"/>
      <c r="Y5" s="141"/>
      <c r="Z5" s="123"/>
      <c r="AA5" s="141">
        <v>0</v>
      </c>
      <c r="AB5" s="137">
        <v>258</v>
      </c>
      <c r="AC5" s="137">
        <v>92</v>
      </c>
      <c r="AD5" s="137">
        <v>687</v>
      </c>
      <c r="AE5" s="137">
        <v>961</v>
      </c>
      <c r="AF5" s="137">
        <v>339</v>
      </c>
      <c r="AG5" s="137">
        <v>922</v>
      </c>
      <c r="AH5" s="137">
        <v>898</v>
      </c>
      <c r="AI5" s="137">
        <v>518</v>
      </c>
      <c r="AJ5" s="137">
        <v>230</v>
      </c>
      <c r="AK5" s="137">
        <v>1010</v>
      </c>
      <c r="AL5" s="137">
        <v>834</v>
      </c>
      <c r="AM5" s="137">
        <v>635</v>
      </c>
      <c r="AN5" s="137">
        <v>944</v>
      </c>
      <c r="AO5" s="137">
        <v>634</v>
      </c>
      <c r="AP5" s="137">
        <v>504</v>
      </c>
      <c r="AQ5" s="137">
        <v>817</v>
      </c>
    </row>
    <row r="6" spans="1:43">
      <c r="A6" s="139" t="s">
        <v>21</v>
      </c>
      <c r="B6" s="140">
        <v>512</v>
      </c>
      <c r="C6" s="140">
        <v>1253</v>
      </c>
      <c r="D6" s="140">
        <v>236</v>
      </c>
      <c r="E6" s="140">
        <v>258</v>
      </c>
      <c r="F6" s="140">
        <v>0</v>
      </c>
      <c r="G6" s="140">
        <f t="shared" ref="G6:U6" si="4">AC6</f>
        <v>242</v>
      </c>
      <c r="H6" s="140">
        <f t="shared" si="4"/>
        <v>887</v>
      </c>
      <c r="I6" s="140">
        <f t="shared" si="4"/>
        <v>1173</v>
      </c>
      <c r="J6" s="140">
        <f t="shared" si="4"/>
        <v>488</v>
      </c>
      <c r="K6" s="140">
        <f t="shared" si="4"/>
        <v>1072</v>
      </c>
      <c r="L6" s="140">
        <f t="shared" si="4"/>
        <v>1091</v>
      </c>
      <c r="M6" s="140">
        <f t="shared" si="4"/>
        <v>746</v>
      </c>
      <c r="N6" s="140">
        <f t="shared" si="4"/>
        <v>426</v>
      </c>
      <c r="O6" s="140">
        <f t="shared" si="4"/>
        <v>1204</v>
      </c>
      <c r="P6" s="140">
        <f t="shared" si="4"/>
        <v>938</v>
      </c>
      <c r="Q6" s="140">
        <f t="shared" si="4"/>
        <v>412</v>
      </c>
      <c r="R6" s="140">
        <f t="shared" si="4"/>
        <v>1138</v>
      </c>
      <c r="S6" s="140">
        <f t="shared" si="4"/>
        <v>784</v>
      </c>
      <c r="T6" s="140">
        <f t="shared" si="4"/>
        <v>653</v>
      </c>
      <c r="U6" s="140">
        <f t="shared" si="4"/>
        <v>1030</v>
      </c>
      <c r="W6" s="139" t="s">
        <v>21</v>
      </c>
      <c r="X6" s="141"/>
      <c r="Y6" s="141"/>
      <c r="Z6" s="123"/>
      <c r="AA6" s="123"/>
      <c r="AB6" s="141">
        <v>0</v>
      </c>
      <c r="AC6" s="137">
        <v>242</v>
      </c>
      <c r="AD6" s="137">
        <v>887</v>
      </c>
      <c r="AE6" s="137">
        <v>1173</v>
      </c>
      <c r="AF6" s="137">
        <v>488</v>
      </c>
      <c r="AG6" s="137">
        <v>1072</v>
      </c>
      <c r="AH6" s="137">
        <v>1091</v>
      </c>
      <c r="AI6" s="137">
        <v>746</v>
      </c>
      <c r="AJ6" s="137">
        <v>426</v>
      </c>
      <c r="AK6" s="137">
        <v>1204</v>
      </c>
      <c r="AL6" s="137">
        <v>938</v>
      </c>
      <c r="AM6" s="137">
        <v>412</v>
      </c>
      <c r="AN6" s="137">
        <v>1138</v>
      </c>
      <c r="AO6" s="137">
        <v>784</v>
      </c>
      <c r="AP6" s="137">
        <v>653</v>
      </c>
      <c r="AQ6" s="137">
        <v>1030</v>
      </c>
    </row>
    <row r="7" spans="1:43">
      <c r="A7" s="139" t="s">
        <v>22</v>
      </c>
      <c r="B7" s="140">
        <v>285</v>
      </c>
      <c r="C7" s="140">
        <v>1024</v>
      </c>
      <c r="D7" s="140">
        <v>225</v>
      </c>
      <c r="E7" s="140">
        <v>92</v>
      </c>
      <c r="F7" s="140">
        <v>242</v>
      </c>
      <c r="G7" s="140">
        <v>0</v>
      </c>
      <c r="H7" s="140">
        <f t="shared" ref="H7:U7" si="5">AD7</f>
        <v>594</v>
      </c>
      <c r="I7" s="140">
        <f t="shared" si="5"/>
        <v>881</v>
      </c>
      <c r="J7" s="140">
        <f t="shared" si="5"/>
        <v>196</v>
      </c>
      <c r="K7" s="140">
        <f t="shared" si="5"/>
        <v>776</v>
      </c>
      <c r="L7" s="140">
        <f t="shared" si="5"/>
        <v>799</v>
      </c>
      <c r="M7" s="140">
        <f t="shared" si="5"/>
        <v>460</v>
      </c>
      <c r="N7" s="140">
        <f t="shared" si="5"/>
        <v>98</v>
      </c>
      <c r="O7" s="140">
        <f t="shared" si="5"/>
        <v>895</v>
      </c>
      <c r="P7" s="140">
        <f t="shared" si="5"/>
        <v>691</v>
      </c>
      <c r="Q7" s="140">
        <f t="shared" si="5"/>
        <v>712</v>
      </c>
      <c r="R7" s="140">
        <f t="shared" si="5"/>
        <v>848</v>
      </c>
      <c r="S7" s="140">
        <f t="shared" si="5"/>
        <v>491</v>
      </c>
      <c r="T7" s="140">
        <f t="shared" si="5"/>
        <v>361</v>
      </c>
      <c r="U7" s="140">
        <f t="shared" si="5"/>
        <v>738</v>
      </c>
      <c r="W7" s="139" t="s">
        <v>22</v>
      </c>
      <c r="X7" s="141"/>
      <c r="Y7" s="141"/>
      <c r="Z7" s="123"/>
      <c r="AA7" s="123"/>
      <c r="AB7" s="123"/>
      <c r="AC7" s="141">
        <v>0</v>
      </c>
      <c r="AD7" s="137">
        <v>594</v>
      </c>
      <c r="AE7" s="137">
        <v>881</v>
      </c>
      <c r="AF7" s="137">
        <v>196</v>
      </c>
      <c r="AG7" s="137">
        <v>776</v>
      </c>
      <c r="AH7" s="137">
        <v>799</v>
      </c>
      <c r="AI7" s="137">
        <v>460</v>
      </c>
      <c r="AJ7" s="137">
        <v>98</v>
      </c>
      <c r="AK7" s="137">
        <v>895</v>
      </c>
      <c r="AL7" s="137">
        <v>691</v>
      </c>
      <c r="AM7" s="137">
        <v>712</v>
      </c>
      <c r="AN7" s="137">
        <v>848</v>
      </c>
      <c r="AO7" s="137">
        <v>491</v>
      </c>
      <c r="AP7" s="137">
        <v>361</v>
      </c>
      <c r="AQ7" s="137">
        <v>738</v>
      </c>
    </row>
    <row r="8" spans="1:43">
      <c r="A8" s="139" t="s">
        <v>24</v>
      </c>
      <c r="B8" s="140">
        <v>440</v>
      </c>
      <c r="C8" s="140">
        <v>382</v>
      </c>
      <c r="D8" s="140">
        <v>735</v>
      </c>
      <c r="E8" s="140">
        <v>687</v>
      </c>
      <c r="F8" s="140">
        <v>887</v>
      </c>
      <c r="G8" s="140">
        <v>594</v>
      </c>
      <c r="H8" s="140">
        <v>0</v>
      </c>
      <c r="I8" s="140">
        <f t="shared" ref="I8:U8" si="6">AE8</f>
        <v>304</v>
      </c>
      <c r="J8" s="140">
        <f t="shared" si="6"/>
        <v>428</v>
      </c>
      <c r="K8" s="140">
        <f t="shared" si="6"/>
        <v>352</v>
      </c>
      <c r="L8" s="140">
        <f t="shared" si="6"/>
        <v>222</v>
      </c>
      <c r="M8" s="140">
        <f t="shared" si="6"/>
        <v>233</v>
      </c>
      <c r="N8" s="140">
        <f t="shared" si="6"/>
        <v>527</v>
      </c>
      <c r="O8" s="140">
        <f t="shared" si="6"/>
        <v>335</v>
      </c>
      <c r="P8" s="140">
        <f t="shared" si="6"/>
        <v>641</v>
      </c>
      <c r="Q8" s="140">
        <f t="shared" si="6"/>
        <v>1265</v>
      </c>
      <c r="R8" s="140">
        <f t="shared" si="6"/>
        <v>269</v>
      </c>
      <c r="S8" s="140">
        <f t="shared" si="6"/>
        <v>112</v>
      </c>
      <c r="T8" s="140">
        <f t="shared" si="6"/>
        <v>287</v>
      </c>
      <c r="U8" s="140">
        <f t="shared" si="6"/>
        <v>161</v>
      </c>
      <c r="W8" s="139" t="s">
        <v>24</v>
      </c>
      <c r="X8" s="141"/>
      <c r="Y8" s="141"/>
      <c r="Z8" s="123"/>
      <c r="AA8" s="123"/>
      <c r="AB8" s="123"/>
      <c r="AC8" s="123"/>
      <c r="AD8" s="141">
        <v>0</v>
      </c>
      <c r="AE8" s="137">
        <v>304</v>
      </c>
      <c r="AF8" s="137">
        <v>428</v>
      </c>
      <c r="AG8" s="137">
        <v>352</v>
      </c>
      <c r="AH8" s="137">
        <v>222</v>
      </c>
      <c r="AI8" s="137">
        <v>233</v>
      </c>
      <c r="AJ8" s="137">
        <v>527</v>
      </c>
      <c r="AK8" s="137">
        <v>335</v>
      </c>
      <c r="AL8" s="137">
        <v>641</v>
      </c>
      <c r="AM8" s="137">
        <v>1265</v>
      </c>
      <c r="AN8" s="137">
        <v>269</v>
      </c>
      <c r="AO8" s="137">
        <v>112</v>
      </c>
      <c r="AP8" s="137">
        <v>287</v>
      </c>
      <c r="AQ8" s="137">
        <v>161</v>
      </c>
    </row>
    <row r="9" spans="1:43">
      <c r="A9" s="139" t="s">
        <v>26</v>
      </c>
      <c r="B9" s="140">
        <v>649</v>
      </c>
      <c r="C9" s="140">
        <v>579</v>
      </c>
      <c r="D9" s="140">
        <v>1009</v>
      </c>
      <c r="E9" s="140">
        <v>961</v>
      </c>
      <c r="F9" s="140">
        <v>1173</v>
      </c>
      <c r="G9" s="140">
        <v>881</v>
      </c>
      <c r="H9" s="140">
        <v>304</v>
      </c>
      <c r="I9" s="140">
        <v>0</v>
      </c>
      <c r="J9" s="140">
        <f t="shared" ref="J9:U9" si="7">AF9</f>
        <v>409</v>
      </c>
      <c r="K9" s="140">
        <f t="shared" si="7"/>
        <v>582</v>
      </c>
      <c r="L9" s="140">
        <f t="shared" si="7"/>
        <v>357</v>
      </c>
      <c r="M9" s="140">
        <f t="shared" si="7"/>
        <v>443</v>
      </c>
      <c r="N9" s="140">
        <f t="shared" si="7"/>
        <v>797</v>
      </c>
      <c r="O9" s="140">
        <f t="shared" si="7"/>
        <v>557</v>
      </c>
      <c r="P9" s="140">
        <f t="shared" si="7"/>
        <v>927</v>
      </c>
      <c r="Q9" s="140">
        <f t="shared" si="7"/>
        <v>1552</v>
      </c>
      <c r="R9" s="140">
        <f t="shared" si="7"/>
        <v>164</v>
      </c>
      <c r="S9" s="140">
        <f t="shared" si="7"/>
        <v>400</v>
      </c>
      <c r="T9" s="140">
        <f t="shared" si="7"/>
        <v>495</v>
      </c>
      <c r="U9" s="140">
        <f t="shared" si="7"/>
        <v>156</v>
      </c>
      <c r="W9" s="139" t="s">
        <v>26</v>
      </c>
      <c r="X9" s="141"/>
      <c r="Y9" s="141"/>
      <c r="Z9" s="123"/>
      <c r="AA9" s="123"/>
      <c r="AB9" s="123"/>
      <c r="AC9" s="123"/>
      <c r="AD9" s="123"/>
      <c r="AE9" s="141">
        <v>0</v>
      </c>
      <c r="AF9" s="137">
        <v>409</v>
      </c>
      <c r="AG9" s="137">
        <v>582</v>
      </c>
      <c r="AH9" s="137">
        <v>357</v>
      </c>
      <c r="AI9" s="137">
        <v>443</v>
      </c>
      <c r="AJ9" s="137">
        <v>797</v>
      </c>
      <c r="AK9" s="137">
        <v>557</v>
      </c>
      <c r="AL9" s="137">
        <v>927</v>
      </c>
      <c r="AM9" s="137">
        <v>1552</v>
      </c>
      <c r="AN9" s="137">
        <v>164</v>
      </c>
      <c r="AO9" s="137">
        <v>400</v>
      </c>
      <c r="AP9" s="137">
        <v>495</v>
      </c>
      <c r="AQ9" s="137">
        <v>156</v>
      </c>
    </row>
    <row r="10" spans="1:43">
      <c r="A10" s="139" t="s">
        <v>27</v>
      </c>
      <c r="B10" s="140">
        <v>174</v>
      </c>
      <c r="C10" s="140">
        <v>792</v>
      </c>
      <c r="D10" s="140">
        <v>436</v>
      </c>
      <c r="E10" s="140">
        <v>339</v>
      </c>
      <c r="F10" s="140">
        <v>488</v>
      </c>
      <c r="G10" s="140">
        <v>196</v>
      </c>
      <c r="H10" s="140">
        <v>428</v>
      </c>
      <c r="I10" s="140">
        <v>409</v>
      </c>
      <c r="J10" s="140">
        <v>0</v>
      </c>
      <c r="K10" s="140">
        <f t="shared" ref="K10:U10" si="8">AG10</f>
        <v>685</v>
      </c>
      <c r="L10" s="140">
        <f t="shared" si="8"/>
        <v>705</v>
      </c>
      <c r="M10" s="140">
        <f t="shared" si="8"/>
        <v>366</v>
      </c>
      <c r="N10" s="140">
        <f t="shared" si="8"/>
        <v>75</v>
      </c>
      <c r="O10" s="140">
        <f t="shared" si="8"/>
        <v>801</v>
      </c>
      <c r="P10" s="140">
        <f t="shared" si="8"/>
        <v>597</v>
      </c>
      <c r="Q10" s="140">
        <f t="shared" si="8"/>
        <v>775</v>
      </c>
      <c r="R10" s="140">
        <f t="shared" si="8"/>
        <v>752</v>
      </c>
      <c r="S10" s="140">
        <f t="shared" si="8"/>
        <v>397</v>
      </c>
      <c r="T10" s="140">
        <f t="shared" si="8"/>
        <v>246</v>
      </c>
      <c r="U10" s="140">
        <f t="shared" si="8"/>
        <v>644</v>
      </c>
      <c r="W10" s="139" t="s">
        <v>27</v>
      </c>
      <c r="X10" s="141"/>
      <c r="Y10" s="141"/>
      <c r="Z10" s="123"/>
      <c r="AA10" s="123"/>
      <c r="AB10" s="123"/>
      <c r="AC10" s="123"/>
      <c r="AD10" s="123"/>
      <c r="AE10" s="123"/>
      <c r="AF10" s="141">
        <v>0</v>
      </c>
      <c r="AG10" s="137">
        <v>685</v>
      </c>
      <c r="AH10" s="137">
        <v>705</v>
      </c>
      <c r="AI10" s="137">
        <v>366</v>
      </c>
      <c r="AJ10" s="137">
        <v>75</v>
      </c>
      <c r="AK10" s="137">
        <v>801</v>
      </c>
      <c r="AL10" s="137">
        <v>597</v>
      </c>
      <c r="AM10" s="137">
        <v>775</v>
      </c>
      <c r="AN10" s="137">
        <v>752</v>
      </c>
      <c r="AO10" s="137">
        <v>397</v>
      </c>
      <c r="AP10" s="137">
        <v>246</v>
      </c>
      <c r="AQ10" s="137">
        <v>644</v>
      </c>
    </row>
    <row r="11" spans="1:43">
      <c r="A11" s="139" t="s">
        <v>30</v>
      </c>
      <c r="B11" s="140">
        <v>694</v>
      </c>
      <c r="C11" s="140">
        <v>248</v>
      </c>
      <c r="D11" s="140">
        <v>1014</v>
      </c>
      <c r="E11" s="140">
        <v>922</v>
      </c>
      <c r="F11" s="140">
        <v>1072</v>
      </c>
      <c r="G11" s="140">
        <v>776</v>
      </c>
      <c r="H11" s="140">
        <v>352</v>
      </c>
      <c r="I11" s="140">
        <v>582</v>
      </c>
      <c r="J11" s="140">
        <v>685</v>
      </c>
      <c r="K11" s="140">
        <v>0</v>
      </c>
      <c r="L11" s="140">
        <f t="shared" ref="L11:U11" si="9">AH11</f>
        <v>249</v>
      </c>
      <c r="M11" s="140">
        <f t="shared" si="9"/>
        <v>548</v>
      </c>
      <c r="N11" s="140">
        <f t="shared" si="9"/>
        <v>774</v>
      </c>
      <c r="O11" s="140">
        <f t="shared" si="9"/>
        <v>140</v>
      </c>
      <c r="P11" s="140">
        <f t="shared" si="9"/>
        <v>622</v>
      </c>
      <c r="Q11" s="140">
        <f t="shared" si="9"/>
        <v>1453</v>
      </c>
      <c r="R11" s="140">
        <f t="shared" si="9"/>
        <v>439</v>
      </c>
      <c r="S11" s="140">
        <f t="shared" si="9"/>
        <v>302</v>
      </c>
      <c r="T11" s="140">
        <f t="shared" si="9"/>
        <v>484</v>
      </c>
      <c r="U11" s="140">
        <f t="shared" si="9"/>
        <v>436</v>
      </c>
      <c r="W11" s="139" t="s">
        <v>30</v>
      </c>
      <c r="X11" s="141"/>
      <c r="Y11" s="141"/>
      <c r="Z11" s="123"/>
      <c r="AA11" s="123"/>
      <c r="AB11" s="123"/>
      <c r="AC11" s="123"/>
      <c r="AD11" s="123"/>
      <c r="AE11" s="123"/>
      <c r="AF11" s="123"/>
      <c r="AG11" s="141">
        <v>0</v>
      </c>
      <c r="AH11" s="137">
        <v>249</v>
      </c>
      <c r="AI11" s="137">
        <v>548</v>
      </c>
      <c r="AJ11" s="137">
        <v>774</v>
      </c>
      <c r="AK11" s="137">
        <v>140</v>
      </c>
      <c r="AL11" s="137">
        <v>622</v>
      </c>
      <c r="AM11" s="137">
        <v>1453</v>
      </c>
      <c r="AN11" s="137">
        <v>439</v>
      </c>
      <c r="AO11" s="137">
        <v>302</v>
      </c>
      <c r="AP11" s="137">
        <v>484</v>
      </c>
      <c r="AQ11" s="137">
        <v>436</v>
      </c>
    </row>
    <row r="12" spans="1:43">
      <c r="A12" s="139" t="s">
        <v>31</v>
      </c>
      <c r="B12" s="140">
        <v>643</v>
      </c>
      <c r="C12" s="140">
        <v>237</v>
      </c>
      <c r="D12" s="140">
        <v>946</v>
      </c>
      <c r="E12" s="140">
        <v>898</v>
      </c>
      <c r="F12" s="140">
        <v>1091</v>
      </c>
      <c r="G12" s="140">
        <v>799</v>
      </c>
      <c r="H12" s="140">
        <v>222</v>
      </c>
      <c r="I12" s="140">
        <v>357</v>
      </c>
      <c r="J12" s="140">
        <v>705</v>
      </c>
      <c r="K12" s="140">
        <v>249</v>
      </c>
      <c r="L12" s="140">
        <v>0</v>
      </c>
      <c r="M12" s="140">
        <f t="shared" ref="M12:U12" si="10">AI12</f>
        <v>416</v>
      </c>
      <c r="N12" s="140">
        <f t="shared" si="10"/>
        <v>710</v>
      </c>
      <c r="O12" s="140">
        <f t="shared" si="10"/>
        <v>215</v>
      </c>
      <c r="P12" s="140">
        <f t="shared" si="10"/>
        <v>743</v>
      </c>
      <c r="Q12" s="140">
        <f t="shared" si="10"/>
        <v>1470</v>
      </c>
      <c r="R12" s="140">
        <f t="shared" si="10"/>
        <v>212</v>
      </c>
      <c r="S12" s="140">
        <f t="shared" si="10"/>
        <v>294</v>
      </c>
      <c r="T12" s="140">
        <f t="shared" si="10"/>
        <v>475</v>
      </c>
      <c r="U12" s="140">
        <f t="shared" si="10"/>
        <v>210</v>
      </c>
      <c r="W12" s="139" t="s">
        <v>31</v>
      </c>
      <c r="X12" s="141"/>
      <c r="Y12" s="141"/>
      <c r="Z12" s="123"/>
      <c r="AA12" s="123"/>
      <c r="AB12" s="123"/>
      <c r="AC12" s="123"/>
      <c r="AD12" s="123"/>
      <c r="AE12" s="123"/>
      <c r="AF12" s="123"/>
      <c r="AG12" s="123"/>
      <c r="AH12" s="141">
        <v>0</v>
      </c>
      <c r="AI12" s="137">
        <v>416</v>
      </c>
      <c r="AJ12" s="137">
        <v>710</v>
      </c>
      <c r="AK12" s="137">
        <v>215</v>
      </c>
      <c r="AL12" s="137">
        <v>743</v>
      </c>
      <c r="AM12" s="137">
        <v>1470</v>
      </c>
      <c r="AN12" s="137">
        <v>212</v>
      </c>
      <c r="AO12" s="137">
        <v>294</v>
      </c>
      <c r="AP12" s="137">
        <v>475</v>
      </c>
      <c r="AQ12" s="137">
        <v>210</v>
      </c>
    </row>
    <row r="13" spans="1:43">
      <c r="A13" s="139" t="s">
        <v>32</v>
      </c>
      <c r="B13" s="140">
        <v>262</v>
      </c>
      <c r="C13" s="140">
        <v>600</v>
      </c>
      <c r="D13" s="140">
        <v>566</v>
      </c>
      <c r="E13" s="140">
        <v>518</v>
      </c>
      <c r="F13" s="140">
        <v>746</v>
      </c>
      <c r="G13" s="140">
        <v>460</v>
      </c>
      <c r="H13" s="140">
        <v>233</v>
      </c>
      <c r="I13" s="140">
        <v>443</v>
      </c>
      <c r="J13" s="140">
        <v>366</v>
      </c>
      <c r="K13" s="140">
        <v>548</v>
      </c>
      <c r="L13" s="140">
        <v>416</v>
      </c>
      <c r="M13" s="140">
        <v>0</v>
      </c>
      <c r="N13" s="140">
        <f t="shared" ref="N13:U13" si="11">AJ13</f>
        <v>354</v>
      </c>
      <c r="O13" s="140">
        <f t="shared" si="11"/>
        <v>553</v>
      </c>
      <c r="P13" s="140">
        <f t="shared" si="11"/>
        <v>635</v>
      </c>
      <c r="Q13" s="140">
        <f t="shared" si="11"/>
        <v>1131</v>
      </c>
      <c r="R13" s="140">
        <f t="shared" si="11"/>
        <v>487</v>
      </c>
      <c r="S13" s="140">
        <f t="shared" si="11"/>
        <v>232</v>
      </c>
      <c r="T13" s="140">
        <f t="shared" si="11"/>
        <v>92</v>
      </c>
      <c r="U13" s="140">
        <f t="shared" si="11"/>
        <v>306</v>
      </c>
      <c r="W13" s="139" t="s">
        <v>32</v>
      </c>
      <c r="X13" s="141"/>
      <c r="Y13" s="141"/>
      <c r="Z13" s="123"/>
      <c r="AA13" s="123"/>
      <c r="AB13" s="123"/>
      <c r="AC13" s="123"/>
      <c r="AD13" s="123"/>
      <c r="AE13" s="123"/>
      <c r="AF13" s="123"/>
      <c r="AG13" s="123"/>
      <c r="AH13" s="123"/>
      <c r="AI13" s="141">
        <v>0</v>
      </c>
      <c r="AJ13" s="137">
        <v>354</v>
      </c>
      <c r="AK13" s="137">
        <v>553</v>
      </c>
      <c r="AL13" s="137">
        <v>635</v>
      </c>
      <c r="AM13" s="137">
        <v>1131</v>
      </c>
      <c r="AN13" s="137">
        <v>487</v>
      </c>
      <c r="AO13" s="137">
        <v>232</v>
      </c>
      <c r="AP13" s="137">
        <v>92</v>
      </c>
      <c r="AQ13" s="137">
        <v>306</v>
      </c>
    </row>
    <row r="14" spans="1:43">
      <c r="A14" s="139" t="s">
        <v>34</v>
      </c>
      <c r="B14" s="140">
        <v>143</v>
      </c>
      <c r="C14" s="140">
        <v>894</v>
      </c>
      <c r="D14" s="140">
        <v>291</v>
      </c>
      <c r="E14" s="140">
        <v>230</v>
      </c>
      <c r="F14" s="140">
        <v>426</v>
      </c>
      <c r="G14" s="140">
        <v>98</v>
      </c>
      <c r="H14" s="140">
        <v>527</v>
      </c>
      <c r="I14" s="140">
        <v>797</v>
      </c>
      <c r="J14" s="140">
        <v>75</v>
      </c>
      <c r="K14" s="140">
        <v>774</v>
      </c>
      <c r="L14" s="140">
        <v>710</v>
      </c>
      <c r="M14" s="140">
        <v>354</v>
      </c>
      <c r="N14" s="140">
        <v>0</v>
      </c>
      <c r="O14" s="140">
        <v>856</v>
      </c>
      <c r="P14" s="140">
        <v>701</v>
      </c>
      <c r="Q14" s="140">
        <v>807</v>
      </c>
      <c r="R14" s="140">
        <f t="shared" ref="R14:U14" si="12">AN14</f>
        <v>792</v>
      </c>
      <c r="S14" s="140">
        <f t="shared" si="12"/>
        <v>505</v>
      </c>
      <c r="T14" s="140">
        <f t="shared" si="12"/>
        <v>378</v>
      </c>
      <c r="U14" s="140">
        <f t="shared" si="12"/>
        <v>665</v>
      </c>
      <c r="W14" s="139" t="s">
        <v>34</v>
      </c>
      <c r="X14" s="141"/>
      <c r="Y14" s="141"/>
      <c r="Z14" s="123"/>
      <c r="AA14" s="123"/>
      <c r="AB14" s="123"/>
      <c r="AC14" s="123"/>
      <c r="AD14" s="123"/>
      <c r="AE14" s="123"/>
      <c r="AF14" s="123"/>
      <c r="AG14" s="123"/>
      <c r="AH14" s="123"/>
      <c r="AI14" s="123"/>
      <c r="AJ14" s="141">
        <v>0</v>
      </c>
      <c r="AK14" s="137">
        <v>3</v>
      </c>
      <c r="AL14" s="137">
        <v>3</v>
      </c>
      <c r="AM14" s="137">
        <v>3</v>
      </c>
      <c r="AN14" s="137">
        <v>792</v>
      </c>
      <c r="AO14" s="137">
        <v>505</v>
      </c>
      <c r="AP14" s="137">
        <v>378</v>
      </c>
      <c r="AQ14" s="137">
        <v>665</v>
      </c>
    </row>
    <row r="15" spans="1:43">
      <c r="A15" s="139" t="s">
        <v>35</v>
      </c>
      <c r="B15" s="140">
        <v>758</v>
      </c>
      <c r="C15" s="140">
        <v>116</v>
      </c>
      <c r="D15" s="140">
        <v>1058</v>
      </c>
      <c r="E15" s="140">
        <v>1010</v>
      </c>
      <c r="F15" s="140">
        <v>1204</v>
      </c>
      <c r="G15" s="140">
        <v>895</v>
      </c>
      <c r="H15" s="140">
        <v>335</v>
      </c>
      <c r="I15" s="140">
        <v>557</v>
      </c>
      <c r="J15" s="140">
        <v>801</v>
      </c>
      <c r="K15" s="140">
        <v>140</v>
      </c>
      <c r="L15" s="140">
        <v>215</v>
      </c>
      <c r="M15" s="140">
        <v>553</v>
      </c>
      <c r="N15" s="140">
        <v>856</v>
      </c>
      <c r="O15" s="140">
        <v>0</v>
      </c>
      <c r="P15" s="140">
        <v>760</v>
      </c>
      <c r="Q15" s="140">
        <v>1581</v>
      </c>
      <c r="R15" s="140">
        <f t="shared" ref="R15:U15" si="13">AN15</f>
        <v>418</v>
      </c>
      <c r="S15" s="140">
        <f t="shared" si="13"/>
        <v>431</v>
      </c>
      <c r="T15" s="140">
        <f t="shared" si="13"/>
        <v>597</v>
      </c>
      <c r="U15" s="140">
        <f t="shared" si="13"/>
        <v>415</v>
      </c>
      <c r="W15" s="139" t="s">
        <v>35</v>
      </c>
      <c r="X15" s="141"/>
      <c r="Y15" s="141"/>
      <c r="Z15" s="123"/>
      <c r="AA15" s="123"/>
      <c r="AB15" s="123"/>
      <c r="AC15" s="123"/>
      <c r="AD15" s="123"/>
      <c r="AE15" s="123"/>
      <c r="AF15" s="123"/>
      <c r="AG15" s="123"/>
      <c r="AH15" s="123"/>
      <c r="AI15" s="123"/>
      <c r="AJ15" s="123"/>
      <c r="AK15" s="141">
        <v>0</v>
      </c>
      <c r="AL15" s="137">
        <v>3</v>
      </c>
      <c r="AM15" s="137">
        <v>3</v>
      </c>
      <c r="AN15" s="137">
        <v>418</v>
      </c>
      <c r="AO15" s="137">
        <v>431</v>
      </c>
      <c r="AP15" s="137">
        <v>597</v>
      </c>
      <c r="AQ15" s="137">
        <v>415</v>
      </c>
    </row>
    <row r="16" spans="1:43">
      <c r="A16" s="139" t="s">
        <v>36</v>
      </c>
      <c r="B16" s="140">
        <v>617</v>
      </c>
      <c r="C16" s="140">
        <v>874</v>
      </c>
      <c r="D16" s="140">
        <v>931</v>
      </c>
      <c r="E16" s="140">
        <v>834</v>
      </c>
      <c r="F16" s="140">
        <v>938</v>
      </c>
      <c r="G16" s="140">
        <v>691</v>
      </c>
      <c r="H16" s="140">
        <v>641</v>
      </c>
      <c r="I16" s="140">
        <v>927</v>
      </c>
      <c r="J16" s="140">
        <v>597</v>
      </c>
      <c r="K16" s="140">
        <v>622</v>
      </c>
      <c r="L16" s="140">
        <v>743</v>
      </c>
      <c r="M16" s="140">
        <v>635</v>
      </c>
      <c r="N16" s="140">
        <v>701</v>
      </c>
      <c r="O16" s="140">
        <v>760</v>
      </c>
      <c r="P16" s="140">
        <v>0</v>
      </c>
      <c r="Q16" s="140">
        <v>746</v>
      </c>
      <c r="R16" s="140">
        <f t="shared" ref="R16:U16" si="14">AN16</f>
        <v>892</v>
      </c>
      <c r="S16" s="140">
        <f t="shared" si="14"/>
        <v>546</v>
      </c>
      <c r="T16" s="140">
        <f t="shared" si="14"/>
        <v>537</v>
      </c>
      <c r="U16" s="140">
        <f t="shared" si="14"/>
        <v>785</v>
      </c>
      <c r="W16" s="139" t="s">
        <v>36</v>
      </c>
      <c r="X16" s="141"/>
      <c r="Y16" s="141"/>
      <c r="Z16" s="123"/>
      <c r="AA16" s="123"/>
      <c r="AB16" s="123"/>
      <c r="AC16" s="123"/>
      <c r="AD16" s="123"/>
      <c r="AE16" s="123"/>
      <c r="AF16" s="123"/>
      <c r="AG16" s="123"/>
      <c r="AH16" s="123"/>
      <c r="AI16" s="123"/>
      <c r="AJ16" s="123"/>
      <c r="AK16" s="123"/>
      <c r="AL16" s="141">
        <v>0</v>
      </c>
      <c r="AM16" s="137">
        <v>3</v>
      </c>
      <c r="AN16" s="137">
        <v>892</v>
      </c>
      <c r="AO16" s="137">
        <v>546</v>
      </c>
      <c r="AP16" s="137">
        <v>537</v>
      </c>
      <c r="AQ16" s="137">
        <v>785</v>
      </c>
    </row>
    <row r="17" spans="1:43">
      <c r="A17" s="139" t="s">
        <v>38</v>
      </c>
      <c r="B17" s="140">
        <v>891</v>
      </c>
      <c r="C17" s="140">
        <v>1630</v>
      </c>
      <c r="D17" s="140">
        <v>612</v>
      </c>
      <c r="E17" s="140">
        <v>635</v>
      </c>
      <c r="F17" s="140">
        <v>412</v>
      </c>
      <c r="G17" s="140">
        <v>712</v>
      </c>
      <c r="H17" s="140">
        <v>1265</v>
      </c>
      <c r="I17" s="140">
        <v>1552</v>
      </c>
      <c r="J17" s="140">
        <v>775</v>
      </c>
      <c r="K17" s="140">
        <v>1453</v>
      </c>
      <c r="L17" s="140">
        <v>1470</v>
      </c>
      <c r="M17" s="140">
        <v>1131</v>
      </c>
      <c r="N17" s="140">
        <v>807</v>
      </c>
      <c r="O17" s="140">
        <v>1581</v>
      </c>
      <c r="P17" s="140">
        <v>746</v>
      </c>
      <c r="Q17" s="140">
        <v>0</v>
      </c>
      <c r="R17" s="140">
        <f t="shared" ref="R17:U17" si="15">AN17</f>
        <v>1549</v>
      </c>
      <c r="S17" s="140">
        <f t="shared" si="15"/>
        <v>1160</v>
      </c>
      <c r="T17" s="140">
        <f t="shared" si="15"/>
        <v>1033</v>
      </c>
      <c r="U17" s="140">
        <f t="shared" si="15"/>
        <v>1409</v>
      </c>
      <c r="W17" s="139" t="s">
        <v>38</v>
      </c>
      <c r="X17" s="141"/>
      <c r="Y17" s="123"/>
      <c r="Z17" s="123"/>
      <c r="AA17" s="123"/>
      <c r="AB17" s="123"/>
      <c r="AC17" s="123"/>
      <c r="AD17" s="123"/>
      <c r="AE17" s="123"/>
      <c r="AF17" s="123"/>
      <c r="AG17" s="123"/>
      <c r="AH17" s="123"/>
      <c r="AI17" s="123"/>
      <c r="AJ17" s="123"/>
      <c r="AK17" s="123"/>
      <c r="AL17" s="123"/>
      <c r="AM17" s="141">
        <v>0</v>
      </c>
      <c r="AN17" s="137">
        <v>1549</v>
      </c>
      <c r="AO17" s="137">
        <v>1160</v>
      </c>
      <c r="AP17" s="137">
        <v>1033</v>
      </c>
      <c r="AQ17" s="137">
        <v>1409</v>
      </c>
    </row>
    <row r="18" spans="1:43">
      <c r="A18" s="139" t="s">
        <v>39</v>
      </c>
      <c r="B18" s="140">
        <v>694</v>
      </c>
      <c r="C18" s="140">
        <v>405</v>
      </c>
      <c r="D18" s="140">
        <v>992</v>
      </c>
      <c r="E18" s="140">
        <v>944</v>
      </c>
      <c r="F18" s="140">
        <v>1138</v>
      </c>
      <c r="G18" s="140">
        <v>848</v>
      </c>
      <c r="H18" s="140">
        <v>269</v>
      </c>
      <c r="I18" s="140">
        <v>164</v>
      </c>
      <c r="J18" s="140">
        <v>752</v>
      </c>
      <c r="K18" s="140">
        <v>439</v>
      </c>
      <c r="L18" s="140">
        <v>212</v>
      </c>
      <c r="M18" s="140">
        <v>487</v>
      </c>
      <c r="N18" s="140">
        <v>792</v>
      </c>
      <c r="O18" s="140">
        <v>418</v>
      </c>
      <c r="P18" s="140">
        <v>892</v>
      </c>
      <c r="Q18" s="140">
        <v>1549</v>
      </c>
      <c r="R18" s="140">
        <v>0</v>
      </c>
      <c r="S18" s="140">
        <f t="shared" ref="S18:U18" si="16">AO18</f>
        <v>400</v>
      </c>
      <c r="T18" s="140">
        <f t="shared" si="16"/>
        <v>590</v>
      </c>
      <c r="U18" s="140">
        <f t="shared" si="16"/>
        <v>193</v>
      </c>
      <c r="W18" s="139" t="s">
        <v>39</v>
      </c>
      <c r="X18" s="141"/>
      <c r="Y18" s="123"/>
      <c r="Z18" s="123"/>
      <c r="AA18" s="123"/>
      <c r="AB18" s="123"/>
      <c r="AC18" s="123"/>
      <c r="AD18" s="123"/>
      <c r="AE18" s="123"/>
      <c r="AF18" s="123"/>
      <c r="AG18" s="123"/>
      <c r="AH18" s="123"/>
      <c r="AI18" s="123"/>
      <c r="AJ18" s="123"/>
      <c r="AK18" s="123"/>
      <c r="AL18" s="123"/>
      <c r="AM18" s="123"/>
      <c r="AN18" s="141">
        <v>0</v>
      </c>
      <c r="AO18" s="137">
        <v>400</v>
      </c>
      <c r="AP18" s="137">
        <v>590</v>
      </c>
      <c r="AQ18" s="137">
        <v>193</v>
      </c>
    </row>
    <row r="19" spans="1:43">
      <c r="A19" s="139" t="s">
        <v>41</v>
      </c>
      <c r="B19" s="140">
        <v>361</v>
      </c>
      <c r="C19" s="140">
        <v>478</v>
      </c>
      <c r="D19" s="140">
        <v>732</v>
      </c>
      <c r="E19" s="140">
        <v>634</v>
      </c>
      <c r="F19" s="140">
        <v>784</v>
      </c>
      <c r="G19" s="140">
        <v>491</v>
      </c>
      <c r="H19" s="140">
        <v>112</v>
      </c>
      <c r="I19" s="140">
        <v>400</v>
      </c>
      <c r="J19" s="140">
        <v>397</v>
      </c>
      <c r="K19" s="140">
        <v>302</v>
      </c>
      <c r="L19" s="140">
        <v>294</v>
      </c>
      <c r="M19" s="140">
        <v>232</v>
      </c>
      <c r="N19" s="140">
        <v>505</v>
      </c>
      <c r="O19" s="140">
        <v>431</v>
      </c>
      <c r="P19" s="140">
        <v>546</v>
      </c>
      <c r="Q19" s="140">
        <v>1160</v>
      </c>
      <c r="R19" s="140">
        <v>400</v>
      </c>
      <c r="S19" s="140">
        <v>0</v>
      </c>
      <c r="T19" s="140">
        <f t="shared" ref="T19:U19" si="17">AP19</f>
        <v>193</v>
      </c>
      <c r="U19" s="140">
        <f t="shared" si="17"/>
        <v>258</v>
      </c>
      <c r="W19" s="139" t="s">
        <v>41</v>
      </c>
      <c r="X19" s="141"/>
      <c r="Y19" s="123"/>
      <c r="Z19" s="123"/>
      <c r="AA19" s="123"/>
      <c r="AB19" s="123"/>
      <c r="AC19" s="123"/>
      <c r="AD19" s="123"/>
      <c r="AE19" s="123"/>
      <c r="AF19" s="123"/>
      <c r="AG19" s="123"/>
      <c r="AH19" s="123"/>
      <c r="AI19" s="123"/>
      <c r="AJ19" s="123"/>
      <c r="AK19" s="123"/>
      <c r="AL19" s="123"/>
      <c r="AM19" s="123"/>
      <c r="AN19" s="123"/>
      <c r="AO19" s="141">
        <v>0</v>
      </c>
      <c r="AP19" s="137">
        <v>193</v>
      </c>
      <c r="AQ19" s="137">
        <v>258</v>
      </c>
    </row>
    <row r="20" spans="1:43">
      <c r="A20" s="139" t="s">
        <v>42</v>
      </c>
      <c r="B20" s="140">
        <v>183</v>
      </c>
      <c r="C20" s="140">
        <v>653</v>
      </c>
      <c r="D20" s="140">
        <v>578</v>
      </c>
      <c r="E20" s="140">
        <v>504</v>
      </c>
      <c r="F20" s="140">
        <v>653</v>
      </c>
      <c r="G20" s="140">
        <v>361</v>
      </c>
      <c r="H20" s="140">
        <v>287</v>
      </c>
      <c r="I20" s="140">
        <v>495</v>
      </c>
      <c r="J20" s="140">
        <v>246</v>
      </c>
      <c r="K20" s="140">
        <v>484</v>
      </c>
      <c r="L20" s="140">
        <v>475</v>
      </c>
      <c r="M20" s="140">
        <v>92</v>
      </c>
      <c r="N20" s="140">
        <v>378</v>
      </c>
      <c r="O20" s="140">
        <v>597</v>
      </c>
      <c r="P20" s="140">
        <v>537</v>
      </c>
      <c r="Q20" s="140">
        <v>1033</v>
      </c>
      <c r="R20" s="140">
        <v>590</v>
      </c>
      <c r="S20" s="140">
        <v>193</v>
      </c>
      <c r="T20" s="140">
        <v>0</v>
      </c>
      <c r="U20" s="140">
        <f>AQ20</f>
        <v>359</v>
      </c>
      <c r="W20" s="139" t="s">
        <v>42</v>
      </c>
      <c r="X20" s="141"/>
      <c r="Y20" s="123"/>
      <c r="Z20" s="123"/>
      <c r="AA20" s="123"/>
      <c r="AB20" s="123"/>
      <c r="AC20" s="123"/>
      <c r="AD20" s="123"/>
      <c r="AE20" s="123"/>
      <c r="AF20" s="123"/>
      <c r="AG20" s="123"/>
      <c r="AH20" s="123"/>
      <c r="AI20" s="123"/>
      <c r="AJ20" s="123"/>
      <c r="AK20" s="123"/>
      <c r="AL20" s="123"/>
      <c r="AM20" s="123"/>
      <c r="AN20" s="123"/>
      <c r="AO20" s="123"/>
      <c r="AP20" s="141">
        <v>0</v>
      </c>
      <c r="AQ20" s="137">
        <v>359</v>
      </c>
    </row>
    <row r="21" spans="1:43">
      <c r="A21" s="139" t="s">
        <v>44</v>
      </c>
      <c r="B21" s="140">
        <v>513</v>
      </c>
      <c r="C21" s="140">
        <v>436</v>
      </c>
      <c r="D21" s="140">
        <v>866</v>
      </c>
      <c r="E21" s="140">
        <v>817</v>
      </c>
      <c r="F21" s="140">
        <v>1030</v>
      </c>
      <c r="G21" s="140">
        <v>738</v>
      </c>
      <c r="H21" s="140">
        <v>161</v>
      </c>
      <c r="I21" s="140">
        <v>156</v>
      </c>
      <c r="J21" s="140">
        <v>644</v>
      </c>
      <c r="K21" s="140">
        <v>436</v>
      </c>
      <c r="L21" s="140">
        <v>210</v>
      </c>
      <c r="M21" s="140">
        <v>306</v>
      </c>
      <c r="N21" s="140">
        <v>665</v>
      </c>
      <c r="O21" s="140">
        <v>415</v>
      </c>
      <c r="P21" s="140">
        <v>785</v>
      </c>
      <c r="Q21" s="140">
        <v>1409</v>
      </c>
      <c r="R21" s="140">
        <v>193</v>
      </c>
      <c r="S21" s="140">
        <v>258</v>
      </c>
      <c r="T21" s="140">
        <v>359</v>
      </c>
      <c r="U21" s="140">
        <v>0</v>
      </c>
      <c r="W21" s="139" t="s">
        <v>44</v>
      </c>
      <c r="X21" s="141"/>
      <c r="Y21" s="123"/>
      <c r="Z21" s="123"/>
      <c r="AA21" s="123"/>
      <c r="AB21" s="123"/>
      <c r="AC21" s="123"/>
      <c r="AD21" s="123"/>
      <c r="AE21" s="123"/>
      <c r="AF21" s="123"/>
      <c r="AG21" s="123"/>
      <c r="AH21" s="123"/>
      <c r="AI21" s="123"/>
      <c r="AJ21" s="123"/>
      <c r="AK21" s="123"/>
      <c r="AL21" s="123"/>
      <c r="AM21" s="123"/>
      <c r="AN21" s="123"/>
      <c r="AO21" s="123"/>
      <c r="AP21" s="123"/>
      <c r="AQ21" s="141">
        <v>0</v>
      </c>
    </row>
    <row r="22" spans="1:43">
      <c r="A22" s="55" t="s">
        <v>359</v>
      </c>
    </row>
    <row r="27" spans="1:43">
      <c r="A27" s="137"/>
      <c r="B27" s="137"/>
      <c r="C27" s="142" t="s">
        <v>360</v>
      </c>
      <c r="D27" s="143"/>
      <c r="E27" s="142" t="s">
        <v>361</v>
      </c>
      <c r="G27" s="144" t="s">
        <v>362</v>
      </c>
      <c r="J27" s="142" t="s">
        <v>363</v>
      </c>
      <c r="K27" s="142" t="s">
        <v>364</v>
      </c>
      <c r="L27" s="142"/>
      <c r="M27" s="142" t="s">
        <v>365</v>
      </c>
    </row>
    <row r="28" spans="1:43">
      <c r="A28" s="125">
        <v>1</v>
      </c>
      <c r="B28" s="126" t="s">
        <v>14</v>
      </c>
      <c r="C28" s="141">
        <v>240832</v>
      </c>
      <c r="D28" s="145">
        <v>1311580</v>
      </c>
      <c r="E28" s="146">
        <v>0.18</v>
      </c>
      <c r="G28" s="147">
        <v>450</v>
      </c>
      <c r="H28" s="125">
        <v>1</v>
      </c>
      <c r="I28" s="126" t="s">
        <v>14</v>
      </c>
      <c r="J28" s="56">
        <f>COUNTIF(B50:B69,1)</f>
        <v>9</v>
      </c>
      <c r="K28" s="56">
        <f>SUMIF(B$2:B$21,"&lt;"&amp;$G28)</f>
        <v>2621</v>
      </c>
      <c r="L28" s="56">
        <f t="shared" ref="L28:L47" si="18">SUMIF(B$2:B$21,"&lt;"&amp;$G28)</f>
        <v>2621</v>
      </c>
      <c r="M28" s="56">
        <f>SUMIF(B50:B69,"=1",$D$28:$D$47)</f>
        <v>27174717</v>
      </c>
    </row>
    <row r="29" spans="1:43">
      <c r="A29" s="125">
        <v>2</v>
      </c>
      <c r="B29" s="126" t="s">
        <v>16</v>
      </c>
      <c r="C29" s="141">
        <v>32626</v>
      </c>
      <c r="D29" s="145">
        <v>125666</v>
      </c>
      <c r="E29" s="146">
        <v>0.26</v>
      </c>
      <c r="G29" s="147">
        <v>450</v>
      </c>
      <c r="H29" s="125">
        <v>2</v>
      </c>
      <c r="I29" s="126" t="s">
        <v>16</v>
      </c>
      <c r="J29" s="56">
        <f>COUNTIF(C50:C69,1)</f>
        <v>6</v>
      </c>
      <c r="K29" s="56">
        <f>SUMIF(C$2:C$21,"&lt;"&amp;$G29)</f>
        <v>1824</v>
      </c>
      <c r="L29" s="56">
        <f t="shared" si="18"/>
        <v>2621</v>
      </c>
      <c r="M29" s="56">
        <f>SUMIF(C50:C69,"=1",$D$28:$D$47)</f>
        <v>26405227</v>
      </c>
    </row>
    <row r="30" spans="1:43">
      <c r="A30" s="125">
        <v>3</v>
      </c>
      <c r="B30" s="126" t="s">
        <v>18</v>
      </c>
      <c r="C30" s="141">
        <v>478532</v>
      </c>
      <c r="D30" s="125">
        <v>4029053</v>
      </c>
      <c r="E30" s="146">
        <v>0.12</v>
      </c>
      <c r="G30" s="147">
        <v>450</v>
      </c>
      <c r="H30" s="125">
        <v>3</v>
      </c>
      <c r="I30" s="126" t="s">
        <v>18</v>
      </c>
      <c r="J30" s="56">
        <f>COUNTIF(D50:D69,1)</f>
        <v>6</v>
      </c>
      <c r="K30" s="56">
        <f>SUMIF(D$2:D$21,"&lt;"&amp;$G30)</f>
        <v>1724</v>
      </c>
      <c r="L30" s="56">
        <f t="shared" si="18"/>
        <v>2621</v>
      </c>
      <c r="M30" s="56">
        <f>SUMIF(D50:D69,"=1",$D$28:$D$47)</f>
        <v>15807971</v>
      </c>
    </row>
    <row r="31" spans="1:43">
      <c r="A31" s="125">
        <v>4</v>
      </c>
      <c r="B31" s="126" t="s">
        <v>19</v>
      </c>
      <c r="C31" s="141">
        <v>69289</v>
      </c>
      <c r="D31" s="125">
        <v>562869</v>
      </c>
      <c r="E31" s="146">
        <v>0.12</v>
      </c>
      <c r="G31" s="147">
        <v>450</v>
      </c>
      <c r="H31" s="125">
        <v>4</v>
      </c>
      <c r="I31" s="126" t="s">
        <v>19</v>
      </c>
      <c r="J31" s="56">
        <f>COUNTIF(E50:E69,1)</f>
        <v>6</v>
      </c>
      <c r="K31" s="56">
        <f>SUMIF(E$2:E$21,"&lt;"&amp;$G31)</f>
        <v>1406</v>
      </c>
      <c r="L31" s="56">
        <f t="shared" si="18"/>
        <v>2621</v>
      </c>
      <c r="M31" s="56">
        <f>SUMIF(E50:E69,"=1",$D$28:$D$47)</f>
        <v>19274155</v>
      </c>
    </row>
    <row r="32" spans="1:43">
      <c r="A32" s="125">
        <v>5</v>
      </c>
      <c r="B32" s="126" t="s">
        <v>21</v>
      </c>
      <c r="C32" s="141">
        <v>244642</v>
      </c>
      <c r="D32" s="125">
        <v>1947131</v>
      </c>
      <c r="E32" s="146">
        <v>0.13</v>
      </c>
      <c r="G32" s="147">
        <v>450</v>
      </c>
      <c r="H32" s="125">
        <v>5</v>
      </c>
      <c r="I32" s="126" t="s">
        <v>21</v>
      </c>
      <c r="J32" s="56">
        <f>COUNTIF(F50:F69,1)</f>
        <v>5</v>
      </c>
      <c r="K32" s="56">
        <f>SUMIF(F$2:F$21,"&lt;"&amp;$G32)</f>
        <v>1574</v>
      </c>
      <c r="L32" s="56">
        <f t="shared" si="18"/>
        <v>2621</v>
      </c>
      <c r="M32" s="56">
        <f>SUMIF(F50:F69,"=1",$D$28:$D$47)</f>
        <v>15699122</v>
      </c>
    </row>
    <row r="33" spans="1:13">
      <c r="A33" s="125">
        <v>6</v>
      </c>
      <c r="B33" s="126" t="s">
        <v>22</v>
      </c>
      <c r="C33" s="141">
        <v>941239</v>
      </c>
      <c r="D33" s="125">
        <v>5801692</v>
      </c>
      <c r="E33" s="146">
        <v>0.16</v>
      </c>
      <c r="G33" s="147">
        <v>450</v>
      </c>
      <c r="H33" s="125">
        <v>6</v>
      </c>
      <c r="I33" s="126" t="s">
        <v>22</v>
      </c>
      <c r="J33" s="56">
        <f>COUNTIF(G50:G69,1)</f>
        <v>7</v>
      </c>
      <c r="K33" s="56">
        <f>SUMIF(G$2:G$21,"&lt;"&amp;$G33)</f>
        <v>1499</v>
      </c>
      <c r="L33" s="56">
        <f t="shared" si="18"/>
        <v>2621</v>
      </c>
      <c r="M33" s="56">
        <f>SUMIF(G50:G69,"=1",$D$28:$D$47)</f>
        <v>14917347</v>
      </c>
    </row>
    <row r="34" spans="1:13">
      <c r="A34" s="125">
        <v>7</v>
      </c>
      <c r="B34" s="126" t="s">
        <v>24</v>
      </c>
      <c r="C34" s="141">
        <v>877855</v>
      </c>
      <c r="D34" s="125">
        <v>4459477</v>
      </c>
      <c r="E34" s="146">
        <v>0.2</v>
      </c>
      <c r="G34" s="147">
        <v>450</v>
      </c>
      <c r="H34" s="125">
        <v>7</v>
      </c>
      <c r="I34" s="126" t="s">
        <v>24</v>
      </c>
      <c r="J34" s="56">
        <f>COUNTIF(H$50:H$69,1)</f>
        <v>12</v>
      </c>
      <c r="K34" s="56">
        <f>SUMIF(H$2:H$21,"&lt;"&amp;$G34)</f>
        <v>3525</v>
      </c>
      <c r="L34" s="56">
        <f t="shared" si="18"/>
        <v>2621</v>
      </c>
      <c r="M34" s="56">
        <f>SUMIF(H50:H69,"=1",$D$28:$D$47)</f>
        <v>36614225</v>
      </c>
    </row>
    <row r="35" spans="1:13">
      <c r="A35" s="125">
        <v>8</v>
      </c>
      <c r="B35" s="126" t="s">
        <v>26</v>
      </c>
      <c r="C35" s="141">
        <v>292650</v>
      </c>
      <c r="D35" s="125">
        <v>1215220</v>
      </c>
      <c r="E35" s="146">
        <v>0.24</v>
      </c>
      <c r="G35" s="147">
        <v>450</v>
      </c>
      <c r="H35" s="125">
        <v>8</v>
      </c>
      <c r="I35" s="126" t="s">
        <v>26</v>
      </c>
      <c r="J35" s="56">
        <f>COUNTIF(I$50:I$69,1)</f>
        <v>7</v>
      </c>
      <c r="K35" s="56">
        <f>SUMIF(I$2:I$21,"&lt;"&amp;$G35)</f>
        <v>2233</v>
      </c>
      <c r="L35" s="56">
        <f t="shared" si="18"/>
        <v>2621</v>
      </c>
      <c r="M35" s="56">
        <f>SUMIF(I50:I69,"=1",$D$28:$D$47)</f>
        <v>31632175</v>
      </c>
    </row>
    <row r="36" spans="1:13">
      <c r="A36" s="125">
        <v>9</v>
      </c>
      <c r="B36" s="126" t="s">
        <v>27</v>
      </c>
      <c r="C36" s="141">
        <v>706660</v>
      </c>
      <c r="D36" s="125">
        <v>5879082</v>
      </c>
      <c r="E36" s="146">
        <v>0.12</v>
      </c>
      <c r="G36" s="147">
        <v>450</v>
      </c>
      <c r="H36" s="125">
        <v>9</v>
      </c>
      <c r="I36" s="126" t="s">
        <v>27</v>
      </c>
      <c r="J36" s="56">
        <f>COUNTIF(J$50:J$69,1)</f>
        <v>10</v>
      </c>
      <c r="K36" s="56">
        <f>SUMIF(J$2:J$21,"&lt;"&amp;$G36)</f>
        <v>3066</v>
      </c>
      <c r="L36" s="56">
        <f t="shared" si="18"/>
        <v>2621</v>
      </c>
      <c r="M36" s="56">
        <f>SUMIF(J50:J69,"=1",$D$28:$D$47)</f>
        <v>23822435</v>
      </c>
    </row>
    <row r="37" spans="1:13">
      <c r="A37" s="125">
        <v>10</v>
      </c>
      <c r="B37" s="126" t="s">
        <v>30</v>
      </c>
      <c r="C37" s="141">
        <v>215103</v>
      </c>
      <c r="D37" s="125">
        <v>1550640</v>
      </c>
      <c r="E37" s="146">
        <v>0.14000000000000001</v>
      </c>
      <c r="G37" s="147">
        <v>450</v>
      </c>
      <c r="H37" s="125">
        <v>10</v>
      </c>
      <c r="I37" s="126" t="s">
        <v>30</v>
      </c>
      <c r="J37" s="56">
        <f>COUNTIF(K$50:K$69,1)</f>
        <v>7</v>
      </c>
      <c r="K37" s="56">
        <f>SUMIF(K$2:K$21,"&lt;"&amp;$G37)</f>
        <v>2166</v>
      </c>
      <c r="L37" s="56">
        <f t="shared" si="18"/>
        <v>2621</v>
      </c>
      <c r="M37" s="56">
        <f>SUMIF(K50:K69,"=1",$D$28:$D$47)</f>
        <v>28709894</v>
      </c>
    </row>
    <row r="38" spans="1:13">
      <c r="A38" s="125">
        <v>11</v>
      </c>
      <c r="B38" s="126" t="s">
        <v>31</v>
      </c>
      <c r="C38" s="141">
        <v>2821817</v>
      </c>
      <c r="D38" s="125">
        <v>10060574</v>
      </c>
      <c r="E38" s="146">
        <v>0.28000000000000003</v>
      </c>
      <c r="G38" s="147">
        <v>450</v>
      </c>
      <c r="H38" s="125">
        <v>11</v>
      </c>
      <c r="I38" s="126" t="s">
        <v>31</v>
      </c>
      <c r="J38" s="56">
        <f>COUNTIF(L$50:L$69,1)</f>
        <v>9</v>
      </c>
      <c r="K38" s="56">
        <f>SUMIF(L$2:L$21,"&lt;"&amp;$G38)</f>
        <v>2412</v>
      </c>
      <c r="L38" s="56">
        <f t="shared" si="18"/>
        <v>2621</v>
      </c>
      <c r="M38" s="56">
        <f>SUMIF(L50:L69,"=1",$D$28:$D$47)</f>
        <v>22940451</v>
      </c>
    </row>
    <row r="39" spans="1:13">
      <c r="A39" s="125">
        <v>12</v>
      </c>
      <c r="B39" s="126" t="s">
        <v>32</v>
      </c>
      <c r="C39" s="141">
        <v>301696</v>
      </c>
      <c r="D39" s="125">
        <v>1525271</v>
      </c>
      <c r="E39" s="146">
        <v>0.2</v>
      </c>
      <c r="G39" s="147">
        <v>450</v>
      </c>
      <c r="H39" s="125">
        <v>12</v>
      </c>
      <c r="I39" s="126" t="s">
        <v>32</v>
      </c>
      <c r="J39" s="56">
        <f>COUNTIF(M$50:M$69,1)</f>
        <v>9</v>
      </c>
      <c r="K39" s="56">
        <f>SUMIF(M$2:M$21,"&lt;"&amp;$G39)</f>
        <v>2704</v>
      </c>
      <c r="L39" s="56">
        <f t="shared" si="18"/>
        <v>2621</v>
      </c>
      <c r="M39" s="56">
        <f>SUMIF(M50:M69,"=1",$D$28:$D$47)</f>
        <v>32749060</v>
      </c>
    </row>
    <row r="40" spans="1:13">
      <c r="A40" s="125">
        <v>13</v>
      </c>
      <c r="B40" s="126" t="s">
        <v>34</v>
      </c>
      <c r="C40" s="141">
        <v>48326</v>
      </c>
      <c r="D40" s="125">
        <v>305617</v>
      </c>
      <c r="E40" s="146">
        <v>0.16</v>
      </c>
      <c r="G40" s="147">
        <v>450</v>
      </c>
      <c r="H40" s="125">
        <v>13</v>
      </c>
      <c r="I40" s="126" t="s">
        <v>34</v>
      </c>
      <c r="J40" s="56">
        <f>COUNTIF(N$50:N$69,1)</f>
        <v>8</v>
      </c>
      <c r="K40" s="56">
        <f>SUMIF(N$2:N$21,"&lt;"&amp;$G40)</f>
        <v>1995</v>
      </c>
      <c r="L40" s="56">
        <f t="shared" si="18"/>
        <v>2621</v>
      </c>
      <c r="M40" s="56">
        <f>SUMIF(N50:N69,"=1",$D$28:$D$47)</f>
        <v>21938693</v>
      </c>
    </row>
    <row r="41" spans="1:13">
      <c r="A41" s="125">
        <v>14</v>
      </c>
      <c r="B41" s="126" t="s">
        <v>35</v>
      </c>
      <c r="C41" s="141">
        <v>1022756</v>
      </c>
      <c r="D41" s="125">
        <v>4356406</v>
      </c>
      <c r="E41" s="146">
        <v>0.23</v>
      </c>
      <c r="G41" s="147">
        <v>450</v>
      </c>
      <c r="H41" s="125">
        <v>14</v>
      </c>
      <c r="I41" s="126" t="s">
        <v>35</v>
      </c>
      <c r="J41" s="56">
        <f>COUNTIF(O$50:O$69,1)</f>
        <v>7</v>
      </c>
      <c r="K41" s="56">
        <f>SUMIF(O$2:O$21,"&lt;"&amp;$G41)</f>
        <v>2070</v>
      </c>
      <c r="L41" s="56">
        <f t="shared" si="18"/>
        <v>2621</v>
      </c>
      <c r="M41" s="56">
        <f>SUMIF(O50:O69,"=1",$D$28:$D$47)</f>
        <v>25904128</v>
      </c>
    </row>
    <row r="42" spans="1:13">
      <c r="A42" s="125">
        <v>15</v>
      </c>
      <c r="B42" s="126" t="s">
        <v>36</v>
      </c>
      <c r="C42" s="141">
        <v>247942</v>
      </c>
      <c r="D42" s="125">
        <v>1639591</v>
      </c>
      <c r="E42" s="146">
        <v>0.15</v>
      </c>
      <c r="G42" s="147">
        <v>700</v>
      </c>
      <c r="H42" s="125">
        <v>15</v>
      </c>
      <c r="I42" s="126" t="s">
        <v>36</v>
      </c>
      <c r="J42" s="56">
        <f>COUNTIF(P$50:P$69,1)</f>
        <v>8</v>
      </c>
      <c r="K42" s="56">
        <f>SUMIF(P$2:P$21,"&lt;"&amp;$G42)</f>
        <v>4886</v>
      </c>
      <c r="L42" s="56">
        <f t="shared" si="18"/>
        <v>6943</v>
      </c>
      <c r="M42" s="56">
        <f>SUMIF(P50:P69,"=1",$D$28:$D$47)</f>
        <v>25139398</v>
      </c>
    </row>
    <row r="43" spans="1:13">
      <c r="A43" s="125">
        <v>16</v>
      </c>
      <c r="B43" s="126" t="s">
        <v>38</v>
      </c>
      <c r="C43" s="141">
        <v>518462</v>
      </c>
      <c r="D43" s="125">
        <v>4999891</v>
      </c>
      <c r="E43" s="146">
        <v>0.1</v>
      </c>
      <c r="G43" s="147">
        <v>700</v>
      </c>
      <c r="H43" s="125">
        <v>16</v>
      </c>
      <c r="I43" s="126" t="s">
        <v>38</v>
      </c>
      <c r="J43" s="56">
        <f>COUNTIF(Q$50:Q$69,1)</f>
        <v>3</v>
      </c>
      <c r="K43" s="56">
        <f>SUMIF(Q$2:Q$21,"&lt;"&amp;$G43)</f>
        <v>1659</v>
      </c>
      <c r="L43" s="56">
        <f t="shared" si="18"/>
        <v>6943</v>
      </c>
      <c r="M43" s="56">
        <f>SUMIF(Q50:Q69,"=1",$D$28:$D$47)</f>
        <v>6539053</v>
      </c>
    </row>
    <row r="44" spans="1:13">
      <c r="A44" s="125">
        <v>17</v>
      </c>
      <c r="B44" s="126" t="s">
        <v>39</v>
      </c>
      <c r="C44" s="141">
        <v>230324</v>
      </c>
      <c r="D44" s="125">
        <v>1072276</v>
      </c>
      <c r="E44" s="146">
        <v>0.21</v>
      </c>
      <c r="G44" s="147">
        <v>450</v>
      </c>
      <c r="H44" s="125">
        <v>17</v>
      </c>
      <c r="I44" s="126" t="s">
        <v>39</v>
      </c>
      <c r="J44" s="56">
        <f>COUNTIF(R$50:R$69,1)</f>
        <v>8</v>
      </c>
      <c r="K44" s="56">
        <f>SUMIF(R$2:R$21,"&lt;"&amp;$G44)</f>
        <v>2500</v>
      </c>
      <c r="L44" s="56">
        <f t="shared" si="18"/>
        <v>2621</v>
      </c>
      <c r="M44" s="56">
        <f>SUMIF(R50:R69,"=1",$D$28:$D$47)</f>
        <v>30403478</v>
      </c>
    </row>
    <row r="45" spans="1:13">
      <c r="A45" s="125">
        <v>18</v>
      </c>
      <c r="B45" s="126" t="s">
        <v>41</v>
      </c>
      <c r="C45" s="141">
        <v>713437</v>
      </c>
      <c r="D45" s="125">
        <v>3729641</v>
      </c>
      <c r="E45" s="146">
        <v>0.19</v>
      </c>
      <c r="G45" s="147">
        <v>450</v>
      </c>
      <c r="H45" s="125">
        <v>18</v>
      </c>
      <c r="I45" s="126" t="s">
        <v>41</v>
      </c>
      <c r="J45" s="56">
        <f>COUNTIF(S$50:S$69,1)</f>
        <v>11</v>
      </c>
      <c r="K45" s="56">
        <f>SUMIF(S$2:S$21,"&lt;"&amp;$G45)</f>
        <v>3380</v>
      </c>
      <c r="L45" s="56">
        <f t="shared" si="18"/>
        <v>2621</v>
      </c>
      <c r="M45" s="56">
        <f>SUMIF(S50:S69,"=1",$D$28:$D$47)</f>
        <v>37218395</v>
      </c>
    </row>
    <row r="46" spans="1:13">
      <c r="A46" s="125">
        <v>19</v>
      </c>
      <c r="B46" s="126" t="s">
        <v>42</v>
      </c>
      <c r="C46" s="141">
        <v>132032</v>
      </c>
      <c r="D46" s="125">
        <v>882015</v>
      </c>
      <c r="E46" s="146">
        <v>0.15</v>
      </c>
      <c r="G46" s="147">
        <v>450</v>
      </c>
      <c r="H46" s="125">
        <v>19</v>
      </c>
      <c r="I46" s="126" t="s">
        <v>42</v>
      </c>
      <c r="J46" s="56">
        <f>COUNTIF(T$50:T$69,1)</f>
        <v>8</v>
      </c>
      <c r="K46" s="56">
        <f>SUMIF(T$2:T$21,"&lt;"&amp;$G46)</f>
        <v>2099</v>
      </c>
      <c r="L46" s="56">
        <f t="shared" si="18"/>
        <v>2621</v>
      </c>
      <c r="M46" s="56">
        <f>SUMIF(T50:T69,"=1",$D$28:$D$47)</f>
        <v>27918214</v>
      </c>
    </row>
    <row r="47" spans="1:13">
      <c r="A47" s="125">
        <v>20</v>
      </c>
      <c r="B47" s="126" t="s">
        <v>44</v>
      </c>
      <c r="C47" s="141">
        <v>1237485</v>
      </c>
      <c r="D47" s="125">
        <v>4905854</v>
      </c>
      <c r="E47" s="146">
        <v>0.25</v>
      </c>
      <c r="G47" s="147">
        <v>450</v>
      </c>
      <c r="H47" s="125">
        <v>20</v>
      </c>
      <c r="I47" s="126" t="s">
        <v>44</v>
      </c>
      <c r="J47" s="56">
        <f>COUNTIF(U$50:U$69,1)</f>
        <v>10</v>
      </c>
      <c r="K47" s="56">
        <f>SUMIF(U$2:U$21,"&lt;"&amp;$G47)</f>
        <v>2930</v>
      </c>
      <c r="L47" s="56">
        <f t="shared" si="18"/>
        <v>2621</v>
      </c>
      <c r="M47" s="56">
        <f>SUMIF(U50:U69,"=1",$D$28:$D$47)</f>
        <v>28977186</v>
      </c>
    </row>
    <row r="49" spans="1:24">
      <c r="A49" s="137"/>
      <c r="B49" s="138" t="s">
        <v>14</v>
      </c>
      <c r="C49" s="138" t="s">
        <v>16</v>
      </c>
      <c r="D49" s="138" t="s">
        <v>18</v>
      </c>
      <c r="E49" s="138" t="s">
        <v>19</v>
      </c>
      <c r="F49" s="138" t="s">
        <v>21</v>
      </c>
      <c r="G49" s="138" t="s">
        <v>22</v>
      </c>
      <c r="H49" s="138" t="s">
        <v>24</v>
      </c>
      <c r="I49" s="138" t="s">
        <v>26</v>
      </c>
      <c r="J49" s="138" t="s">
        <v>27</v>
      </c>
      <c r="K49" s="138" t="s">
        <v>30</v>
      </c>
      <c r="L49" s="138" t="s">
        <v>31</v>
      </c>
      <c r="M49" s="138" t="s">
        <v>32</v>
      </c>
      <c r="N49" s="138" t="s">
        <v>34</v>
      </c>
      <c r="O49" s="138" t="s">
        <v>35</v>
      </c>
      <c r="P49" s="138" t="s">
        <v>36</v>
      </c>
      <c r="Q49" s="138" t="s">
        <v>38</v>
      </c>
      <c r="R49" s="138" t="s">
        <v>39</v>
      </c>
      <c r="S49" s="138" t="s">
        <v>41</v>
      </c>
      <c r="T49" s="138" t="s">
        <v>42</v>
      </c>
      <c r="U49" s="138" t="s">
        <v>44</v>
      </c>
    </row>
    <row r="50" spans="1:24">
      <c r="A50" s="139" t="s">
        <v>14</v>
      </c>
      <c r="B50" s="140">
        <f t="shared" ref="B50:U50" si="19">IF(B2&lt;INDEX($G$28:$G$47,MATCH(B$49,$B$28:$B$47)),IF(B2=0,0,1),0)</f>
        <v>0</v>
      </c>
      <c r="C50" s="140">
        <f t="shared" si="19"/>
        <v>0</v>
      </c>
      <c r="D50" s="140">
        <f t="shared" si="19"/>
        <v>1</v>
      </c>
      <c r="E50" s="140">
        <f t="shared" si="19"/>
        <v>1</v>
      </c>
      <c r="F50" s="140">
        <f t="shared" si="19"/>
        <v>0</v>
      </c>
      <c r="G50" s="140">
        <f t="shared" si="19"/>
        <v>1</v>
      </c>
      <c r="H50" s="140">
        <f t="shared" si="19"/>
        <v>1</v>
      </c>
      <c r="I50" s="140">
        <f t="shared" si="19"/>
        <v>0</v>
      </c>
      <c r="J50" s="140">
        <f t="shared" si="19"/>
        <v>1</v>
      </c>
      <c r="K50" s="140">
        <f t="shared" si="19"/>
        <v>0</v>
      </c>
      <c r="L50" s="140">
        <f t="shared" si="19"/>
        <v>0</v>
      </c>
      <c r="M50" s="140">
        <f t="shared" si="19"/>
        <v>1</v>
      </c>
      <c r="N50" s="140">
        <f t="shared" si="19"/>
        <v>1</v>
      </c>
      <c r="O50" s="140">
        <f t="shared" si="19"/>
        <v>0</v>
      </c>
      <c r="P50" s="140">
        <f t="shared" si="19"/>
        <v>1</v>
      </c>
      <c r="Q50" s="140">
        <f t="shared" si="19"/>
        <v>0</v>
      </c>
      <c r="R50" s="140">
        <f t="shared" si="19"/>
        <v>0</v>
      </c>
      <c r="S50" s="140">
        <f t="shared" si="19"/>
        <v>1</v>
      </c>
      <c r="T50" s="140">
        <f t="shared" si="19"/>
        <v>1</v>
      </c>
      <c r="U50" s="140">
        <f t="shared" si="19"/>
        <v>0</v>
      </c>
      <c r="V50" s="56">
        <f t="shared" ref="V50:X50" si="20">INDEX($C$28:$C$47,MATCH(B$49,$I$28:$I$47,0))</f>
        <v>240832</v>
      </c>
      <c r="W50" s="56">
        <f t="shared" si="20"/>
        <v>32626</v>
      </c>
      <c r="X50" s="56">
        <f t="shared" si="20"/>
        <v>478532</v>
      </c>
    </row>
    <row r="51" spans="1:24">
      <c r="A51" s="139" t="s">
        <v>16</v>
      </c>
      <c r="B51" s="140">
        <f t="shared" ref="B51:U51" si="21">IF(B3&lt;INDEX($G$28:$G$47,MATCH(B$49,$B$28:$B$47)),IF(B3=0,0,1),0)</f>
        <v>0</v>
      </c>
      <c r="C51" s="140">
        <f t="shared" si="21"/>
        <v>0</v>
      </c>
      <c r="D51" s="140">
        <f t="shared" si="21"/>
        <v>0</v>
      </c>
      <c r="E51" s="140">
        <f t="shared" si="21"/>
        <v>0</v>
      </c>
      <c r="F51" s="140">
        <f t="shared" si="21"/>
        <v>0</v>
      </c>
      <c r="G51" s="140">
        <f t="shared" si="21"/>
        <v>0</v>
      </c>
      <c r="H51" s="140">
        <f t="shared" si="21"/>
        <v>1</v>
      </c>
      <c r="I51" s="140">
        <f t="shared" si="21"/>
        <v>0</v>
      </c>
      <c r="J51" s="140">
        <f t="shared" si="21"/>
        <v>0</v>
      </c>
      <c r="K51" s="140">
        <f t="shared" si="21"/>
        <v>1</v>
      </c>
      <c r="L51" s="140">
        <f t="shared" si="21"/>
        <v>1</v>
      </c>
      <c r="M51" s="140">
        <f t="shared" si="21"/>
        <v>0</v>
      </c>
      <c r="N51" s="140">
        <f t="shared" si="21"/>
        <v>0</v>
      </c>
      <c r="O51" s="140">
        <f t="shared" si="21"/>
        <v>1</v>
      </c>
      <c r="P51" s="140">
        <f t="shared" si="21"/>
        <v>0</v>
      </c>
      <c r="Q51" s="140">
        <f t="shared" si="21"/>
        <v>0</v>
      </c>
      <c r="R51" s="140">
        <f t="shared" si="21"/>
        <v>1</v>
      </c>
      <c r="S51" s="140">
        <f t="shared" si="21"/>
        <v>0</v>
      </c>
      <c r="T51" s="140">
        <f t="shared" si="21"/>
        <v>0</v>
      </c>
      <c r="U51" s="140">
        <f t="shared" si="21"/>
        <v>1</v>
      </c>
      <c r="V51" s="56">
        <f t="shared" ref="V51:X51" si="22">INDEX($C$28:$C$47,MATCH(B$49,$I$28:$I$47,0))</f>
        <v>240832</v>
      </c>
      <c r="W51" s="56">
        <f t="shared" si="22"/>
        <v>32626</v>
      </c>
      <c r="X51" s="56">
        <f t="shared" si="22"/>
        <v>478532</v>
      </c>
    </row>
    <row r="52" spans="1:24">
      <c r="A52" s="139" t="s">
        <v>18</v>
      </c>
      <c r="B52" s="140">
        <f t="shared" ref="B52:U52" si="23">IF(B4&lt;INDEX($G$28:$G$47,MATCH(B$49,$B$28:$B$47)),IF(B4=0,0,1),0)</f>
        <v>1</v>
      </c>
      <c r="C52" s="140">
        <f t="shared" si="23"/>
        <v>0</v>
      </c>
      <c r="D52" s="140">
        <f t="shared" si="23"/>
        <v>0</v>
      </c>
      <c r="E52" s="140">
        <f t="shared" si="23"/>
        <v>1</v>
      </c>
      <c r="F52" s="140">
        <f t="shared" si="23"/>
        <v>1</v>
      </c>
      <c r="G52" s="140">
        <f t="shared" si="23"/>
        <v>1</v>
      </c>
      <c r="H52" s="140">
        <f t="shared" si="23"/>
        <v>0</v>
      </c>
      <c r="I52" s="140">
        <f t="shared" si="23"/>
        <v>0</v>
      </c>
      <c r="J52" s="140">
        <f t="shared" si="23"/>
        <v>1</v>
      </c>
      <c r="K52" s="140">
        <f t="shared" si="23"/>
        <v>0</v>
      </c>
      <c r="L52" s="140">
        <f t="shared" si="23"/>
        <v>0</v>
      </c>
      <c r="M52" s="140">
        <f t="shared" si="23"/>
        <v>0</v>
      </c>
      <c r="N52" s="140">
        <f t="shared" si="23"/>
        <v>1</v>
      </c>
      <c r="O52" s="140">
        <f t="shared" si="23"/>
        <v>0</v>
      </c>
      <c r="P52" s="140">
        <f t="shared" si="23"/>
        <v>0</v>
      </c>
      <c r="Q52" s="140">
        <f t="shared" si="23"/>
        <v>1</v>
      </c>
      <c r="R52" s="140">
        <f t="shared" si="23"/>
        <v>0</v>
      </c>
      <c r="S52" s="140">
        <f t="shared" si="23"/>
        <v>0</v>
      </c>
      <c r="T52" s="140">
        <f t="shared" si="23"/>
        <v>0</v>
      </c>
      <c r="U52" s="140">
        <f t="shared" si="23"/>
        <v>0</v>
      </c>
      <c r="V52" s="56">
        <f t="shared" ref="V52:X52" si="24">INDEX($C$28:$C$47,MATCH(B$49,$I$28:$I$47,0))</f>
        <v>240832</v>
      </c>
      <c r="W52" s="56">
        <f t="shared" si="24"/>
        <v>32626</v>
      </c>
      <c r="X52" s="56">
        <f t="shared" si="24"/>
        <v>478532</v>
      </c>
    </row>
    <row r="53" spans="1:24">
      <c r="A53" s="139" t="s">
        <v>19</v>
      </c>
      <c r="B53" s="140">
        <f t="shared" ref="B53:U53" si="25">IF(B5&lt;INDEX($G$28:$G$47,MATCH(B$49,$B$28:$B$47)),IF(B5=0,0,1),0)</f>
        <v>1</v>
      </c>
      <c r="C53" s="140">
        <f t="shared" si="25"/>
        <v>0</v>
      </c>
      <c r="D53" s="140">
        <f t="shared" si="25"/>
        <v>1</v>
      </c>
      <c r="E53" s="140">
        <f t="shared" si="25"/>
        <v>0</v>
      </c>
      <c r="F53" s="140">
        <f t="shared" si="25"/>
        <v>1</v>
      </c>
      <c r="G53" s="140">
        <f t="shared" si="25"/>
        <v>1</v>
      </c>
      <c r="H53" s="140">
        <f t="shared" si="25"/>
        <v>0</v>
      </c>
      <c r="I53" s="140">
        <f t="shared" si="25"/>
        <v>0</v>
      </c>
      <c r="J53" s="140">
        <f t="shared" si="25"/>
        <v>1</v>
      </c>
      <c r="K53" s="140">
        <f t="shared" si="25"/>
        <v>0</v>
      </c>
      <c r="L53" s="140">
        <f t="shared" si="25"/>
        <v>0</v>
      </c>
      <c r="M53" s="140">
        <f t="shared" si="25"/>
        <v>0</v>
      </c>
      <c r="N53" s="140">
        <f t="shared" si="25"/>
        <v>1</v>
      </c>
      <c r="O53" s="140">
        <f t="shared" si="25"/>
        <v>0</v>
      </c>
      <c r="P53" s="140">
        <f t="shared" si="25"/>
        <v>0</v>
      </c>
      <c r="Q53" s="140">
        <f t="shared" si="25"/>
        <v>1</v>
      </c>
      <c r="R53" s="140">
        <f t="shared" si="25"/>
        <v>0</v>
      </c>
      <c r="S53" s="140">
        <f t="shared" si="25"/>
        <v>0</v>
      </c>
      <c r="T53" s="140">
        <f t="shared" si="25"/>
        <v>0</v>
      </c>
      <c r="U53" s="140">
        <f t="shared" si="25"/>
        <v>0</v>
      </c>
      <c r="V53" s="56">
        <f t="shared" ref="V53:X53" si="26">INDEX($C$28:$C$47,MATCH(B$49,$I$28:$I$47,0))</f>
        <v>240832</v>
      </c>
      <c r="W53" s="56">
        <f t="shared" si="26"/>
        <v>32626</v>
      </c>
      <c r="X53" s="56">
        <f t="shared" si="26"/>
        <v>478532</v>
      </c>
    </row>
    <row r="54" spans="1:24">
      <c r="A54" s="139" t="s">
        <v>21</v>
      </c>
      <c r="B54" s="140">
        <f t="shared" ref="B54:U54" si="27">IF(B6&lt;INDEX($G$28:$G$47,MATCH(B$49,$B$28:$B$47)),IF(B6=0,0,1),0)</f>
        <v>0</v>
      </c>
      <c r="C54" s="140">
        <f t="shared" si="27"/>
        <v>0</v>
      </c>
      <c r="D54" s="140">
        <f t="shared" si="27"/>
        <v>1</v>
      </c>
      <c r="E54" s="140">
        <f t="shared" si="27"/>
        <v>1</v>
      </c>
      <c r="F54" s="140">
        <f t="shared" si="27"/>
        <v>0</v>
      </c>
      <c r="G54" s="140">
        <f t="shared" si="27"/>
        <v>1</v>
      </c>
      <c r="H54" s="140">
        <f t="shared" si="27"/>
        <v>0</v>
      </c>
      <c r="I54" s="140">
        <f t="shared" si="27"/>
        <v>0</v>
      </c>
      <c r="J54" s="140">
        <f t="shared" si="27"/>
        <v>0</v>
      </c>
      <c r="K54" s="140">
        <f t="shared" si="27"/>
        <v>0</v>
      </c>
      <c r="L54" s="140">
        <f t="shared" si="27"/>
        <v>0</v>
      </c>
      <c r="M54" s="140">
        <f t="shared" si="27"/>
        <v>0</v>
      </c>
      <c r="N54" s="140">
        <f t="shared" si="27"/>
        <v>1</v>
      </c>
      <c r="O54" s="140">
        <f t="shared" si="27"/>
        <v>0</v>
      </c>
      <c r="P54" s="140">
        <f t="shared" si="27"/>
        <v>0</v>
      </c>
      <c r="Q54" s="140">
        <f t="shared" si="27"/>
        <v>1</v>
      </c>
      <c r="R54" s="140">
        <f t="shared" si="27"/>
        <v>0</v>
      </c>
      <c r="S54" s="140">
        <f t="shared" si="27"/>
        <v>0</v>
      </c>
      <c r="T54" s="140">
        <f t="shared" si="27"/>
        <v>0</v>
      </c>
      <c r="U54" s="140">
        <f t="shared" si="27"/>
        <v>0</v>
      </c>
      <c r="V54" s="56">
        <f t="shared" ref="V54:X54" si="28">INDEX($C$28:$C$47,MATCH(B$49,$I$28:$I$47,0))</f>
        <v>240832</v>
      </c>
      <c r="W54" s="56">
        <f t="shared" si="28"/>
        <v>32626</v>
      </c>
      <c r="X54" s="56">
        <f t="shared" si="28"/>
        <v>478532</v>
      </c>
    </row>
    <row r="55" spans="1:24">
      <c r="A55" s="139" t="s">
        <v>22</v>
      </c>
      <c r="B55" s="140">
        <f t="shared" ref="B55:U55" si="29">IF(B7&lt;INDEX($G$28:$G$47,MATCH(B$49,$B$28:$B$47)),IF(B7=0,0,1),0)</f>
        <v>1</v>
      </c>
      <c r="C55" s="140">
        <f t="shared" si="29"/>
        <v>0</v>
      </c>
      <c r="D55" s="140">
        <f t="shared" si="29"/>
        <v>1</v>
      </c>
      <c r="E55" s="140">
        <f t="shared" si="29"/>
        <v>1</v>
      </c>
      <c r="F55" s="140">
        <f t="shared" si="29"/>
        <v>1</v>
      </c>
      <c r="G55" s="140">
        <f t="shared" si="29"/>
        <v>0</v>
      </c>
      <c r="H55" s="140">
        <f t="shared" si="29"/>
        <v>0</v>
      </c>
      <c r="I55" s="140">
        <f t="shared" si="29"/>
        <v>0</v>
      </c>
      <c r="J55" s="140">
        <f t="shared" si="29"/>
        <v>1</v>
      </c>
      <c r="K55" s="140">
        <f t="shared" si="29"/>
        <v>0</v>
      </c>
      <c r="L55" s="140">
        <f t="shared" si="29"/>
        <v>0</v>
      </c>
      <c r="M55" s="140">
        <f t="shared" si="29"/>
        <v>0</v>
      </c>
      <c r="N55" s="140">
        <f t="shared" si="29"/>
        <v>1</v>
      </c>
      <c r="O55" s="140">
        <f t="shared" si="29"/>
        <v>0</v>
      </c>
      <c r="P55" s="140">
        <f t="shared" si="29"/>
        <v>1</v>
      </c>
      <c r="Q55" s="140">
        <f t="shared" si="29"/>
        <v>0</v>
      </c>
      <c r="R55" s="140">
        <f t="shared" si="29"/>
        <v>0</v>
      </c>
      <c r="S55" s="140">
        <f t="shared" si="29"/>
        <v>0</v>
      </c>
      <c r="T55" s="140">
        <f t="shared" si="29"/>
        <v>1</v>
      </c>
      <c r="U55" s="140">
        <f t="shared" si="29"/>
        <v>0</v>
      </c>
      <c r="V55" s="56">
        <f t="shared" ref="V55:X55" si="30">INDEX($C$28:$C$47,MATCH(B$49,$I$28:$I$47,0))</f>
        <v>240832</v>
      </c>
      <c r="W55" s="56">
        <f t="shared" si="30"/>
        <v>32626</v>
      </c>
      <c r="X55" s="56">
        <f t="shared" si="30"/>
        <v>478532</v>
      </c>
    </row>
    <row r="56" spans="1:24">
      <c r="A56" s="139" t="s">
        <v>24</v>
      </c>
      <c r="B56" s="140">
        <f t="shared" ref="B56:U56" si="31">IF(B8&lt;INDEX($G$28:$G$47,MATCH(B$49,$B$28:$B$47)),IF(B8=0,0,1),0)</f>
        <v>1</v>
      </c>
      <c r="C56" s="140">
        <f t="shared" si="31"/>
        <v>1</v>
      </c>
      <c r="D56" s="140">
        <f t="shared" si="31"/>
        <v>0</v>
      </c>
      <c r="E56" s="140">
        <f t="shared" si="31"/>
        <v>0</v>
      </c>
      <c r="F56" s="140">
        <f t="shared" si="31"/>
        <v>0</v>
      </c>
      <c r="G56" s="140">
        <f t="shared" si="31"/>
        <v>0</v>
      </c>
      <c r="H56" s="140">
        <f t="shared" si="31"/>
        <v>0</v>
      </c>
      <c r="I56" s="140">
        <f t="shared" si="31"/>
        <v>1</v>
      </c>
      <c r="J56" s="140">
        <f t="shared" si="31"/>
        <v>1</v>
      </c>
      <c r="K56" s="140">
        <f t="shared" si="31"/>
        <v>1</v>
      </c>
      <c r="L56" s="140">
        <f t="shared" si="31"/>
        <v>1</v>
      </c>
      <c r="M56" s="140">
        <f t="shared" si="31"/>
        <v>1</v>
      </c>
      <c r="N56" s="140">
        <f t="shared" si="31"/>
        <v>0</v>
      </c>
      <c r="O56" s="140">
        <f t="shared" si="31"/>
        <v>1</v>
      </c>
      <c r="P56" s="140">
        <f t="shared" si="31"/>
        <v>1</v>
      </c>
      <c r="Q56" s="140">
        <f t="shared" si="31"/>
        <v>0</v>
      </c>
      <c r="R56" s="140">
        <f t="shared" si="31"/>
        <v>1</v>
      </c>
      <c r="S56" s="140">
        <f t="shared" si="31"/>
        <v>1</v>
      </c>
      <c r="T56" s="140">
        <f t="shared" si="31"/>
        <v>1</v>
      </c>
      <c r="U56" s="140">
        <f t="shared" si="31"/>
        <v>1</v>
      </c>
      <c r="V56" s="56">
        <f t="shared" ref="V56:X56" si="32">INDEX($C$28:$C$47,MATCH(B$49,$I$28:$I$47,0))</f>
        <v>240832</v>
      </c>
      <c r="W56" s="56">
        <f t="shared" si="32"/>
        <v>32626</v>
      </c>
      <c r="X56" s="56">
        <f t="shared" si="32"/>
        <v>478532</v>
      </c>
    </row>
    <row r="57" spans="1:24">
      <c r="A57" s="139" t="s">
        <v>26</v>
      </c>
      <c r="B57" s="140">
        <f t="shared" ref="B57:U57" si="33">IF(B9&lt;INDEX($G$28:$G$47,MATCH(B$49,$B$28:$B$47)),IF(B9=0,0,1),0)</f>
        <v>0</v>
      </c>
      <c r="C57" s="140">
        <f t="shared" si="33"/>
        <v>0</v>
      </c>
      <c r="D57" s="140">
        <f t="shared" si="33"/>
        <v>0</v>
      </c>
      <c r="E57" s="140">
        <f t="shared" si="33"/>
        <v>0</v>
      </c>
      <c r="F57" s="140">
        <f t="shared" si="33"/>
        <v>0</v>
      </c>
      <c r="G57" s="140">
        <f t="shared" si="33"/>
        <v>0</v>
      </c>
      <c r="H57" s="140">
        <f t="shared" si="33"/>
        <v>1</v>
      </c>
      <c r="I57" s="140">
        <f t="shared" si="33"/>
        <v>0</v>
      </c>
      <c r="J57" s="140">
        <f t="shared" si="33"/>
        <v>1</v>
      </c>
      <c r="K57" s="140">
        <f t="shared" si="33"/>
        <v>0</v>
      </c>
      <c r="L57" s="140">
        <f t="shared" si="33"/>
        <v>1</v>
      </c>
      <c r="M57" s="140">
        <f t="shared" si="33"/>
        <v>1</v>
      </c>
      <c r="N57" s="140">
        <f t="shared" si="33"/>
        <v>0</v>
      </c>
      <c r="O57" s="140">
        <f t="shared" si="33"/>
        <v>0</v>
      </c>
      <c r="P57" s="140">
        <f t="shared" si="33"/>
        <v>0</v>
      </c>
      <c r="Q57" s="140">
        <f t="shared" si="33"/>
        <v>0</v>
      </c>
      <c r="R57" s="140">
        <f t="shared" si="33"/>
        <v>1</v>
      </c>
      <c r="S57" s="140">
        <f t="shared" si="33"/>
        <v>1</v>
      </c>
      <c r="T57" s="140">
        <f t="shared" si="33"/>
        <v>0</v>
      </c>
      <c r="U57" s="140">
        <f t="shared" si="33"/>
        <v>1</v>
      </c>
      <c r="V57" s="56">
        <f t="shared" ref="V57:X57" si="34">INDEX($C$28:$C$47,MATCH(B$49,$I$28:$I$47,0))</f>
        <v>240832</v>
      </c>
      <c r="W57" s="56">
        <f t="shared" si="34"/>
        <v>32626</v>
      </c>
      <c r="X57" s="56">
        <f t="shared" si="34"/>
        <v>478532</v>
      </c>
    </row>
    <row r="58" spans="1:24">
      <c r="A58" s="139" t="s">
        <v>27</v>
      </c>
      <c r="B58" s="140">
        <f t="shared" ref="B58:U58" si="35">IF(B10&lt;INDEX($G$28:$G$47,MATCH(B$49,$B$28:$B$47)),IF(B10=0,0,1),0)</f>
        <v>1</v>
      </c>
      <c r="C58" s="140">
        <f t="shared" si="35"/>
        <v>0</v>
      </c>
      <c r="D58" s="140">
        <f t="shared" si="35"/>
        <v>1</v>
      </c>
      <c r="E58" s="140">
        <f t="shared" si="35"/>
        <v>1</v>
      </c>
      <c r="F58" s="140">
        <f t="shared" si="35"/>
        <v>0</v>
      </c>
      <c r="G58" s="140">
        <f t="shared" si="35"/>
        <v>1</v>
      </c>
      <c r="H58" s="140">
        <f t="shared" si="35"/>
        <v>1</v>
      </c>
      <c r="I58" s="140">
        <f t="shared" si="35"/>
        <v>1</v>
      </c>
      <c r="J58" s="140">
        <f t="shared" si="35"/>
        <v>0</v>
      </c>
      <c r="K58" s="140">
        <f t="shared" si="35"/>
        <v>0</v>
      </c>
      <c r="L58" s="140">
        <f t="shared" si="35"/>
        <v>0</v>
      </c>
      <c r="M58" s="140">
        <f t="shared" si="35"/>
        <v>1</v>
      </c>
      <c r="N58" s="140">
        <f t="shared" si="35"/>
        <v>1</v>
      </c>
      <c r="O58" s="140">
        <f t="shared" si="35"/>
        <v>0</v>
      </c>
      <c r="P58" s="140">
        <f t="shared" si="35"/>
        <v>1</v>
      </c>
      <c r="Q58" s="140">
        <f t="shared" si="35"/>
        <v>0</v>
      </c>
      <c r="R58" s="140">
        <f t="shared" si="35"/>
        <v>0</v>
      </c>
      <c r="S58" s="140">
        <f t="shared" si="35"/>
        <v>1</v>
      </c>
      <c r="T58" s="140">
        <f t="shared" si="35"/>
        <v>1</v>
      </c>
      <c r="U58" s="140">
        <f t="shared" si="35"/>
        <v>0</v>
      </c>
      <c r="V58" s="56">
        <f t="shared" ref="V58:X58" si="36">INDEX($C$28:$C$47,MATCH(B$49,$I$28:$I$47,0))</f>
        <v>240832</v>
      </c>
      <c r="W58" s="56">
        <f t="shared" si="36"/>
        <v>32626</v>
      </c>
      <c r="X58" s="56">
        <f t="shared" si="36"/>
        <v>478532</v>
      </c>
    </row>
    <row r="59" spans="1:24">
      <c r="A59" s="139" t="s">
        <v>30</v>
      </c>
      <c r="B59" s="140">
        <f t="shared" ref="B59:U59" si="37">IF(B11&lt;INDEX($G$28:$G$47,MATCH(B$49,$B$28:$B$47)),IF(B11=0,0,1),0)</f>
        <v>0</v>
      </c>
      <c r="C59" s="140">
        <f t="shared" si="37"/>
        <v>1</v>
      </c>
      <c r="D59" s="140">
        <f t="shared" si="37"/>
        <v>0</v>
      </c>
      <c r="E59" s="140">
        <f t="shared" si="37"/>
        <v>0</v>
      </c>
      <c r="F59" s="140">
        <f t="shared" si="37"/>
        <v>0</v>
      </c>
      <c r="G59" s="140">
        <f t="shared" si="37"/>
        <v>0</v>
      </c>
      <c r="H59" s="140">
        <f t="shared" si="37"/>
        <v>1</v>
      </c>
      <c r="I59" s="140">
        <f t="shared" si="37"/>
        <v>0</v>
      </c>
      <c r="J59" s="140">
        <f t="shared" si="37"/>
        <v>0</v>
      </c>
      <c r="K59" s="140">
        <f t="shared" si="37"/>
        <v>0</v>
      </c>
      <c r="L59" s="140">
        <f t="shared" si="37"/>
        <v>1</v>
      </c>
      <c r="M59" s="140">
        <f t="shared" si="37"/>
        <v>0</v>
      </c>
      <c r="N59" s="140">
        <f t="shared" si="37"/>
        <v>0</v>
      </c>
      <c r="O59" s="140">
        <f t="shared" si="37"/>
        <v>1</v>
      </c>
      <c r="P59" s="140">
        <f t="shared" si="37"/>
        <v>1</v>
      </c>
      <c r="Q59" s="140">
        <f t="shared" si="37"/>
        <v>0</v>
      </c>
      <c r="R59" s="140">
        <f t="shared" si="37"/>
        <v>1</v>
      </c>
      <c r="S59" s="140">
        <f t="shared" si="37"/>
        <v>1</v>
      </c>
      <c r="T59" s="140">
        <f t="shared" si="37"/>
        <v>0</v>
      </c>
      <c r="U59" s="140">
        <f t="shared" si="37"/>
        <v>1</v>
      </c>
      <c r="V59" s="56">
        <f t="shared" ref="V59:X59" si="38">INDEX($C$28:$C$47,MATCH(B$49,$I$28:$I$47,0))</f>
        <v>240832</v>
      </c>
      <c r="W59" s="56">
        <f t="shared" si="38"/>
        <v>32626</v>
      </c>
      <c r="X59" s="56">
        <f t="shared" si="38"/>
        <v>478532</v>
      </c>
    </row>
    <row r="60" spans="1:24">
      <c r="A60" s="139" t="s">
        <v>31</v>
      </c>
      <c r="B60" s="140">
        <f t="shared" ref="B60:U60" si="39">IF(B12&lt;INDEX($G$28:$G$47,MATCH(B$49,$B$28:$B$47)),IF(B12=0,0,1),0)</f>
        <v>0</v>
      </c>
      <c r="C60" s="140">
        <f t="shared" si="39"/>
        <v>1</v>
      </c>
      <c r="D60" s="140">
        <f t="shared" si="39"/>
        <v>0</v>
      </c>
      <c r="E60" s="140">
        <f t="shared" si="39"/>
        <v>0</v>
      </c>
      <c r="F60" s="140">
        <f t="shared" si="39"/>
        <v>0</v>
      </c>
      <c r="G60" s="140">
        <f t="shared" si="39"/>
        <v>0</v>
      </c>
      <c r="H60" s="140">
        <f t="shared" si="39"/>
        <v>1</v>
      </c>
      <c r="I60" s="140">
        <f t="shared" si="39"/>
        <v>1</v>
      </c>
      <c r="J60" s="140">
        <f t="shared" si="39"/>
        <v>0</v>
      </c>
      <c r="K60" s="140">
        <f t="shared" si="39"/>
        <v>1</v>
      </c>
      <c r="L60" s="140">
        <f t="shared" si="39"/>
        <v>0</v>
      </c>
      <c r="M60" s="140">
        <f t="shared" si="39"/>
        <v>1</v>
      </c>
      <c r="N60" s="140">
        <f t="shared" si="39"/>
        <v>0</v>
      </c>
      <c r="O60" s="140">
        <f t="shared" si="39"/>
        <v>1</v>
      </c>
      <c r="P60" s="140">
        <f t="shared" si="39"/>
        <v>0</v>
      </c>
      <c r="Q60" s="140">
        <f t="shared" si="39"/>
        <v>0</v>
      </c>
      <c r="R60" s="140">
        <f t="shared" si="39"/>
        <v>1</v>
      </c>
      <c r="S60" s="140">
        <f t="shared" si="39"/>
        <v>1</v>
      </c>
      <c r="T60" s="140">
        <f t="shared" si="39"/>
        <v>0</v>
      </c>
      <c r="U60" s="140">
        <f t="shared" si="39"/>
        <v>1</v>
      </c>
      <c r="V60" s="56">
        <f t="shared" ref="V60:X60" si="40">INDEX($C$28:$C$47,MATCH(B$49,$I$28:$I$47,0))</f>
        <v>240832</v>
      </c>
      <c r="W60" s="56">
        <f t="shared" si="40"/>
        <v>32626</v>
      </c>
      <c r="X60" s="56">
        <f t="shared" si="40"/>
        <v>478532</v>
      </c>
    </row>
    <row r="61" spans="1:24">
      <c r="A61" s="139" t="s">
        <v>32</v>
      </c>
      <c r="B61" s="140">
        <f t="shared" ref="B61:U61" si="41">IF(B13&lt;INDEX($G$28:$G$47,MATCH(B$49,$B$28:$B$47)),IF(B13=0,0,1),0)</f>
        <v>1</v>
      </c>
      <c r="C61" s="140">
        <f t="shared" si="41"/>
        <v>0</v>
      </c>
      <c r="D61" s="140">
        <f t="shared" si="41"/>
        <v>0</v>
      </c>
      <c r="E61" s="140">
        <f t="shared" si="41"/>
        <v>0</v>
      </c>
      <c r="F61" s="140">
        <f t="shared" si="41"/>
        <v>0</v>
      </c>
      <c r="G61" s="140">
        <f t="shared" si="41"/>
        <v>0</v>
      </c>
      <c r="H61" s="140">
        <f t="shared" si="41"/>
        <v>1</v>
      </c>
      <c r="I61" s="140">
        <f t="shared" si="41"/>
        <v>1</v>
      </c>
      <c r="J61" s="140">
        <f t="shared" si="41"/>
        <v>1</v>
      </c>
      <c r="K61" s="140">
        <f t="shared" si="41"/>
        <v>0</v>
      </c>
      <c r="L61" s="140">
        <f t="shared" si="41"/>
        <v>1</v>
      </c>
      <c r="M61" s="140">
        <f t="shared" si="41"/>
        <v>0</v>
      </c>
      <c r="N61" s="140">
        <f t="shared" si="41"/>
        <v>1</v>
      </c>
      <c r="O61" s="140">
        <f t="shared" si="41"/>
        <v>0</v>
      </c>
      <c r="P61" s="140">
        <f t="shared" si="41"/>
        <v>1</v>
      </c>
      <c r="Q61" s="140">
        <f t="shared" si="41"/>
        <v>0</v>
      </c>
      <c r="R61" s="140">
        <f t="shared" si="41"/>
        <v>0</v>
      </c>
      <c r="S61" s="140">
        <f t="shared" si="41"/>
        <v>1</v>
      </c>
      <c r="T61" s="140">
        <f t="shared" si="41"/>
        <v>1</v>
      </c>
      <c r="U61" s="140">
        <f t="shared" si="41"/>
        <v>1</v>
      </c>
      <c r="V61" s="56">
        <f t="shared" ref="V61:X61" si="42">INDEX($C$28:$C$47,MATCH(B$49,$I$28:$I$47,0))</f>
        <v>240832</v>
      </c>
      <c r="W61" s="56">
        <f t="shared" si="42"/>
        <v>32626</v>
      </c>
      <c r="X61" s="56">
        <f t="shared" si="42"/>
        <v>478532</v>
      </c>
    </row>
    <row r="62" spans="1:24">
      <c r="A62" s="139" t="s">
        <v>34</v>
      </c>
      <c r="B62" s="140">
        <f t="shared" ref="B62:U62" si="43">IF(B14&lt;INDEX($G$28:$G$47,MATCH(B$49,$B$28:$B$47)),IF(B14=0,0,1),0)</f>
        <v>1</v>
      </c>
      <c r="C62" s="140">
        <f t="shared" si="43"/>
        <v>0</v>
      </c>
      <c r="D62" s="140">
        <f t="shared" si="43"/>
        <v>1</v>
      </c>
      <c r="E62" s="140">
        <f t="shared" si="43"/>
        <v>1</v>
      </c>
      <c r="F62" s="140">
        <f t="shared" si="43"/>
        <v>1</v>
      </c>
      <c r="G62" s="140">
        <f t="shared" si="43"/>
        <v>1</v>
      </c>
      <c r="H62" s="140">
        <f t="shared" si="43"/>
        <v>0</v>
      </c>
      <c r="I62" s="140">
        <f t="shared" si="43"/>
        <v>0</v>
      </c>
      <c r="J62" s="140">
        <f t="shared" si="43"/>
        <v>1</v>
      </c>
      <c r="K62" s="140">
        <f t="shared" si="43"/>
        <v>0</v>
      </c>
      <c r="L62" s="140">
        <f t="shared" si="43"/>
        <v>0</v>
      </c>
      <c r="M62" s="140">
        <f t="shared" si="43"/>
        <v>1</v>
      </c>
      <c r="N62" s="140">
        <f t="shared" si="43"/>
        <v>0</v>
      </c>
      <c r="O62" s="140">
        <f t="shared" si="43"/>
        <v>0</v>
      </c>
      <c r="P62" s="140">
        <f t="shared" si="43"/>
        <v>0</v>
      </c>
      <c r="Q62" s="140">
        <f t="shared" si="43"/>
        <v>0</v>
      </c>
      <c r="R62" s="140">
        <f t="shared" si="43"/>
        <v>0</v>
      </c>
      <c r="S62" s="140">
        <f t="shared" si="43"/>
        <v>0</v>
      </c>
      <c r="T62" s="140">
        <f t="shared" si="43"/>
        <v>1</v>
      </c>
      <c r="U62" s="140">
        <f t="shared" si="43"/>
        <v>0</v>
      </c>
      <c r="V62" s="56">
        <f t="shared" ref="V62:X62" si="44">INDEX($C$28:$C$47,MATCH(B$49,$I$28:$I$47,0))</f>
        <v>240832</v>
      </c>
      <c r="W62" s="56">
        <f t="shared" si="44"/>
        <v>32626</v>
      </c>
      <c r="X62" s="56">
        <f t="shared" si="44"/>
        <v>478532</v>
      </c>
    </row>
    <row r="63" spans="1:24">
      <c r="A63" s="139" t="s">
        <v>35</v>
      </c>
      <c r="B63" s="140">
        <f t="shared" ref="B63:U63" si="45">IF(B15&lt;INDEX($G$28:$G$47,MATCH(B$49,$B$28:$B$47)),IF(B15=0,0,1),0)</f>
        <v>0</v>
      </c>
      <c r="C63" s="140">
        <f t="shared" si="45"/>
        <v>1</v>
      </c>
      <c r="D63" s="140">
        <f t="shared" si="45"/>
        <v>0</v>
      </c>
      <c r="E63" s="140">
        <f t="shared" si="45"/>
        <v>0</v>
      </c>
      <c r="F63" s="140">
        <f t="shared" si="45"/>
        <v>0</v>
      </c>
      <c r="G63" s="140">
        <f t="shared" si="45"/>
        <v>0</v>
      </c>
      <c r="H63" s="140">
        <f t="shared" si="45"/>
        <v>1</v>
      </c>
      <c r="I63" s="140">
        <f t="shared" si="45"/>
        <v>0</v>
      </c>
      <c r="J63" s="140">
        <f t="shared" si="45"/>
        <v>0</v>
      </c>
      <c r="K63" s="140">
        <f t="shared" si="45"/>
        <v>1</v>
      </c>
      <c r="L63" s="140">
        <f t="shared" si="45"/>
        <v>1</v>
      </c>
      <c r="M63" s="140">
        <f t="shared" si="45"/>
        <v>0</v>
      </c>
      <c r="N63" s="140">
        <f t="shared" si="45"/>
        <v>0</v>
      </c>
      <c r="O63" s="140">
        <f t="shared" si="45"/>
        <v>0</v>
      </c>
      <c r="P63" s="140">
        <f t="shared" si="45"/>
        <v>0</v>
      </c>
      <c r="Q63" s="140">
        <f t="shared" si="45"/>
        <v>0</v>
      </c>
      <c r="R63" s="140">
        <f t="shared" si="45"/>
        <v>1</v>
      </c>
      <c r="S63" s="140">
        <f t="shared" si="45"/>
        <v>1</v>
      </c>
      <c r="T63" s="140">
        <f t="shared" si="45"/>
        <v>0</v>
      </c>
      <c r="U63" s="140">
        <f t="shared" si="45"/>
        <v>1</v>
      </c>
      <c r="V63" s="56">
        <f t="shared" ref="V63:X63" si="46">INDEX($C$28:$C$47,MATCH(B$49,$I$28:$I$47,0))</f>
        <v>240832</v>
      </c>
      <c r="W63" s="56">
        <f t="shared" si="46"/>
        <v>32626</v>
      </c>
      <c r="X63" s="56">
        <f t="shared" si="46"/>
        <v>478532</v>
      </c>
    </row>
    <row r="64" spans="1:24">
      <c r="A64" s="139" t="s">
        <v>36</v>
      </c>
      <c r="B64" s="140">
        <f t="shared" ref="B64:U64" si="47">IF(B16&lt;INDEX($G$28:$G$47,MATCH(B$49,$B$28:$B$47)),IF(B16=0,0,1),0)</f>
        <v>0</v>
      </c>
      <c r="C64" s="140">
        <f t="shared" si="47"/>
        <v>0</v>
      </c>
      <c r="D64" s="140">
        <f t="shared" si="47"/>
        <v>0</v>
      </c>
      <c r="E64" s="140">
        <f t="shared" si="47"/>
        <v>0</v>
      </c>
      <c r="F64" s="140">
        <f t="shared" si="47"/>
        <v>0</v>
      </c>
      <c r="G64" s="140">
        <f t="shared" si="47"/>
        <v>0</v>
      </c>
      <c r="H64" s="140">
        <f t="shared" si="47"/>
        <v>0</v>
      </c>
      <c r="I64" s="140">
        <f t="shared" si="47"/>
        <v>0</v>
      </c>
      <c r="J64" s="140">
        <f t="shared" si="47"/>
        <v>0</v>
      </c>
      <c r="K64" s="140">
        <f t="shared" si="47"/>
        <v>0</v>
      </c>
      <c r="L64" s="140">
        <f t="shared" si="47"/>
        <v>0</v>
      </c>
      <c r="M64" s="140">
        <f t="shared" si="47"/>
        <v>0</v>
      </c>
      <c r="N64" s="140">
        <f t="shared" si="47"/>
        <v>0</v>
      </c>
      <c r="O64" s="140">
        <f t="shared" si="47"/>
        <v>0</v>
      </c>
      <c r="P64" s="140">
        <f t="shared" si="47"/>
        <v>0</v>
      </c>
      <c r="Q64" s="140">
        <f t="shared" si="47"/>
        <v>0</v>
      </c>
      <c r="R64" s="140">
        <f t="shared" si="47"/>
        <v>0</v>
      </c>
      <c r="S64" s="140">
        <f t="shared" si="47"/>
        <v>0</v>
      </c>
      <c r="T64" s="140">
        <f t="shared" si="47"/>
        <v>0</v>
      </c>
      <c r="U64" s="140">
        <f t="shared" si="47"/>
        <v>0</v>
      </c>
      <c r="V64" s="56">
        <f t="shared" ref="V64:X64" si="48">INDEX($C$28:$C$47,MATCH(B$49,$I$28:$I$47,0))</f>
        <v>240832</v>
      </c>
      <c r="W64" s="56">
        <f t="shared" si="48"/>
        <v>32626</v>
      </c>
      <c r="X64" s="56">
        <f t="shared" si="48"/>
        <v>478532</v>
      </c>
    </row>
    <row r="65" spans="1:24">
      <c r="A65" s="139" t="s">
        <v>38</v>
      </c>
      <c r="B65" s="140">
        <f t="shared" ref="B65:U65" si="49">IF(B17&lt;INDEX($G$28:$G$47,MATCH(B$49,$B$28:$B$47)),IF(B17=0,0,1),0)</f>
        <v>0</v>
      </c>
      <c r="C65" s="140">
        <f t="shared" si="49"/>
        <v>0</v>
      </c>
      <c r="D65" s="140">
        <f t="shared" si="49"/>
        <v>0</v>
      </c>
      <c r="E65" s="140">
        <f t="shared" si="49"/>
        <v>0</v>
      </c>
      <c r="F65" s="140">
        <f t="shared" si="49"/>
        <v>1</v>
      </c>
      <c r="G65" s="140">
        <f t="shared" si="49"/>
        <v>0</v>
      </c>
      <c r="H65" s="140">
        <f t="shared" si="49"/>
        <v>0</v>
      </c>
      <c r="I65" s="140">
        <f t="shared" si="49"/>
        <v>0</v>
      </c>
      <c r="J65" s="140">
        <f t="shared" si="49"/>
        <v>0</v>
      </c>
      <c r="K65" s="140">
        <f t="shared" si="49"/>
        <v>0</v>
      </c>
      <c r="L65" s="140">
        <f t="shared" si="49"/>
        <v>0</v>
      </c>
      <c r="M65" s="140">
        <f t="shared" si="49"/>
        <v>0</v>
      </c>
      <c r="N65" s="140">
        <f t="shared" si="49"/>
        <v>0</v>
      </c>
      <c r="O65" s="140">
        <f t="shared" si="49"/>
        <v>0</v>
      </c>
      <c r="P65" s="140">
        <f t="shared" si="49"/>
        <v>0</v>
      </c>
      <c r="Q65" s="140">
        <f t="shared" si="49"/>
        <v>0</v>
      </c>
      <c r="R65" s="140">
        <f t="shared" si="49"/>
        <v>0</v>
      </c>
      <c r="S65" s="140">
        <f t="shared" si="49"/>
        <v>0</v>
      </c>
      <c r="T65" s="140">
        <f t="shared" si="49"/>
        <v>0</v>
      </c>
      <c r="U65" s="140">
        <f t="shared" si="49"/>
        <v>0</v>
      </c>
      <c r="V65" s="56">
        <f t="shared" ref="V65:X65" si="50">INDEX($C$28:$C$47,MATCH(B$49,$I$28:$I$47,0))</f>
        <v>240832</v>
      </c>
      <c r="W65" s="56">
        <f t="shared" si="50"/>
        <v>32626</v>
      </c>
      <c r="X65" s="56">
        <f t="shared" si="50"/>
        <v>478532</v>
      </c>
    </row>
    <row r="66" spans="1:24">
      <c r="A66" s="139" t="s">
        <v>39</v>
      </c>
      <c r="B66" s="140">
        <f t="shared" ref="B66:U66" si="51">IF(B18&lt;INDEX($G$28:$G$47,MATCH(B$49,$B$28:$B$47)),IF(B18=0,0,1),0)</f>
        <v>0</v>
      </c>
      <c r="C66" s="140">
        <f t="shared" si="51"/>
        <v>1</v>
      </c>
      <c r="D66" s="140">
        <f t="shared" si="51"/>
        <v>0</v>
      </c>
      <c r="E66" s="140">
        <f t="shared" si="51"/>
        <v>0</v>
      </c>
      <c r="F66" s="140">
        <f t="shared" si="51"/>
        <v>0</v>
      </c>
      <c r="G66" s="140">
        <f t="shared" si="51"/>
        <v>0</v>
      </c>
      <c r="H66" s="140">
        <f t="shared" si="51"/>
        <v>1</v>
      </c>
      <c r="I66" s="140">
        <f t="shared" si="51"/>
        <v>1</v>
      </c>
      <c r="J66" s="140">
        <f t="shared" si="51"/>
        <v>0</v>
      </c>
      <c r="K66" s="140">
        <f t="shared" si="51"/>
        <v>1</v>
      </c>
      <c r="L66" s="140">
        <f t="shared" si="51"/>
        <v>1</v>
      </c>
      <c r="M66" s="140">
        <f t="shared" si="51"/>
        <v>0</v>
      </c>
      <c r="N66" s="140">
        <f t="shared" si="51"/>
        <v>0</v>
      </c>
      <c r="O66" s="140">
        <f t="shared" si="51"/>
        <v>1</v>
      </c>
      <c r="P66" s="140">
        <f t="shared" si="51"/>
        <v>0</v>
      </c>
      <c r="Q66" s="140">
        <f t="shared" si="51"/>
        <v>0</v>
      </c>
      <c r="R66" s="140">
        <f t="shared" si="51"/>
        <v>0</v>
      </c>
      <c r="S66" s="140">
        <f t="shared" si="51"/>
        <v>1</v>
      </c>
      <c r="T66" s="140">
        <f t="shared" si="51"/>
        <v>0</v>
      </c>
      <c r="U66" s="140">
        <f t="shared" si="51"/>
        <v>1</v>
      </c>
      <c r="V66" s="56">
        <f t="shared" ref="V66:X66" si="52">INDEX($C$28:$C$47,MATCH(B$49,$I$28:$I$47,0))</f>
        <v>240832</v>
      </c>
      <c r="W66" s="56">
        <f t="shared" si="52"/>
        <v>32626</v>
      </c>
      <c r="X66" s="56">
        <f t="shared" si="52"/>
        <v>478532</v>
      </c>
    </row>
    <row r="67" spans="1:24">
      <c r="A67" s="139" t="s">
        <v>41</v>
      </c>
      <c r="B67" s="140">
        <f t="shared" ref="B67:U67" si="53">IF(B19&lt;INDEX($G$28:$G$47,MATCH(B$49,$B$28:$B$47)),IF(B19=0,0,1),0)</f>
        <v>1</v>
      </c>
      <c r="C67" s="140">
        <f t="shared" si="53"/>
        <v>0</v>
      </c>
      <c r="D67" s="140">
        <f t="shared" si="53"/>
        <v>0</v>
      </c>
      <c r="E67" s="140">
        <f t="shared" si="53"/>
        <v>0</v>
      </c>
      <c r="F67" s="140">
        <f t="shared" si="53"/>
        <v>0</v>
      </c>
      <c r="G67" s="140">
        <f t="shared" si="53"/>
        <v>0</v>
      </c>
      <c r="H67" s="140">
        <f t="shared" si="53"/>
        <v>1</v>
      </c>
      <c r="I67" s="140">
        <f t="shared" si="53"/>
        <v>1</v>
      </c>
      <c r="J67" s="140">
        <f t="shared" si="53"/>
        <v>1</v>
      </c>
      <c r="K67" s="140">
        <f t="shared" si="53"/>
        <v>1</v>
      </c>
      <c r="L67" s="140">
        <f t="shared" si="53"/>
        <v>1</v>
      </c>
      <c r="M67" s="140">
        <f t="shared" si="53"/>
        <v>1</v>
      </c>
      <c r="N67" s="140">
        <f t="shared" si="53"/>
        <v>0</v>
      </c>
      <c r="O67" s="140">
        <f t="shared" si="53"/>
        <v>1</v>
      </c>
      <c r="P67" s="140">
        <f t="shared" si="53"/>
        <v>1</v>
      </c>
      <c r="Q67" s="140">
        <f t="shared" si="53"/>
        <v>0</v>
      </c>
      <c r="R67" s="140">
        <f t="shared" si="53"/>
        <v>1</v>
      </c>
      <c r="S67" s="140">
        <f t="shared" si="53"/>
        <v>0</v>
      </c>
      <c r="T67" s="140">
        <f t="shared" si="53"/>
        <v>1</v>
      </c>
      <c r="U67" s="140">
        <f t="shared" si="53"/>
        <v>1</v>
      </c>
      <c r="V67" s="56">
        <f t="shared" ref="V67:X67" si="54">INDEX($C$28:$C$47,MATCH(B$49,$I$28:$I$47,0))</f>
        <v>240832</v>
      </c>
      <c r="W67" s="56">
        <f t="shared" si="54"/>
        <v>32626</v>
      </c>
      <c r="X67" s="56">
        <f t="shared" si="54"/>
        <v>478532</v>
      </c>
    </row>
    <row r="68" spans="1:24">
      <c r="A68" s="139" t="s">
        <v>42</v>
      </c>
      <c r="B68" s="140">
        <f t="shared" ref="B68:U68" si="55">IF(B20&lt;INDEX($G$28:$G$47,MATCH(B$49,$B$28:$B$47)),IF(B20=0,0,1),0)</f>
        <v>1</v>
      </c>
      <c r="C68" s="140">
        <f t="shared" si="55"/>
        <v>0</v>
      </c>
      <c r="D68" s="140">
        <f t="shared" si="55"/>
        <v>0</v>
      </c>
      <c r="E68" s="140">
        <f t="shared" si="55"/>
        <v>0</v>
      </c>
      <c r="F68" s="140">
        <f t="shared" si="55"/>
        <v>0</v>
      </c>
      <c r="G68" s="140">
        <f t="shared" si="55"/>
        <v>1</v>
      </c>
      <c r="H68" s="140">
        <f t="shared" si="55"/>
        <v>1</v>
      </c>
      <c r="I68" s="140">
        <f t="shared" si="55"/>
        <v>0</v>
      </c>
      <c r="J68" s="140">
        <f t="shared" si="55"/>
        <v>1</v>
      </c>
      <c r="K68" s="140">
        <f t="shared" si="55"/>
        <v>0</v>
      </c>
      <c r="L68" s="140">
        <f t="shared" si="55"/>
        <v>0</v>
      </c>
      <c r="M68" s="140">
        <f t="shared" si="55"/>
        <v>1</v>
      </c>
      <c r="N68" s="140">
        <f t="shared" si="55"/>
        <v>1</v>
      </c>
      <c r="O68" s="140">
        <f t="shared" si="55"/>
        <v>0</v>
      </c>
      <c r="P68" s="140">
        <f t="shared" si="55"/>
        <v>1</v>
      </c>
      <c r="Q68" s="140">
        <f t="shared" si="55"/>
        <v>0</v>
      </c>
      <c r="R68" s="140">
        <f t="shared" si="55"/>
        <v>0</v>
      </c>
      <c r="S68" s="140">
        <f t="shared" si="55"/>
        <v>1</v>
      </c>
      <c r="T68" s="140">
        <f t="shared" si="55"/>
        <v>0</v>
      </c>
      <c r="U68" s="140">
        <f t="shared" si="55"/>
        <v>1</v>
      </c>
      <c r="V68" s="56">
        <f t="shared" ref="V68:X68" si="56">INDEX($C$28:$C$47,MATCH(B$49,$I$28:$I$47,0))</f>
        <v>240832</v>
      </c>
      <c r="W68" s="56">
        <f t="shared" si="56"/>
        <v>32626</v>
      </c>
      <c r="X68" s="56">
        <f t="shared" si="56"/>
        <v>478532</v>
      </c>
    </row>
    <row r="69" spans="1:24">
      <c r="A69" s="139" t="s">
        <v>44</v>
      </c>
      <c r="B69" s="140">
        <f t="shared" ref="B69:U69" si="57">IF(B21&lt;INDEX($G$28:$G$47,MATCH(B$49,$B$28:$B$47)),IF(B21=0,0,1),0)</f>
        <v>0</v>
      </c>
      <c r="C69" s="140">
        <f t="shared" si="57"/>
        <v>1</v>
      </c>
      <c r="D69" s="140">
        <f t="shared" si="57"/>
        <v>0</v>
      </c>
      <c r="E69" s="140">
        <f t="shared" si="57"/>
        <v>0</v>
      </c>
      <c r="F69" s="140">
        <f t="shared" si="57"/>
        <v>0</v>
      </c>
      <c r="G69" s="140">
        <f t="shared" si="57"/>
        <v>0</v>
      </c>
      <c r="H69" s="140">
        <f t="shared" si="57"/>
        <v>1</v>
      </c>
      <c r="I69" s="140">
        <f t="shared" si="57"/>
        <v>1</v>
      </c>
      <c r="J69" s="140">
        <f t="shared" si="57"/>
        <v>0</v>
      </c>
      <c r="K69" s="140">
        <f t="shared" si="57"/>
        <v>1</v>
      </c>
      <c r="L69" s="140">
        <f t="shared" si="57"/>
        <v>1</v>
      </c>
      <c r="M69" s="140">
        <f t="shared" si="57"/>
        <v>1</v>
      </c>
      <c r="N69" s="140">
        <f t="shared" si="57"/>
        <v>0</v>
      </c>
      <c r="O69" s="140">
        <f t="shared" si="57"/>
        <v>1</v>
      </c>
      <c r="P69" s="140">
        <f t="shared" si="57"/>
        <v>0</v>
      </c>
      <c r="Q69" s="140">
        <f t="shared" si="57"/>
        <v>0</v>
      </c>
      <c r="R69" s="140">
        <f t="shared" si="57"/>
        <v>1</v>
      </c>
      <c r="S69" s="140">
        <f t="shared" si="57"/>
        <v>1</v>
      </c>
      <c r="T69" s="140">
        <f t="shared" si="57"/>
        <v>1</v>
      </c>
      <c r="U69" s="140">
        <f t="shared" si="57"/>
        <v>0</v>
      </c>
      <c r="V69" s="56">
        <f t="shared" ref="V69:X69" si="58">INDEX($C$28:$C$47,MATCH(B$49,$I$28:$I$47,0))</f>
        <v>240832</v>
      </c>
      <c r="W69" s="56">
        <f t="shared" si="58"/>
        <v>32626</v>
      </c>
      <c r="X69" s="56">
        <f t="shared" si="58"/>
        <v>478532</v>
      </c>
    </row>
    <row r="71" spans="1:24">
      <c r="A71" s="148" t="s">
        <v>366</v>
      </c>
      <c r="B71" s="149"/>
    </row>
    <row r="72" spans="1:24">
      <c r="A72" s="137"/>
      <c r="B72" s="138" t="s">
        <v>14</v>
      </c>
      <c r="C72" s="138" t="s">
        <v>16</v>
      </c>
      <c r="D72" s="138" t="s">
        <v>18</v>
      </c>
      <c r="E72" s="138" t="s">
        <v>19</v>
      </c>
      <c r="F72" s="138" t="s">
        <v>21</v>
      </c>
      <c r="G72" s="138" t="s">
        <v>22</v>
      </c>
      <c r="H72" s="138" t="s">
        <v>24</v>
      </c>
      <c r="I72" s="138" t="s">
        <v>26</v>
      </c>
      <c r="J72" s="138" t="s">
        <v>27</v>
      </c>
      <c r="K72" s="138" t="s">
        <v>30</v>
      </c>
      <c r="L72" s="138" t="s">
        <v>31</v>
      </c>
      <c r="M72" s="138" t="s">
        <v>32</v>
      </c>
      <c r="N72" s="138" t="s">
        <v>34</v>
      </c>
      <c r="O72" s="138" t="s">
        <v>35</v>
      </c>
      <c r="P72" s="138" t="s">
        <v>36</v>
      </c>
      <c r="Q72" s="138" t="s">
        <v>38</v>
      </c>
      <c r="R72" s="138" t="s">
        <v>39</v>
      </c>
      <c r="S72" s="138" t="s">
        <v>41</v>
      </c>
      <c r="T72" s="138" t="s">
        <v>42</v>
      </c>
      <c r="U72" s="138" t="s">
        <v>44</v>
      </c>
    </row>
    <row r="73" spans="1:24">
      <c r="A73" s="139" t="s">
        <v>14</v>
      </c>
      <c r="B73" s="140">
        <f t="shared" ref="B73:U73" si="59">ROUND(IF(B50=1,INDEX($C$28:$C$47,MATCH(B$72,$B$28:$B$47,0))*(0.5*B2/INDEX($K$28:$K$47,MATCH(B$49,$I$28:$I$47,0))+0.5*INDEX($D$28:$D$47,MATCH($A73,$I$28:$I$47,0))/INDEX($M$28:$M$47,MATCH(B$72,$I$28:$I$47,0))),0),0)</f>
        <v>0</v>
      </c>
      <c r="C73" s="140">
        <f t="shared" si="59"/>
        <v>0</v>
      </c>
      <c r="D73" s="140">
        <f t="shared" si="59"/>
        <v>76893</v>
      </c>
      <c r="E73" s="140">
        <f t="shared" si="59"/>
        <v>11277</v>
      </c>
      <c r="F73" s="140">
        <f t="shared" si="59"/>
        <v>0</v>
      </c>
      <c r="G73" s="140">
        <f t="shared" si="59"/>
        <v>130856</v>
      </c>
      <c r="H73" s="140">
        <f t="shared" si="59"/>
        <v>70511</v>
      </c>
      <c r="I73" s="140">
        <f t="shared" si="59"/>
        <v>0</v>
      </c>
      <c r="J73" s="140">
        <f t="shared" si="59"/>
        <v>39505</v>
      </c>
      <c r="K73" s="140">
        <f t="shared" si="59"/>
        <v>0</v>
      </c>
      <c r="L73" s="140">
        <f t="shared" si="59"/>
        <v>0</v>
      </c>
      <c r="M73" s="140">
        <f t="shared" si="59"/>
        <v>20658</v>
      </c>
      <c r="N73" s="140">
        <f t="shared" si="59"/>
        <v>3177</v>
      </c>
      <c r="O73" s="140">
        <f t="shared" si="59"/>
        <v>0</v>
      </c>
      <c r="P73" s="140">
        <f t="shared" si="59"/>
        <v>22123</v>
      </c>
      <c r="Q73" s="140">
        <f t="shared" si="59"/>
        <v>0</v>
      </c>
      <c r="R73" s="140">
        <f t="shared" si="59"/>
        <v>0</v>
      </c>
      <c r="S73" s="140">
        <f t="shared" si="59"/>
        <v>50670</v>
      </c>
      <c r="T73" s="140">
        <f t="shared" si="59"/>
        <v>8857</v>
      </c>
      <c r="U73" s="140">
        <f t="shared" si="59"/>
        <v>0</v>
      </c>
    </row>
    <row r="74" spans="1:24">
      <c r="A74" s="139" t="s">
        <v>16</v>
      </c>
      <c r="B74" s="140">
        <f t="shared" ref="B74:U74" si="60">ROUND(IF(B51=1,INDEX($C$28:$C$47,MATCH(B$72,$B$28:$B$47,0))*(0.5*B3/INDEX($K$28:$K$47,MATCH(B$49,$I$28:$I$47,0))+0.5*INDEX($D$28:$D$47,MATCH($A74,$I$28:$I$47,0))/INDEX($M$28:$M$47,MATCH(B$72,$I$28:$I$47,0))),0),0)</f>
        <v>0</v>
      </c>
      <c r="C74" s="140">
        <f t="shared" si="60"/>
        <v>0</v>
      </c>
      <c r="D74" s="140">
        <f t="shared" si="60"/>
        <v>0</v>
      </c>
      <c r="E74" s="140">
        <f t="shared" si="60"/>
        <v>0</v>
      </c>
      <c r="F74" s="140">
        <f t="shared" si="60"/>
        <v>0</v>
      </c>
      <c r="G74" s="140">
        <f t="shared" si="60"/>
        <v>0</v>
      </c>
      <c r="H74" s="140">
        <f t="shared" si="60"/>
        <v>49073</v>
      </c>
      <c r="I74" s="140">
        <f t="shared" si="60"/>
        <v>0</v>
      </c>
      <c r="J74" s="140">
        <f t="shared" si="60"/>
        <v>0</v>
      </c>
      <c r="K74" s="140">
        <f t="shared" si="60"/>
        <v>12785</v>
      </c>
      <c r="L74" s="140">
        <f t="shared" si="60"/>
        <v>146363</v>
      </c>
      <c r="M74" s="140">
        <f t="shared" si="60"/>
        <v>0</v>
      </c>
      <c r="N74" s="140">
        <f t="shared" si="60"/>
        <v>0</v>
      </c>
      <c r="O74" s="140">
        <f t="shared" si="60"/>
        <v>31138</v>
      </c>
      <c r="P74" s="140">
        <f t="shared" si="60"/>
        <v>0</v>
      </c>
      <c r="Q74" s="140">
        <f t="shared" si="60"/>
        <v>0</v>
      </c>
      <c r="R74" s="140">
        <f t="shared" si="60"/>
        <v>19132</v>
      </c>
      <c r="S74" s="140">
        <f t="shared" si="60"/>
        <v>0</v>
      </c>
      <c r="T74" s="140">
        <f t="shared" si="60"/>
        <v>0</v>
      </c>
      <c r="U74" s="140">
        <f t="shared" si="60"/>
        <v>94756</v>
      </c>
    </row>
    <row r="75" spans="1:24">
      <c r="A75" s="139" t="s">
        <v>18</v>
      </c>
      <c r="B75" s="140">
        <f t="shared" ref="B75:U75" si="61">ROUND(IF(B52=1,INDEX($C$28:$C$47,MATCH(B$72,$B$28:$B$47,0))*(0.5*B4/INDEX($K$28:$K$47,MATCH(B$49,$I$28:$I$47,0))+0.5*INDEX($D$28:$D$47,MATCH($A75,$I$28:$I$47,0))/INDEX($M$28:$M$47,MATCH(B$72,$I$28:$I$47,0))),0),0)</f>
        <v>36736</v>
      </c>
      <c r="C75" s="140">
        <f t="shared" si="61"/>
        <v>0</v>
      </c>
      <c r="D75" s="140">
        <f t="shared" si="61"/>
        <v>0</v>
      </c>
      <c r="E75" s="140">
        <f t="shared" si="61"/>
        <v>10322</v>
      </c>
      <c r="F75" s="140">
        <f t="shared" si="61"/>
        <v>49733</v>
      </c>
      <c r="G75" s="140">
        <f t="shared" si="61"/>
        <v>197750</v>
      </c>
      <c r="H75" s="140">
        <f t="shared" si="61"/>
        <v>0</v>
      </c>
      <c r="I75" s="140">
        <f t="shared" si="61"/>
        <v>0</v>
      </c>
      <c r="J75" s="140">
        <f t="shared" si="61"/>
        <v>110003</v>
      </c>
      <c r="K75" s="140">
        <f t="shared" si="61"/>
        <v>0</v>
      </c>
      <c r="L75" s="140">
        <f t="shared" si="61"/>
        <v>0</v>
      </c>
      <c r="M75" s="140">
        <f t="shared" si="61"/>
        <v>0</v>
      </c>
      <c r="N75" s="140">
        <f t="shared" si="61"/>
        <v>7962</v>
      </c>
      <c r="O75" s="140">
        <f t="shared" si="61"/>
        <v>0</v>
      </c>
      <c r="P75" s="140">
        <f t="shared" si="61"/>
        <v>0</v>
      </c>
      <c r="Q75" s="140">
        <f t="shared" si="61"/>
        <v>255355</v>
      </c>
      <c r="R75" s="140">
        <f t="shared" si="61"/>
        <v>0</v>
      </c>
      <c r="S75" s="140">
        <f t="shared" si="61"/>
        <v>0</v>
      </c>
      <c r="T75" s="140">
        <f t="shared" si="61"/>
        <v>0</v>
      </c>
      <c r="U75" s="140">
        <f t="shared" si="61"/>
        <v>0</v>
      </c>
    </row>
    <row r="76" spans="1:24">
      <c r="A76" s="139" t="s">
        <v>19</v>
      </c>
      <c r="B76" s="140">
        <f t="shared" ref="B76:U76" si="62">ROUND(IF(B53=1,INDEX($C$28:$C$47,MATCH(B$72,$B$28:$B$47,0))*(0.5*B5/INDEX($K$28:$K$47,MATCH(B$49,$I$28:$I$47,0))+0.5*INDEX($D$28:$D$47,MATCH($A76,$I$28:$I$47,0))/INDEX($M$28:$M$47,MATCH(B$72,$I$28:$I$47,0))),0),0)</f>
        <v>19125</v>
      </c>
      <c r="C76" s="140">
        <f t="shared" si="62"/>
        <v>0</v>
      </c>
      <c r="D76" s="140">
        <f t="shared" si="62"/>
        <v>25868</v>
      </c>
      <c r="E76" s="140">
        <f t="shared" si="62"/>
        <v>0</v>
      </c>
      <c r="F76" s="140">
        <f t="shared" si="62"/>
        <v>24436</v>
      </c>
      <c r="G76" s="140">
        <f t="shared" si="62"/>
        <v>46642</v>
      </c>
      <c r="H76" s="140">
        <f t="shared" si="62"/>
        <v>0</v>
      </c>
      <c r="I76" s="140">
        <f t="shared" si="62"/>
        <v>0</v>
      </c>
      <c r="J76" s="140">
        <f t="shared" si="62"/>
        <v>47415</v>
      </c>
      <c r="K76" s="140">
        <f t="shared" si="62"/>
        <v>0</v>
      </c>
      <c r="L76" s="140">
        <f t="shared" si="62"/>
        <v>0</v>
      </c>
      <c r="M76" s="140">
        <f t="shared" si="62"/>
        <v>0</v>
      </c>
      <c r="N76" s="140">
        <f t="shared" si="62"/>
        <v>3406</v>
      </c>
      <c r="O76" s="140">
        <f t="shared" si="62"/>
        <v>0</v>
      </c>
      <c r="P76" s="140">
        <f t="shared" si="62"/>
        <v>0</v>
      </c>
      <c r="Q76" s="140">
        <f t="shared" si="62"/>
        <v>121538</v>
      </c>
      <c r="R76" s="140">
        <f t="shared" si="62"/>
        <v>0</v>
      </c>
      <c r="S76" s="140">
        <f t="shared" si="62"/>
        <v>0</v>
      </c>
      <c r="T76" s="140">
        <f t="shared" si="62"/>
        <v>0</v>
      </c>
      <c r="U76" s="140">
        <f t="shared" si="62"/>
        <v>0</v>
      </c>
    </row>
    <row r="77" spans="1:24">
      <c r="A77" s="139" t="s">
        <v>21</v>
      </c>
      <c r="B77" s="140">
        <f t="shared" ref="B77:U77" si="63">ROUND(IF(B54=1,INDEX($C$28:$C$47,MATCH(B$72,$B$28:$B$47,0))*(0.5*B6/INDEX($K$28:$K$47,MATCH(B$49,$I$28:$I$47,0))+0.5*INDEX($D$28:$D$47,MATCH($A77,$I$28:$I$47,0))/INDEX($M$28:$M$47,MATCH(B$72,$I$28:$I$47,0))),0),0)</f>
        <v>0</v>
      </c>
      <c r="C77" s="140">
        <f t="shared" si="63"/>
        <v>0</v>
      </c>
      <c r="D77" s="140">
        <f t="shared" si="63"/>
        <v>62225</v>
      </c>
      <c r="E77" s="140">
        <f t="shared" si="63"/>
        <v>9857</v>
      </c>
      <c r="F77" s="140">
        <f t="shared" si="63"/>
        <v>0</v>
      </c>
      <c r="G77" s="140">
        <f t="shared" si="63"/>
        <v>137406</v>
      </c>
      <c r="H77" s="140">
        <f t="shared" si="63"/>
        <v>0</v>
      </c>
      <c r="I77" s="140">
        <f t="shared" si="63"/>
        <v>0</v>
      </c>
      <c r="J77" s="140">
        <f t="shared" si="63"/>
        <v>0</v>
      </c>
      <c r="K77" s="140">
        <f t="shared" si="63"/>
        <v>0</v>
      </c>
      <c r="L77" s="140">
        <f t="shared" si="63"/>
        <v>0</v>
      </c>
      <c r="M77" s="140">
        <f t="shared" si="63"/>
        <v>0</v>
      </c>
      <c r="N77" s="140">
        <f t="shared" si="63"/>
        <v>7304</v>
      </c>
      <c r="O77" s="140">
        <f t="shared" si="63"/>
        <v>0</v>
      </c>
      <c r="P77" s="140">
        <f t="shared" si="63"/>
        <v>0</v>
      </c>
      <c r="Q77" s="140">
        <f t="shared" si="63"/>
        <v>141569</v>
      </c>
      <c r="R77" s="140">
        <f t="shared" si="63"/>
        <v>0</v>
      </c>
      <c r="S77" s="140">
        <f t="shared" si="63"/>
        <v>0</v>
      </c>
      <c r="T77" s="140">
        <f t="shared" si="63"/>
        <v>0</v>
      </c>
      <c r="U77" s="140">
        <f t="shared" si="63"/>
        <v>0</v>
      </c>
    </row>
    <row r="78" spans="1:24">
      <c r="A78" s="139" t="s">
        <v>22</v>
      </c>
      <c r="B78" s="140">
        <f t="shared" ref="B78:U78" si="64">ROUND(IF(B55=1,INDEX($C$28:$C$47,MATCH(B$72,$B$28:$B$47,0))*(0.5*B7/INDEX($K$28:$K$47,MATCH(B$49,$I$28:$I$47,0))+0.5*INDEX($D$28:$D$47,MATCH($A78,$I$28:$I$47,0))/INDEX($M$28:$M$47,MATCH(B$72,$I$28:$I$47,0))),0),0)</f>
        <v>38802</v>
      </c>
      <c r="C78" s="140">
        <f t="shared" si="64"/>
        <v>0</v>
      </c>
      <c r="D78" s="140">
        <f t="shared" si="64"/>
        <v>119040</v>
      </c>
      <c r="E78" s="140">
        <f t="shared" si="64"/>
        <v>12695</v>
      </c>
      <c r="F78" s="140">
        <f t="shared" si="64"/>
        <v>64011</v>
      </c>
      <c r="G78" s="140">
        <f t="shared" si="64"/>
        <v>0</v>
      </c>
      <c r="H78" s="140">
        <f t="shared" si="64"/>
        <v>0</v>
      </c>
      <c r="I78" s="140">
        <f t="shared" si="64"/>
        <v>0</v>
      </c>
      <c r="J78" s="140">
        <f t="shared" si="64"/>
        <v>108637</v>
      </c>
      <c r="K78" s="140">
        <f t="shared" si="64"/>
        <v>0</v>
      </c>
      <c r="L78" s="140">
        <f t="shared" si="64"/>
        <v>0</v>
      </c>
      <c r="M78" s="140">
        <f t="shared" si="64"/>
        <v>0</v>
      </c>
      <c r="N78" s="140">
        <f t="shared" si="64"/>
        <v>7577</v>
      </c>
      <c r="O78" s="140">
        <f t="shared" si="64"/>
        <v>0</v>
      </c>
      <c r="P78" s="140">
        <f t="shared" si="64"/>
        <v>46143</v>
      </c>
      <c r="Q78" s="140">
        <f t="shared" si="64"/>
        <v>0</v>
      </c>
      <c r="R78" s="140">
        <f t="shared" si="64"/>
        <v>0</v>
      </c>
      <c r="S78" s="140">
        <f t="shared" si="64"/>
        <v>0</v>
      </c>
      <c r="T78" s="140">
        <f t="shared" si="64"/>
        <v>25073</v>
      </c>
      <c r="U78" s="140">
        <f t="shared" si="64"/>
        <v>0</v>
      </c>
    </row>
    <row r="79" spans="1:24">
      <c r="A79" s="139" t="s">
        <v>24</v>
      </c>
      <c r="B79" s="140">
        <f t="shared" ref="B79:U79" si="65">ROUND(IF(B56=1,INDEX($C$28:$C$47,MATCH(B$72,$B$28:$B$47,0))*(0.5*B8/INDEX($K$28:$K$47,MATCH(B$49,$I$28:$I$47,0))+0.5*INDEX($D$28:$D$47,MATCH($A79,$I$28:$I$47,0))/INDEX($M$28:$M$47,MATCH(B$72,$I$28:$I$47,0))),0),0)</f>
        <v>39976</v>
      </c>
      <c r="C79" s="140">
        <f t="shared" si="65"/>
        <v>6171</v>
      </c>
      <c r="D79" s="140">
        <f t="shared" si="65"/>
        <v>0</v>
      </c>
      <c r="E79" s="140">
        <f t="shared" si="65"/>
        <v>0</v>
      </c>
      <c r="F79" s="140">
        <f t="shared" si="65"/>
        <v>0</v>
      </c>
      <c r="G79" s="140">
        <f t="shared" si="65"/>
        <v>0</v>
      </c>
      <c r="H79" s="140">
        <f t="shared" si="65"/>
        <v>0</v>
      </c>
      <c r="I79" s="140">
        <f t="shared" si="65"/>
        <v>40549</v>
      </c>
      <c r="J79" s="140">
        <f t="shared" si="65"/>
        <v>115465</v>
      </c>
      <c r="K79" s="140">
        <f t="shared" si="65"/>
        <v>34184</v>
      </c>
      <c r="L79" s="140">
        <f t="shared" si="65"/>
        <v>404131</v>
      </c>
      <c r="M79" s="140">
        <f t="shared" si="65"/>
        <v>33540</v>
      </c>
      <c r="N79" s="140">
        <f t="shared" si="65"/>
        <v>0</v>
      </c>
      <c r="O79" s="140">
        <f t="shared" si="65"/>
        <v>170795</v>
      </c>
      <c r="P79" s="140">
        <f t="shared" si="65"/>
        <v>38255</v>
      </c>
      <c r="Q79" s="140">
        <f t="shared" si="65"/>
        <v>0</v>
      </c>
      <c r="R79" s="140">
        <f t="shared" si="65"/>
        <v>29283</v>
      </c>
      <c r="S79" s="140">
        <f t="shared" si="65"/>
        <v>54562</v>
      </c>
      <c r="T79" s="140">
        <f t="shared" si="65"/>
        <v>19571</v>
      </c>
      <c r="U79" s="140">
        <f t="shared" si="65"/>
        <v>129221</v>
      </c>
    </row>
    <row r="80" spans="1:24">
      <c r="A80" s="139" t="s">
        <v>26</v>
      </c>
      <c r="B80" s="140">
        <f t="shared" ref="B80:U80" si="66">ROUND(IF(B57=1,INDEX($C$28:$C$47,MATCH(B$72,$B$28:$B$47,0))*(0.5*B9/INDEX($K$28:$K$47,MATCH(B$49,$I$28:$I$47,0))+0.5*INDEX($D$28:$D$47,MATCH($A80,$I$28:$I$47,0))/INDEX($M$28:$M$47,MATCH(B$72,$I$28:$I$47,0))),0),0)</f>
        <v>0</v>
      </c>
      <c r="C80" s="140">
        <f t="shared" si="66"/>
        <v>0</v>
      </c>
      <c r="D80" s="140">
        <f t="shared" si="66"/>
        <v>0</v>
      </c>
      <c r="E80" s="140">
        <f t="shared" si="66"/>
        <v>0</v>
      </c>
      <c r="F80" s="140">
        <f t="shared" si="66"/>
        <v>0</v>
      </c>
      <c r="G80" s="140">
        <f t="shared" si="66"/>
        <v>0</v>
      </c>
      <c r="H80" s="140">
        <f t="shared" si="66"/>
        <v>52422</v>
      </c>
      <c r="I80" s="140">
        <f t="shared" si="66"/>
        <v>0</v>
      </c>
      <c r="J80" s="140">
        <f t="shared" si="66"/>
        <v>65158</v>
      </c>
      <c r="K80" s="140">
        <f t="shared" si="66"/>
        <v>0</v>
      </c>
      <c r="L80" s="140">
        <f t="shared" si="66"/>
        <v>283568</v>
      </c>
      <c r="M80" s="140">
        <f t="shared" si="66"/>
        <v>30311</v>
      </c>
      <c r="N80" s="140">
        <f t="shared" si="66"/>
        <v>0</v>
      </c>
      <c r="O80" s="140">
        <f t="shared" si="66"/>
        <v>0</v>
      </c>
      <c r="P80" s="140">
        <f t="shared" si="66"/>
        <v>0</v>
      </c>
      <c r="Q80" s="140">
        <f t="shared" si="66"/>
        <v>0</v>
      </c>
      <c r="R80" s="140">
        <f t="shared" si="66"/>
        <v>12158</v>
      </c>
      <c r="S80" s="140">
        <f t="shared" si="66"/>
        <v>53862</v>
      </c>
      <c r="T80" s="140">
        <f t="shared" si="66"/>
        <v>0</v>
      </c>
      <c r="U80" s="140">
        <f t="shared" si="66"/>
        <v>58892</v>
      </c>
    </row>
    <row r="81" spans="1:21">
      <c r="A81" s="139" t="s">
        <v>27</v>
      </c>
      <c r="B81" s="140">
        <f t="shared" ref="B81:U81" si="67">ROUND(IF(B58=1,INDEX($C$28:$C$47,MATCH(B$72,$B$28:$B$47,0))*(0.5*B10/INDEX($K$28:$K$47,MATCH(B$49,$I$28:$I$47,0))+0.5*INDEX($D$28:$D$47,MATCH($A81,$I$28:$I$47,0))/INDEX($M$28:$M$47,MATCH(B$72,$I$28:$I$47,0))),0),0)</f>
        <v>34045</v>
      </c>
      <c r="C81" s="140">
        <f t="shared" si="67"/>
        <v>0</v>
      </c>
      <c r="D81" s="140">
        <f t="shared" si="67"/>
        <v>149495</v>
      </c>
      <c r="E81" s="140">
        <f t="shared" si="67"/>
        <v>18921</v>
      </c>
      <c r="F81" s="140">
        <f t="shared" si="67"/>
        <v>0</v>
      </c>
      <c r="G81" s="140">
        <f t="shared" si="67"/>
        <v>247011</v>
      </c>
      <c r="H81" s="140">
        <f t="shared" si="67"/>
        <v>123772</v>
      </c>
      <c r="I81" s="140">
        <f t="shared" si="67"/>
        <v>53997</v>
      </c>
      <c r="J81" s="140">
        <f t="shared" si="67"/>
        <v>0</v>
      </c>
      <c r="K81" s="140">
        <f t="shared" si="67"/>
        <v>0</v>
      </c>
      <c r="L81" s="140">
        <f t="shared" si="67"/>
        <v>0</v>
      </c>
      <c r="M81" s="140">
        <f t="shared" si="67"/>
        <v>47498</v>
      </c>
      <c r="N81" s="140">
        <f t="shared" si="67"/>
        <v>7384</v>
      </c>
      <c r="O81" s="140">
        <f t="shared" si="67"/>
        <v>0</v>
      </c>
      <c r="P81" s="140">
        <f t="shared" si="67"/>
        <v>44139</v>
      </c>
      <c r="Q81" s="140">
        <f t="shared" si="67"/>
        <v>0</v>
      </c>
      <c r="R81" s="140">
        <f t="shared" si="67"/>
        <v>0</v>
      </c>
      <c r="S81" s="140">
        <f t="shared" si="67"/>
        <v>98246</v>
      </c>
      <c r="T81" s="140">
        <f t="shared" si="67"/>
        <v>21639</v>
      </c>
      <c r="U81" s="140">
        <f t="shared" si="67"/>
        <v>0</v>
      </c>
    </row>
    <row r="82" spans="1:21">
      <c r="A82" s="139" t="s">
        <v>30</v>
      </c>
      <c r="B82" s="140">
        <f t="shared" ref="B82:U82" si="68">ROUND(IF(B59=1,INDEX($C$28:$C$47,MATCH(B$72,$B$28:$B$47,0))*(0.5*B11/INDEX($K$28:$K$47,MATCH(B$49,$I$28:$I$47,0))+0.5*INDEX($D$28:$D$47,MATCH($A82,$I$28:$I$47,0))/INDEX($M$28:$M$47,MATCH(B$72,$I$28:$I$47,0))),0),0)</f>
        <v>0</v>
      </c>
      <c r="C82" s="140">
        <f t="shared" si="68"/>
        <v>3176</v>
      </c>
      <c r="D82" s="140">
        <f t="shared" si="68"/>
        <v>0</v>
      </c>
      <c r="E82" s="140">
        <f t="shared" si="68"/>
        <v>0</v>
      </c>
      <c r="F82" s="140">
        <f t="shared" si="68"/>
        <v>0</v>
      </c>
      <c r="G82" s="140">
        <f t="shared" si="68"/>
        <v>0</v>
      </c>
      <c r="H82" s="140">
        <f t="shared" si="68"/>
        <v>62419</v>
      </c>
      <c r="I82" s="140">
        <f t="shared" si="68"/>
        <v>0</v>
      </c>
      <c r="J82" s="140">
        <f t="shared" si="68"/>
        <v>0</v>
      </c>
      <c r="K82" s="140">
        <f t="shared" si="68"/>
        <v>0</v>
      </c>
      <c r="L82" s="140">
        <f t="shared" si="68"/>
        <v>241023</v>
      </c>
      <c r="M82" s="140">
        <f t="shared" si="68"/>
        <v>0</v>
      </c>
      <c r="N82" s="140">
        <f t="shared" si="68"/>
        <v>0</v>
      </c>
      <c r="O82" s="140">
        <f t="shared" si="68"/>
        <v>65197</v>
      </c>
      <c r="P82" s="140">
        <f t="shared" si="68"/>
        <v>23429</v>
      </c>
      <c r="Q82" s="140">
        <f t="shared" si="68"/>
        <v>0</v>
      </c>
      <c r="R82" s="140">
        <f t="shared" si="68"/>
        <v>26096</v>
      </c>
      <c r="S82" s="140">
        <f t="shared" si="68"/>
        <v>46735</v>
      </c>
      <c r="T82" s="140">
        <f t="shared" si="68"/>
        <v>0</v>
      </c>
      <c r="U82" s="140">
        <f t="shared" si="68"/>
        <v>125183</v>
      </c>
    </row>
    <row r="83" spans="1:21">
      <c r="A83" s="139" t="s">
        <v>31</v>
      </c>
      <c r="B83" s="140">
        <f t="shared" ref="B83:U83" si="69">ROUND(IF(B60=1,INDEX($C$28:$C$47,MATCH(B$72,$B$28:$B$47,0))*(0.5*B12/INDEX($K$28:$K$47,MATCH(B$49,$I$28:$I$47,0))+0.5*INDEX($D$28:$D$47,MATCH($A83,$I$28:$I$47,0))/INDEX($M$28:$M$47,MATCH(B$72,$I$28:$I$47,0))),0),0)</f>
        <v>0</v>
      </c>
      <c r="C83" s="140">
        <f t="shared" si="69"/>
        <v>8335</v>
      </c>
      <c r="D83" s="140">
        <f t="shared" si="69"/>
        <v>0</v>
      </c>
      <c r="E83" s="140">
        <f t="shared" si="69"/>
        <v>0</v>
      </c>
      <c r="F83" s="140">
        <f t="shared" si="69"/>
        <v>0</v>
      </c>
      <c r="G83" s="140">
        <f t="shared" si="69"/>
        <v>0</v>
      </c>
      <c r="H83" s="140">
        <f t="shared" si="69"/>
        <v>148248</v>
      </c>
      <c r="I83" s="140">
        <f t="shared" si="69"/>
        <v>69932</v>
      </c>
      <c r="J83" s="140">
        <f t="shared" si="69"/>
        <v>0</v>
      </c>
      <c r="K83" s="140">
        <f t="shared" si="69"/>
        <v>50052</v>
      </c>
      <c r="L83" s="140">
        <f t="shared" si="69"/>
        <v>0</v>
      </c>
      <c r="M83" s="140">
        <f t="shared" si="69"/>
        <v>69548</v>
      </c>
      <c r="N83" s="140">
        <f t="shared" si="69"/>
        <v>0</v>
      </c>
      <c r="O83" s="140">
        <f t="shared" si="69"/>
        <v>251722</v>
      </c>
      <c r="P83" s="140">
        <f t="shared" si="69"/>
        <v>0</v>
      </c>
      <c r="Q83" s="140">
        <f t="shared" si="69"/>
        <v>0</v>
      </c>
      <c r="R83" s="140">
        <f t="shared" si="69"/>
        <v>47873</v>
      </c>
      <c r="S83" s="140">
        <f t="shared" si="69"/>
        <v>127453</v>
      </c>
      <c r="T83" s="140">
        <f t="shared" si="69"/>
        <v>0</v>
      </c>
      <c r="U83" s="140">
        <f t="shared" si="69"/>
        <v>259168</v>
      </c>
    </row>
    <row r="84" spans="1:21">
      <c r="A84" s="139" t="s">
        <v>32</v>
      </c>
      <c r="B84" s="140">
        <f t="shared" ref="B84:U84" si="70">ROUND(IF(B61=1,INDEX($C$28:$C$47,MATCH(B$72,$B$28:$B$47,0))*(0.5*B13/INDEX($K$28:$K$47,MATCH(B$49,$I$28:$I$47,0))+0.5*INDEX($D$28:$D$47,MATCH($A84,$I$28:$I$47,0))/INDEX($M$28:$M$47,MATCH(B$72,$I$28:$I$47,0))),0),0)</f>
        <v>18796</v>
      </c>
      <c r="C84" s="140">
        <f t="shared" si="70"/>
        <v>0</v>
      </c>
      <c r="D84" s="140">
        <f t="shared" si="70"/>
        <v>0</v>
      </c>
      <c r="E84" s="140">
        <f t="shared" si="70"/>
        <v>0</v>
      </c>
      <c r="F84" s="140">
        <f t="shared" si="70"/>
        <v>0</v>
      </c>
      <c r="G84" s="140">
        <f t="shared" si="70"/>
        <v>0</v>
      </c>
      <c r="H84" s="140">
        <f t="shared" si="70"/>
        <v>47298</v>
      </c>
      <c r="I84" s="140">
        <f t="shared" si="70"/>
        <v>36085</v>
      </c>
      <c r="J84" s="140">
        <f t="shared" si="70"/>
        <v>64801</v>
      </c>
      <c r="K84" s="140">
        <f t="shared" si="70"/>
        <v>0</v>
      </c>
      <c r="L84" s="140">
        <f t="shared" si="70"/>
        <v>337150</v>
      </c>
      <c r="M84" s="140">
        <f t="shared" si="70"/>
        <v>0</v>
      </c>
      <c r="N84" s="140">
        <f t="shared" si="70"/>
        <v>5967</v>
      </c>
      <c r="O84" s="140">
        <f t="shared" si="70"/>
        <v>0</v>
      </c>
      <c r="P84" s="140">
        <f t="shared" si="70"/>
        <v>23633</v>
      </c>
      <c r="Q84" s="140">
        <f t="shared" si="70"/>
        <v>0</v>
      </c>
      <c r="R84" s="140">
        <f t="shared" si="70"/>
        <v>0</v>
      </c>
      <c r="S84" s="140">
        <f t="shared" si="70"/>
        <v>39104</v>
      </c>
      <c r="T84" s="140">
        <f t="shared" si="70"/>
        <v>6500</v>
      </c>
      <c r="U84" s="140">
        <f t="shared" si="70"/>
        <v>97188</v>
      </c>
    </row>
    <row r="85" spans="1:21">
      <c r="A85" s="139" t="s">
        <v>34</v>
      </c>
      <c r="B85" s="140">
        <f t="shared" ref="B85:U85" si="71">ROUND(IF(B62=1,INDEX($C$28:$C$47,MATCH(B$72,$B$28:$B$47,0))*(0.5*B14/INDEX($K$28:$K$47,MATCH(B$49,$I$28:$I$47,0))+0.5*INDEX($D$28:$D$47,MATCH($A85,$I$28:$I$47,0))/INDEX($M$28:$M$47,MATCH(B$72,$I$28:$I$47,0))),0),0)</f>
        <v>7924</v>
      </c>
      <c r="C85" s="140">
        <f t="shared" si="71"/>
        <v>0</v>
      </c>
      <c r="D85" s="140">
        <f t="shared" si="71"/>
        <v>45012</v>
      </c>
      <c r="E85" s="140">
        <f t="shared" si="71"/>
        <v>6217</v>
      </c>
      <c r="F85" s="140">
        <f t="shared" si="71"/>
        <v>35487</v>
      </c>
      <c r="G85" s="140">
        <f t="shared" si="71"/>
        <v>40409</v>
      </c>
      <c r="H85" s="140">
        <f t="shared" si="71"/>
        <v>0</v>
      </c>
      <c r="I85" s="140">
        <f t="shared" si="71"/>
        <v>0</v>
      </c>
      <c r="J85" s="140">
        <f t="shared" si="71"/>
        <v>13176</v>
      </c>
      <c r="K85" s="140">
        <f t="shared" si="71"/>
        <v>0</v>
      </c>
      <c r="L85" s="140">
        <f t="shared" si="71"/>
        <v>0</v>
      </c>
      <c r="M85" s="140">
        <f t="shared" si="71"/>
        <v>21156</v>
      </c>
      <c r="N85" s="140">
        <f t="shared" si="71"/>
        <v>0</v>
      </c>
      <c r="O85" s="140">
        <f t="shared" si="71"/>
        <v>0</v>
      </c>
      <c r="P85" s="140">
        <f t="shared" si="71"/>
        <v>0</v>
      </c>
      <c r="Q85" s="140">
        <f t="shared" si="71"/>
        <v>0</v>
      </c>
      <c r="R85" s="140">
        <f t="shared" si="71"/>
        <v>0</v>
      </c>
      <c r="S85" s="140">
        <f t="shared" si="71"/>
        <v>0</v>
      </c>
      <c r="T85" s="140">
        <f t="shared" si="71"/>
        <v>12611</v>
      </c>
      <c r="U85" s="140">
        <f t="shared" si="71"/>
        <v>0</v>
      </c>
    </row>
    <row r="86" spans="1:21">
      <c r="A86" s="139" t="s">
        <v>35</v>
      </c>
      <c r="B86" s="140">
        <f t="shared" ref="B86:U86" si="72">ROUND(IF(B63=1,INDEX($C$28:$C$47,MATCH(B$72,$B$28:$B$47,0))*(0.5*B15/INDEX($K$28:$K$47,MATCH(B$49,$I$28:$I$47,0))+0.5*INDEX($D$28:$D$47,MATCH($A86,$I$28:$I$47,0))/INDEX($M$28:$M$47,MATCH(B$72,$I$28:$I$47,0))),0),0)</f>
        <v>0</v>
      </c>
      <c r="C86" s="140">
        <f t="shared" si="72"/>
        <v>3729</v>
      </c>
      <c r="D86" s="140">
        <f t="shared" si="72"/>
        <v>0</v>
      </c>
      <c r="E86" s="140">
        <f t="shared" si="72"/>
        <v>0</v>
      </c>
      <c r="F86" s="140">
        <f t="shared" si="72"/>
        <v>0</v>
      </c>
      <c r="G86" s="140">
        <f t="shared" si="72"/>
        <v>0</v>
      </c>
      <c r="H86" s="140">
        <f t="shared" si="72"/>
        <v>93938</v>
      </c>
      <c r="I86" s="140">
        <f t="shared" si="72"/>
        <v>0</v>
      </c>
      <c r="J86" s="140">
        <f t="shared" si="72"/>
        <v>0</v>
      </c>
      <c r="K86" s="140">
        <f t="shared" si="72"/>
        <v>23271</v>
      </c>
      <c r="L86" s="140">
        <f t="shared" si="72"/>
        <v>393697</v>
      </c>
      <c r="M86" s="140">
        <f t="shared" si="72"/>
        <v>0</v>
      </c>
      <c r="N86" s="140">
        <f t="shared" si="72"/>
        <v>0</v>
      </c>
      <c r="O86" s="140">
        <f t="shared" si="72"/>
        <v>0</v>
      </c>
      <c r="P86" s="140">
        <f t="shared" si="72"/>
        <v>0</v>
      </c>
      <c r="Q86" s="140">
        <f t="shared" si="72"/>
        <v>0</v>
      </c>
      <c r="R86" s="140">
        <f t="shared" si="72"/>
        <v>35756</v>
      </c>
      <c r="S86" s="140">
        <f t="shared" si="72"/>
        <v>87241</v>
      </c>
      <c r="T86" s="140">
        <f t="shared" si="72"/>
        <v>0</v>
      </c>
      <c r="U86" s="140">
        <f t="shared" si="72"/>
        <v>180659</v>
      </c>
    </row>
    <row r="87" spans="1:21">
      <c r="A87" s="139" t="s">
        <v>36</v>
      </c>
      <c r="B87" s="140">
        <f t="shared" ref="B87:U87" si="73">ROUND(IF(B64=1,INDEX($C$28:$C$47,MATCH(B$72,$B$28:$B$47,0))*(0.5*B16/INDEX($K$28:$K$47,MATCH(B$49,$I$28:$I$47,0))+0.5*INDEX($D$28:$D$47,MATCH($A87,$I$28:$I$47,0))/INDEX($M$28:$M$47,MATCH(B$72,$I$28:$I$47,0))),0),0)</f>
        <v>0</v>
      </c>
      <c r="C87" s="140">
        <f t="shared" si="73"/>
        <v>0</v>
      </c>
      <c r="D87" s="140">
        <f t="shared" si="73"/>
        <v>0</v>
      </c>
      <c r="E87" s="140">
        <f t="shared" si="73"/>
        <v>0</v>
      </c>
      <c r="F87" s="140">
        <f t="shared" si="73"/>
        <v>0</v>
      </c>
      <c r="G87" s="140">
        <f t="shared" si="73"/>
        <v>0</v>
      </c>
      <c r="H87" s="140">
        <f t="shared" si="73"/>
        <v>0</v>
      </c>
      <c r="I87" s="140">
        <f t="shared" si="73"/>
        <v>0</v>
      </c>
      <c r="J87" s="140">
        <f t="shared" si="73"/>
        <v>0</v>
      </c>
      <c r="K87" s="140">
        <f t="shared" si="73"/>
        <v>0</v>
      </c>
      <c r="L87" s="140">
        <f t="shared" si="73"/>
        <v>0</v>
      </c>
      <c r="M87" s="140">
        <f t="shared" si="73"/>
        <v>0</v>
      </c>
      <c r="N87" s="140">
        <f t="shared" si="73"/>
        <v>0</v>
      </c>
      <c r="O87" s="140">
        <f t="shared" si="73"/>
        <v>0</v>
      </c>
      <c r="P87" s="140">
        <f t="shared" si="73"/>
        <v>0</v>
      </c>
      <c r="Q87" s="140">
        <f t="shared" si="73"/>
        <v>0</v>
      </c>
      <c r="R87" s="140">
        <f t="shared" si="73"/>
        <v>0</v>
      </c>
      <c r="S87" s="140">
        <f t="shared" si="73"/>
        <v>0</v>
      </c>
      <c r="T87" s="140">
        <f t="shared" si="73"/>
        <v>0</v>
      </c>
      <c r="U87" s="140">
        <f t="shared" si="73"/>
        <v>0</v>
      </c>
    </row>
    <row r="88" spans="1:21">
      <c r="A88" s="139" t="s">
        <v>38</v>
      </c>
      <c r="B88" s="140">
        <f t="shared" ref="B88:U88" si="74">ROUND(IF(B65=1,INDEX($C$28:$C$47,MATCH(B$72,$B$28:$B$47,0))*(0.5*B17/INDEX($K$28:$K$47,MATCH(B$49,$I$28:$I$47,0))+0.5*INDEX($D$28:$D$47,MATCH($A88,$I$28:$I$47,0))/INDEX($M$28:$M$47,MATCH(B$72,$I$28:$I$47,0))),0),0)</f>
        <v>0</v>
      </c>
      <c r="C88" s="140">
        <f t="shared" si="74"/>
        <v>0</v>
      </c>
      <c r="D88" s="140">
        <f t="shared" si="74"/>
        <v>0</v>
      </c>
      <c r="E88" s="140">
        <f t="shared" si="74"/>
        <v>0</v>
      </c>
      <c r="F88" s="140">
        <f t="shared" si="74"/>
        <v>70975</v>
      </c>
      <c r="G88" s="140">
        <f t="shared" si="74"/>
        <v>0</v>
      </c>
      <c r="H88" s="140">
        <f t="shared" si="74"/>
        <v>0</v>
      </c>
      <c r="I88" s="140">
        <f t="shared" si="74"/>
        <v>0</v>
      </c>
      <c r="J88" s="140">
        <f t="shared" si="74"/>
        <v>0</v>
      </c>
      <c r="K88" s="140">
        <f t="shared" si="74"/>
        <v>0</v>
      </c>
      <c r="L88" s="140">
        <f t="shared" si="74"/>
        <v>0</v>
      </c>
      <c r="M88" s="140">
        <f t="shared" si="74"/>
        <v>0</v>
      </c>
      <c r="N88" s="140">
        <f t="shared" si="74"/>
        <v>0</v>
      </c>
      <c r="O88" s="140">
        <f t="shared" si="74"/>
        <v>0</v>
      </c>
      <c r="P88" s="140">
        <f t="shared" si="74"/>
        <v>0</v>
      </c>
      <c r="Q88" s="140">
        <f t="shared" si="74"/>
        <v>0</v>
      </c>
      <c r="R88" s="140">
        <f t="shared" si="74"/>
        <v>0</v>
      </c>
      <c r="S88" s="140">
        <f t="shared" si="74"/>
        <v>0</v>
      </c>
      <c r="T88" s="140">
        <f t="shared" si="74"/>
        <v>0</v>
      </c>
      <c r="U88" s="140">
        <f t="shared" si="74"/>
        <v>0</v>
      </c>
    </row>
    <row r="89" spans="1:21">
      <c r="A89" s="139" t="s">
        <v>39</v>
      </c>
      <c r="B89" s="140">
        <f t="shared" ref="B89:U89" si="75">ROUND(IF(B66=1,INDEX($C$28:$C$47,MATCH(B$72,$B$28:$B$47,0))*(0.5*B18/INDEX($K$28:$K$47,MATCH(B$49,$I$28:$I$47,0))+0.5*INDEX($D$28:$D$47,MATCH($A89,$I$28:$I$47,0))/INDEX($M$28:$M$47,MATCH(B$72,$I$28:$I$47,0))),0),0)</f>
        <v>0</v>
      </c>
      <c r="C89" s="140">
        <f t="shared" si="75"/>
        <v>4285</v>
      </c>
      <c r="D89" s="140">
        <f t="shared" si="75"/>
        <v>0</v>
      </c>
      <c r="E89" s="140">
        <f t="shared" si="75"/>
        <v>0</v>
      </c>
      <c r="F89" s="140">
        <f t="shared" si="75"/>
        <v>0</v>
      </c>
      <c r="G89" s="140">
        <f t="shared" si="75"/>
        <v>0</v>
      </c>
      <c r="H89" s="140">
        <f t="shared" si="75"/>
        <v>46350</v>
      </c>
      <c r="I89" s="140">
        <f t="shared" si="75"/>
        <v>15707</v>
      </c>
      <c r="J89" s="140">
        <f t="shared" si="75"/>
        <v>0</v>
      </c>
      <c r="K89" s="140">
        <f t="shared" si="75"/>
        <v>25815</v>
      </c>
      <c r="L89" s="140">
        <f t="shared" si="75"/>
        <v>189958</v>
      </c>
      <c r="M89" s="140">
        <f t="shared" si="75"/>
        <v>0</v>
      </c>
      <c r="N89" s="140">
        <f t="shared" si="75"/>
        <v>0</v>
      </c>
      <c r="O89" s="140">
        <f t="shared" si="75"/>
        <v>124432</v>
      </c>
      <c r="P89" s="140">
        <f t="shared" si="75"/>
        <v>0</v>
      </c>
      <c r="Q89" s="140">
        <f t="shared" si="75"/>
        <v>0</v>
      </c>
      <c r="R89" s="140">
        <f t="shared" si="75"/>
        <v>0</v>
      </c>
      <c r="S89" s="140">
        <f t="shared" si="75"/>
        <v>52492</v>
      </c>
      <c r="T89" s="140">
        <f t="shared" si="75"/>
        <v>0</v>
      </c>
      <c r="U89" s="140">
        <f t="shared" si="75"/>
        <v>63653</v>
      </c>
    </row>
    <row r="90" spans="1:21">
      <c r="A90" s="139" t="s">
        <v>41</v>
      </c>
      <c r="B90" s="140">
        <f t="shared" ref="B90:U90" si="76">ROUND(IF(B67=1,INDEX($C$28:$C$47,MATCH(B$72,$B$28:$B$47,0))*(0.5*B19/INDEX($K$28:$K$47,MATCH(B$49,$I$28:$I$47,0))+0.5*INDEX($D$28:$D$47,MATCH($A90,$I$28:$I$47,0))/INDEX($M$28:$M$47,MATCH(B$72,$I$28:$I$47,0))),0),0)</f>
        <v>33112</v>
      </c>
      <c r="C90" s="140">
        <f t="shared" si="76"/>
        <v>0</v>
      </c>
      <c r="D90" s="140">
        <f t="shared" si="76"/>
        <v>0</v>
      </c>
      <c r="E90" s="140">
        <f t="shared" si="76"/>
        <v>0</v>
      </c>
      <c r="F90" s="140">
        <f t="shared" si="76"/>
        <v>0</v>
      </c>
      <c r="G90" s="140">
        <f t="shared" si="76"/>
        <v>0</v>
      </c>
      <c r="H90" s="140">
        <f t="shared" si="76"/>
        <v>58657</v>
      </c>
      <c r="I90" s="140">
        <f t="shared" si="76"/>
        <v>43464</v>
      </c>
      <c r="J90" s="140">
        <f t="shared" si="76"/>
        <v>101068</v>
      </c>
      <c r="K90" s="140">
        <f t="shared" si="76"/>
        <v>28967</v>
      </c>
      <c r="L90" s="140">
        <f t="shared" si="76"/>
        <v>401361</v>
      </c>
      <c r="M90" s="140">
        <f t="shared" si="76"/>
        <v>30122</v>
      </c>
      <c r="N90" s="140">
        <f t="shared" si="76"/>
        <v>0</v>
      </c>
      <c r="O90" s="140">
        <f t="shared" si="76"/>
        <v>180103</v>
      </c>
      <c r="P90" s="140">
        <f t="shared" si="76"/>
        <v>32246</v>
      </c>
      <c r="Q90" s="140">
        <f t="shared" si="76"/>
        <v>0</v>
      </c>
      <c r="R90" s="140">
        <f t="shared" si="76"/>
        <v>32553</v>
      </c>
      <c r="S90" s="140">
        <f t="shared" si="76"/>
        <v>0</v>
      </c>
      <c r="T90" s="140">
        <f t="shared" si="76"/>
        <v>14889</v>
      </c>
      <c r="U90" s="140">
        <f t="shared" si="76"/>
        <v>134121</v>
      </c>
    </row>
    <row r="91" spans="1:21">
      <c r="A91" s="139" t="s">
        <v>42</v>
      </c>
      <c r="B91" s="140">
        <f t="shared" ref="B91:U91" si="77">ROUND(IF(B68=1,INDEX($C$28:$C$47,MATCH(B$72,$B$28:$B$47,0))*(0.5*B20/INDEX($K$28:$K$47,MATCH(B$49,$I$28:$I$47,0))+0.5*INDEX($D$28:$D$47,MATCH($A91,$I$28:$I$47,0))/INDEX($M$28:$M$47,MATCH(B$72,$I$28:$I$47,0))),0),0)</f>
        <v>12316</v>
      </c>
      <c r="C91" s="140">
        <f t="shared" si="77"/>
        <v>0</v>
      </c>
      <c r="D91" s="140">
        <f t="shared" si="77"/>
        <v>0</v>
      </c>
      <c r="E91" s="140">
        <f t="shared" si="77"/>
        <v>0</v>
      </c>
      <c r="F91" s="140">
        <f t="shared" si="77"/>
        <v>0</v>
      </c>
      <c r="G91" s="140">
        <f t="shared" si="77"/>
        <v>141164</v>
      </c>
      <c r="H91" s="140">
        <f t="shared" si="77"/>
        <v>46310</v>
      </c>
      <c r="I91" s="140">
        <f t="shared" si="77"/>
        <v>0</v>
      </c>
      <c r="J91" s="140">
        <f t="shared" si="77"/>
        <v>41431</v>
      </c>
      <c r="K91" s="140">
        <f t="shared" si="77"/>
        <v>0</v>
      </c>
      <c r="L91" s="140">
        <f t="shared" si="77"/>
        <v>0</v>
      </c>
      <c r="M91" s="140">
        <f t="shared" si="77"/>
        <v>9195</v>
      </c>
      <c r="N91" s="140">
        <f t="shared" si="77"/>
        <v>5550</v>
      </c>
      <c r="O91" s="140">
        <f t="shared" si="77"/>
        <v>0</v>
      </c>
      <c r="P91" s="140">
        <f t="shared" si="77"/>
        <v>17975</v>
      </c>
      <c r="Q91" s="140">
        <f t="shared" si="77"/>
        <v>0</v>
      </c>
      <c r="R91" s="140">
        <f t="shared" si="77"/>
        <v>0</v>
      </c>
      <c r="S91" s="140">
        <f t="shared" si="77"/>
        <v>28822</v>
      </c>
      <c r="T91" s="140">
        <f t="shared" si="77"/>
        <v>0</v>
      </c>
      <c r="U91" s="140">
        <f t="shared" si="77"/>
        <v>94645</v>
      </c>
    </row>
    <row r="92" spans="1:21">
      <c r="A92" s="139" t="s">
        <v>44</v>
      </c>
      <c r="B92" s="140">
        <f t="shared" ref="B92:U92" si="78">ROUND(IF(B69=1,INDEX($C$28:$C$47,MATCH(B$72,$B$28:$B$47,0))*(0.5*B21/INDEX($K$28:$K$47,MATCH(B$49,$I$28:$I$47,0))+0.5*INDEX($D$28:$D$47,MATCH($A92,$I$28:$I$47,0))/INDEX($M$28:$M$47,MATCH(B$72,$I$28:$I$47,0))),0),0)</f>
        <v>0</v>
      </c>
      <c r="C92" s="140">
        <f t="shared" si="78"/>
        <v>6930</v>
      </c>
      <c r="D92" s="140">
        <f t="shared" si="78"/>
        <v>0</v>
      </c>
      <c r="E92" s="140">
        <f t="shared" si="78"/>
        <v>0</v>
      </c>
      <c r="F92" s="140">
        <f t="shared" si="78"/>
        <v>0</v>
      </c>
      <c r="G92" s="140">
        <f t="shared" si="78"/>
        <v>0</v>
      </c>
      <c r="H92" s="140">
        <f t="shared" si="78"/>
        <v>78858</v>
      </c>
      <c r="I92" s="140">
        <f t="shared" si="78"/>
        <v>32916</v>
      </c>
      <c r="J92" s="140">
        <f t="shared" si="78"/>
        <v>0</v>
      </c>
      <c r="K92" s="140">
        <f t="shared" si="78"/>
        <v>40027</v>
      </c>
      <c r="L92" s="140">
        <f t="shared" si="78"/>
        <v>424565</v>
      </c>
      <c r="M92" s="140">
        <f t="shared" si="78"/>
        <v>39668</v>
      </c>
      <c r="N92" s="140">
        <f t="shared" si="78"/>
        <v>0</v>
      </c>
      <c r="O92" s="140">
        <f t="shared" si="78"/>
        <v>199370</v>
      </c>
      <c r="P92" s="140">
        <f t="shared" si="78"/>
        <v>0</v>
      </c>
      <c r="Q92" s="140">
        <f t="shared" si="78"/>
        <v>0</v>
      </c>
      <c r="R92" s="140">
        <f t="shared" si="78"/>
        <v>27473</v>
      </c>
      <c r="S92" s="140">
        <f t="shared" si="78"/>
        <v>74249</v>
      </c>
      <c r="T92" s="140">
        <f t="shared" si="78"/>
        <v>22891</v>
      </c>
      <c r="U92" s="140">
        <f t="shared" si="78"/>
        <v>0</v>
      </c>
    </row>
    <row r="93" spans="1:21">
      <c r="C93" s="141"/>
      <c r="D93" s="141"/>
      <c r="E93" s="141"/>
      <c r="F93" s="141"/>
      <c r="G93" s="141"/>
      <c r="H93" s="141"/>
      <c r="I93" s="141"/>
      <c r="J93" s="141"/>
      <c r="K93" s="141"/>
      <c r="L93" s="141"/>
      <c r="M93" s="141"/>
      <c r="N93" s="141"/>
      <c r="O93" s="141"/>
      <c r="P93" s="141"/>
      <c r="Q93" s="141"/>
      <c r="R93" s="141"/>
      <c r="S93" s="141"/>
      <c r="T93" s="141"/>
      <c r="U93" s="141"/>
    </row>
    <row r="94" spans="1:21">
      <c r="B94" s="150">
        <f t="shared" ref="B94:U94" si="79">SUM(B73:B92)</f>
        <v>240832</v>
      </c>
      <c r="C94" s="150">
        <f t="shared" si="79"/>
        <v>32626</v>
      </c>
      <c r="D94" s="150">
        <f t="shared" si="79"/>
        <v>478533</v>
      </c>
      <c r="E94" s="150">
        <f t="shared" si="79"/>
        <v>69289</v>
      </c>
      <c r="F94" s="150">
        <f t="shared" si="79"/>
        <v>244642</v>
      </c>
      <c r="G94" s="150">
        <f t="shared" si="79"/>
        <v>941238</v>
      </c>
      <c r="H94" s="150">
        <f t="shared" si="79"/>
        <v>877856</v>
      </c>
      <c r="I94" s="150">
        <f t="shared" si="79"/>
        <v>292650</v>
      </c>
      <c r="J94" s="150">
        <f t="shared" si="79"/>
        <v>706659</v>
      </c>
      <c r="K94" s="150">
        <f t="shared" si="79"/>
        <v>215101</v>
      </c>
      <c r="L94" s="150">
        <f t="shared" si="79"/>
        <v>2821816</v>
      </c>
      <c r="M94" s="150">
        <f t="shared" si="79"/>
        <v>301696</v>
      </c>
      <c r="N94" s="150">
        <f t="shared" si="79"/>
        <v>48327</v>
      </c>
      <c r="O94" s="150">
        <f t="shared" si="79"/>
        <v>1022757</v>
      </c>
      <c r="P94" s="150">
        <f t="shared" si="79"/>
        <v>247943</v>
      </c>
      <c r="Q94" s="150">
        <f t="shared" si="79"/>
        <v>518462</v>
      </c>
      <c r="R94" s="150">
        <f t="shared" si="79"/>
        <v>230324</v>
      </c>
      <c r="S94" s="150">
        <f t="shared" si="79"/>
        <v>713436</v>
      </c>
      <c r="T94" s="150">
        <f t="shared" si="79"/>
        <v>132031</v>
      </c>
      <c r="U94" s="150">
        <f t="shared" si="79"/>
        <v>1237486</v>
      </c>
    </row>
    <row r="95" spans="1:21">
      <c r="B95" s="56">
        <f t="shared" ref="B95:U95" si="80">INDEX($M$28:$M$47,B96,1)</f>
        <v>27174717</v>
      </c>
      <c r="C95" s="56">
        <f t="shared" si="80"/>
        <v>26405227</v>
      </c>
      <c r="D95" s="56">
        <f t="shared" si="80"/>
        <v>15807971</v>
      </c>
      <c r="E95" s="56">
        <f t="shared" si="80"/>
        <v>19274155</v>
      </c>
      <c r="F95" s="56">
        <f t="shared" si="80"/>
        <v>15699122</v>
      </c>
      <c r="G95" s="56">
        <f t="shared" si="80"/>
        <v>14917347</v>
      </c>
      <c r="H95" s="56">
        <f t="shared" si="80"/>
        <v>36614225</v>
      </c>
      <c r="I95" s="56">
        <f t="shared" si="80"/>
        <v>31632175</v>
      </c>
      <c r="J95" s="56">
        <f t="shared" si="80"/>
        <v>23822435</v>
      </c>
      <c r="K95" s="56">
        <f t="shared" si="80"/>
        <v>28709894</v>
      </c>
      <c r="L95" s="56">
        <f t="shared" si="80"/>
        <v>22940451</v>
      </c>
      <c r="M95" s="56">
        <f t="shared" si="80"/>
        <v>32749060</v>
      </c>
      <c r="N95" s="56">
        <f t="shared" si="80"/>
        <v>21938693</v>
      </c>
      <c r="O95" s="56">
        <f t="shared" si="80"/>
        <v>25904128</v>
      </c>
      <c r="P95" s="56">
        <f t="shared" si="80"/>
        <v>25139398</v>
      </c>
      <c r="Q95" s="56">
        <f t="shared" si="80"/>
        <v>6539053</v>
      </c>
      <c r="R95" s="56">
        <f t="shared" si="80"/>
        <v>30403478</v>
      </c>
      <c r="S95" s="56">
        <f t="shared" si="80"/>
        <v>37218395</v>
      </c>
      <c r="T95" s="56">
        <f t="shared" si="80"/>
        <v>27918214</v>
      </c>
      <c r="U95" s="56">
        <f t="shared" si="80"/>
        <v>28977186</v>
      </c>
    </row>
    <row r="96" spans="1:21">
      <c r="B96" s="55">
        <v>1</v>
      </c>
      <c r="C96" s="55">
        <v>2</v>
      </c>
      <c r="D96" s="55">
        <v>3</v>
      </c>
      <c r="E96" s="55">
        <v>4</v>
      </c>
      <c r="F96" s="55">
        <v>5</v>
      </c>
      <c r="G96" s="55">
        <v>6</v>
      </c>
      <c r="H96" s="55">
        <v>7</v>
      </c>
      <c r="I96" s="55">
        <v>8</v>
      </c>
      <c r="J96" s="55">
        <v>9</v>
      </c>
      <c r="K96" s="55">
        <v>10</v>
      </c>
      <c r="L96" s="55">
        <v>11</v>
      </c>
      <c r="M96" s="55">
        <v>12</v>
      </c>
      <c r="N96" s="55">
        <v>13</v>
      </c>
      <c r="O96" s="55">
        <v>14</v>
      </c>
      <c r="P96" s="55">
        <v>15</v>
      </c>
      <c r="Q96" s="55">
        <v>16</v>
      </c>
      <c r="R96" s="55">
        <v>17</v>
      </c>
      <c r="S96" s="55">
        <v>18</v>
      </c>
      <c r="T96" s="55">
        <v>19</v>
      </c>
      <c r="U96" s="55">
        <v>20</v>
      </c>
    </row>
    <row r="98" spans="1:21">
      <c r="B98" s="151">
        <f>B94-C28</f>
        <v>0</v>
      </c>
      <c r="C98" s="151">
        <f t="shared" ref="C98:U98" si="81">C94-INDEX($C$28:$C$47,C96)</f>
        <v>0</v>
      </c>
      <c r="D98" s="151">
        <f t="shared" si="81"/>
        <v>1</v>
      </c>
      <c r="E98" s="151">
        <f t="shared" si="81"/>
        <v>0</v>
      </c>
      <c r="F98" s="151">
        <f t="shared" si="81"/>
        <v>0</v>
      </c>
      <c r="G98" s="151">
        <f t="shared" si="81"/>
        <v>-1</v>
      </c>
      <c r="H98" s="151">
        <f t="shared" si="81"/>
        <v>1</v>
      </c>
      <c r="I98" s="151">
        <f t="shared" si="81"/>
        <v>0</v>
      </c>
      <c r="J98" s="151">
        <f t="shared" si="81"/>
        <v>-1</v>
      </c>
      <c r="K98" s="151">
        <f t="shared" si="81"/>
        <v>-2</v>
      </c>
      <c r="L98" s="151">
        <f t="shared" si="81"/>
        <v>-1</v>
      </c>
      <c r="M98" s="151">
        <f t="shared" si="81"/>
        <v>0</v>
      </c>
      <c r="N98" s="151">
        <f t="shared" si="81"/>
        <v>1</v>
      </c>
      <c r="O98" s="151">
        <f t="shared" si="81"/>
        <v>1</v>
      </c>
      <c r="P98" s="151">
        <f t="shared" si="81"/>
        <v>1</v>
      </c>
      <c r="Q98" s="151">
        <f t="shared" si="81"/>
        <v>0</v>
      </c>
      <c r="R98" s="151">
        <f t="shared" si="81"/>
        <v>0</v>
      </c>
      <c r="S98" s="151">
        <f t="shared" si="81"/>
        <v>-1</v>
      </c>
      <c r="T98" s="151">
        <f t="shared" si="81"/>
        <v>-1</v>
      </c>
      <c r="U98" s="151">
        <f t="shared" si="81"/>
        <v>1</v>
      </c>
    </row>
    <row r="101" spans="1:21">
      <c r="A101" s="152" t="s">
        <v>367</v>
      </c>
      <c r="B101" s="153"/>
      <c r="C101" s="153"/>
    </row>
    <row r="102" spans="1:21">
      <c r="B102" s="154" t="s">
        <v>14</v>
      </c>
      <c r="C102" s="154" t="s">
        <v>16</v>
      </c>
      <c r="D102" s="154" t="s">
        <v>18</v>
      </c>
      <c r="E102" s="154" t="s">
        <v>19</v>
      </c>
      <c r="F102" s="154" t="s">
        <v>21</v>
      </c>
      <c r="G102" s="154" t="s">
        <v>22</v>
      </c>
      <c r="H102" s="154" t="s">
        <v>24</v>
      </c>
      <c r="I102" s="154" t="s">
        <v>26</v>
      </c>
      <c r="J102" s="154" t="s">
        <v>27</v>
      </c>
      <c r="K102" s="154" t="s">
        <v>30</v>
      </c>
      <c r="L102" s="154" t="s">
        <v>31</v>
      </c>
      <c r="M102" s="154" t="s">
        <v>32</v>
      </c>
      <c r="N102" s="154" t="s">
        <v>34</v>
      </c>
      <c r="O102" s="154" t="s">
        <v>35</v>
      </c>
      <c r="P102" s="154" t="s">
        <v>36</v>
      </c>
      <c r="Q102" s="154" t="s">
        <v>38</v>
      </c>
      <c r="R102" s="154" t="s">
        <v>39</v>
      </c>
      <c r="S102" s="154" t="s">
        <v>41</v>
      </c>
      <c r="T102" s="154" t="s">
        <v>42</v>
      </c>
      <c r="U102" s="154" t="s">
        <v>44</v>
      </c>
    </row>
    <row r="103" spans="1:21">
      <c r="A103" s="139" t="s">
        <v>14</v>
      </c>
      <c r="B103" s="140">
        <f t="shared" ref="B103:U103" si="82">B73/B$94</f>
        <v>0</v>
      </c>
      <c r="C103" s="140">
        <f t="shared" si="82"/>
        <v>0</v>
      </c>
      <c r="D103" s="140">
        <f t="shared" si="82"/>
        <v>0.16068484305157638</v>
      </c>
      <c r="E103" s="140">
        <f t="shared" si="82"/>
        <v>0.16275310655370984</v>
      </c>
      <c r="F103" s="140">
        <f t="shared" si="82"/>
        <v>0</v>
      </c>
      <c r="G103" s="140">
        <f t="shared" si="82"/>
        <v>0.1390254112137419</v>
      </c>
      <c r="H103" s="140">
        <f t="shared" si="82"/>
        <v>8.0321829548354179E-2</v>
      </c>
      <c r="I103" s="140">
        <f t="shared" si="82"/>
        <v>0</v>
      </c>
      <c r="J103" s="140">
        <f t="shared" si="82"/>
        <v>5.5903908391458965E-2</v>
      </c>
      <c r="K103" s="140">
        <f t="shared" si="82"/>
        <v>0</v>
      </c>
      <c r="L103" s="140">
        <f t="shared" si="82"/>
        <v>0</v>
      </c>
      <c r="M103" s="140">
        <f t="shared" si="82"/>
        <v>6.8472899872719553E-2</v>
      </c>
      <c r="N103" s="140">
        <f t="shared" si="82"/>
        <v>6.5739648643615367E-2</v>
      </c>
      <c r="O103" s="140">
        <f t="shared" si="82"/>
        <v>0</v>
      </c>
      <c r="P103" s="140">
        <f t="shared" si="82"/>
        <v>8.9226152785115934E-2</v>
      </c>
      <c r="Q103" s="140">
        <f t="shared" si="82"/>
        <v>0</v>
      </c>
      <c r="R103" s="140">
        <f t="shared" si="82"/>
        <v>0</v>
      </c>
      <c r="S103" s="140">
        <f t="shared" si="82"/>
        <v>7.1022488352143712E-2</v>
      </c>
      <c r="T103" s="140">
        <f t="shared" si="82"/>
        <v>6.708273057085079E-2</v>
      </c>
      <c r="U103" s="140">
        <f t="shared" si="82"/>
        <v>0</v>
      </c>
    </row>
    <row r="104" spans="1:21">
      <c r="A104" s="139" t="s">
        <v>16</v>
      </c>
      <c r="B104" s="140">
        <f t="shared" ref="B104:U104" si="83">B74/B$94</f>
        <v>0</v>
      </c>
      <c r="C104" s="140">
        <f t="shared" si="83"/>
        <v>0</v>
      </c>
      <c r="D104" s="140">
        <f t="shared" si="83"/>
        <v>0</v>
      </c>
      <c r="E104" s="140">
        <f t="shared" si="83"/>
        <v>0</v>
      </c>
      <c r="F104" s="140">
        <f t="shared" si="83"/>
        <v>0</v>
      </c>
      <c r="G104" s="140">
        <f t="shared" si="83"/>
        <v>0</v>
      </c>
      <c r="H104" s="140">
        <f t="shared" si="83"/>
        <v>5.5900967812488607E-2</v>
      </c>
      <c r="I104" s="140">
        <f t="shared" si="83"/>
        <v>0</v>
      </c>
      <c r="J104" s="140">
        <f t="shared" si="83"/>
        <v>0</v>
      </c>
      <c r="K104" s="140">
        <f t="shared" si="83"/>
        <v>5.9437194620201673E-2</v>
      </c>
      <c r="L104" s="140">
        <f t="shared" si="83"/>
        <v>5.1868371289977802E-2</v>
      </c>
      <c r="M104" s="140">
        <f t="shared" si="83"/>
        <v>0</v>
      </c>
      <c r="N104" s="140">
        <f t="shared" si="83"/>
        <v>0</v>
      </c>
      <c r="O104" s="140">
        <f t="shared" si="83"/>
        <v>3.0445159505141494E-2</v>
      </c>
      <c r="P104" s="140">
        <f t="shared" si="83"/>
        <v>0</v>
      </c>
      <c r="Q104" s="140">
        <f t="shared" si="83"/>
        <v>0</v>
      </c>
      <c r="R104" s="140">
        <f t="shared" si="83"/>
        <v>8.3065594553759059E-2</v>
      </c>
      <c r="S104" s="140">
        <f t="shared" si="83"/>
        <v>0</v>
      </c>
      <c r="T104" s="140">
        <f t="shared" si="83"/>
        <v>0</v>
      </c>
      <c r="U104" s="140">
        <f t="shared" si="83"/>
        <v>7.6571371312483538E-2</v>
      </c>
    </row>
    <row r="105" spans="1:21">
      <c r="A105" s="139" t="s">
        <v>18</v>
      </c>
      <c r="B105" s="140">
        <f t="shared" ref="B105:U105" si="84">B75/B$94</f>
        <v>0.15253786872176456</v>
      </c>
      <c r="C105" s="140">
        <f t="shared" si="84"/>
        <v>0</v>
      </c>
      <c r="D105" s="140">
        <f t="shared" si="84"/>
        <v>0</v>
      </c>
      <c r="E105" s="140">
        <f t="shared" si="84"/>
        <v>0.14897025501883415</v>
      </c>
      <c r="F105" s="140">
        <f t="shared" si="84"/>
        <v>0.20328888743551801</v>
      </c>
      <c r="G105" s="140">
        <f t="shared" si="84"/>
        <v>0.21009563999753517</v>
      </c>
      <c r="H105" s="140">
        <f t="shared" si="84"/>
        <v>0</v>
      </c>
      <c r="I105" s="140">
        <f t="shared" si="84"/>
        <v>0</v>
      </c>
      <c r="J105" s="140">
        <f t="shared" si="84"/>
        <v>0.15566631147413393</v>
      </c>
      <c r="K105" s="140">
        <f t="shared" si="84"/>
        <v>0</v>
      </c>
      <c r="L105" s="140">
        <f t="shared" si="84"/>
        <v>0</v>
      </c>
      <c r="M105" s="140">
        <f t="shared" si="84"/>
        <v>0</v>
      </c>
      <c r="N105" s="140">
        <f t="shared" si="84"/>
        <v>0.16475262275746477</v>
      </c>
      <c r="O105" s="140">
        <f t="shared" si="84"/>
        <v>0</v>
      </c>
      <c r="P105" s="140">
        <f t="shared" si="84"/>
        <v>0</v>
      </c>
      <c r="Q105" s="140">
        <f t="shared" si="84"/>
        <v>0.49252404226346386</v>
      </c>
      <c r="R105" s="140">
        <f t="shared" si="84"/>
        <v>0</v>
      </c>
      <c r="S105" s="140">
        <f t="shared" si="84"/>
        <v>0</v>
      </c>
      <c r="T105" s="140">
        <f t="shared" si="84"/>
        <v>0</v>
      </c>
      <c r="U105" s="140">
        <f t="shared" si="84"/>
        <v>0</v>
      </c>
    </row>
    <row r="106" spans="1:21">
      <c r="A106" s="139" t="s">
        <v>19</v>
      </c>
      <c r="B106" s="140">
        <f t="shared" ref="B106:U106" si="85">B76/B$94</f>
        <v>7.9412204358224825E-2</v>
      </c>
      <c r="C106" s="140">
        <f t="shared" si="85"/>
        <v>0</v>
      </c>
      <c r="D106" s="140">
        <f t="shared" si="85"/>
        <v>5.4056878000054334E-2</v>
      </c>
      <c r="E106" s="140">
        <f t="shared" si="85"/>
        <v>0</v>
      </c>
      <c r="F106" s="140">
        <f t="shared" si="85"/>
        <v>9.988472952313994E-2</v>
      </c>
      <c r="G106" s="140">
        <f t="shared" si="85"/>
        <v>4.9553885414741011E-2</v>
      </c>
      <c r="H106" s="140">
        <f t="shared" si="85"/>
        <v>0</v>
      </c>
      <c r="I106" s="140">
        <f t="shared" si="85"/>
        <v>0</v>
      </c>
      <c r="J106" s="140">
        <f t="shared" si="85"/>
        <v>6.7097426056980811E-2</v>
      </c>
      <c r="K106" s="140">
        <f t="shared" si="85"/>
        <v>0</v>
      </c>
      <c r="L106" s="140">
        <f t="shared" si="85"/>
        <v>0</v>
      </c>
      <c r="M106" s="140">
        <f t="shared" si="85"/>
        <v>0</v>
      </c>
      <c r="N106" s="140">
        <f t="shared" si="85"/>
        <v>7.0478200591801682E-2</v>
      </c>
      <c r="O106" s="140">
        <f t="shared" si="85"/>
        <v>0</v>
      </c>
      <c r="P106" s="140">
        <f t="shared" si="85"/>
        <v>0</v>
      </c>
      <c r="Q106" s="140">
        <f t="shared" si="85"/>
        <v>0.23442026609471861</v>
      </c>
      <c r="R106" s="140">
        <f t="shared" si="85"/>
        <v>0</v>
      </c>
      <c r="S106" s="140">
        <f t="shared" si="85"/>
        <v>0</v>
      </c>
      <c r="T106" s="140">
        <f t="shared" si="85"/>
        <v>0</v>
      </c>
      <c r="U106" s="140">
        <f t="shared" si="85"/>
        <v>0</v>
      </c>
    </row>
    <row r="107" spans="1:21">
      <c r="A107" s="139" t="s">
        <v>21</v>
      </c>
      <c r="B107" s="140">
        <f t="shared" ref="B107:U107" si="86">B77/B$94</f>
        <v>0</v>
      </c>
      <c r="C107" s="140">
        <f t="shared" si="86"/>
        <v>0</v>
      </c>
      <c r="D107" s="140">
        <f t="shared" si="86"/>
        <v>0.13003282950183165</v>
      </c>
      <c r="E107" s="140">
        <f t="shared" si="86"/>
        <v>0.14225923306729785</v>
      </c>
      <c r="F107" s="140">
        <f t="shared" si="86"/>
        <v>0</v>
      </c>
      <c r="G107" s="140">
        <f t="shared" si="86"/>
        <v>0.14598433127434293</v>
      </c>
      <c r="H107" s="140">
        <f t="shared" si="86"/>
        <v>0</v>
      </c>
      <c r="I107" s="140">
        <f t="shared" si="86"/>
        <v>0</v>
      </c>
      <c r="J107" s="140">
        <f t="shared" si="86"/>
        <v>0</v>
      </c>
      <c r="K107" s="140">
        <f t="shared" si="86"/>
        <v>0</v>
      </c>
      <c r="L107" s="140">
        <f t="shared" si="86"/>
        <v>0</v>
      </c>
      <c r="M107" s="140">
        <f t="shared" si="86"/>
        <v>0</v>
      </c>
      <c r="N107" s="140">
        <f t="shared" si="86"/>
        <v>0.15113704554389887</v>
      </c>
      <c r="O107" s="140">
        <f t="shared" si="86"/>
        <v>0</v>
      </c>
      <c r="P107" s="140">
        <f t="shared" si="86"/>
        <v>0</v>
      </c>
      <c r="Q107" s="140">
        <f t="shared" si="86"/>
        <v>0.27305569164181753</v>
      </c>
      <c r="R107" s="140">
        <f t="shared" si="86"/>
        <v>0</v>
      </c>
      <c r="S107" s="140">
        <f t="shared" si="86"/>
        <v>0</v>
      </c>
      <c r="T107" s="140">
        <f t="shared" si="86"/>
        <v>0</v>
      </c>
      <c r="U107" s="140">
        <f t="shared" si="86"/>
        <v>0</v>
      </c>
    </row>
    <row r="108" spans="1:21">
      <c r="A108" s="139" t="s">
        <v>22</v>
      </c>
      <c r="B108" s="140">
        <f t="shared" ref="B108:U108" si="87">B78/B$94</f>
        <v>0.16111646292851448</v>
      </c>
      <c r="C108" s="140">
        <f t="shared" si="87"/>
        <v>0</v>
      </c>
      <c r="D108" s="140">
        <f t="shared" si="87"/>
        <v>0.24876027358614766</v>
      </c>
      <c r="E108" s="140">
        <f t="shared" si="87"/>
        <v>0.18321811542957755</v>
      </c>
      <c r="F108" s="140">
        <f t="shared" si="87"/>
        <v>0.26165171965566009</v>
      </c>
      <c r="G108" s="140">
        <f t="shared" si="87"/>
        <v>0</v>
      </c>
      <c r="H108" s="140">
        <f t="shared" si="87"/>
        <v>0</v>
      </c>
      <c r="I108" s="140">
        <f t="shared" si="87"/>
        <v>0</v>
      </c>
      <c r="J108" s="140">
        <f t="shared" si="87"/>
        <v>0.15373327163455075</v>
      </c>
      <c r="K108" s="140">
        <f t="shared" si="87"/>
        <v>0</v>
      </c>
      <c r="L108" s="140">
        <f t="shared" si="87"/>
        <v>0</v>
      </c>
      <c r="M108" s="140">
        <f t="shared" si="87"/>
        <v>0</v>
      </c>
      <c r="N108" s="140">
        <f t="shared" si="87"/>
        <v>0.1567860616218677</v>
      </c>
      <c r="O108" s="140">
        <f t="shared" si="87"/>
        <v>0</v>
      </c>
      <c r="P108" s="140">
        <f t="shared" si="87"/>
        <v>0.18610325760356211</v>
      </c>
      <c r="Q108" s="140">
        <f t="shared" si="87"/>
        <v>0</v>
      </c>
      <c r="R108" s="140">
        <f t="shared" si="87"/>
        <v>0</v>
      </c>
      <c r="S108" s="140">
        <f t="shared" si="87"/>
        <v>0</v>
      </c>
      <c r="T108" s="140">
        <f t="shared" si="87"/>
        <v>0.18990237141277427</v>
      </c>
      <c r="U108" s="140">
        <f t="shared" si="87"/>
        <v>0</v>
      </c>
    </row>
    <row r="109" spans="1:21">
      <c r="A109" s="139" t="s">
        <v>24</v>
      </c>
      <c r="B109" s="140">
        <f t="shared" ref="B109:U109" si="88">B79/B$94</f>
        <v>0.16599123040127559</v>
      </c>
      <c r="C109" s="140">
        <f t="shared" si="88"/>
        <v>0.18914362778152394</v>
      </c>
      <c r="D109" s="140">
        <f t="shared" si="88"/>
        <v>0</v>
      </c>
      <c r="E109" s="140">
        <f t="shared" si="88"/>
        <v>0</v>
      </c>
      <c r="F109" s="140">
        <f t="shared" si="88"/>
        <v>0</v>
      </c>
      <c r="G109" s="140">
        <f t="shared" si="88"/>
        <v>0</v>
      </c>
      <c r="H109" s="140">
        <f t="shared" si="88"/>
        <v>0</v>
      </c>
      <c r="I109" s="140">
        <f t="shared" si="88"/>
        <v>0.1385580044421664</v>
      </c>
      <c r="J109" s="140">
        <f t="shared" si="88"/>
        <v>0.16339564061308212</v>
      </c>
      <c r="K109" s="140">
        <f t="shared" si="88"/>
        <v>0.15892069306976722</v>
      </c>
      <c r="L109" s="140">
        <f t="shared" si="88"/>
        <v>0.14321663779636942</v>
      </c>
      <c r="M109" s="140">
        <f t="shared" si="88"/>
        <v>0.11117151039456936</v>
      </c>
      <c r="N109" s="140">
        <f t="shared" si="88"/>
        <v>0</v>
      </c>
      <c r="O109" s="140">
        <f t="shared" si="88"/>
        <v>0.16699470157622973</v>
      </c>
      <c r="P109" s="140">
        <f t="shared" si="88"/>
        <v>0.1542894939562722</v>
      </c>
      <c r="Q109" s="140">
        <f t="shared" si="88"/>
        <v>0</v>
      </c>
      <c r="R109" s="140">
        <f t="shared" si="88"/>
        <v>0.12713829214497838</v>
      </c>
      <c r="S109" s="140">
        <f t="shared" si="88"/>
        <v>7.6477777964666774E-2</v>
      </c>
      <c r="T109" s="140">
        <f t="shared" si="88"/>
        <v>0.14823033984443049</v>
      </c>
      <c r="U109" s="140">
        <f t="shared" si="88"/>
        <v>0.10442219144297391</v>
      </c>
    </row>
    <row r="110" spans="1:21">
      <c r="A110" s="139" t="s">
        <v>26</v>
      </c>
      <c r="B110" s="140">
        <f t="shared" ref="B110:U110" si="89">B80/B$94</f>
        <v>0</v>
      </c>
      <c r="C110" s="140">
        <f t="shared" si="89"/>
        <v>0</v>
      </c>
      <c r="D110" s="140">
        <f t="shared" si="89"/>
        <v>0</v>
      </c>
      <c r="E110" s="140">
        <f t="shared" si="89"/>
        <v>0</v>
      </c>
      <c r="F110" s="140">
        <f t="shared" si="89"/>
        <v>0</v>
      </c>
      <c r="G110" s="140">
        <f t="shared" si="89"/>
        <v>0</v>
      </c>
      <c r="H110" s="140">
        <f t="shared" si="89"/>
        <v>5.9715944300659789E-2</v>
      </c>
      <c r="I110" s="140">
        <f t="shared" si="89"/>
        <v>0</v>
      </c>
      <c r="J110" s="140">
        <f t="shared" si="89"/>
        <v>9.2205717326178535E-2</v>
      </c>
      <c r="K110" s="140">
        <f t="shared" si="89"/>
        <v>0</v>
      </c>
      <c r="L110" s="140">
        <f t="shared" si="89"/>
        <v>0.10049131481287228</v>
      </c>
      <c r="M110" s="140">
        <f t="shared" si="89"/>
        <v>0.10046868370810352</v>
      </c>
      <c r="N110" s="140">
        <f t="shared" si="89"/>
        <v>0</v>
      </c>
      <c r="O110" s="140">
        <f t="shared" si="89"/>
        <v>0</v>
      </c>
      <c r="P110" s="140">
        <f t="shared" si="89"/>
        <v>0</v>
      </c>
      <c r="Q110" s="140">
        <f t="shared" si="89"/>
        <v>0</v>
      </c>
      <c r="R110" s="140">
        <f t="shared" si="89"/>
        <v>5.2786509438877409E-2</v>
      </c>
      <c r="S110" s="140">
        <f t="shared" si="89"/>
        <v>7.5496610768169811E-2</v>
      </c>
      <c r="T110" s="140">
        <f t="shared" si="89"/>
        <v>0</v>
      </c>
      <c r="U110" s="140">
        <f t="shared" si="89"/>
        <v>4.7590033341791342E-2</v>
      </c>
    </row>
    <row r="111" spans="1:21">
      <c r="A111" s="139" t="s">
        <v>27</v>
      </c>
      <c r="B111" s="140">
        <f t="shared" ref="B111:U111" si="90">B81/B$94</f>
        <v>0.14136410443794845</v>
      </c>
      <c r="C111" s="140">
        <f t="shared" si="90"/>
        <v>0</v>
      </c>
      <c r="D111" s="140">
        <f t="shared" si="90"/>
        <v>0.31240269741062787</v>
      </c>
      <c r="E111" s="140">
        <f t="shared" si="90"/>
        <v>0.27307364805380363</v>
      </c>
      <c r="F111" s="140">
        <f t="shared" si="90"/>
        <v>0</v>
      </c>
      <c r="G111" s="140">
        <f t="shared" si="90"/>
        <v>0.26243203100597301</v>
      </c>
      <c r="H111" s="140">
        <f t="shared" si="90"/>
        <v>0.14099351146429484</v>
      </c>
      <c r="I111" s="140">
        <f t="shared" si="90"/>
        <v>0.18451050743208611</v>
      </c>
      <c r="J111" s="140">
        <f t="shared" si="90"/>
        <v>0</v>
      </c>
      <c r="K111" s="140">
        <f t="shared" si="90"/>
        <v>0</v>
      </c>
      <c r="L111" s="140">
        <f t="shared" si="90"/>
        <v>0</v>
      </c>
      <c r="M111" s="140">
        <f t="shared" si="90"/>
        <v>0.15743662494696647</v>
      </c>
      <c r="N111" s="140">
        <f t="shared" si="90"/>
        <v>0.15279243487077618</v>
      </c>
      <c r="O111" s="140">
        <f t="shared" si="90"/>
        <v>0</v>
      </c>
      <c r="P111" s="140">
        <f t="shared" si="90"/>
        <v>0.17802075477024962</v>
      </c>
      <c r="Q111" s="140">
        <f t="shared" si="90"/>
        <v>0</v>
      </c>
      <c r="R111" s="140">
        <f t="shared" si="90"/>
        <v>0</v>
      </c>
      <c r="S111" s="140">
        <f t="shared" si="90"/>
        <v>0.13770821769577088</v>
      </c>
      <c r="T111" s="140">
        <f t="shared" si="90"/>
        <v>0.16389332808204135</v>
      </c>
      <c r="U111" s="140">
        <f t="shared" si="90"/>
        <v>0</v>
      </c>
    </row>
    <row r="112" spans="1:21">
      <c r="A112" s="139" t="s">
        <v>30</v>
      </c>
      <c r="B112" s="140">
        <f t="shared" ref="B112:U112" si="91">B82/B$94</f>
        <v>0</v>
      </c>
      <c r="C112" s="140">
        <f t="shared" si="91"/>
        <v>9.7345675228345488E-2</v>
      </c>
      <c r="D112" s="140">
        <f t="shared" si="91"/>
        <v>0</v>
      </c>
      <c r="E112" s="140">
        <f t="shared" si="91"/>
        <v>0</v>
      </c>
      <c r="F112" s="140">
        <f t="shared" si="91"/>
        <v>0</v>
      </c>
      <c r="G112" s="140">
        <f t="shared" si="91"/>
        <v>0</v>
      </c>
      <c r="H112" s="140">
        <f t="shared" si="91"/>
        <v>7.1103916815514159E-2</v>
      </c>
      <c r="I112" s="140">
        <f t="shared" si="91"/>
        <v>0</v>
      </c>
      <c r="J112" s="140">
        <f t="shared" si="91"/>
        <v>0</v>
      </c>
      <c r="K112" s="140">
        <f t="shared" si="91"/>
        <v>0</v>
      </c>
      <c r="L112" s="140">
        <f t="shared" si="91"/>
        <v>8.5414144650111837E-2</v>
      </c>
      <c r="M112" s="140">
        <f t="shared" si="91"/>
        <v>0</v>
      </c>
      <c r="N112" s="140">
        <f t="shared" si="91"/>
        <v>0</v>
      </c>
      <c r="O112" s="140">
        <f t="shared" si="91"/>
        <v>6.3746324884601135E-2</v>
      </c>
      <c r="P112" s="140">
        <f t="shared" si="91"/>
        <v>9.4493492455927364E-2</v>
      </c>
      <c r="Q112" s="140">
        <f t="shared" si="91"/>
        <v>0</v>
      </c>
      <c r="R112" s="140">
        <f t="shared" si="91"/>
        <v>0.11330126256925027</v>
      </c>
      <c r="S112" s="140">
        <f t="shared" si="91"/>
        <v>6.5506927040407267E-2</v>
      </c>
      <c r="T112" s="140">
        <f t="shared" si="91"/>
        <v>0</v>
      </c>
      <c r="U112" s="140">
        <f t="shared" si="91"/>
        <v>0.10115912422443567</v>
      </c>
    </row>
    <row r="113" spans="1:21">
      <c r="A113" s="139" t="s">
        <v>31</v>
      </c>
      <c r="B113" s="140">
        <f t="shared" ref="B113:U113" si="92">B83/B$94</f>
        <v>0</v>
      </c>
      <c r="C113" s="140">
        <f t="shared" si="92"/>
        <v>0.25547109667136642</v>
      </c>
      <c r="D113" s="140">
        <f t="shared" si="92"/>
        <v>0</v>
      </c>
      <c r="E113" s="140">
        <f t="shared" si="92"/>
        <v>0</v>
      </c>
      <c r="F113" s="140">
        <f t="shared" si="92"/>
        <v>0</v>
      </c>
      <c r="G113" s="140">
        <f t="shared" si="92"/>
        <v>0</v>
      </c>
      <c r="H113" s="140">
        <f t="shared" si="92"/>
        <v>0.16887507746145153</v>
      </c>
      <c r="I113" s="140">
        <f t="shared" si="92"/>
        <v>0.23896121647018623</v>
      </c>
      <c r="J113" s="140">
        <f t="shared" si="92"/>
        <v>0</v>
      </c>
      <c r="K113" s="140">
        <f t="shared" si="92"/>
        <v>0.2326906894900535</v>
      </c>
      <c r="L113" s="140">
        <f t="shared" si="92"/>
        <v>0</v>
      </c>
      <c r="M113" s="140">
        <f t="shared" si="92"/>
        <v>0.23052344081459483</v>
      </c>
      <c r="N113" s="140">
        <f t="shared" si="92"/>
        <v>0</v>
      </c>
      <c r="O113" s="140">
        <f t="shared" si="92"/>
        <v>0.24612102386001758</v>
      </c>
      <c r="P113" s="140">
        <f t="shared" si="92"/>
        <v>0</v>
      </c>
      <c r="Q113" s="140">
        <f t="shared" si="92"/>
        <v>0</v>
      </c>
      <c r="R113" s="140">
        <f t="shared" si="92"/>
        <v>0.20785067991177644</v>
      </c>
      <c r="S113" s="140">
        <f t="shared" si="92"/>
        <v>0.17864671813589447</v>
      </c>
      <c r="T113" s="140">
        <f t="shared" si="92"/>
        <v>0</v>
      </c>
      <c r="U113" s="140">
        <f t="shared" si="92"/>
        <v>0.2094310561897266</v>
      </c>
    </row>
    <row r="114" spans="1:21">
      <c r="A114" s="139" t="s">
        <v>32</v>
      </c>
      <c r="B114" s="140">
        <f t="shared" ref="B114:U114" si="93">B84/B$94</f>
        <v>7.8046106829657194E-2</v>
      </c>
      <c r="C114" s="140">
        <f t="shared" si="93"/>
        <v>0</v>
      </c>
      <c r="D114" s="140">
        <f t="shared" si="93"/>
        <v>0</v>
      </c>
      <c r="E114" s="140">
        <f t="shared" si="93"/>
        <v>0</v>
      </c>
      <c r="F114" s="140">
        <f t="shared" si="93"/>
        <v>0</v>
      </c>
      <c r="G114" s="140">
        <f t="shared" si="93"/>
        <v>0</v>
      </c>
      <c r="H114" s="140">
        <f t="shared" si="93"/>
        <v>5.3878996099588086E-2</v>
      </c>
      <c r="I114" s="140">
        <f t="shared" si="93"/>
        <v>0.12330428839911156</v>
      </c>
      <c r="J114" s="140">
        <f t="shared" si="93"/>
        <v>9.1700523166053219E-2</v>
      </c>
      <c r="K114" s="140">
        <f t="shared" si="93"/>
        <v>0</v>
      </c>
      <c r="L114" s="140">
        <f t="shared" si="93"/>
        <v>0.11947979598953298</v>
      </c>
      <c r="M114" s="140">
        <f t="shared" si="93"/>
        <v>0</v>
      </c>
      <c r="N114" s="140">
        <f t="shared" si="93"/>
        <v>0.12347135141846173</v>
      </c>
      <c r="O114" s="140">
        <f t="shared" si="93"/>
        <v>0</v>
      </c>
      <c r="P114" s="140">
        <f t="shared" si="93"/>
        <v>9.5316262205426244E-2</v>
      </c>
      <c r="Q114" s="140">
        <f t="shared" si="93"/>
        <v>0</v>
      </c>
      <c r="R114" s="140">
        <f t="shared" si="93"/>
        <v>0</v>
      </c>
      <c r="S114" s="140">
        <f t="shared" si="93"/>
        <v>5.4810802931166913E-2</v>
      </c>
      <c r="T114" s="140">
        <f t="shared" si="93"/>
        <v>4.9230862448970319E-2</v>
      </c>
      <c r="U114" s="140">
        <f t="shared" si="93"/>
        <v>7.8536646071147478E-2</v>
      </c>
    </row>
    <row r="115" spans="1:21">
      <c r="A115" s="139" t="s">
        <v>34</v>
      </c>
      <c r="B115" s="140">
        <f t="shared" ref="B115:U115" si="94">B85/B$94</f>
        <v>3.2902604305075737E-2</v>
      </c>
      <c r="C115" s="140">
        <f t="shared" si="94"/>
        <v>0</v>
      </c>
      <c r="D115" s="140">
        <f t="shared" si="94"/>
        <v>9.406247844976208E-2</v>
      </c>
      <c r="E115" s="140">
        <f t="shared" si="94"/>
        <v>8.9725641876776979E-2</v>
      </c>
      <c r="F115" s="140">
        <f t="shared" si="94"/>
        <v>0.14505685859337317</v>
      </c>
      <c r="G115" s="140">
        <f t="shared" si="94"/>
        <v>4.2931755836462193E-2</v>
      </c>
      <c r="H115" s="140">
        <f t="shared" si="94"/>
        <v>0</v>
      </c>
      <c r="I115" s="140">
        <f t="shared" si="94"/>
        <v>0</v>
      </c>
      <c r="J115" s="140">
        <f t="shared" si="94"/>
        <v>1.8645485304793402E-2</v>
      </c>
      <c r="K115" s="140">
        <f t="shared" si="94"/>
        <v>0</v>
      </c>
      <c r="L115" s="140">
        <f t="shared" si="94"/>
        <v>0</v>
      </c>
      <c r="M115" s="140">
        <f t="shared" si="94"/>
        <v>7.012356809503606E-2</v>
      </c>
      <c r="N115" s="140">
        <f t="shared" si="94"/>
        <v>0</v>
      </c>
      <c r="O115" s="140">
        <f t="shared" si="94"/>
        <v>0</v>
      </c>
      <c r="P115" s="140">
        <f t="shared" si="94"/>
        <v>0</v>
      </c>
      <c r="Q115" s="140">
        <f t="shared" si="94"/>
        <v>0</v>
      </c>
      <c r="R115" s="140">
        <f t="shared" si="94"/>
        <v>0</v>
      </c>
      <c r="S115" s="140">
        <f t="shared" si="94"/>
        <v>0</v>
      </c>
      <c r="T115" s="140">
        <f t="shared" si="94"/>
        <v>9.5515447129840725E-2</v>
      </c>
      <c r="U115" s="140">
        <f t="shared" si="94"/>
        <v>0</v>
      </c>
    </row>
    <row r="116" spans="1:21">
      <c r="A116" s="139" t="s">
        <v>35</v>
      </c>
      <c r="B116" s="140">
        <f t="shared" ref="B116:U116" si="95">B86/B$94</f>
        <v>0</v>
      </c>
      <c r="C116" s="140">
        <f t="shared" si="95"/>
        <v>0.11429534726904922</v>
      </c>
      <c r="D116" s="140">
        <f t="shared" si="95"/>
        <v>0</v>
      </c>
      <c r="E116" s="140">
        <f t="shared" si="95"/>
        <v>0</v>
      </c>
      <c r="F116" s="140">
        <f t="shared" si="95"/>
        <v>0</v>
      </c>
      <c r="G116" s="140">
        <f t="shared" si="95"/>
        <v>0</v>
      </c>
      <c r="H116" s="140">
        <f t="shared" si="95"/>
        <v>0.10700843874166151</v>
      </c>
      <c r="I116" s="140">
        <f t="shared" si="95"/>
        <v>0</v>
      </c>
      <c r="J116" s="140">
        <f t="shared" si="95"/>
        <v>0</v>
      </c>
      <c r="K116" s="140">
        <f t="shared" si="95"/>
        <v>0.10818638686012617</v>
      </c>
      <c r="L116" s="140">
        <f t="shared" si="95"/>
        <v>0.13951901895800434</v>
      </c>
      <c r="M116" s="140">
        <f t="shared" si="95"/>
        <v>0</v>
      </c>
      <c r="N116" s="140">
        <f t="shared" si="95"/>
        <v>0</v>
      </c>
      <c r="O116" s="140">
        <f t="shared" si="95"/>
        <v>0</v>
      </c>
      <c r="P116" s="140">
        <f t="shared" si="95"/>
        <v>0</v>
      </c>
      <c r="Q116" s="140">
        <f t="shared" si="95"/>
        <v>0</v>
      </c>
      <c r="R116" s="140">
        <f t="shared" si="95"/>
        <v>0.15524218058039979</v>
      </c>
      <c r="S116" s="140">
        <f t="shared" si="95"/>
        <v>0.12228286769941522</v>
      </c>
      <c r="T116" s="140">
        <f t="shared" si="95"/>
        <v>0</v>
      </c>
      <c r="U116" s="140">
        <f t="shared" si="95"/>
        <v>0.1459887222966563</v>
      </c>
    </row>
    <row r="117" spans="1:21">
      <c r="A117" s="139" t="s">
        <v>36</v>
      </c>
      <c r="B117" s="140">
        <f t="shared" ref="B117:U117" si="96">B87/B$94</f>
        <v>0</v>
      </c>
      <c r="C117" s="140">
        <f t="shared" si="96"/>
        <v>0</v>
      </c>
      <c r="D117" s="140">
        <f t="shared" si="96"/>
        <v>0</v>
      </c>
      <c r="E117" s="140">
        <f t="shared" si="96"/>
        <v>0</v>
      </c>
      <c r="F117" s="140">
        <f t="shared" si="96"/>
        <v>0</v>
      </c>
      <c r="G117" s="140">
        <f t="shared" si="96"/>
        <v>0</v>
      </c>
      <c r="H117" s="140">
        <f t="shared" si="96"/>
        <v>0</v>
      </c>
      <c r="I117" s="140">
        <f t="shared" si="96"/>
        <v>0</v>
      </c>
      <c r="J117" s="140">
        <f t="shared" si="96"/>
        <v>0</v>
      </c>
      <c r="K117" s="140">
        <f t="shared" si="96"/>
        <v>0</v>
      </c>
      <c r="L117" s="140">
        <f t="shared" si="96"/>
        <v>0</v>
      </c>
      <c r="M117" s="140">
        <f t="shared" si="96"/>
        <v>0</v>
      </c>
      <c r="N117" s="140">
        <f t="shared" si="96"/>
        <v>0</v>
      </c>
      <c r="O117" s="140">
        <f t="shared" si="96"/>
        <v>0</v>
      </c>
      <c r="P117" s="140">
        <f t="shared" si="96"/>
        <v>0</v>
      </c>
      <c r="Q117" s="140">
        <f t="shared" si="96"/>
        <v>0</v>
      </c>
      <c r="R117" s="140">
        <f t="shared" si="96"/>
        <v>0</v>
      </c>
      <c r="S117" s="140">
        <f t="shared" si="96"/>
        <v>0</v>
      </c>
      <c r="T117" s="140">
        <f t="shared" si="96"/>
        <v>0</v>
      </c>
      <c r="U117" s="140">
        <f t="shared" si="96"/>
        <v>0</v>
      </c>
    </row>
    <row r="118" spans="1:21">
      <c r="A118" s="139" t="s">
        <v>38</v>
      </c>
      <c r="B118" s="140">
        <f t="shared" ref="B118:U118" si="97">B88/B$94</f>
        <v>0</v>
      </c>
      <c r="C118" s="140">
        <f t="shared" si="97"/>
        <v>0</v>
      </c>
      <c r="D118" s="140">
        <f t="shared" si="97"/>
        <v>0</v>
      </c>
      <c r="E118" s="140">
        <f t="shared" si="97"/>
        <v>0</v>
      </c>
      <c r="F118" s="140">
        <f t="shared" si="97"/>
        <v>0.29011780479230875</v>
      </c>
      <c r="G118" s="140">
        <f t="shared" si="97"/>
        <v>0</v>
      </c>
      <c r="H118" s="140">
        <f t="shared" si="97"/>
        <v>0</v>
      </c>
      <c r="I118" s="140">
        <f t="shared" si="97"/>
        <v>0</v>
      </c>
      <c r="J118" s="140">
        <f t="shared" si="97"/>
        <v>0</v>
      </c>
      <c r="K118" s="140">
        <f t="shared" si="97"/>
        <v>0</v>
      </c>
      <c r="L118" s="140">
        <f t="shared" si="97"/>
        <v>0</v>
      </c>
      <c r="M118" s="140">
        <f t="shared" si="97"/>
        <v>0</v>
      </c>
      <c r="N118" s="140">
        <f t="shared" si="97"/>
        <v>0</v>
      </c>
      <c r="O118" s="140">
        <f t="shared" si="97"/>
        <v>0</v>
      </c>
      <c r="P118" s="140">
        <f t="shared" si="97"/>
        <v>0</v>
      </c>
      <c r="Q118" s="140">
        <f t="shared" si="97"/>
        <v>0</v>
      </c>
      <c r="R118" s="140">
        <f t="shared" si="97"/>
        <v>0</v>
      </c>
      <c r="S118" s="140">
        <f t="shared" si="97"/>
        <v>0</v>
      </c>
      <c r="T118" s="140">
        <f t="shared" si="97"/>
        <v>0</v>
      </c>
      <c r="U118" s="140">
        <f t="shared" si="97"/>
        <v>0</v>
      </c>
    </row>
    <row r="119" spans="1:21">
      <c r="A119" s="139" t="s">
        <v>39</v>
      </c>
      <c r="B119" s="140">
        <f t="shared" ref="B119:U119" si="98">B89/B$94</f>
        <v>0</v>
      </c>
      <c r="C119" s="140">
        <f t="shared" si="98"/>
        <v>0.13133697051431373</v>
      </c>
      <c r="D119" s="140">
        <f t="shared" si="98"/>
        <v>0</v>
      </c>
      <c r="E119" s="140">
        <f t="shared" si="98"/>
        <v>0</v>
      </c>
      <c r="F119" s="140">
        <f t="shared" si="98"/>
        <v>0</v>
      </c>
      <c r="G119" s="140">
        <f t="shared" si="98"/>
        <v>0</v>
      </c>
      <c r="H119" s="140">
        <f t="shared" si="98"/>
        <v>5.2799092334050231E-2</v>
      </c>
      <c r="I119" s="140">
        <f t="shared" si="98"/>
        <v>5.367162139073979E-2</v>
      </c>
      <c r="J119" s="140">
        <f t="shared" si="98"/>
        <v>0</v>
      </c>
      <c r="K119" s="140">
        <f t="shared" si="98"/>
        <v>0.12001338905909317</v>
      </c>
      <c r="L119" s="140">
        <f t="shared" si="98"/>
        <v>6.7317642255908958E-2</v>
      </c>
      <c r="M119" s="140">
        <f t="shared" si="98"/>
        <v>0</v>
      </c>
      <c r="N119" s="140">
        <f t="shared" si="98"/>
        <v>0</v>
      </c>
      <c r="O119" s="140">
        <f t="shared" si="98"/>
        <v>0.12166330809762241</v>
      </c>
      <c r="P119" s="140">
        <f t="shared" si="98"/>
        <v>0</v>
      </c>
      <c r="Q119" s="140">
        <f t="shared" si="98"/>
        <v>0</v>
      </c>
      <c r="R119" s="140">
        <f t="shared" si="98"/>
        <v>0</v>
      </c>
      <c r="S119" s="140">
        <f t="shared" si="98"/>
        <v>7.3576326397882919E-2</v>
      </c>
      <c r="T119" s="140">
        <f t="shared" si="98"/>
        <v>0</v>
      </c>
      <c r="U119" s="140">
        <f t="shared" si="98"/>
        <v>5.1437349594258039E-2</v>
      </c>
    </row>
    <row r="120" spans="1:21">
      <c r="A120" s="139" t="s">
        <v>41</v>
      </c>
      <c r="B120" s="140">
        <f t="shared" ref="B120:U120" si="99">B90/B$94</f>
        <v>0.13749003454690406</v>
      </c>
      <c r="C120" s="140">
        <f t="shared" si="99"/>
        <v>0</v>
      </c>
      <c r="D120" s="140">
        <f t="shared" si="99"/>
        <v>0</v>
      </c>
      <c r="E120" s="140">
        <f t="shared" si="99"/>
        <v>0</v>
      </c>
      <c r="F120" s="140">
        <f t="shared" si="99"/>
        <v>0</v>
      </c>
      <c r="G120" s="140">
        <f t="shared" si="99"/>
        <v>0</v>
      </c>
      <c r="H120" s="140">
        <f t="shared" si="99"/>
        <v>6.6818475923158246E-2</v>
      </c>
      <c r="I120" s="140">
        <f t="shared" si="99"/>
        <v>0.14851870835468992</v>
      </c>
      <c r="J120" s="140">
        <f t="shared" si="99"/>
        <v>0.14302230637407859</v>
      </c>
      <c r="K120" s="140">
        <f t="shared" si="99"/>
        <v>0.13466697039995165</v>
      </c>
      <c r="L120" s="140">
        <f t="shared" si="99"/>
        <v>0.14223500043943332</v>
      </c>
      <c r="M120" s="140">
        <f t="shared" si="99"/>
        <v>9.9842225286380995E-2</v>
      </c>
      <c r="N120" s="140">
        <f t="shared" si="99"/>
        <v>0</v>
      </c>
      <c r="O120" s="140">
        <f t="shared" si="99"/>
        <v>0.17609559259921956</v>
      </c>
      <c r="P120" s="140">
        <f t="shared" si="99"/>
        <v>0.13005408501147442</v>
      </c>
      <c r="Q120" s="140">
        <f t="shared" si="99"/>
        <v>0</v>
      </c>
      <c r="R120" s="140">
        <f t="shared" si="99"/>
        <v>0.141335683645647</v>
      </c>
      <c r="S120" s="140">
        <f t="shared" si="99"/>
        <v>0</v>
      </c>
      <c r="T120" s="140">
        <f t="shared" si="99"/>
        <v>0.11276897092349523</v>
      </c>
      <c r="U120" s="140">
        <f t="shared" si="99"/>
        <v>0.10838183219850568</v>
      </c>
    </row>
    <row r="121" spans="1:21">
      <c r="A121" s="139" t="s">
        <v>42</v>
      </c>
      <c r="B121" s="140">
        <f t="shared" ref="B121:U121" si="100">B91/B$94</f>
        <v>5.1139383470635132E-2</v>
      </c>
      <c r="C121" s="140">
        <f t="shared" si="100"/>
        <v>0</v>
      </c>
      <c r="D121" s="140">
        <f t="shared" si="100"/>
        <v>0</v>
      </c>
      <c r="E121" s="140">
        <f t="shared" si="100"/>
        <v>0</v>
      </c>
      <c r="F121" s="140">
        <f t="shared" si="100"/>
        <v>0</v>
      </c>
      <c r="G121" s="140">
        <f t="shared" si="100"/>
        <v>0.14997694525720381</v>
      </c>
      <c r="H121" s="140">
        <f t="shared" si="100"/>
        <v>5.2753526774322893E-2</v>
      </c>
      <c r="I121" s="140">
        <f t="shared" si="100"/>
        <v>0</v>
      </c>
      <c r="J121" s="140">
        <f t="shared" si="100"/>
        <v>5.8629409658689693E-2</v>
      </c>
      <c r="K121" s="140">
        <f t="shared" si="100"/>
        <v>0</v>
      </c>
      <c r="L121" s="140">
        <f t="shared" si="100"/>
        <v>0</v>
      </c>
      <c r="M121" s="140">
        <f t="shared" si="100"/>
        <v>3.0477699406024607E-2</v>
      </c>
      <c r="N121" s="140">
        <f t="shared" si="100"/>
        <v>0.11484263455211373</v>
      </c>
      <c r="O121" s="140">
        <f t="shared" si="100"/>
        <v>0</v>
      </c>
      <c r="P121" s="140">
        <f t="shared" si="100"/>
        <v>7.2496501211972111E-2</v>
      </c>
      <c r="Q121" s="140">
        <f t="shared" si="100"/>
        <v>0</v>
      </c>
      <c r="R121" s="140">
        <f t="shared" si="100"/>
        <v>0</v>
      </c>
      <c r="S121" s="140">
        <f t="shared" si="100"/>
        <v>4.039885848205025E-2</v>
      </c>
      <c r="T121" s="140">
        <f t="shared" si="100"/>
        <v>0</v>
      </c>
      <c r="U121" s="140">
        <f t="shared" si="100"/>
        <v>7.6481673328021485E-2</v>
      </c>
    </row>
    <row r="122" spans="1:21">
      <c r="A122" s="139" t="s">
        <v>44</v>
      </c>
      <c r="B122" s="140">
        <f t="shared" ref="B122:U122" si="101">B92/B$94</f>
        <v>0</v>
      </c>
      <c r="C122" s="140">
        <f t="shared" si="101"/>
        <v>0.21240728253540123</v>
      </c>
      <c r="D122" s="140">
        <f t="shared" si="101"/>
        <v>0</v>
      </c>
      <c r="E122" s="140">
        <f t="shared" si="101"/>
        <v>0</v>
      </c>
      <c r="F122" s="140">
        <f t="shared" si="101"/>
        <v>0</v>
      </c>
      <c r="G122" s="140">
        <f t="shared" si="101"/>
        <v>0</v>
      </c>
      <c r="H122" s="140">
        <f t="shared" si="101"/>
        <v>8.9830222724455941E-2</v>
      </c>
      <c r="I122" s="140">
        <f t="shared" si="101"/>
        <v>0.11247565351101999</v>
      </c>
      <c r="J122" s="140">
        <f t="shared" si="101"/>
        <v>0</v>
      </c>
      <c r="K122" s="140">
        <f t="shared" si="101"/>
        <v>0.1860846765008066</v>
      </c>
      <c r="L122" s="140">
        <f t="shared" si="101"/>
        <v>0.15045807380778903</v>
      </c>
      <c r="M122" s="140">
        <f t="shared" si="101"/>
        <v>0.13148334747560458</v>
      </c>
      <c r="N122" s="140">
        <f t="shared" si="101"/>
        <v>0</v>
      </c>
      <c r="O122" s="140">
        <f t="shared" si="101"/>
        <v>0.19493388947716808</v>
      </c>
      <c r="P122" s="140">
        <f t="shared" si="101"/>
        <v>0</v>
      </c>
      <c r="Q122" s="140">
        <f t="shared" si="101"/>
        <v>0</v>
      </c>
      <c r="R122" s="140">
        <f t="shared" si="101"/>
        <v>0.11927979715531165</v>
      </c>
      <c r="S122" s="140">
        <f t="shared" si="101"/>
        <v>0.10407240453243179</v>
      </c>
      <c r="T122" s="140">
        <f t="shared" si="101"/>
        <v>0.17337594958759686</v>
      </c>
      <c r="U122" s="140">
        <f t="shared" si="101"/>
        <v>0</v>
      </c>
    </row>
    <row r="123" spans="1:21">
      <c r="B123" s="151">
        <f t="shared" ref="B123:U123" si="102">SUM(B102:B122)</f>
        <v>1</v>
      </c>
      <c r="C123" s="151">
        <f t="shared" si="102"/>
        <v>1</v>
      </c>
      <c r="D123" s="151">
        <f t="shared" si="102"/>
        <v>1</v>
      </c>
      <c r="E123" s="151">
        <f t="shared" si="102"/>
        <v>1</v>
      </c>
      <c r="F123" s="151">
        <f t="shared" si="102"/>
        <v>1</v>
      </c>
      <c r="G123" s="151">
        <f t="shared" si="102"/>
        <v>1</v>
      </c>
      <c r="H123" s="151">
        <f t="shared" si="102"/>
        <v>1</v>
      </c>
      <c r="I123" s="151">
        <f t="shared" si="102"/>
        <v>1</v>
      </c>
      <c r="J123" s="151">
        <f t="shared" si="102"/>
        <v>1</v>
      </c>
      <c r="K123" s="151">
        <f t="shared" si="102"/>
        <v>1</v>
      </c>
      <c r="L123" s="151">
        <f t="shared" si="102"/>
        <v>1</v>
      </c>
      <c r="M123" s="151">
        <f t="shared" si="102"/>
        <v>1</v>
      </c>
      <c r="N123" s="151">
        <f t="shared" si="102"/>
        <v>1</v>
      </c>
      <c r="O123" s="151">
        <f t="shared" si="102"/>
        <v>0.99999999999999989</v>
      </c>
      <c r="P123" s="151">
        <f t="shared" si="102"/>
        <v>0.99999999999999989</v>
      </c>
      <c r="Q123" s="151">
        <f t="shared" si="102"/>
        <v>1</v>
      </c>
      <c r="R123" s="151">
        <f t="shared" si="102"/>
        <v>1</v>
      </c>
      <c r="S123" s="151">
        <f t="shared" si="102"/>
        <v>1</v>
      </c>
      <c r="T123" s="151">
        <f t="shared" si="102"/>
        <v>1.0000000000000002</v>
      </c>
      <c r="U123" s="151">
        <f t="shared" si="102"/>
        <v>1.0000000000000002</v>
      </c>
    </row>
    <row r="127" spans="1:21">
      <c r="B127" s="14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Información</vt:lpstr>
      <vt:lpstr>Regiones</vt:lpstr>
      <vt:lpstr>Perfil Etário</vt:lpstr>
      <vt:lpstr>Probabilidad de Movimiento</vt:lpstr>
      <vt:lpstr>Matriz Origen-Destino</vt:lpstr>
      <vt:lpstr>Movimientos del Exterior</vt:lpstr>
      <vt:lpstr>Tipos de Movimiento</vt:lpstr>
      <vt:lpstr>Capacidad Sanitaria</vt:lpstr>
      <vt:lpstr>Estado Inicial</vt:lpstr>
      <vt:lpstr>Estimación Efecto Politicas</vt:lpstr>
      <vt:lpstr>Enfermedad</vt:lpstr>
      <vt:lpstr>Probabilida Desarollo Sintomas</vt:lpstr>
      <vt:lpstr>ProbabilidadadecontraerVirus</vt:lpstr>
      <vt:lpstr>Efecto Severidad en Letalidad</vt:lpstr>
      <vt:lpstr>Tasa de Letalidad Moderada</vt:lpstr>
      <vt:lpstr>Tasa de Letalidad Grave</vt:lpstr>
      <vt:lpstr>Agravamiento</vt:lpstr>
      <vt:lpstr>Tasa de Enfermedad Moderada</vt:lpstr>
      <vt:lpstr>Tasa de Enfermedad Grave</vt:lpstr>
      <vt:lpstr>Sheet2</vt:lpstr>
      <vt:lpstr>calc_edad</vt:lpstr>
      <vt:lpstr>calc_cap sanit</vt:lpstr>
      <vt:lpstr>calc_mov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Brottier, Ignacio</cp:lastModifiedBy>
  <dcterms:created xsi:type="dcterms:W3CDTF">2020-05-13T22:48:29Z</dcterms:created>
  <dcterms:modified xsi:type="dcterms:W3CDTF">2020-05-13T23:12:14Z</dcterms:modified>
</cp:coreProperties>
</file>