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printerSettings/printerSettings3.bin" ContentType="application/vnd.openxmlformats-officedocument.spreadsheetml.printerSettings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autoCompressPictures="0"/>
  <mc:AlternateContent xmlns:mc="http://schemas.openxmlformats.org/markup-compatibility/2006">
    <mc:Choice Requires="x15">
      <x15ac:absPath xmlns:x15ac="http://schemas.microsoft.com/office/spreadsheetml/2010/11/ac" url="C:\CCoE\CCoE-QuickStarts\Azure\Sample\"/>
    </mc:Choice>
  </mc:AlternateContent>
  <xr:revisionPtr revIDLastSave="0" documentId="13_ncr:1_{E49B1B64-464C-437D-A53E-C1805FC39F6D}" xr6:coauthVersionLast="36" xr6:coauthVersionMax="36" xr10:uidLastSave="{00000000-0000-0000-0000-000000000000}"/>
  <bookViews>
    <workbookView xWindow="0" yWindow="468" windowWidth="21600" windowHeight="8760" tabRatio="500" firstSheet="1" activeTab="1" xr2:uid="{00000000-000D-0000-FFFF-FFFF00000000}"/>
  </bookViews>
  <sheets>
    <sheet name="Info" sheetId="7" r:id="rId1"/>
    <sheet name="ServiceEst-Roles" sheetId="3" r:id="rId2"/>
    <sheet name="ServiceEst-Fixed Fee Milestones" sheetId="4" r:id="rId3"/>
    <sheet name="ServiceEst-Phase" sheetId="6" r:id="rId4"/>
    <sheet name="ServiceEst-ItemMaster" sheetId="1" r:id="rId5"/>
    <sheet name="VersionHistory" sheetId="9" r:id="rId6"/>
    <sheet name="Enabler4Excel_Picklist_Values" sheetId="11" state="veryHidden" r:id="rId7"/>
    <sheet name="Item Master pricing query" sheetId="10" state="hidden" r:id="rId8"/>
    <sheet name="Item Master solo query" sheetId="12" state="hidden" r:id="rId9"/>
  </sheets>
  <definedNames>
    <definedName name="_xlnm._FilterDatabase" localSheetId="4" hidden="1">'ServiceEst-ItemMaster'!$A$1:$H$545</definedName>
    <definedName name="Locator">'ServiceEst-Roles'!$LCB$524288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92" i="1" l="1"/>
  <c r="D291" i="1"/>
  <c r="D290" i="1"/>
  <c r="D289" i="1"/>
  <c r="D288" i="1"/>
  <c r="D287" i="1"/>
  <c r="H12" i="3" l="1"/>
  <c r="H13" i="3"/>
  <c r="H14" i="3"/>
  <c r="H15" i="3"/>
  <c r="H16" i="3"/>
  <c r="H17" i="3"/>
  <c r="H3" i="3"/>
  <c r="I32" i="3" l="1"/>
  <c r="J32" i="3" s="1"/>
  <c r="I31" i="3"/>
  <c r="J31" i="3" s="1"/>
  <c r="I30" i="3"/>
  <c r="J30" i="3" s="1"/>
  <c r="I29" i="3"/>
  <c r="J29" i="3" s="1"/>
  <c r="I28" i="3"/>
  <c r="J28" i="3" s="1"/>
  <c r="I27" i="3"/>
  <c r="J27" i="3" s="1"/>
  <c r="I26" i="3"/>
  <c r="J26" i="3" s="1"/>
  <c r="I25" i="3"/>
  <c r="J25" i="3" s="1"/>
  <c r="I24" i="3"/>
  <c r="J24" i="3" s="1"/>
  <c r="I23" i="3"/>
  <c r="J23" i="3" s="1"/>
  <c r="I22" i="3"/>
  <c r="J22" i="3" s="1"/>
  <c r="I21" i="3"/>
  <c r="J21" i="3" s="1"/>
  <c r="I20" i="3"/>
  <c r="J20" i="3" s="1"/>
  <c r="I19" i="3"/>
  <c r="J19" i="3" s="1"/>
  <c r="I18" i="3"/>
  <c r="J18" i="3" s="1"/>
  <c r="I17" i="3"/>
  <c r="J17" i="3" s="1"/>
  <c r="I16" i="3"/>
  <c r="J16" i="3" s="1"/>
  <c r="I15" i="3"/>
  <c r="J15" i="3" s="1"/>
  <c r="I14" i="3"/>
  <c r="J14" i="3" s="1"/>
  <c r="I13" i="3"/>
  <c r="J13" i="3" s="1"/>
  <c r="I12" i="3"/>
  <c r="J12" i="3" s="1"/>
  <c r="I11" i="3"/>
  <c r="I10" i="3"/>
  <c r="I9" i="3"/>
  <c r="I8" i="3"/>
  <c r="I7" i="3"/>
  <c r="I6" i="3"/>
  <c r="I5" i="3"/>
  <c r="I4" i="3"/>
  <c r="H4" i="3" s="1"/>
  <c r="I3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K3" i="3"/>
  <c r="L3" i="3"/>
  <c r="M3" i="3"/>
  <c r="N3" i="3" s="1"/>
  <c r="O3" i="3" s="1"/>
  <c r="P3" i="3"/>
  <c r="T3" i="3" s="1"/>
  <c r="U3" i="3" s="1"/>
  <c r="R3" i="3"/>
  <c r="S3" i="3" s="1"/>
  <c r="W3" i="3"/>
  <c r="K4" i="3"/>
  <c r="L4" i="3"/>
  <c r="M4" i="3"/>
  <c r="N4" i="3" s="1"/>
  <c r="O4" i="3" s="1"/>
  <c r="V4" i="3" s="1"/>
  <c r="P4" i="3"/>
  <c r="Q4" i="3" s="1"/>
  <c r="R4" i="3"/>
  <c r="S4" i="3" s="1"/>
  <c r="W4" i="3"/>
  <c r="K5" i="3"/>
  <c r="L5" i="3"/>
  <c r="M5" i="3"/>
  <c r="N5" i="3" s="1"/>
  <c r="O5" i="3" s="1"/>
  <c r="V5" i="3" s="1"/>
  <c r="P5" i="3"/>
  <c r="T5" i="3" s="1"/>
  <c r="U5" i="3" s="1"/>
  <c r="R5" i="3"/>
  <c r="S5" i="3" s="1"/>
  <c r="W5" i="3"/>
  <c r="K6" i="3"/>
  <c r="L6" i="3"/>
  <c r="M6" i="3"/>
  <c r="N6" i="3" s="1"/>
  <c r="O6" i="3" s="1"/>
  <c r="V6" i="3" s="1"/>
  <c r="P6" i="3"/>
  <c r="T6" i="3" s="1"/>
  <c r="U6" i="3" s="1"/>
  <c r="R6" i="3"/>
  <c r="S6" i="3" s="1"/>
  <c r="W6" i="3"/>
  <c r="K7" i="3"/>
  <c r="L7" i="3"/>
  <c r="M7" i="3"/>
  <c r="N7" i="3" s="1"/>
  <c r="O7" i="3" s="1"/>
  <c r="V7" i="3" s="1"/>
  <c r="P7" i="3"/>
  <c r="T7" i="3" s="1"/>
  <c r="U7" i="3" s="1"/>
  <c r="R7" i="3"/>
  <c r="S7" i="3" s="1"/>
  <c r="W7" i="3"/>
  <c r="K8" i="3"/>
  <c r="L8" i="3"/>
  <c r="M8" i="3"/>
  <c r="N8" i="3" s="1"/>
  <c r="O8" i="3" s="1"/>
  <c r="V8" i="3" s="1"/>
  <c r="P8" i="3"/>
  <c r="Q8" i="3" s="1"/>
  <c r="R8" i="3"/>
  <c r="S8" i="3" s="1"/>
  <c r="W8" i="3"/>
  <c r="K9" i="3"/>
  <c r="L9" i="3"/>
  <c r="M9" i="3"/>
  <c r="N9" i="3" s="1"/>
  <c r="O9" i="3" s="1"/>
  <c r="V9" i="3" s="1"/>
  <c r="P9" i="3"/>
  <c r="Q9" i="3" s="1"/>
  <c r="R9" i="3"/>
  <c r="S9" i="3" s="1"/>
  <c r="W9" i="3"/>
  <c r="K10" i="3"/>
  <c r="L10" i="3"/>
  <c r="M10" i="3"/>
  <c r="N10" i="3" s="1"/>
  <c r="O10" i="3" s="1"/>
  <c r="V10" i="3" s="1"/>
  <c r="P10" i="3"/>
  <c r="T10" i="3" s="1"/>
  <c r="U10" i="3" s="1"/>
  <c r="R10" i="3"/>
  <c r="S10" i="3" s="1"/>
  <c r="W10" i="3"/>
  <c r="K11" i="3"/>
  <c r="L11" i="3"/>
  <c r="M11" i="3"/>
  <c r="N11" i="3" s="1"/>
  <c r="O11" i="3" s="1"/>
  <c r="V11" i="3" s="1"/>
  <c r="P11" i="3"/>
  <c r="T11" i="3" s="1"/>
  <c r="U11" i="3" s="1"/>
  <c r="R11" i="3"/>
  <c r="S11" i="3" s="1"/>
  <c r="W11" i="3"/>
  <c r="K12" i="3"/>
  <c r="L12" i="3"/>
  <c r="M12" i="3"/>
  <c r="N12" i="3" s="1"/>
  <c r="O12" i="3" s="1"/>
  <c r="V12" i="3" s="1"/>
  <c r="P12" i="3"/>
  <c r="Q12" i="3" s="1"/>
  <c r="R12" i="3"/>
  <c r="S12" i="3" s="1"/>
  <c r="W12" i="3"/>
  <c r="K13" i="3"/>
  <c r="L13" i="3"/>
  <c r="M13" i="3"/>
  <c r="N13" i="3" s="1"/>
  <c r="O13" i="3" s="1"/>
  <c r="V13" i="3" s="1"/>
  <c r="P13" i="3"/>
  <c r="Q13" i="3" s="1"/>
  <c r="R13" i="3"/>
  <c r="S13" i="3" s="1"/>
  <c r="W13" i="3"/>
  <c r="K14" i="3"/>
  <c r="L14" i="3"/>
  <c r="M14" i="3"/>
  <c r="N14" i="3" s="1"/>
  <c r="O14" i="3" s="1"/>
  <c r="V14" i="3" s="1"/>
  <c r="P14" i="3"/>
  <c r="Q14" i="3" s="1"/>
  <c r="R14" i="3"/>
  <c r="S14" i="3" s="1"/>
  <c r="W14" i="3"/>
  <c r="M32" i="3"/>
  <c r="N32" i="3" s="1"/>
  <c r="O32" i="3" s="1"/>
  <c r="V32" i="3" s="1"/>
  <c r="M31" i="3"/>
  <c r="N31" i="3" s="1"/>
  <c r="O31" i="3" s="1"/>
  <c r="V31" i="3" s="1"/>
  <c r="M30" i="3"/>
  <c r="N30" i="3" s="1"/>
  <c r="O30" i="3" s="1"/>
  <c r="V30" i="3" s="1"/>
  <c r="M29" i="3"/>
  <c r="N29" i="3" s="1"/>
  <c r="O29" i="3" s="1"/>
  <c r="V29" i="3" s="1"/>
  <c r="M28" i="3"/>
  <c r="N28" i="3" s="1"/>
  <c r="O28" i="3" s="1"/>
  <c r="V28" i="3" s="1"/>
  <c r="M27" i="3"/>
  <c r="N27" i="3" s="1"/>
  <c r="O27" i="3" s="1"/>
  <c r="V27" i="3" s="1"/>
  <c r="M26" i="3"/>
  <c r="N26" i="3" s="1"/>
  <c r="O26" i="3" s="1"/>
  <c r="V26" i="3" s="1"/>
  <c r="M25" i="3"/>
  <c r="N25" i="3" s="1"/>
  <c r="O25" i="3" s="1"/>
  <c r="V25" i="3" s="1"/>
  <c r="M24" i="3"/>
  <c r="N24" i="3" s="1"/>
  <c r="O24" i="3" s="1"/>
  <c r="V24" i="3" s="1"/>
  <c r="M23" i="3"/>
  <c r="N23" i="3" s="1"/>
  <c r="O23" i="3" s="1"/>
  <c r="V23" i="3" s="1"/>
  <c r="M22" i="3"/>
  <c r="N22" i="3" s="1"/>
  <c r="O22" i="3" s="1"/>
  <c r="V22" i="3" s="1"/>
  <c r="M21" i="3"/>
  <c r="N21" i="3" s="1"/>
  <c r="O21" i="3" s="1"/>
  <c r="V21" i="3" s="1"/>
  <c r="M20" i="3"/>
  <c r="N20" i="3" s="1"/>
  <c r="O20" i="3" s="1"/>
  <c r="V20" i="3" s="1"/>
  <c r="M19" i="3"/>
  <c r="N19" i="3" s="1"/>
  <c r="O19" i="3" s="1"/>
  <c r="V19" i="3" s="1"/>
  <c r="M18" i="3"/>
  <c r="N18" i="3" s="1"/>
  <c r="O18" i="3" s="1"/>
  <c r="V18" i="3" s="1"/>
  <c r="M17" i="3"/>
  <c r="N17" i="3" s="1"/>
  <c r="O17" i="3" s="1"/>
  <c r="V17" i="3" s="1"/>
  <c r="M16" i="3"/>
  <c r="N16" i="3" s="1"/>
  <c r="O16" i="3" s="1"/>
  <c r="V16" i="3" s="1"/>
  <c r="M15" i="3"/>
  <c r="N15" i="3" s="1"/>
  <c r="O15" i="3" s="1"/>
  <c r="V15" i="3" s="1"/>
  <c r="P15" i="3"/>
  <c r="T15" i="3" s="1"/>
  <c r="U15" i="3" s="1"/>
  <c r="P16" i="3"/>
  <c r="T16" i="3" s="1"/>
  <c r="U16" i="3" s="1"/>
  <c r="P17" i="3"/>
  <c r="Q17" i="3" s="1"/>
  <c r="P18" i="3"/>
  <c r="T18" i="3" s="1"/>
  <c r="U18" i="3" s="1"/>
  <c r="P19" i="3"/>
  <c r="T19" i="3" s="1"/>
  <c r="U19" i="3" s="1"/>
  <c r="P20" i="3"/>
  <c r="Q20" i="3" s="1"/>
  <c r="P21" i="3"/>
  <c r="Q21" i="3" s="1"/>
  <c r="P22" i="3"/>
  <c r="T22" i="3" s="1"/>
  <c r="U22" i="3" s="1"/>
  <c r="P23" i="3"/>
  <c r="Q23" i="3" s="1"/>
  <c r="P24" i="3"/>
  <c r="T24" i="3" s="1"/>
  <c r="U24" i="3" s="1"/>
  <c r="P25" i="3"/>
  <c r="Q25" i="3" s="1"/>
  <c r="P26" i="3"/>
  <c r="T26" i="3" s="1"/>
  <c r="U26" i="3" s="1"/>
  <c r="P27" i="3"/>
  <c r="Q27" i="3" s="1"/>
  <c r="P28" i="3"/>
  <c r="T28" i="3" s="1"/>
  <c r="U28" i="3" s="1"/>
  <c r="P29" i="3"/>
  <c r="T29" i="3" s="1"/>
  <c r="U29" i="3" s="1"/>
  <c r="P30" i="3"/>
  <c r="T30" i="3" s="1"/>
  <c r="U30" i="3" s="1"/>
  <c r="P31" i="3"/>
  <c r="T31" i="3" s="1"/>
  <c r="U31" i="3" s="1"/>
  <c r="P32" i="3"/>
  <c r="Q32" i="3" s="1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R32" i="3"/>
  <c r="S32" i="3" s="1"/>
  <c r="L32" i="3"/>
  <c r="K32" i="3"/>
  <c r="R31" i="3"/>
  <c r="S31" i="3" s="1"/>
  <c r="L31" i="3"/>
  <c r="K31" i="3"/>
  <c r="R30" i="3"/>
  <c r="S30" i="3" s="1"/>
  <c r="R29" i="3"/>
  <c r="S29" i="3" s="1"/>
  <c r="R28" i="3"/>
  <c r="S28" i="3" s="1"/>
  <c r="R27" i="3"/>
  <c r="S27" i="3" s="1"/>
  <c r="R26" i="3"/>
  <c r="S26" i="3" s="1"/>
  <c r="R25" i="3"/>
  <c r="S25" i="3" s="1"/>
  <c r="R24" i="3"/>
  <c r="S24" i="3" s="1"/>
  <c r="R23" i="3"/>
  <c r="S23" i="3" s="1"/>
  <c r="R22" i="3"/>
  <c r="S22" i="3" s="1"/>
  <c r="R21" i="3"/>
  <c r="S21" i="3" s="1"/>
  <c r="R20" i="3"/>
  <c r="S20" i="3" s="1"/>
  <c r="R19" i="3"/>
  <c r="S19" i="3" s="1"/>
  <c r="R18" i="3"/>
  <c r="S18" i="3" s="1"/>
  <c r="R17" i="3"/>
  <c r="S17" i="3" s="1"/>
  <c r="R16" i="3"/>
  <c r="S16" i="3" s="1"/>
  <c r="R15" i="3"/>
  <c r="S15" i="3" s="1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H5" i="3" l="1"/>
  <c r="H6" i="3" s="1"/>
  <c r="H7" i="3" s="1"/>
  <c r="H8" i="3" s="1"/>
  <c r="H9" i="3" s="1"/>
  <c r="H10" i="3" s="1"/>
  <c r="J10" i="3" s="1"/>
  <c r="J4" i="3"/>
  <c r="J3" i="3"/>
  <c r="Q7" i="3"/>
  <c r="Q28" i="3"/>
  <c r="Q19" i="3"/>
  <c r="Q3" i="3"/>
  <c r="T21" i="3"/>
  <c r="U21" i="3" s="1"/>
  <c r="Q29" i="3"/>
  <c r="T23" i="3"/>
  <c r="U23" i="3" s="1"/>
  <c r="Q24" i="3"/>
  <c r="T25" i="3"/>
  <c r="U25" i="3" s="1"/>
  <c r="T17" i="3"/>
  <c r="U17" i="3" s="1"/>
  <c r="T13" i="3"/>
  <c r="U13" i="3" s="1"/>
  <c r="Q10" i="3"/>
  <c r="Q16" i="3"/>
  <c r="Q6" i="3"/>
  <c r="T32" i="3"/>
  <c r="U32" i="3" s="1"/>
  <c r="T27" i="3"/>
  <c r="U27" i="3" s="1"/>
  <c r="T20" i="3"/>
  <c r="U20" i="3" s="1"/>
  <c r="Q5" i="3"/>
  <c r="S2" i="3"/>
  <c r="Q31" i="3"/>
  <c r="T9" i="3"/>
  <c r="U9" i="3" s="1"/>
  <c r="T14" i="3"/>
  <c r="U14" i="3" s="1"/>
  <c r="Q15" i="3"/>
  <c r="Q11" i="3"/>
  <c r="V3" i="3"/>
  <c r="O2" i="3"/>
  <c r="T4" i="3"/>
  <c r="U4" i="3" s="1"/>
  <c r="Q30" i="3"/>
  <c r="Q26" i="3"/>
  <c r="Q22" i="3"/>
  <c r="Q18" i="3"/>
  <c r="T12" i="3"/>
  <c r="U12" i="3" s="1"/>
  <c r="T8" i="3"/>
  <c r="U8" i="3" s="1"/>
  <c r="H11" i="3" l="1"/>
  <c r="J11" i="3" s="1"/>
  <c r="J6" i="3"/>
  <c r="J8" i="3"/>
  <c r="J7" i="3"/>
  <c r="J9" i="3"/>
  <c r="J5" i="3"/>
  <c r="U2" i="3"/>
  <c r="V2" i="3" s="1"/>
  <c r="Q2" i="3"/>
  <c r="G14" i="4" l="1"/>
  <c r="G10" i="4"/>
  <c r="G8" i="4"/>
  <c r="G16" i="4"/>
  <c r="G11" i="4"/>
  <c r="G17" i="4"/>
  <c r="G12" i="4"/>
  <c r="G18" i="4"/>
  <c r="G13" i="4"/>
  <c r="G19" i="4"/>
  <c r="G9" i="4"/>
  <c r="G15" i="4"/>
</calcChain>
</file>

<file path=xl/sharedStrings.xml><?xml version="1.0" encoding="utf-8"?>
<sst xmlns="http://schemas.openxmlformats.org/spreadsheetml/2006/main" count="3233" uniqueCount="843">
  <si>
    <t>SKU</t>
  </si>
  <si>
    <t>Cost Price</t>
  </si>
  <si>
    <t>List Price</t>
  </si>
  <si>
    <t>SSP</t>
  </si>
  <si>
    <t>Cost</t>
  </si>
  <si>
    <t>Role</t>
  </si>
  <si>
    <t>Start Date</t>
  </si>
  <si>
    <t>End Date</t>
  </si>
  <si>
    <t>Hours</t>
  </si>
  <si>
    <t>Project Manager</t>
  </si>
  <si>
    <t>Working Days</t>
  </si>
  <si>
    <t>Reference Price</t>
  </si>
  <si>
    <t>Phase Name</t>
  </si>
  <si>
    <t>Milestone Amount</t>
  </si>
  <si>
    <t>Target Date</t>
  </si>
  <si>
    <t>Suggested Reference Price</t>
  </si>
  <si>
    <t>Ext. Cost</t>
  </si>
  <si>
    <t>Ext. Suggested Reference Price</t>
  </si>
  <si>
    <t>Ext. List Price</t>
  </si>
  <si>
    <t>Ext. Reference Price</t>
  </si>
  <si>
    <t>SVC-IS-CONVERGED-SR-ENGINEER</t>
  </si>
  <si>
    <t>Sr. Engineer</t>
  </si>
  <si>
    <t>Sr. Architect</t>
  </si>
  <si>
    <t>SVC-FF-IS-CONVERGED</t>
  </si>
  <si>
    <t>Override Reference Price</t>
  </si>
  <si>
    <t>TOTALS - READ ONLY</t>
  </si>
  <si>
    <t>Quote Line #</t>
  </si>
  <si>
    <t>SVC-IS-CONVERGED-PROJ-MANAGER</t>
  </si>
  <si>
    <t>Billing Method</t>
  </si>
  <si>
    <t>Fixed Fee Parent SKU</t>
  </si>
  <si>
    <t>SKU Quote Line Key</t>
  </si>
  <si>
    <t>Role / SKU</t>
  </si>
  <si>
    <t>Item Description</t>
  </si>
  <si>
    <t>Required Field</t>
  </si>
  <si>
    <t>Optional Field</t>
  </si>
  <si>
    <t>Read Only</t>
  </si>
  <si>
    <t>Field Colors</t>
  </si>
  <si>
    <t>Sr. Specialist</t>
  </si>
  <si>
    <t>Architect</t>
  </si>
  <si>
    <t>SVC-MS-SYSTEM-Z-DBA</t>
  </si>
  <si>
    <t>DBA</t>
  </si>
  <si>
    <t>SVC-FF-MS-SYSTEM-Z</t>
  </si>
  <si>
    <t>SVC-MS-SYSTEM-Z-PROJ-MANAGER</t>
  </si>
  <si>
    <t>SVC-MS-SYSTEM-Z-SR-PROJ-MANAGER</t>
  </si>
  <si>
    <t>Sr. Project Manager</t>
  </si>
  <si>
    <t>SVC-MS-SYSTEM-Z-DELIVERY-MGR</t>
  </si>
  <si>
    <t>Delivery Manager</t>
  </si>
  <si>
    <t>SVC-MS-SYSTEM-Z-OPS-ANALYST</t>
  </si>
  <si>
    <t>Ops Analyst</t>
  </si>
  <si>
    <t>SVC-MS-SYSTEM-Z-SCHEDULER</t>
  </si>
  <si>
    <t>Scheduler</t>
  </si>
  <si>
    <t>SVC-MS-SYSTEM-Z-REPORTING</t>
  </si>
  <si>
    <t>Reporting</t>
  </si>
  <si>
    <t>SVC-MS-SYSTEM-Z-SR-ACCOUNT-MGR</t>
  </si>
  <si>
    <t>Sr. Account Manager</t>
  </si>
  <si>
    <t>SVC-MS-SYSTEM-Z-JR-ACCOUNT-MGR</t>
  </si>
  <si>
    <t>Jr. Account Manager</t>
  </si>
  <si>
    <t>SVC-MS-SYSTEM-Z-INT-SECURITY</t>
  </si>
  <si>
    <t>Internal Security and Audit</t>
  </si>
  <si>
    <t>SVC-MS-SYSTEM-Z-SERV-NOW-ADMIN</t>
  </si>
  <si>
    <t>SvcNow Admin</t>
  </si>
  <si>
    <t>SVC-MS-SYSTEM-Z-POWERCLOUD-ADMIN</t>
  </si>
  <si>
    <t>PowerCloud Admin</t>
  </si>
  <si>
    <t>SVC-MS-SYSTEM-Z-SYSTEM-ADMIN</t>
  </si>
  <si>
    <t>System Admin</t>
  </si>
  <si>
    <t>SVC-MS-NETWORKING-ENGINEER</t>
  </si>
  <si>
    <t>Engineer</t>
  </si>
  <si>
    <t>SVC-FF-MS-NETWORKING</t>
  </si>
  <si>
    <t>SVC-MS-NETWORKING-ASSOC</t>
  </si>
  <si>
    <t>Associate</t>
  </si>
  <si>
    <t>SVC-MS-NETWORKING-DBA</t>
  </si>
  <si>
    <t>SVC-MS-NETWORKING-PROJ-MANAGER</t>
  </si>
  <si>
    <t>SVC-MS-NETWORKING-DELIVERY-MGR</t>
  </si>
  <si>
    <t>SVC-MS-NETWORKING-OPS-ANALYST</t>
  </si>
  <si>
    <t>SVC-MS-NETWORKING-SCHEDULER</t>
  </si>
  <si>
    <t>SVC-MS-NETWORKING-REPORTING</t>
  </si>
  <si>
    <t>SVC-MS-NETWORKING-SR-ACCOUNT-MGR</t>
  </si>
  <si>
    <t>SVC-MS-NETWORKING-JR-ACCOUNT-MGR</t>
  </si>
  <si>
    <t>SVC-MS-NETWORKING-INT-SECURITY</t>
  </si>
  <si>
    <t>SVC-MS-NETWORKING-SERV-NOW-ADMIN</t>
  </si>
  <si>
    <t>SVC-MS-NETWORKING-SYSTEM-ADMIN</t>
  </si>
  <si>
    <t>SVC-MS-POWER-ENGINEER</t>
  </si>
  <si>
    <t>SVC-FF-MS-POWER</t>
  </si>
  <si>
    <t>SVC-MS-POWER-ASSOC</t>
  </si>
  <si>
    <t>SVC-MS-POWER-DBA</t>
  </si>
  <si>
    <t>SVC-MS-POWER-PROJ-MANAGER</t>
  </si>
  <si>
    <t>SVC-MS-POWER-SR-PROJ-MANAGER</t>
  </si>
  <si>
    <t>SVC-MS-POWER-DELIVERY-MGR</t>
  </si>
  <si>
    <t>SVC-MS-POWER-OPS-ANALYST</t>
  </si>
  <si>
    <t>SVC-MS-POWER-SCHEDULER</t>
  </si>
  <si>
    <t>SVC-MS-POWER-REPORTING</t>
  </si>
  <si>
    <t>SVC-MS-POWER-SR-ACCOUNT-MGR</t>
  </si>
  <si>
    <t>SVC-MS-POWER-JR-ACCOUNT-MGR</t>
  </si>
  <si>
    <t>SVC-MS-POWER-INT-SECURITY</t>
  </si>
  <si>
    <t>SVC-MS-POWER-SERV-NOW-ENGINEER</t>
  </si>
  <si>
    <t>SvcNow Developer</t>
  </si>
  <si>
    <t>SVC-MS-POWER-SERV-NOW-ADMIN</t>
  </si>
  <si>
    <t>SVC-MS-POWER-POWERCLOUD-ADMIN</t>
  </si>
  <si>
    <t>SVC-MS-POWER-SYSTEM-ADMIN</t>
  </si>
  <si>
    <t>SVC-MS-STORAGE-ENGINEER</t>
  </si>
  <si>
    <t>SVC-FF-MS-STORAGE</t>
  </si>
  <si>
    <t>SVC-MS-STORAGE-ASSOC</t>
  </si>
  <si>
    <t>SVC-MS-STORAGE-DBA</t>
  </si>
  <si>
    <t>SVC-MS-STORAGE-PROJ-MANAGER</t>
  </si>
  <si>
    <t>SVC-MS-STORAGE-SR-PROJ-MANAGER</t>
  </si>
  <si>
    <t>SVC-MS-STORAGE-DELIVERY-MGR</t>
  </si>
  <si>
    <t>SVC-MS-STORAGE-OPS-ANALYST</t>
  </si>
  <si>
    <t>SVC-MS-STORAGE-SCHEDULER</t>
  </si>
  <si>
    <t>SVC-MS-STORAGE-REPORTING</t>
  </si>
  <si>
    <t>SVC-MS-STORAGE-SR-ACCOUNT-MGR</t>
  </si>
  <si>
    <t>SVC-MS-STORAGE-JR-ACCOUNT-MGR</t>
  </si>
  <si>
    <t>SVC-MS-STORAGE-INT-SECURITY</t>
  </si>
  <si>
    <t>SVC-MS-STORAGE-SERV-NOW-ENGINEER</t>
  </si>
  <si>
    <t>SVC-MS-STORAGE-SERV-NOW-ADMIN</t>
  </si>
  <si>
    <t>SVC-MS-STORAGE-POWERCLOUD-ADMIN</t>
  </si>
  <si>
    <t>SVC-MS-STORAGE-SYSTEM-ADMIN</t>
  </si>
  <si>
    <t>SVC-SS-CONVERGED-ARCHITECT</t>
  </si>
  <si>
    <t>SVC-SS-CONVERGED-PRINCIPAL</t>
  </si>
  <si>
    <t>Principal</t>
  </si>
  <si>
    <t>SVC-SS-CONVERGED-SDX-ARCHITECT</t>
  </si>
  <si>
    <t>SDx Architect</t>
  </si>
  <si>
    <t>SVC-SS-CONVERGED-SR-ENGINEER</t>
  </si>
  <si>
    <t>SVC-SS-CONVERGED-ENGINEER</t>
  </si>
  <si>
    <t>SVC-SS-CONVERGED-ASSOC</t>
  </si>
  <si>
    <t>Specialist</t>
  </si>
  <si>
    <t>SVC-SS-CONVERGED-PROJ-MANAGER</t>
  </si>
  <si>
    <t>SVC-SS-CONVERGED-ITC-CONSULTANT</t>
  </si>
  <si>
    <t>ITC Consultant</t>
  </si>
  <si>
    <t>SVC-SS-SYSTEM-Z-ARCHITECT</t>
  </si>
  <si>
    <t>SVC-SS-SYSTEM-Z-PRINCIPAL</t>
  </si>
  <si>
    <t>SVC-SS-SYSTEM-Z-SDX-ARCHITECT</t>
  </si>
  <si>
    <t>SVC-SS-SYSTEM-Z-SR-ENGINEER</t>
  </si>
  <si>
    <t>SVC-SS-SYSTEM-Z-ENGINEER</t>
  </si>
  <si>
    <t>SVC-SS-SYSTEM-Z-ASSOC</t>
  </si>
  <si>
    <t>SVC-SS-SYSTEM-Z-PROJ-MANAGER</t>
  </si>
  <si>
    <t>SVC-SS-SYSTEM-Z-ITC-CONSULTANT</t>
  </si>
  <si>
    <t>SVC-SS-NETWORKING-PRINCIPAL</t>
  </si>
  <si>
    <t>SVC-SS-NETWORKING-SDX-ARCHITECT</t>
  </si>
  <si>
    <t>SVC-SS-NETWORKING-SR-ENGINEER</t>
  </si>
  <si>
    <t>SVC-SS-NETWORKING-ENGINEER</t>
  </si>
  <si>
    <t>SVC-SS-NETWORKING-ASSOC</t>
  </si>
  <si>
    <t>SVC-SS-NETWORKING-PROJ-MANAGER</t>
  </si>
  <si>
    <t>SVC-SS-NETWORKING-ITC-CONSULTANT</t>
  </si>
  <si>
    <t>SVC-SS-POWER-ARCHITECT</t>
  </si>
  <si>
    <t>SVC-SS-POWER-PRINCIPAL</t>
  </si>
  <si>
    <t>SVC-SS-POWER-SDX-ARCHITECT</t>
  </si>
  <si>
    <t>SVC-SS-POWER-SR-ENGINEER</t>
  </si>
  <si>
    <t>SVC-SS-POWER-ENGINEER</t>
  </si>
  <si>
    <t>SVC-SS-POWER-ASSOC</t>
  </si>
  <si>
    <t>SVC-SS-POWER-SECURITY-CONSULTANT</t>
  </si>
  <si>
    <t>Security Consultant</t>
  </si>
  <si>
    <t>SVC-SS-POWER-PROJ-MANAGER</t>
  </si>
  <si>
    <t>SVC-SS-POWER-ITC-CONSULTANT</t>
  </si>
  <si>
    <t>SVC-SS-SECURITY-ARCHITECT</t>
  </si>
  <si>
    <t>SVC-SS-SECURITY-PRINCIPAL</t>
  </si>
  <si>
    <t>SVC-SS-SECURITY-SDX-ARCHITECT</t>
  </si>
  <si>
    <t>SVC-SS-SECURITY-SR-ENGINEER</t>
  </si>
  <si>
    <t>SVC-SS-SECURITY-ENGINEER</t>
  </si>
  <si>
    <t>SVC-SS-SECURITY-ASSOC</t>
  </si>
  <si>
    <t>SVC-SS-SECURITY-PROJ-MANAGER</t>
  </si>
  <si>
    <t>SVC-SS-SECURITY-ITC-CONSULTANT</t>
  </si>
  <si>
    <t>SVC-SS-STORAGE-ARCHITECT</t>
  </si>
  <si>
    <t>SVC-SS-STORAGE-PRINCIPAL</t>
  </si>
  <si>
    <t>SVC-SS-STORAGE-SDX-ARCHITECT</t>
  </si>
  <si>
    <t>SVC-SS-STORAGE-SR-ENGINEER</t>
  </si>
  <si>
    <t>SVC-SS-STORAGE-ENGINEER</t>
  </si>
  <si>
    <t>SVC-SS-STORAGE-ASSOC</t>
  </si>
  <si>
    <t>SVC-SS-STORAGE-CONSULTANT</t>
  </si>
  <si>
    <t>SVC-SS-STORAGE-PROJ-MANAGER</t>
  </si>
  <si>
    <t>SVC-SS-STORAGE-ITC-CONSULTANT</t>
  </si>
  <si>
    <t>SVC-FF-MS-CONVERGED</t>
  </si>
  <si>
    <t>SVC-FF-MS-ISS</t>
  </si>
  <si>
    <t>SVC-FF-MS-AMS</t>
  </si>
  <si>
    <t>SVC-FF-IS-SYSTEM-Z</t>
  </si>
  <si>
    <t>SVC-FF-IS-NETWORKING</t>
  </si>
  <si>
    <t>SVC-FF-IS-SECURITY</t>
  </si>
  <si>
    <t>SVC-FF-IS-POWER</t>
  </si>
  <si>
    <t>SVC-FF-IS-STORAGE</t>
  </si>
  <si>
    <t>Associate Specialist</t>
  </si>
  <si>
    <t>Business Analyst</t>
  </si>
  <si>
    <t>Associate QA</t>
  </si>
  <si>
    <t>Team Lead</t>
  </si>
  <si>
    <t>SVC-IS-CONVERGED-SECURITY-CONSULTANT</t>
  </si>
  <si>
    <t>SVC-IS-SYSTEM-Z-SECURITY-CONSULTANT</t>
  </si>
  <si>
    <t>SVC-IS-NETWORKING-SECURITY-CONSULTANT</t>
  </si>
  <si>
    <t>SVC-IS-POWER-ENGINEER</t>
  </si>
  <si>
    <t>SVC-IS-SECURITY-SECURITY-CONSULTANT</t>
  </si>
  <si>
    <t>SVC-MS-CONVERGED-SERV-NOW-ENGINEER</t>
  </si>
  <si>
    <t>SVC-MS-CONVERGED-POWERCLOUD-ADMIN</t>
  </si>
  <si>
    <t>SVC-MS-SYSTEM-Z-SERV-NOW-ENGINEER</t>
  </si>
  <si>
    <t>SVC-MS-NETWORKING-SR-PROJ-MANAGER</t>
  </si>
  <si>
    <t>SVC-MS-NETWORKING-SERV-NOW-ENGINEER</t>
  </si>
  <si>
    <t>SVC-MS-NETWORKING-POWERCLOUD-ADMIN</t>
  </si>
  <si>
    <t>SVC-SS-CONVERGED-SECURITY-CONSULTANT</t>
  </si>
  <si>
    <t>SVC-SS-SYSTEM-Z-SECURITY-CONSULTANT</t>
  </si>
  <si>
    <t>SVC-SS-NETWORKING-SECURITY-CONSULTANT</t>
  </si>
  <si>
    <t>SVC-SS-SECURITY-SECURITY-CONSULTANT</t>
  </si>
  <si>
    <t>SVC-SS-NETWORKING-ARCHITECT</t>
  </si>
  <si>
    <t>SVC-IS-CONVERGED-ARCHITECT</t>
  </si>
  <si>
    <t>SVC-IS-CONVERGED-PRINCIPAL</t>
  </si>
  <si>
    <t>SVC-IS-CONVERGED-SDX-ARCHITECT</t>
  </si>
  <si>
    <t>SVC-IS-CONVERGED-ENGINEER</t>
  </si>
  <si>
    <t>SVC-IS-CONVERGED-ASSOC</t>
  </si>
  <si>
    <t>SVC-IS-CONVERGED-ITC-CONSULTANT</t>
  </si>
  <si>
    <t>SVC-IS-SYSTEM-Z-ARCHITECT</t>
  </si>
  <si>
    <t>SVC-IS-SYSTEM-Z-PRINCIPAL</t>
  </si>
  <si>
    <t>SVC-IS-SYSTEM-Z-SDX-ARCHITECT</t>
  </si>
  <si>
    <t>SVC-IS-SYSTEM-Z-ENGINEER</t>
  </si>
  <si>
    <t>SVC-IS-SYSTEM-Z-SR-ENGINEER</t>
  </si>
  <si>
    <t>SVC-MS-ISS-DBA</t>
  </si>
  <si>
    <t>SVC-MS-ISS-PROJ-MANAGER</t>
  </si>
  <si>
    <t>SVC-MS-ISS-SR-PROJ-MANAGER</t>
  </si>
  <si>
    <t>SVC-MS-ISS-DELIVERY-MGR</t>
  </si>
  <si>
    <t>SVC-MS-ISS-OPS-ANALYST</t>
  </si>
  <si>
    <t>SVC-MS-ISS-SCHEDULER</t>
  </si>
  <si>
    <t>SVC-MS-ISS-REPORTING</t>
  </si>
  <si>
    <t>SVC-MS-ISS-SR-ACCOUNT-MGR</t>
  </si>
  <si>
    <t>SVC-MS-ISS-JR-ACCOUNT-MGR</t>
  </si>
  <si>
    <t>SVC-MS-ISS-INT-SECURITY</t>
  </si>
  <si>
    <t>SVC-MS-ISS-SERV-NOW-ENGINEER</t>
  </si>
  <si>
    <t>SVC-MS-ISS-SERV-NOW-ADMIN</t>
  </si>
  <si>
    <t>SVC-MS-ISS-POWERCLOUD-ADMIN</t>
  </si>
  <si>
    <t>SVC-MS-ISS-SYSTEM-ADMIN</t>
  </si>
  <si>
    <t>SVC-MS-SYSTEM-Z-ENGINEER</t>
  </si>
  <si>
    <t>SVC-MS-SYSTEM-Z-ASSOC</t>
  </si>
  <si>
    <t>SVC-IS-SYSTEM-Z-ASSOC</t>
  </si>
  <si>
    <t>SVC-IS-SYSTEM-Z-PROJ-MANAGER</t>
  </si>
  <si>
    <t>SVC-IS-SYSTEM-Z-ITC-CONSULTANT</t>
  </si>
  <si>
    <t>SVC-IS-NETWORKING-ARCHITECT</t>
  </si>
  <si>
    <t>SVC-IS-NETWORKING-PRINCIPAL</t>
  </si>
  <si>
    <t>SVC-IS-NETWORKING-SDX-ARCHITECT</t>
  </si>
  <si>
    <t>SVC-IS-NETWORKING-SR-ENGINEER</t>
  </si>
  <si>
    <t>SVC-IS-NETWORKING-ENGINEER</t>
  </si>
  <si>
    <t>SVC-IS-NETWORKING-ASSOC</t>
  </si>
  <si>
    <t>SVC-IS-NETWORKING-PROJ-MANAGER</t>
  </si>
  <si>
    <t>SVC-IS-NETWORKING-ITC-CONSULTANT</t>
  </si>
  <si>
    <t>SVC-IS-POWER-ARCHITECT</t>
  </si>
  <si>
    <t>SVC-IS-POWER-PRINCIPAL</t>
  </si>
  <si>
    <t>SVC-IS-POWER-SDX-ARCHITECT</t>
  </si>
  <si>
    <t>SVC-IS-POWER-SR-ENGINEER</t>
  </si>
  <si>
    <t>SVC-IS-POWER-ASSOC</t>
  </si>
  <si>
    <t>SVC-IS-POWER-SECURITY-CONSULTANT</t>
  </si>
  <si>
    <t>SVC-IS-POWER-PROJ-MANAGER</t>
  </si>
  <si>
    <t>SVC-IS-POWER-ITC-CONSULTANT</t>
  </si>
  <si>
    <t>SVC-IS-SECURITY-ARCHITECT</t>
  </si>
  <si>
    <t>SVC-IS-SECURITY-PRINCIPAL</t>
  </si>
  <si>
    <t>SVC-IS-SECURITY-SDX-ARCHITECT</t>
  </si>
  <si>
    <t>SVC-IS-SECURITY-SR-ENGINEER</t>
  </si>
  <si>
    <t>SVC-IS-SECURITY-ENGINEER</t>
  </si>
  <si>
    <t>SVC-IS-SECURITY-ASSOC</t>
  </si>
  <si>
    <t>SVC-IS-SECURITY-PROJ-MANAGER</t>
  </si>
  <si>
    <t>SVC-IS-SECURITY-ITC-CONSULTANT</t>
  </si>
  <si>
    <t>SVC-IS-STORAGE-ARCHITECT</t>
  </si>
  <si>
    <t>SVC-IS-STORAGE-PRINCIPAL</t>
  </si>
  <si>
    <t>SVC-IS-STORAGE-SDX-ARCHITECT</t>
  </si>
  <si>
    <t>SVC-IS-STORAGE-SR-ENGINEER</t>
  </si>
  <si>
    <t>SVC-IS-STORAGE-ENGINEER</t>
  </si>
  <si>
    <t>SVC-IS-STORAGE-ASSOC</t>
  </si>
  <si>
    <t>SVC-IS-STORAGE-CONSULTANT</t>
  </si>
  <si>
    <t>SVC-IS-STORAGE-PROJ-MANAGER</t>
  </si>
  <si>
    <t>SVC-IS-STORAGE-ITC-CONSULTANT</t>
  </si>
  <si>
    <t>SVC-MS-AMS-ENGINEER</t>
  </si>
  <si>
    <t>SVC-MS-AMS-ASSOC</t>
  </si>
  <si>
    <t>SVC-MS-AMS-DBA</t>
  </si>
  <si>
    <t>SVC-MS-AMS-PROJ-MANAGER</t>
  </si>
  <si>
    <t>SVC-MS-AMS-SR-PROJ-MANAGER</t>
  </si>
  <si>
    <t>SVC-MS-AMS-DELIVERY-MGR</t>
  </si>
  <si>
    <t>SVC-MS-AMS-OPS-ANALYST</t>
  </si>
  <si>
    <t>SVC-MS-AMS-SCHEDULER</t>
  </si>
  <si>
    <t>SVC-MS-AMS-REPORTING</t>
  </si>
  <si>
    <t>SVC-MS-AMS-SR-ACCOUNT-MGR</t>
  </si>
  <si>
    <t>SVC-MS-AMS-JR-ACCOUNT-MGR</t>
  </si>
  <si>
    <t>SVC-MS-AMS-INT-SECURITY</t>
  </si>
  <si>
    <t>SVC-MS-AMS-SERV-NOW-ENGINEER</t>
  </si>
  <si>
    <t>SVC-MS-AMS-SERV-NOW-ADMIN</t>
  </si>
  <si>
    <t>SVC-MS-AMS-POWERCLOUD-ADMIN</t>
  </si>
  <si>
    <t>SVC-MS-AMS-SYSTEM-ADMIN</t>
  </si>
  <si>
    <t>SVC-MS-CONVERGED-ENGINEER</t>
  </si>
  <si>
    <t>SVC-MS-CONVERGED-ASSOC</t>
  </si>
  <si>
    <t>SVC-MS-CONVERGED-DBA</t>
  </si>
  <si>
    <t>SVC-MS-CONVERGED-PROJ-MANAGER</t>
  </si>
  <si>
    <t>SVC-MS-CONVERGED-SR-PROJ-MANAGER</t>
  </si>
  <si>
    <t>SVC-MS-CONVERGED-DELIVERY-MGR</t>
  </si>
  <si>
    <t>SVC-MS-CONVERGED-OPS-ANALYST</t>
  </si>
  <si>
    <t>SVC-MS-CONVERGED-SCHEDULER</t>
  </si>
  <si>
    <t>SVC-MS-CONVERGED-REPORTING</t>
  </si>
  <si>
    <t>SVC-MS-CONVERGED-SR-ACCOUNT-MGR</t>
  </si>
  <si>
    <t>SVC-MS-CONVERGED-JR-ACCOUNT-MGR</t>
  </si>
  <si>
    <t>SVC-MS-CONVERGED-INT-SECURITY</t>
  </si>
  <si>
    <t>SVC-MS-CONVERGED-SERV-NOW-ADMIN</t>
  </si>
  <si>
    <t>SVC-MS-CONVERGED-SYSTEM-ADMIN</t>
  </si>
  <si>
    <t>SVC-MS-ISS-ENGINEER</t>
  </si>
  <si>
    <t>SVC-MS-ISS-ASSOC</t>
  </si>
  <si>
    <t>DRAFT - Instructions:</t>
  </si>
  <si>
    <t>1) ServiceEst-Roles -&gt; Pick 'Role' T&amp;M role</t>
  </si>
  <si>
    <t>2) ServiceEst-Roles -&gt; Pick Billing Method -&gt; T&amp;M or Fixed Fee or Expenses -&gt; if Fixed Fee picked, then SKU (col. D) will auto-update to the Fixed Fee SKU that corresponds with that hourly role used for pricing up to Fixed Fee amt</t>
  </si>
  <si>
    <t>3) ServiceEst-Roles -&gt; Optionally enter Start/End Dates </t>
  </si>
  <si>
    <t>4) ServiceEst-Roles -&gt; Enter 'Hours' </t>
  </si>
  <si>
    <t>5) ServiceEst-Roles -&gt; Optionally can override Suggested Reference Price by entering 'Override Reference Price' (hrly rate)</t>
  </si>
  <si>
    <t>6) ServiceEst-Phases -&gt; Can optionally enter Phases, enter Phase Name if desired and can optionally link to SKU quote line</t>
  </si>
  <si>
    <t>7) ServiceEst-Fixed Fee Milestones -&gt; If T&amp;M, leave these blank.  </t>
  </si>
  <si>
    <t>8) ServiceEst-Fixed Fee Milestones -&gt; If Fixed Fee, enter Billing Milestone Amount (sum total should match sum total of your fixed fee Roles 'Ext. Reference Price') and supply Target Date</t>
  </si>
  <si>
    <t>Override Cost (Subk Only)</t>
  </si>
  <si>
    <t>Standard Cost</t>
  </si>
  <si>
    <t>Margin % 
(Ext. Reference vs. Cost)</t>
  </si>
  <si>
    <t>Cost Override</t>
  </si>
  <si>
    <t xml:space="preserve">Version # </t>
  </si>
  <si>
    <t>Update Description</t>
  </si>
  <si>
    <t>4_00</t>
  </si>
  <si>
    <t>John Schuler</t>
  </si>
  <si>
    <t>Updated By</t>
  </si>
  <si>
    <t>Update Date</t>
  </si>
  <si>
    <t>~ Moved Editable Columns in Roles sheet all to left side so easier to quickly clear out data and more obvious which fields are input vs. read only calculated
~ Added Cost Override Column for Subk Use Case where need to override standard cost for subk
~ Removed Fixed Fee SKUs from 'ServiceEst-ItemMaster' sheet since don't want FF SKUs selected as Roles
~ Added Margin % Column
~ TO DO: Add flag to default fixed fee skus with same sku code to use same QLI# vs. Separate FF SKUs as separate Quote Line #s (e.g. for Managed Services may want separate QLIs by month so flag to help with this)
~ TO DO: if Milestones Sheet, filter down so only see Fixed Fee Quote Line SKUs (i.e. don't see T&amp;M roles)
~ TO DO: Update 'Info' tab with more helpful directions &amp; optionally links to short demo videos
~ TO DO: Update Software Services SKUs to abbreviation of BSS instead of S</t>
  </si>
  <si>
    <t>4_01</t>
  </si>
  <si>
    <t>Added back 'Milestone Name' column on ServiceEst-Fixed FeeMilestones sheet</t>
  </si>
  <si>
    <t>Milestone Name</t>
  </si>
  <si>
    <t>4_02</t>
  </si>
  <si>
    <t>Added validation messages for fields on Roles tab</t>
  </si>
  <si>
    <t>4_03</t>
  </si>
  <si>
    <t>Removed sample data from template.  Updated SKUs to reflect change of Software Services to Business Solution Services and added India SKUs.</t>
  </si>
  <si>
    <t>SVC-BSS-BIG-DATA-ASSOC-QA</t>
  </si>
  <si>
    <t>SVC-FF-BSS-BIG-DATA</t>
  </si>
  <si>
    <t>SVC-BSS-BIG-DATA-ASSOC-SPECIALIST</t>
  </si>
  <si>
    <t>SVC-BSS-BIG-DATA-BUSINESS-ANALYST</t>
  </si>
  <si>
    <t>SVC-BSS-BIG-DATA-INDIA-TIER1</t>
  </si>
  <si>
    <t>India Tier 1</t>
  </si>
  <si>
    <t>SVC-BSS-BIG-DATA-INDIA-TIER2</t>
  </si>
  <si>
    <t>India Tier 2</t>
  </si>
  <si>
    <t>SVC-BSS-BIG-DATA-INDIA-TIER3</t>
  </si>
  <si>
    <t>India Tier 3</t>
  </si>
  <si>
    <t>SVC-BSS-BIG-DATA-PROJ-MANAGER</t>
  </si>
  <si>
    <t>SVC-BSS-BIG-DATA-SPECIALIST</t>
  </si>
  <si>
    <t>SVC-BSS-BIG-DATA-SR-ARCHITECT</t>
  </si>
  <si>
    <t>SVC-BSS-BIG-DATA-SR-PROJ-MANAGER</t>
  </si>
  <si>
    <t>SVC-BSS-BIG-DATA-SR-SPECIALIST</t>
  </si>
  <si>
    <t>SVC-BSS-BIG-DATA-TEAM-LEAD</t>
  </si>
  <si>
    <t>SVC-BSS-BUS-AGILITY-ASSOC-QA</t>
  </si>
  <si>
    <t>SVC-FF-BSS-BUS-AGILITY</t>
  </si>
  <si>
    <t>SVC-BSS-BUS-AGILITY-ASSOC-SPECIALIST</t>
  </si>
  <si>
    <t>SVC-BSS-BUS-AGILITY-BUSINESS-ANALYST</t>
  </si>
  <si>
    <t>SVC-BSS-BUS-AGILITY-INDIA-TIER1</t>
  </si>
  <si>
    <t>SVC-BSS-BUS-AGILITY-INDIA-TIER2</t>
  </si>
  <si>
    <t>SVC-BSS-BUS-AGILITY-INDIA-TIER3</t>
  </si>
  <si>
    <t>SVC-BSS-BUS-AGILITY-PROJ-MANAGER</t>
  </si>
  <si>
    <t>SVC-BSS-BUS-AGILITY-SPECIALIST</t>
  </si>
  <si>
    <t>SVC-BSS-BUS-AGILITY-SR-ARCHITECT</t>
  </si>
  <si>
    <t>SVC-BSS-BUS-AGILITY-SR-PROJ-MANAGER</t>
  </si>
  <si>
    <t>SVC-BSS-BUS-AGILITY-SR-SPECIALIST</t>
  </si>
  <si>
    <t>SVC-BSS-BUS-AGILITY-TEAM-LEAD</t>
  </si>
  <si>
    <t>SVC-BSS-COMMERCE-ASSOC-QA</t>
  </si>
  <si>
    <t>SVC-FF-BSS-COMMERCE</t>
  </si>
  <si>
    <t>SVC-BSS-COMMERCE-ASSOC-SPECIALIST</t>
  </si>
  <si>
    <t>SVC-BSS-COMMERCE-BUSINESS-ANALYST</t>
  </si>
  <si>
    <t>SVC-BSS-COMMERCE-INDIA-TIER1</t>
  </si>
  <si>
    <t>SVC-BSS-COMMERCE-INDIA-TIER2</t>
  </si>
  <si>
    <t>SVC-BSS-COMMERCE-INDIA-TIER3</t>
  </si>
  <si>
    <t>SVC-BSS-COMMERCE-PROJ-MANAGER</t>
  </si>
  <si>
    <t>SVC-BSS-COMMERCE-SPECIALIST</t>
  </si>
  <si>
    <t>SVC-BSS-COMMERCE-SR-ARCHITECT</t>
  </si>
  <si>
    <t>SVC-BSS-COMMERCE-SR-PROJ-MANAGER</t>
  </si>
  <si>
    <t>SVC-BSS-COMMERCE-SR-SPECIALIST</t>
  </si>
  <si>
    <t>SVC-BSS-COMMERCE-TEAM-LEAD</t>
  </si>
  <si>
    <t>SVC-BSS-CONTENT-MANAGEMENT-ASSOC-QA</t>
  </si>
  <si>
    <t>SVC-FF-BSS-ECM</t>
  </si>
  <si>
    <t>SVC-BSS-CONTENT-MANAGEMENT-ASSOC-SPECIALIST</t>
  </si>
  <si>
    <t>SVC-BSS-CONTENT-MANAGEMENT-BUSINESS-ANALYST</t>
  </si>
  <si>
    <t>SVC-BSS-CONTENT-MANAGEMENT-INDIA-TIER1</t>
  </si>
  <si>
    <t>SVC-BSS-CONTENT-MANAGEMENT-INDIA-TIER2</t>
  </si>
  <si>
    <t>SVC-BSS-CONTENT-MANAGEMENT-INDIA-TIER3</t>
  </si>
  <si>
    <t>SVC-BSS-CONTENT-MANAGEMENT-PROJ-MANAGER</t>
  </si>
  <si>
    <t>SVC-BSS-CONTENT-MANAGEMENT-SPECIALIST</t>
  </si>
  <si>
    <t>SVC-BSS-CONTENT-MANAGEMENT-SR-ARCHITECT</t>
  </si>
  <si>
    <t>SVC-BSS-CONTENT-MANAGEMENT-SR-PROJ-MANAGER</t>
  </si>
  <si>
    <t>SVC-BSS-CONTENT-MANAGEMENT-SR-SPECIALIST</t>
  </si>
  <si>
    <t>SVC-BSS-CONTENT-MANAGEMENT-TEAM-LEAD</t>
  </si>
  <si>
    <t>SVC-BSS-DIGITAL-DESIGN-ASSOC-QA</t>
  </si>
  <si>
    <t>SVC-FF-BSS-DIGITAL-DESG-STRAT</t>
  </si>
  <si>
    <t>SVC-BSS-DIGITAL-DESIGN-ASSOC-SPECIALIST</t>
  </si>
  <si>
    <t>SVC-BSS-DIGITAL-DESIGN-BUSINESS-ANALYST</t>
  </si>
  <si>
    <t>SVC-BSS-DIGITAL-DESIGN-INDIA-TIER1</t>
  </si>
  <si>
    <t>SVC-BSS-DIGITAL-DESIGN-INDIA-TIER2</t>
  </si>
  <si>
    <t>SVC-BSS-DIGITAL-DESIGN-INDIA-TIER3</t>
  </si>
  <si>
    <t>SVC-BSS-DIGITAL-DESIGN-PROJ-MANAGER</t>
  </si>
  <si>
    <t>SVC-BSS-DIGITAL-DESIGN-SPECIALIST</t>
  </si>
  <si>
    <t>SVC-BSS-DIGITAL-DESIGN-SR-ARCHITECT</t>
  </si>
  <si>
    <t>SVC-BSS-DIGITAL-DESIGN-SR-PROJ-MANAGER</t>
  </si>
  <si>
    <t>SVC-BSS-DIGITAL-DESIGN-SR-SPECIALIST</t>
  </si>
  <si>
    <t>SVC-BSS-DIGITAL-DESIGN-TEAM-LEAD</t>
  </si>
  <si>
    <t>SVC-BSS-DIGITAL-EXPERIENCE-ASSOC-QA</t>
  </si>
  <si>
    <t>SVC-FF-BSS-DIGITAL-EXP</t>
  </si>
  <si>
    <t>SVC-BSS-DIGITAL-EXPERIENCE-ASSOC-SPECIALIST</t>
  </si>
  <si>
    <t>SVC-BSS-DIGITAL-EXPERIENCE-BUSINESS-ANALYST</t>
  </si>
  <si>
    <t>SVC-BSS-DIGITAL-EXPERIENCE-INDIA-TIER1</t>
  </si>
  <si>
    <t>SVC-BSS-DIGITAL-EXPERIENCE-INDIA-TIER2</t>
  </si>
  <si>
    <t>SVC-BSS-DIGITAL-EXPERIENCE-INDIA-TIER3</t>
  </si>
  <si>
    <t>SVC-BSS-DIGITAL-EXPERIENCE-PROJ-MANAGER</t>
  </si>
  <si>
    <t>SVC-BSS-DIGITAL-EXPERIENCE-SPECIALIST</t>
  </si>
  <si>
    <t>SVC-BSS-DIGITAL-EXPERIENCE-SR-ARCHITECT</t>
  </si>
  <si>
    <t>SVC-BSS-DIGITAL-EXPERIENCE-SR-PROJ-MANAGER</t>
  </si>
  <si>
    <t>SVC-BSS-DIGITAL-EXPERIENCE-SR-SPECIALIST</t>
  </si>
  <si>
    <t>SVC-BSS-DIGITAL-EXPERIENCE-TEAM-LEAD</t>
  </si>
  <si>
    <t>SVC-BSS-INFOR-GOVERNANCE-ASSOC-QA</t>
  </si>
  <si>
    <t>SVC-BSS-INFOR-GOVERNANCE-ASSOC-SPECIALIST</t>
  </si>
  <si>
    <t>SVC-BSS-INFOR-GOVERNANCE-BUSINESS-ANALYST</t>
  </si>
  <si>
    <t>SVC-BSS-INFOR-GOVERNANCE-INDIA-TIER1</t>
  </si>
  <si>
    <t>SVC-BSS-INFOR-GOVERNANCE-INDIA-TIER2</t>
  </si>
  <si>
    <t>SVC-BSS-INFOR-GOVERNANCE-INDIA-TIER3</t>
  </si>
  <si>
    <t>SVC-BSS-INFOR-GOVERNANCE-PROJ-MANAGER</t>
  </si>
  <si>
    <t>SVC-BSS-INFOR-GOVERNANCE-SPECIALIST</t>
  </si>
  <si>
    <t>SVC-BSS-INFOR-GOVERNANCE-SR-ARCHITECT</t>
  </si>
  <si>
    <t>SVC-BSS-INFOR-GOVERNANCE-SR-PROJ-MANAGER</t>
  </si>
  <si>
    <t>SVC-BSS-INFOR-GOVERNANCE-SR-SPECIALIST</t>
  </si>
  <si>
    <t>SVC-BSS-INFOR-GOVERNANCE-TEAM-LEAD</t>
  </si>
  <si>
    <t>SVC-BSS-QA-ASSOC-QA</t>
  </si>
  <si>
    <t>SVC-FF-BSS-QA</t>
  </si>
  <si>
    <t>SVC-BSS-QA-ASSOC-SPECIALIST</t>
  </si>
  <si>
    <t>SVC-BSS-QA-BUSINESS-ANALYST</t>
  </si>
  <si>
    <t>SVC-BSS-QA-INDIA-TIER1</t>
  </si>
  <si>
    <t>SVC-BSS-QA-INDIA-TIER2</t>
  </si>
  <si>
    <t>SVC-BSS-QA-INDIA-TIER3</t>
  </si>
  <si>
    <t>SVC-BSS-QA-PROJ-MANAGER</t>
  </si>
  <si>
    <t>SVC-BSS-QA-SPECIALIST</t>
  </si>
  <si>
    <t>SVC-BSS-QA-SR-ARCHITECT</t>
  </si>
  <si>
    <t>SVC-BSS-QA-SR-PROJ-MANAGER</t>
  </si>
  <si>
    <t>SVC-BSS-QA-SR-SPECIALIST</t>
  </si>
  <si>
    <t>SVC-BSS-QA-TEAM-LEAD</t>
  </si>
  <si>
    <t>SVC-BSS-SECURITY-ASSOC-QA</t>
  </si>
  <si>
    <t>SVC-FF-BSS-SECURITY</t>
  </si>
  <si>
    <t>SVC-BSS-SECURITY-ASSOC-SPECIALIST</t>
  </si>
  <si>
    <t>SVC-BSS-SECURITY-BUSINESS-ANALYST</t>
  </si>
  <si>
    <t>SVC-BSS-SECURITY-INDIA-TIER1</t>
  </si>
  <si>
    <t>SVC-BSS-SECURITY-INDIA-TIER2</t>
  </si>
  <si>
    <t>SVC-BSS-SECURITY-INDIA-TIER3</t>
  </si>
  <si>
    <t>SVC-BSS-SECURITY-PROJ-MANAGER</t>
  </si>
  <si>
    <t>SVC-BSS-SECURITY-SPECIALIST</t>
  </si>
  <si>
    <t>SVC-BSS-SECURITY-SR-ARCHITECT</t>
  </si>
  <si>
    <t>SVC-BSS-SECURITY-SR-PROJ-MANAGER</t>
  </si>
  <si>
    <t>SVC-BSS-SECURITY-SR-SPECIALIST</t>
  </si>
  <si>
    <t>SVC-BSS-SECURITY-TEAM-LEAD</t>
  </si>
  <si>
    <t>SVC-BSS-SYSTEM-MANAGEMENT-ASSOC-QA</t>
  </si>
  <si>
    <t>SVC-BSS-SYSTEM-MANAGEMENT-ASSOC-SPECIALIST</t>
  </si>
  <si>
    <t>SVC-BSS-SYSTEM-MANAGEMENT-BUSINESS-ANALYST</t>
  </si>
  <si>
    <t>SVC-BSS-SYSTEM-MANAGEMENT-INDIA-TIER1</t>
  </si>
  <si>
    <t>SVC-BSS-SYSTEM-MANAGEMENT-INDIA-TIER2</t>
  </si>
  <si>
    <t>SVC-BSS-SYSTEM-MANAGEMENT-INDIA-TIER3</t>
  </si>
  <si>
    <t>SVC-BSS-SYSTEM-MANAGEMENT-PROJ-MANAGER</t>
  </si>
  <si>
    <t>SVC-BSS-SYSTEM-MANAGEMENT-SPECIALIST</t>
  </si>
  <si>
    <t>SVC-BSS-SYSTEM-MANAGEMENT-SR-ARCHITECT</t>
  </si>
  <si>
    <t>SVC-BSS-SYSTEM-MANAGEMENT-SR-PROJ-MANAGER</t>
  </si>
  <si>
    <t>SVC-BSS-SYSTEM-MANAGEMENT-SR-SPECIALIST</t>
  </si>
  <si>
    <t>SVC-BSS-SYSTEM-MANAGEMENT-TEAM-LEAD</t>
  </si>
  <si>
    <t>SVC-FF-SS-CONVERGED</t>
  </si>
  <si>
    <t>SVC-FF-SS-NETWORKING</t>
  </si>
  <si>
    <t>SVC-FF-SS-POWER</t>
  </si>
  <si>
    <t>SVC-FF-SS-SECURITY</t>
  </si>
  <si>
    <t>SVC-FF-SS-STORAGE</t>
  </si>
  <si>
    <t>SVC-FF-SS-SYSTEM-Z</t>
  </si>
  <si>
    <t>SVC-IS-CONVERGED-INDIA-TIER1</t>
  </si>
  <si>
    <t>SVC-IS-CONVERGED-INDIA-TIER2</t>
  </si>
  <si>
    <t>SVC-IS-CONVERGED-INDIA-TIER3</t>
  </si>
  <si>
    <t>SVC-IS-NETWORKING-INDIA-TIER1</t>
  </si>
  <si>
    <t>SVC-IS-NETWORKING-INDIA-TIER2</t>
  </si>
  <si>
    <t>SVC-IS-NETWORKING-INDIA-TIER3</t>
  </si>
  <si>
    <t>SVC-IS-POWER-INDIA-TIER1</t>
  </si>
  <si>
    <t>SVC-IS-POWER-INDIA-TIER2</t>
  </si>
  <si>
    <t>SVC-IS-POWER-INDIA-TIER3</t>
  </si>
  <si>
    <t>SVC-IS-SECURITY-INDIA-TIER1</t>
  </si>
  <si>
    <t>SVC-IS-SECURITY-INDIA-TIER2</t>
  </si>
  <si>
    <t>SVC-IS-SECURITY-INDIA-TIER3</t>
  </si>
  <si>
    <t>SVC-IS-STORAGE-INDIA-TIER1</t>
  </si>
  <si>
    <t>SVC-IS-STORAGE-INDIA-TIER2</t>
  </si>
  <si>
    <t>SVC-IS-STORAGE-INDIA-TIER3</t>
  </si>
  <si>
    <t>SVC-IS-SYSTEM-Z-INDIA-TIER1</t>
  </si>
  <si>
    <t>SVC-IS-SYSTEM-Z-INDIA-TIER2</t>
  </si>
  <si>
    <t>SVC-IS-SYSTEM-Z-INDIA-TIER3</t>
  </si>
  <si>
    <t>SVC-MS-AMS-INDIA-TIER1</t>
  </si>
  <si>
    <t>SVC-MS-AMS-INDIA-TIER2</t>
  </si>
  <si>
    <t>SVC-MS-AMS-INDIA-TIER3</t>
  </si>
  <si>
    <t>SVC-MS-CONVERGED-INDIA-TIER1</t>
  </si>
  <si>
    <t>SVC-MS-CONVERGED-INDIA-TIER2</t>
  </si>
  <si>
    <t>SVC-MS-CONVERGED-INDIA-TIER3</t>
  </si>
  <si>
    <t>SVC-MS-ISS-INDIA-TIER1</t>
  </si>
  <si>
    <t>SVC-MS-ISS-INDIA-TIER2</t>
  </si>
  <si>
    <t>SVC-MS-ISS-INDIA-TIER3</t>
  </si>
  <si>
    <t>SVC-MS-NETWORKING-INDIA-TIER1</t>
  </si>
  <si>
    <t>SVC-MS-NETWORKING-INDIA-TIER2</t>
  </si>
  <si>
    <t>SVC-MS-NETWORKING-INDIA-TIER3</t>
  </si>
  <si>
    <t>SVC-MS-POWER-INDIA-TIER1</t>
  </si>
  <si>
    <t>SVC-MS-POWER-INDIA-TIER2</t>
  </si>
  <si>
    <t>SVC-MS-POWER-INDIA-TIER3</t>
  </si>
  <si>
    <t>SVC-MS-STORAGE-INDIA-TIER1</t>
  </si>
  <si>
    <t>SVC-MS-STORAGE-INDIA-TIER2</t>
  </si>
  <si>
    <t>SVC-MS-STORAGE-INDIA-TIER3</t>
  </si>
  <si>
    <t>SVC-MS-SYSTEM-Z-INDIA-TIER1</t>
  </si>
  <si>
    <t>SVC-MS-SYSTEM-Z-INDIA-TIER2</t>
  </si>
  <si>
    <t>SVC-MS-SYSTEM-Z-INDIA-TIER3</t>
  </si>
  <si>
    <t>SVC-SCTYS-EXPENSES-BILLABLE</t>
  </si>
  <si>
    <t>SVC-SS-CONVERGED-INDIA-TIER1</t>
  </si>
  <si>
    <t>SVC-SS-CONVERGED-INDIA-TIER2</t>
  </si>
  <si>
    <t>SVC-SS-CONVERGED-INDIA-TIER3</t>
  </si>
  <si>
    <t>SVC-SS-NETWORKING-INDIA-TIER1</t>
  </si>
  <si>
    <t>SVC-SS-NETWORKING-INDIA-TIER2</t>
  </si>
  <si>
    <t>SVC-SS-NETWORKING-INDIA-TIER3</t>
  </si>
  <si>
    <t>SVC-SS-POWER-INDIA-TIER1</t>
  </si>
  <si>
    <t>SVC-SS-POWER-INDIA-TIER2</t>
  </si>
  <si>
    <t>SVC-SS-POWER-INDIA-TIER3</t>
  </si>
  <si>
    <t>SVC-SS-SECURITY-INDIA-TIER1</t>
  </si>
  <si>
    <t>SVC-SS-SECURITY-INDIA-TIER2</t>
  </si>
  <si>
    <t>SVC-SS-SECURITY-INDIA-TIER3</t>
  </si>
  <si>
    <t>SVC-SS-STORAGE-INDIA-TIER1</t>
  </si>
  <si>
    <t>SVC-SS-STORAGE-INDIA-TIER2</t>
  </si>
  <si>
    <t>SVC-SS-STORAGE-INDIA-TIER3</t>
  </si>
  <si>
    <t>SVC-SS-SYSTEM-Z-INDIA-TIER1</t>
  </si>
  <si>
    <t>SVC-SS-SYSTEM-Z-INDIA-TIER2</t>
  </si>
  <si>
    <t>SVC-SS-SYSTEM-Z-INDIA-TIER3</t>
  </si>
  <si>
    <t>SVC-TM-IS-OTHER</t>
  </si>
  <si>
    <t>SVC-TM-SS-OTHER</t>
  </si>
  <si>
    <t>SVC-FF-BSS-BIG-DATA-SUBK</t>
  </si>
  <si>
    <t>SVC-FF-BSS-BUS-AGILITY-SUBK</t>
  </si>
  <si>
    <t>SVC-FF-BSS-COMMERCE-SUBK</t>
  </si>
  <si>
    <t>SVC-FF-BSS-DIGITAL-DESG-STRAT-SUBK</t>
  </si>
  <si>
    <t>SVC-FF-BSS-DIGITAL-EXP-SUBK</t>
  </si>
  <si>
    <t>SVC-FF-BSS-ECM-SUBK</t>
  </si>
  <si>
    <t>SVC-FF-BSS-INFOR-GOVERNANCE-SUBK</t>
  </si>
  <si>
    <t>SVC-FF-BSS-PEN-TESTING-SUBK</t>
  </si>
  <si>
    <t>SVC-FF-BSS-QA-SUBK</t>
  </si>
  <si>
    <t>SVC-FF-BSS-SECURITY-SUBK</t>
  </si>
  <si>
    <t>SVC-FF-MS-SUBK</t>
  </si>
  <si>
    <t>SVC-FF-SS-SUBK</t>
  </si>
  <si>
    <t>4_04</t>
  </si>
  <si>
    <t>Added Fixed Fee Subk SKUs, fixed issue with IS Engineer and Sr. Engineer rates being flip-flopped.  Fixed Issue with SVC-IS-EXPENSES-BILLABLE sku missing suggested reference price</t>
  </si>
  <si>
    <t>SVC-BSS-BIG-DATA-EXPENSES-BILLABLE</t>
  </si>
  <si>
    <t>SVC-BSS-BUS-AGILITY-EXPENSES-BILLABLE</t>
  </si>
  <si>
    <t>SVC-BSS-COMMERCE-EXPENSES-BILLABLE</t>
  </si>
  <si>
    <t>SVC-BSS-DIGITAL-EXPERIENCE-EXPENSES-BILLABLE</t>
  </si>
  <si>
    <t>SVC-BSS-CONTENT-MANAGEMENT-EXPENSES-BILLABLE</t>
  </si>
  <si>
    <t>SVC-BSS-INFOR-GOVERNANCE-EXPENSES-BILLABLE</t>
  </si>
  <si>
    <t>SVC-BSS-QA-EXPENSES-BILLABLE</t>
  </si>
  <si>
    <t>SVC-BSS-SYSTEM-MANAGEMENT-EXPENSES-BILLABLE</t>
  </si>
  <si>
    <t>SVC-IS-NETWORKING-EXPENSES-BILLABLE</t>
  </si>
  <si>
    <t>SVC-IS-CONVERGED-EXPENSES-BILLABLE</t>
  </si>
  <si>
    <t>SVC-IS-SYSTEM-Z-EXPENSES-BILLABLE</t>
  </si>
  <si>
    <t>SVC-IS-STORAGE-EXPENSES-BILLABLE</t>
  </si>
  <si>
    <t>SVC-IS-POWER-EXPENSES-BILLABLE</t>
  </si>
  <si>
    <t>SVC-IS-ITC-EXPENSES-BILLABLE</t>
  </si>
  <si>
    <t>SVC-SS-NETWORKING-EXPENSES-BILLABLE</t>
  </si>
  <si>
    <t>SVC-SS-CONVERGED-EXPENSES-BILLABLE</t>
  </si>
  <si>
    <t>SVC-SS-SYSTEM-Z-EXPENSES-BILLABLE</t>
  </si>
  <si>
    <t>SVC-SS-STORAGE-EXPENSES-BILLABLE</t>
  </si>
  <si>
    <t>SVC-SS-POWER-EXPENSES-BILLABLE</t>
  </si>
  <si>
    <t>SVC-SS-ITC-EXPENSES-BILLABLE</t>
  </si>
  <si>
    <t>SVC-SEC-EXPENSES-BILLABLE</t>
  </si>
  <si>
    <t>SVC-FF-BSS-SYSTEM-MANAGEMENT-SUBK</t>
  </si>
  <si>
    <t>SVC-FF-BSS-SYSTEM-MANAGEMENT</t>
  </si>
  <si>
    <t>SVC-SEC-CONSULTANT</t>
  </si>
  <si>
    <t>SVC-SEC-ENGINEER</t>
  </si>
  <si>
    <t>SVC-SEC-TESTER</t>
  </si>
  <si>
    <t>SVC-FF-SECURITY</t>
  </si>
  <si>
    <t>Security Engineer</t>
  </si>
  <si>
    <t>Security Tester</t>
  </si>
  <si>
    <t>SVC-FF-BSS-INFOR-GOVERNANCE</t>
  </si>
  <si>
    <t>SCMC__Item_Number__r.Item_Master__r.Name</t>
  </si>
  <si>
    <t>SCMC__Item_Number__r.SCMC__Cost__c</t>
  </si>
  <si>
    <t>Suggested_Reference_Price__c</t>
  </si>
  <si>
    <t>SCMC__Price__c</t>
  </si>
  <si>
    <t>SCMC__Item_Number__r.Item_Master__r.PSA_Resource_Role__c</t>
  </si>
  <si>
    <t>SCMC__Item_Number__r.Item_Master__r.Services_Fixed_Fee_Parent_Item__r.Name</t>
  </si>
  <si>
    <t>SCMC__Item_Number__r.Item_Master__r.Include_In_Services_LOE_Workbook__c</t>
  </si>
  <si>
    <t>SVC-IS-ITC-PROJ-MANAGER</t>
  </si>
  <si>
    <t>ITC Project Manager</t>
  </si>
  <si>
    <t>SVC-FF-IS-ITC</t>
  </si>
  <si>
    <t>SVC-IS-ITC-ANALYST</t>
  </si>
  <si>
    <t>ITC Analyst</t>
  </si>
  <si>
    <t>SVC-SEC-ARCHITECT</t>
  </si>
  <si>
    <t>Security Architect</t>
  </si>
  <si>
    <t>SVC-IS-ITC-CONSULTANT</t>
  </si>
  <si>
    <t>SVC-SEC-PROJ-MANAGER</t>
  </si>
  <si>
    <t>Security Project Manager</t>
  </si>
  <si>
    <t>PSA_Resource_Role__c</t>
  </si>
  <si>
    <t>SVC-MS-AMS-ENGINEERING</t>
  </si>
  <si>
    <t>SVC-MS-AMS-OPERATIONS</t>
  </si>
  <si>
    <t>SVC-MS-AMS-GOVERNANCE</t>
  </si>
  <si>
    <t>SVC-MS-AMS-NON-LABOR COGS</t>
  </si>
  <si>
    <t>SVC-MS-POWER-ENGINEERING</t>
  </si>
  <si>
    <t>SVC-MS-POWER-OPERATIONS</t>
  </si>
  <si>
    <t>SVC-MS-POWER-GOVERNANCE</t>
  </si>
  <si>
    <t>SVC-MS-POWER-NON-LABOR COGS</t>
  </si>
  <si>
    <t>SVC-MS-CONVERGED-ENGINEERING</t>
  </si>
  <si>
    <t>SVC-MS-CONVERGED-OPERATIONS</t>
  </si>
  <si>
    <t>SVC-MS-CONVERGED-GOVERNANCE</t>
  </si>
  <si>
    <t>SVC-MS-CONVERGED-NON-LABOR COGS</t>
  </si>
  <si>
    <t>SVC-MS-ISS-ENGINEERING</t>
  </si>
  <si>
    <t>SVC-MS-ISS-OPERATIONS</t>
  </si>
  <si>
    <t>SVC-MS-ISS-GOVERNANCE</t>
  </si>
  <si>
    <t>SVC-MS-ISS-NON-LABOR COGS</t>
  </si>
  <si>
    <t>SVC-MS-NETWORKING-ENGINEERING</t>
  </si>
  <si>
    <t>SVC-MS-NETWORKING-OPERATIONS</t>
  </si>
  <si>
    <t>SVC-MS-NETWORKING-GOVERNANCE</t>
  </si>
  <si>
    <t>SVC-MS-NETWORKING-NON-LABOR COGS</t>
  </si>
  <si>
    <t>SVC-MS-STORAGE-ENGINEERING</t>
  </si>
  <si>
    <t>SVC-MS-STORAGE-OPERATIONS</t>
  </si>
  <si>
    <t>SVC-MS-STORAGE-GOVERNANCE</t>
  </si>
  <si>
    <t>SVC-MS-STORAGE-NON-LABOR COGS</t>
  </si>
  <si>
    <t>Name</t>
  </si>
  <si>
    <t>Include_in_Services_LOE_Workbook__c</t>
  </si>
  <si>
    <t>DATA-MIGRATION-PLACEHOLDER</t>
  </si>
  <si>
    <t>SVC-SS-NETWORKING-ARCHITECT Do not Use</t>
  </si>
  <si>
    <t>SVC-FF-BSS-PEN-TESTING</t>
  </si>
  <si>
    <t>SVC-FF-MS-SECURITY</t>
  </si>
  <si>
    <t>SVC-FF-SS-ITC</t>
  </si>
  <si>
    <t>SVC-FF-SS-OTHER</t>
  </si>
  <si>
    <t>SVC-FF-IS-OTHER</t>
  </si>
  <si>
    <t>SVC-FF-IS-PEN-TESTING</t>
  </si>
  <si>
    <t>SVC-FF-IS-RELOCATION</t>
  </si>
  <si>
    <t>SVC-FF-MS-ITC</t>
  </si>
  <si>
    <t>SVC-BSS-BIG-DATA-SR-SPECIALIST Do Not Use</t>
  </si>
  <si>
    <t>SVC-FF-IS-ITC-SUBK</t>
  </si>
  <si>
    <t>SVC-FF-SEC-SUBK</t>
  </si>
  <si>
    <t>Services_Fixed_Fee_Parent_Item__r.Name</t>
  </si>
  <si>
    <t>SVC-MS-SYSTEM-Z-ENGINEERING</t>
  </si>
  <si>
    <t>SVC-MS-SYSTEM-Z-GOVERNANCE</t>
  </si>
  <si>
    <t>SVC-MS-SYSTEM-Z-NON-LABOR COGS</t>
  </si>
  <si>
    <t>SVC-MS-SYSTEM-Z-OPERATIONS</t>
  </si>
  <si>
    <t>4_05</t>
  </si>
  <si>
    <t>Scott Rosenkranz</t>
  </si>
  <si>
    <t>4_06</t>
  </si>
  <si>
    <t>4_07</t>
  </si>
  <si>
    <t>4_08</t>
  </si>
  <si>
    <t>4_09</t>
  </si>
  <si>
    <t>Added SKUS SVC-BSS-BIG-DATA-EXPENSES-BILLABLE, SVC-BSS-BUS-AGILITY-EXPENSES-BILLABLE, SVC-BSS-COMMERCE-EXPENSES-BILLABLE, SVC-BSS-CONTENT-MANAGEMENT-EXPENSES-BILLABLE, SVC-BSS-DIGITAL-EXPERIENCE-EXPENSES-BILLABLE, SVC-BSS-INFOR-GOVERNANCE-EXPENSES-BILLABLE, SVC-BSS-QA-EXPENSES-BILLABLE, SVC-BSS-SYSTEM-MANAGEMENT-EXPENSES-BILLABLE, SVC-FF-BSS-SYSTEM-MANAGEMENT-SUBK, SVC-FF-SECURITY, SVC-IS-CONVERGED-EXPENSES-BILLABLE, SVC-IS-ITC-EXPENSES-BILLABLE, SVC-IS-NETWORKING-EXPENSES-BILLABLE, SVC-IS-POWER-EXPENSES-BILLABLE, SVC-IS-STORAGE-EXPENSES-BILLABLE, SVC-IS-SYSTEM-Z-EXPENSES-BILLABLE, SVC-SEC-CONSULTANT, SVC-SEC-ENGINEER, SVC-SEC-EXPENSES-BILLABLE, SVC-SEC-TESTER, SVC-SS-CONVERGED-EXPENSES-BILLABLE, SVC-SS-ITC-EXPENSES-BILLABLE, SVC-SS-NETWORKING-EXPENSES-BILLABLE, SVC-SS-POWER-EXPENSES-BILLABLE, SVC-SS-STORAGE-EXPENSES-BILLABLE, SVC-SS-SYSTEM-Z-EXPENSES-BILLABLE</t>
  </si>
  <si>
    <t>Updated Quote Line logic to break out separate budgets for same role when using non-FF billing types or when using MS SKUs.</t>
  </si>
  <si>
    <t>Added SKUs SVC-IS-ITC-ANALYST, SVC-IS-ITC-CONSULTANT, SVC-IS-ITC-PROJ-MANAGER, SVC-SEC-ARCHITECT, SVC-SEC-PROJ-MANAGER</t>
  </si>
  <si>
    <t>Updated SKU costs and prices</t>
  </si>
  <si>
    <t>4_11</t>
  </si>
  <si>
    <t>Updated costs &amp; prices on -ASSOC items that were out of sync with Salesforce.  Removed duplicate SKUs on ItemMaster tab.</t>
  </si>
  <si>
    <t>4_10</t>
  </si>
  <si>
    <t>Removed SKUs SVC-BSS-EXPENSES-BILLABLE, SVC-IS-EXPENSES-BILLABLE, SVC-SS-EXPENSES-BILLABLE, SVC-MS-EXPENSES-BILLABLE</t>
  </si>
  <si>
    <t>Added SKUs SVC-FF-IS-ITC-SUBK, SVC-FF-SEC-SUBK, SVC-MS-AMS-ENGINEERING, SVC-MS-AMS-GOVERNANCE, SVC-MS-AMS-NON-LABOR COGS, SVC-MS-AMS-OPERATIONS, SVC-MS-CONVERGED-ENGINEERING, SVC-MS-CONVERGED-GOVERNANCE, SVC-MS-CONVERGED-NON-LABOR COGS, SVC-MS-CONVERGED-OPERATIONS, SVC-MS-ISS-ENGINEERING, SVC-MS-ISS-GOVERNANCE, SVC-MS-ISS-NON-LABOR COGS, SVC-MS-ISS-OPERATIONS, SVC-MS-NETWORKING-ENGINEERING, SVC-MS-NETWORKING-GOVERNANCE, SVC-MS-NETWORKING-NON-LABOR COGS, SVC-MS-NETWORKING-OPERATIONS, SVC-MS-POWER-ENGINEERING, SVC-MS-POWER-ENGINEERING, SVC-MS-POWER-GOVERNANCE, SVC-MS-POWER-GOVERNANCE, SVC-MS-POWER-NON-LABOR COGS, SVC-MS-POWER-NON-LABOR COGS, SVC-MS-POWER-OPERATIONS, SVC-MS-POWER-OPERATIONS, SVC-MS-STORAGE-ENGINEERING, SVC-MS-STORAGE-GOVERNANCE, SVC-MS-STORAGE-NON-LABOR COGS, SVC-MS-STORAGE-OPERATIONS, SVC-MS-SYSTEM-Z-ENGINEERING, SVC-MS-SYSTEM-Z-GOVERNANCE, SVC-MS-SYSTEM-Z-NON-LABOR COGS, SVC-MS-SYSTEM-Z-OPERATIONS</t>
  </si>
  <si>
    <t>4_12</t>
  </si>
  <si>
    <t>Updated incorrect engineer vs Sr. engineer pricing.</t>
  </si>
  <si>
    <t>SVC-FF-IS-ITC-PS-SUBK</t>
  </si>
  <si>
    <t>SVC-FF-IS-ITC-PS</t>
  </si>
  <si>
    <t>SVC-IS-ITC-PS-CONSULTANT</t>
  </si>
  <si>
    <t>4_13</t>
  </si>
  <si>
    <t>SVC-FF-IS-CONVERGED-SUBK</t>
  </si>
  <si>
    <t>SVC-FF-IS-NETWORKING-SUBK</t>
  </si>
  <si>
    <t>SVC-FF-IS-POWER-SUBK</t>
  </si>
  <si>
    <t>SVC-FF-IS-RELOCATION-SUBK</t>
  </si>
  <si>
    <t>SVC-FF-IS-SECURITY-SUBK</t>
  </si>
  <si>
    <t>SVC-FF-IS-STORAGE-SUBK</t>
  </si>
  <si>
    <t>SVC-FF-IS-SYSTEM-Z-SUBK</t>
  </si>
  <si>
    <t>4_14</t>
  </si>
  <si>
    <t>Added SVC-FF-IS-CONVERGED-SUBK, SVC-FF-IS-NETWORKING-SUBK, SVC-FF-IS-POWER-SUBK, SVC-FF-IS-RELOCATION-SUBK, SVC-FF-IS-SECURITY-SUBK, SVC-FF-IS-STORAGE-SUBK, SVC-FF-IS-SYSTEM-Z-SUBK.  Removed SVC-FF-IS-SUBK.</t>
  </si>
  <si>
    <t>Added SVC-FF-IS-ITC-PS, SVC-FF-IS-ITC-PS-SUBK, and SVC-IS-ITC-PS-CONSULTANT.</t>
  </si>
  <si>
    <t>4_15</t>
  </si>
  <si>
    <t>Removed SVC-IS-CONVERGED-ITC-CONSULTANT, SVC-IS-NETWORKING-ITC-CONSULTANT, SVC-IS-POWER-ITC-CONSULTANT, SVC-IS-SECURITY-ITC-CONSULTANT, SVC-IS-STORAGE-ITC-CONSULTANT, and SVC-IS-SYSTEM-Z-ITC-CONSULTANT.  Added SVC-FF-IS-ITC.</t>
  </si>
  <si>
    <t>4_16</t>
  </si>
  <si>
    <t>Removed SVC-IS-SECURITY-ARCHITECT, SVC-IS-SECURITY-ASSOC, SVC-IS-SECURITY-ENGINEER, SVC-IS-SECURITY-INDIA-TIER1, SVC-IS-SECURITY-INDIA-TIER2, SVC-IS-SECURITY-INDIA-TIER3, SVC-IS-SECURITY-PRINCIPAL, SVC-IS-SECURITY-PROJ-MANAGER, SVC-IS-SECURITY-SDX-ARCHITECT, SVC-IS-SECURITY-SECURITY-CONSULTANT, SVC-IS-SECURITY-SR-ENGINEER, SVC-BSS-SECURITY-ASSOC-QA, SVC-BSS-SECURITY-ASSOC-SPECIALIST, SVC-BSS-SECURITY-BUSINESS-ANALYST, SVC-BSS-SECURITY-INDIA-TIER1, SVC-BSS-SECURITY-INDIA-TIER2, SVC-BSS-SECURITY-INDIA-TIER3, SVC-BSS-SECURITY-PROJ-MANAGER, SVC-BSS-SECURITY-SPECIALIST, SVC-BSS-SECURITY-SR-ARCHITECT, SVC-BSS-SECURITY-SR-PROJ-MANAGER, SVC-BSS-SECURITY-SR-SPECIALIST, SVC-BSS-SECURITY-TEAM-LEAD, SVC-IS-CONVERGED-SECURITY-CONSULTANT, SVC-IS-NETWORKING-SECURITY-CONSULTANT, SVC-IS-POWER-SECURITY-CONSULTANT, SVC-IS-SYSTEM-Z-SECURITY-CONSULTANT, SVC-SS-CONVERGED-SECURITY-CONSULTANT, SVC-SS-NETWORKING-SECURITY-CONSULTANT, SVC-SS-POWER-SECURITY-CONSULTANT, SVC-SS-SECURITY-ARCHITECT, SVC-SS-SECURITY-ASSOC, SVC-SS-SECURITY-ENGINEER, SVC-SS-SECURITY-INDIA-TIER1, SVC-SS-SECURITY-INDIA-TIER2, SVC-SS-SECURITY-INDIA-TIER3, SVC-SS-SECURITY-ITC-CONSULTANT, SVC-SS-SECURITY-PRINCIPAL, SVC-SS-SECURITY-PROJ-MANAGER, SVC-SS-SECURITY-SDX-ARCHITECT, SVC-SS-SECURITY-SECURITY-CONSULTANT, SVC-SS-SECURITY-SR-ENGINEER, and SVC-SS-SYSTEM-Z-SECURITY-CONSULTANT as they had been inactivated in Salesforce previously.</t>
  </si>
  <si>
    <t>SVC-IS-FICC</t>
  </si>
  <si>
    <t>4_17</t>
  </si>
  <si>
    <t>Added SVC-IS-FICC.</t>
  </si>
  <si>
    <t>SVC-BSS-META7-ANALYST</t>
  </si>
  <si>
    <t>SVC-BSS-META7-ARCHITECT</t>
  </si>
  <si>
    <t>SVC-BSS-META7-ENGINEER</t>
  </si>
  <si>
    <t>SVC-BSS-META7-EXPENSES-BILLABLE</t>
  </si>
  <si>
    <t>SVC-BSS-META7-PRINCIPAL</t>
  </si>
  <si>
    <t>SVC-BSS-META7-PROJ-MANAGER</t>
  </si>
  <si>
    <t>SVC-BSS-META7-SR-ANALYST</t>
  </si>
  <si>
    <t>SVC-BSS-META7-SR-ARCHITECT</t>
  </si>
  <si>
    <t>SVC-BSS-META7-SR-ENGINEER</t>
  </si>
  <si>
    <t>SVC-BSS-META7-SR-PROJ-MANAGER</t>
  </si>
  <si>
    <t>SVC-FF-BSS-META7</t>
  </si>
  <si>
    <t>Analyst</t>
  </si>
  <si>
    <t>Solution Architect</t>
  </si>
  <si>
    <t>Senior Analyst</t>
  </si>
  <si>
    <t>Senior Solution Architect</t>
  </si>
  <si>
    <t>Senior Engineer</t>
  </si>
  <si>
    <t>Senior Project Manager</t>
  </si>
  <si>
    <t>4_18</t>
  </si>
  <si>
    <t>Updated Milestone &amp; Phase tabs to start dropdown list of valid SKUs from the top of the list in the Roles tab rather than the bottom.  Added Meta7 SKUs: SVC-BSS-META7-ANALYST, SVC-BSS-META7-ARCHITECT, SVC-BSS-META7-ENGINEER, SVC-BSS-META7-EXPENSES-BILLABLE, SVC-BSS-META7-PRINCIPAL, SVC-BSS-META7-PROJ-MANAGER, SVC-BSS-META7-SR-ANALYST, SVC-BSS-META7-SR-ARCHITECT, SVC-BSS-META7-SR-ENGINEER, and SVC-BSS-META7-SR-PROJ-MANAGER.</t>
  </si>
  <si>
    <t>SVC-FF-BSS-META7-SUBK</t>
  </si>
  <si>
    <t>SVC-MS-SECURITY-ASSOC</t>
  </si>
  <si>
    <t>SVC-MS-SECURITY-DELIVERY-MGR</t>
  </si>
  <si>
    <t>SVC-MS-SECURITY-ENGINEER</t>
  </si>
  <si>
    <t>SVC-MS-SECURITY-JR-ACCOUNT-MGR</t>
  </si>
  <si>
    <t>SVC-MS-SECURITY-NON-LABOR COGS</t>
  </si>
  <si>
    <t>SVC-MS-SECURITY-OPERATIONS</t>
  </si>
  <si>
    <t>SVC-MS-SECURITY-OPS-ANALYST</t>
  </si>
  <si>
    <t>SVC-MS-SECURITY-PROJ-MANAGER</t>
  </si>
  <si>
    <t>SVC-MS-SECURITY-REPORTING</t>
  </si>
  <si>
    <t>SVC-MS-SECURITY-SCHEDULER</t>
  </si>
  <si>
    <t>SVC-MS-SECURITY-SERV-NOW-ADMIN</t>
  </si>
  <si>
    <t>SVC-MS-SECURITY-SERV-NOW-ENGINEER</t>
  </si>
  <si>
    <t>SVC-MS-SECURITY-SR-ACCOUNT-MGR</t>
  </si>
  <si>
    <t>SVC-MS-SECURITY-SR-PROJ-MANAGER</t>
  </si>
  <si>
    <t>SVC-MS-SECURITY-SYSTEM-ADMIN</t>
  </si>
  <si>
    <t>Added SVC-MS-SECURITY-ASSOC, SVC-MS-SECURITY-DELIVERY-MGR, SVC-MS-SECURITY-ENGINEER, SVC-MS-SECURITY-JR-ACCOUNT-MGR, SVC-MS-SECURITY-NON-LABOR COGS, SVC-MS-SECURITY-OPERATIONS, SVC-MS-SECURITY-OPS-ANALYST, SVC-MS-SECURITY-PROJ-MANAGER, SVC-MS-SECURITY-REPORTING, SVC-MS-SECURITY-SCHEDULER, SVC-MS-SECURITY-SERV-NOW-ADMIN, SVC-MS-SECURITY-SERV-NOW-ENGINEER, SVC-MS-SECURITY-SR-ACCOUNT-MGR, SVC-MS-SECURITY-SR-PROJ-MANAGER, and SVC-MS-SECURITY-SYSTEM-ADMIN.</t>
  </si>
  <si>
    <t>4_19</t>
  </si>
  <si>
    <t>4_20</t>
  </si>
  <si>
    <t>Added SVC-BSS-DIGITAL-DESIGN-EXPENSES-BILLABLE.</t>
  </si>
  <si>
    <t>SVC-BSS-DIGITAL-DESIGN-EXPENSES-BILLABLE</t>
  </si>
  <si>
    <t>SVC-IS-ITC-PS-ANLSTI</t>
  </si>
  <si>
    <t>SVC-IS-ITC-PS-ANLSTII</t>
  </si>
  <si>
    <t>SVC-IS-ITC-PS-CONSLT</t>
  </si>
  <si>
    <t>SVC-IS-ITC-PS-PRCTI</t>
  </si>
  <si>
    <t>SVC-IS-ITC-PS-PRCTII</t>
  </si>
  <si>
    <t>SVC-IS-ITC-PS-PROMG</t>
  </si>
  <si>
    <t>SVC-IS-ITC-PS-DIR</t>
  </si>
  <si>
    <t>ANALYST I</t>
  </si>
  <si>
    <t>ANALYST II</t>
  </si>
  <si>
    <t>CONSULT, SRDTC</t>
  </si>
  <si>
    <t>PRCT I</t>
  </si>
  <si>
    <t>PRCT II</t>
  </si>
  <si>
    <t>PROMG, SR PROMG</t>
  </si>
  <si>
    <t>DIR, SR DIR</t>
  </si>
  <si>
    <t>4_21</t>
  </si>
  <si>
    <t>Added SVC-IS-ITC-PS-ANLSTI, SVC-IS-ITC-PS-ANLSTII, SVC-IS-ITC-PS-CONSLT, SVC-IS-ITC-PS-PRCTI, SVC-IS-ITC-PS-PRCTII, SVC-IS-ITC-PS-PROMG, and SVC-IS-ITC-PS-DIR.  Removed SVC-IS-ITC-ANALYST, SVC-IS-ITC-PS-CONSULTANT, SVC-SS-CONVERGED-ITC-CONSULTANT, SVC-SS-ITC-EXPENSES-BILLABLE, SVC-SS-NETWORKING-ITC-CONSULTANT, SVC-SS-POWER-ITC-CONSULTANT, SVC-SS-STORAGE-ITC-CONSULTANT, and SVC-SS-SYSTEM-Z-ITC-CONSULTANT.</t>
  </si>
  <si>
    <t>SVC-BSS-BIG-DATA-AMS-DELIVERY-MGR</t>
  </si>
  <si>
    <t>SVC-BSS-BIG-DATA-AMS-ENGINEER</t>
  </si>
  <si>
    <t>SVC-BSS-BIG-DATA-AMS-INDIA-TIER1</t>
  </si>
  <si>
    <t>SVC-BSS-BIG-DATA-AMS-INDIA-TIER2</t>
  </si>
  <si>
    <t>SVC-BSS-BIG-DATA-AMS-INDIA-TIER3</t>
  </si>
  <si>
    <t>SVC-BSS-BIG-DATA-AMS-PROJ-MANAGER</t>
  </si>
  <si>
    <t>SVC-BSS-BIG-DATA-AMS-SR-PROJ-MANAGER</t>
  </si>
  <si>
    <t>SVC-FF-BSS-BIG-DATA-AMS</t>
  </si>
  <si>
    <t>SVC-BSS-BUS-AGILITY-AMS-DELIVERY-MGR</t>
  </si>
  <si>
    <t>SVC-BSS-BUS-AGILITY-AMS-ENGINEER</t>
  </si>
  <si>
    <t>SVC-BSS-BUS-AGILITY-AMS-INDIA-TIER1</t>
  </si>
  <si>
    <t>SVC-BSS-BUS-AGILITY-AMS-INDIA-TIER2</t>
  </si>
  <si>
    <t>SVC-BSS-BUS-AGILITY-AMS-INDIA-TIER3</t>
  </si>
  <si>
    <t>SVC-BSS-BUS-AGILITY-AMS-PROJ-MANAGER</t>
  </si>
  <si>
    <t>SVC-BSS-BUS-AGILITY-AMS-SR-PROJ-MANAGER</t>
  </si>
  <si>
    <t>SVC-FF-BSS-BUS-AGILITY-AMS</t>
  </si>
  <si>
    <t>SVC-BSS-COMMERCE-AMS-DELIVERY-MGR</t>
  </si>
  <si>
    <t>SVC-BSS-COMMERCE-AMS-ENGINEER</t>
  </si>
  <si>
    <t>SVC-BSS-COMMERCE-AMS-INDIA-TIER1</t>
  </si>
  <si>
    <t>SVC-BSS-COMMERCE-AMS-INDIA-TIER2</t>
  </si>
  <si>
    <t>SVC-BSS-COMMERCE-AMS-INDIA-TIER3</t>
  </si>
  <si>
    <t>SVC-BSS-COMMERCE-AMS-PROJ-MANAGER</t>
  </si>
  <si>
    <t>SVC-BSS-COMMERCE-AMS-SR-PROJ-MANAGER</t>
  </si>
  <si>
    <t>SVC-FF-BSS-COMMERCE-AMS</t>
  </si>
  <si>
    <t>SVC-BSS-DIGITAL-EXPERIENCE-AMS-DELIVERY-MGR</t>
  </si>
  <si>
    <t>SVC-BSS-DIGITAL-EXPERIENCE-AMS-ENGINEER</t>
  </si>
  <si>
    <t>SVC-BSS-DIGITAL-EXPERIENCE-AMS-INDIA-TIER1</t>
  </si>
  <si>
    <t>SVC-BSS-DIGITAL-EXPERIENCE-AMS-INDIA-TIER2</t>
  </si>
  <si>
    <t>SVC-BSS-DIGITAL-EXPERIENCE-AMS-INDIA-TIER3</t>
  </si>
  <si>
    <t>SVC-BSS-DIGITAL-EXPERIENCE-AMS-PROJ-MANAGER</t>
  </si>
  <si>
    <t>SVC-BSS-DIGITAL-EXPERIENCE-AMS-SR-PROJ-MGR</t>
  </si>
  <si>
    <t>SVC-FF-BSS-DIGITAL-EXP-AMS</t>
  </si>
  <si>
    <t>SVC-BSS-DIGITAL-DESIGN-AMS-DELIVERY-MGR</t>
  </si>
  <si>
    <t>SVC-BSS-DIGITAL-DESIGN-AMS-ENGINEER</t>
  </si>
  <si>
    <t>SVC-BSS-DIGITAL-DESIGN-AMS-INDIA-TIER1</t>
  </si>
  <si>
    <t>SVC-BSS-DIGITAL-DESIGN-AMS-INDIA-TIER2</t>
  </si>
  <si>
    <t>SVC-BSS-DIGITAL-DESIGN-AMS-INDIA-TIER3</t>
  </si>
  <si>
    <t>SVC-BSS-DIGITAL-DESIGN-AMS-PROJ-MANAGER</t>
  </si>
  <si>
    <t>SVC-BSS-DIGITAL-DESIGN-AMS-SR-PROJ-MANAGER</t>
  </si>
  <si>
    <t>SVC-FF-BSS-DIGITAL-DESG-STRAT-AMS</t>
  </si>
  <si>
    <t>SVC-BSS-CONTENT-MANAGEMENT-AMS-DELIVERY-MGR</t>
  </si>
  <si>
    <t>SVC-BSS-CONTENT-MANAGEMENT-AMS-ENGINEER</t>
  </si>
  <si>
    <t>SVC-BSS-CONTENT-MANAGEMENT-AMS-INDIA-TIER1</t>
  </si>
  <si>
    <t>SVC-BSS-CONTENT-MANAGEMENT-AMS-INDIA-TIER2</t>
  </si>
  <si>
    <t>SVC-BSS-CONTENT-MANAGEMENT-AMS-INDIA-TIER3</t>
  </si>
  <si>
    <t>SVC-BSS-CONTENT-MANAGEMENT-AMS-PROJ-MANAGER</t>
  </si>
  <si>
    <t>SVC-BSS-CONTENT-MANAGEMENT-AMS-SR-PROJ-MGR</t>
  </si>
  <si>
    <t>SVC-FF-BSS-ECM-AMS</t>
  </si>
  <si>
    <t>SVC-BSS-QA-AMS-DELIVERY-MGR</t>
  </si>
  <si>
    <t>SVC-BSS-QA-AMS-ENGINEER</t>
  </si>
  <si>
    <t>SVC-BSS-QA-AMS-INDIA-TIER1</t>
  </si>
  <si>
    <t>SVC-BSS-QA-AMS-INDIA-TIER2</t>
  </si>
  <si>
    <t>SVC-BSS-QA-AMS-INDIA-TIER3</t>
  </si>
  <si>
    <t>SVC-BSS-QA-AMS-PROJ-MANAGER</t>
  </si>
  <si>
    <t>SVC-BSS-QA-AMS-SR-PROJ-MANAGER</t>
  </si>
  <si>
    <t>SVC-FF-BSS-QA-AMS</t>
  </si>
  <si>
    <t>SVC-BSS-SYSTEM-MANAGEMENT-AMS-DELIVERY-MGR</t>
  </si>
  <si>
    <t>SVC-BSS-SYSTEM-MANAGEMENT-AMS-ENGINEER</t>
  </si>
  <si>
    <t>SVC-BSS-SYSTEM-MANAGEMENT-AMS-INDIA-TIER1</t>
  </si>
  <si>
    <t>SVC-BSS-SYSTEM-MANAGEMENT-AMS-INDIA-TIER2</t>
  </si>
  <si>
    <t>SVC-BSS-SYSTEM-MANAGEMENT-AMS-INDIA-TIER3</t>
  </si>
  <si>
    <t>SVC-BSS-SYSTEM-MANAGEMENT-AMS-PROJ-MANAGER</t>
  </si>
  <si>
    <t>SVC-BSS-SYSTEM-MANAGEMENT-AMS-SR-PROJ-MANAGER</t>
  </si>
  <si>
    <t>SVC-FF-BSS-SYSTEM-MANAGEMENT-AMS</t>
  </si>
  <si>
    <t>4_22</t>
  </si>
  <si>
    <t>Added SVC-BSS-BIG-DATA-AMS-DELIVERY-MGR, SVC-BSS-BIG-DATA-AMS-ENGINEER, SVC-BSS-BIG-DATA-AMS-INDIA-TIER1, SVC-BSS-BIG-DATA-AMS-INDIA-TIER2, SVC-BSS-BIG-DATA-AMS-INDIA-TIER3, SVC-BSS-BIG-DATA-AMS-PROJ-MANAGER, SVC-BSS-BIG-DATA-AMS-SR-PROJ-MANAGER, SVC-BSS-BUS-AGILITY-AMS-DELIVERY-MGR, SVC-BSS-BUS-AGILITY-AMS-ENGINEER, SVC-BSS-BUS-AGILITY-AMS-INDIA-TIER1, SVC-BSS-BUS-AGILITY-AMS-INDIA-TIER2, SVC-BSS-BUS-AGILITY-AMS-INDIA-TIER3, SVC-BSS-BUS-AGILITY-AMS-PROJ-MANAGER, SVC-BSS-BUS-AGILITY-AMS-SR-PROJ-MANAGER, SVC-BSS-COMMERCE-AMS-DELIVERY-MGR, SVC-BSS-COMMERCE-AMS-ENGINEER, SVC-BSS-COMMERCE-AMS-INDIA-TIER1, SVC-BSS-COMMERCE-AMS-INDIA-TIER2, SVC-BSS-COMMERCE-AMS-INDIA-TIER3, SVC-BSS-COMMERCE-AMS-PROJ-MANAGER, SVC-BSS-COMMERCE-AMS-SR-PROJ-MANAGER, SVC-BSS-DIGITAL-EXPERIENCE-AMS-DELIVERY-MGR, SVC-BSS-DIGITAL-EXPERIENCE-AMS-ENGINEER, SVC-BSS-DIGITAL-EXPERIENCE-AMS-INDIA-TIER1, SVC-BSS-DIGITAL-EXPERIENCE-AMS-INDIA-TIER2, SVC-BSS-DIGITAL-EXPERIENCE-AMS-INDIA-TIER3, SVC-BSS-DIGITAL-EXPERIENCE-AMS-PROJ-MANAGER, SVC-BSS-DIGITAL-EXPERIENCE-AMS-SR-PROJ-MGR, SVC-BSS-DIGITAL-DESIGN-AMS-DELIVERY-MGR, SVC-BSS-DIGITAL-DESIGN-AMS-ENGINEER, SVC-BSS-DIGITAL-DESIGN-AMS-INDIA-TIER1, SVC-BSS-DIGITAL-DESIGN-AMS-INDIA-TIER2, SVC-BSS-DIGITAL-DESIGN-AMS-INDIA-TIER3, SVC-BSS-DIGITAL-DESIGN-AMS-PROJ-MANAGER, SVC-BSS-DIGITAL-DESIGN-AMS-SR-PROJ-MANAGER, SVC-BSS-CONTENT-MANAGEMENT-AMS-DELIVERY-MGR, SVC-BSS-CONTENT-MANAGEMENT-AMS-ENGINEER, SVC-BSS-CONTENT-MANAGEMENT-AMS-INDIA-TIER1, SVC-BSS-CONTENT-MANAGEMENT-AMS-INDIA-TIER2, SVC-BSS-CONTENT-MANAGEMENT-AMS-INDIA-TIER3, SVC-BSS-CONTENT-MANAGEMENT-AMS-PROJ-MANAGER, SVC-BSS-CONTENT-MANAGEMENT-AMS-SR-PROJ-MGR, SVC-BSS-QA-AMS-DELIVERY-MGR, SVC-BSS-QA-AMS-ENGINEER, SVC-BSS-QA-AMS-INDIA-TIER1, SVC-BSS-QA-AMS-INDIA-TIER2, SVC-BSS-QA-AMS-INDIA-TIER3, SVC-BSS-QA-AMS-PROJ-MANAGER, SVC-BSS-QA-AMS-SR-PROJ-MANAGER, SVC-BSS-SYSTEM-MANAGEMENT-AMS-DELIVERY-MGR, SVC-BSS-SYSTEM-MANAGEMENT-AMS-ENGINEER, SVC-BSS-SYSTEM-MANAGEMENT-AMS-INDIA-TIER1, SVC-BSS-SYSTEM-MANAGEMENT-AMS-INDIA-TIER2, SVC-BSS-SYSTEM-MANAGEMENT-AMS-INDIA-TIER3, SVC-BSS-SYSTEM-MANAGEMENT-AMS-PROJ-MANAGER, and SVC-BSS-SYSTEM-MANAGEMENT-AMS-SR-PROJ-MANAGER.</t>
  </si>
  <si>
    <t>SVC-FF-MS-CLOUD</t>
  </si>
  <si>
    <t>SVC-MS-CLOUD-INFRASTRUCTURE-ENGINEER-1</t>
  </si>
  <si>
    <t>SVC-MS-CLOUD-INFRASTRUCTURE-ENGINEER-2</t>
  </si>
  <si>
    <t>SVC-MS-CLOUD-INFRASTRUCTURE-ENGINEER-3</t>
  </si>
  <si>
    <t>SVC-MS-CLOUD-ARCHITECT</t>
  </si>
  <si>
    <t>SVC-MS-CLOUD-ENTERPRISE-ARCHITECT</t>
  </si>
  <si>
    <t>SVC-MS-CLOUD-ENTERPRISE-PROJECT-ARCHITECT</t>
  </si>
  <si>
    <t>4_23</t>
  </si>
  <si>
    <t>Added SVC-MS-CLOUD-INFRASTRUCTURE-ENGINEER-1, SVC-MS-CLOUD-INFRASTRUCTURE-ENGINEER-2, SVC-MS-CLOUD-INFRASTRUCTURE-ENGINEER-3, SVC-MS-CLOUD-ARCHITECT, SVC-MS-CLOUD-ENTERPRISE-ARCHITECT, and SVC-MS-CLOUD-ENTERPRISE-PROJECT-ARCHITECT.</t>
  </si>
  <si>
    <t>SVC-MS-SECURITY-ANALYST</t>
  </si>
  <si>
    <t>SVC-MS-SECURITY-CONSULTANT</t>
  </si>
  <si>
    <t>SVC-MS-SECURITY-PRINCIPAL-CONSULTANT</t>
  </si>
  <si>
    <t>SVC-MS-SECURITY-ACTIVATION-1</t>
  </si>
  <si>
    <t>SVC-MS-SECURITY-ACTIVATION-2</t>
  </si>
  <si>
    <t>4_24</t>
  </si>
  <si>
    <t>Added SVC-MS-SECURITY-ANALYST, SVC-MS-SECURITY-CONSULTANT, SVC-MS-SECURITY-PRINCIPAL-CONSULTANT, SVC-MS-SECURITY-ACTIVATION-1, and SVC-MS-SECURITY-ACTIVATION-2.</t>
  </si>
  <si>
    <t>Senior Consultant</t>
  </si>
  <si>
    <t>SVC-MS-AAG-ASSOCIATE-DEVELOPER</t>
  </si>
  <si>
    <t>SVC-MS-AAG-DEVELOPER</t>
  </si>
  <si>
    <t>SVC-MS-AAG-SENIOR-DEVELOPER</t>
  </si>
  <si>
    <t>SVC-MS-AAG-PRINCIPAL-1</t>
  </si>
  <si>
    <t>SVC-MS-AAG-PRINCIPAL-2</t>
  </si>
  <si>
    <t>SVC-MS-AAG-DIRECTOR</t>
  </si>
  <si>
    <t>SVC-MS-AAG-VP</t>
  </si>
  <si>
    <t>Developer</t>
  </si>
  <si>
    <t>Director</t>
  </si>
  <si>
    <t>VP</t>
  </si>
  <si>
    <t>SVC-FF-MS-AAG</t>
  </si>
  <si>
    <t>4_25</t>
  </si>
  <si>
    <t>Added SVC-MS-AAG-ASSOCIATE-DEVELOPER, SVC-MS-AAG-DEVELOPER, SVC-MS-AAG-SENIOR-DEVELOPER, SVC-MS-AAG-PRINCIPAL-1, SVC-MS-AAG-PRINCIPAL-2, SVC-MS-AAG-DIRECTOR, and SVC-MS-AAG-VP.</t>
  </si>
  <si>
    <t>4_26</t>
  </si>
  <si>
    <t>Removed SVC-FF-IS-ITC and SVC-FF-IS-ITC-PS as individual SKUs.  They remain as Fixed Fee Parent SKUs to applicable T&amp;M SKUs.</t>
  </si>
  <si>
    <t>4_27</t>
  </si>
  <si>
    <t>Updated costs &amp; prices on SVC-IS-CONVERGED-ASSOC, SVC-IS-NETWORKING-ASSOC, SVC-IS-POWER-ASSOC, SVC-IS-STORAGE-ASSOC, SVC-IS-SYSTEM-Z-ASSOC, SVC-IS-FICC, SVC-IS-CONVERGED-PROJ-MANAGER, SVC-IS-NETWORKING-PROJ-MANAGER, SVC-IS-POWER-PROJ-MANAGER, SVC-IS-STORAGE-PROJ-MANAGER, SVC-IS-SYSTEM-Z-PROJ-MANAGER, SVC-IS-CONVERGED-SR-ENGINEER, SVC-IS-NETWORKING-SR-ENGINEER, SVC-IS-POWER-SR-ENGINEER, SVC-IS-STORAGE-SR-ENGINEER, SVC-IS-SYSTEM-Z-SR-ENGINEER, SVC-IS-CONVERGED-ARCHITECT, SVC-IS-NETWORKING-ARCHITECT, SVC-IS-POWER-ARCHITECT, SVC-IS-STORAGE-ARCHITECT, SVC-IS-SYSTEM-Z-ARCHITECT, SVC-IS-CONVERGED-PRINCIPAL, SVC-IS-NETWORKING-PRINCIPAL, SVC-IS-POWER-PRINCIPAL, SVC-IS-STORAGE-PRINCIPAL, SVC-IS-SYSTEM-Z-PRINCIPAL, SVC-IS-CONVERGED-ENGINEER, SVC-IS-NETWORKING-ENGINEER, SVC-IS-POWER-ENGINEER, SVC-IS-STORAGE-ENGINEER, and SVC-IS-SYSTEM-Z-ENGINEER.</t>
  </si>
  <si>
    <t>4_28</t>
  </si>
  <si>
    <t>Updated prices for SVC-BSS-META7-ANALYST, SVC-BSS-META7-ARCHITECT, SVC-BSS-META7-ENGINEER, SVC-BSS-META7-PRINCIPAL, SVC-BSS-META7-PROJ-MANAGER, SVC-BSS-META7-SR-ANALYST, SVC-BSS-META7-SR-ARCHITECT, SVC-BSS-META7-SR-ENGINEER, and SVC-BSS-META7-SR-PROJ-MANAGER.</t>
  </si>
  <si>
    <t>SVC-IS-CONVERGED-PROJECT-COORDINATOR</t>
  </si>
  <si>
    <t>Project Coordinator</t>
  </si>
  <si>
    <t>SVC-IS-NETWORKING-PROJECT-COORDINATOR</t>
  </si>
  <si>
    <t>SVC-IS-POWER-PROJECT-COORDINATOR</t>
  </si>
  <si>
    <t>SVC-IS-STORAGE-PROJECT-COORDINATOR</t>
  </si>
  <si>
    <t>SVC-IS-SYSTEM-Z-PROJECT-COORDINATOR</t>
  </si>
  <si>
    <t>4_29</t>
  </si>
  <si>
    <t>Added SVC-IS-CONVERGED-PROJECT-COORDINATOR, SVC-IS-NETWORKING-PROJECT-COORDINATOR, SVC-IS-POWER-PROJECT-COORDINATOR, SVC-IS-STORAGE-PROJECT-COORDINATOR, and SVC-IS-SYSTEM-Z-PROJECT-COORDINATOR.</t>
  </si>
  <si>
    <t>SVC-IS-CONVERGED-PROJECT-OVERSIGHT</t>
  </si>
  <si>
    <t>Project Oversight</t>
  </si>
  <si>
    <t>SVC-FF-IS-CONVERGED-PROJECT-OVERSIGHT</t>
  </si>
  <si>
    <t>SVC-IS-NETWORKING-PROJECT-OVERSIGHT</t>
  </si>
  <si>
    <t>SVC-FF-IS-NETWORKING-PROJECT-OVERSIGHT</t>
  </si>
  <si>
    <t>SVC-IS-POWER-PROJECT-OVERSIGHT</t>
  </si>
  <si>
    <t>SVC-FF-IS-POWER-PROJECT-OVERSIGHT</t>
  </si>
  <si>
    <t>SVC-IS-STORAGE-PROJECT-OVERSIGHT</t>
  </si>
  <si>
    <t>SVC-FF-IS-STORAGE-PROJECT-OVERSIGHT</t>
  </si>
  <si>
    <t>SVC-IS-SYSTEM-Z-PROJECT-OVERSIGHT</t>
  </si>
  <si>
    <t>SVC-FF-IS-SYSTEM-Z-PROJECT-OVERSIGHT</t>
  </si>
  <si>
    <t>4_30</t>
  </si>
  <si>
    <t>Added SVC-IS-CONVERGED-PROJECT-OVERSIGHT, SVC-IS-NETWORKING-PROJECT-OVERSIGHT, SVC-IS-POWER-PROJECT-OVERSIGHT, SVC-IS-STORAGE-PROJECT-OVERSIGHT, and SVC-IS-SYSTEM-Z-PROJECT-OVERSIGHT.  Removed SVC-FF-SECURITY.</t>
  </si>
  <si>
    <t>4_31</t>
  </si>
  <si>
    <t>Updated costs &amp; prices on SVC-IS-ITC-PS-ANLSTI, SVC-IS-ITC-PS-ANLSTII, SVC-IS-ITC-PS-CONSLT, SVC-IS-ITC-PS-PRCTI, SVC-IS-ITC-PS-PRCTII, SVC-IS-ITC-PS-PROMG, and SVC-IS-ITC-PS-DIR.</t>
  </si>
  <si>
    <t>Time and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</si>
</sst>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1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charset val="128"/>
      <scheme val="minor"/>
    </font>
    <font>
      <sz val="12"/>
      <color rgb="FF222222"/>
      <name val="Arial"/>
      <family val="2"/>
    </font>
    <font>
      <sz val="12"/>
      <color theme="1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2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rgb="FFFF0000"/>
      </left>
      <right/>
      <top/>
      <bottom/>
      <diagonal/>
    </border>
  </borders>
  <cellStyleXfs count="37">
    <xf numFmtId="0" fontId="0" fillId="0" borderId="0"/>
    <xf numFmtId="44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9">
    <xf numFmtId="0" fontId="0" fillId="0" borderId="0" xfId="0"/>
    <xf numFmtId="0" fontId="3" fillId="2" borderId="0" xfId="0" applyFont="1" applyFill="1" applyAlignment="1">
      <alignment horizontal="center"/>
    </xf>
    <xf numFmtId="14" fontId="0" fillId="0" borderId="0" xfId="0" applyNumberFormat="1"/>
    <xf numFmtId="0" fontId="0" fillId="0" borderId="0" xfId="0" applyFill="1"/>
    <xf numFmtId="44" fontId="0" fillId="0" borderId="0" xfId="1" applyFont="1"/>
    <xf numFmtId="0" fontId="0" fillId="5" borderId="0" xfId="0" applyFill="1"/>
    <xf numFmtId="0" fontId="0" fillId="4" borderId="0" xfId="0" applyFill="1"/>
    <xf numFmtId="0" fontId="6" fillId="6" borderId="0" xfId="0" applyFont="1" applyFill="1" applyAlignment="1">
      <alignment horizontal="right" wrapText="1"/>
    </xf>
    <xf numFmtId="0" fontId="6" fillId="6" borderId="0" xfId="0" applyFont="1" applyFill="1"/>
    <xf numFmtId="14" fontId="6" fillId="6" borderId="0" xfId="0" applyNumberFormat="1" applyFont="1" applyFill="1"/>
    <xf numFmtId="0" fontId="6" fillId="6" borderId="0" xfId="0" applyFont="1" applyFill="1" applyAlignment="1">
      <alignment wrapText="1"/>
    </xf>
    <xf numFmtId="44" fontId="6" fillId="6" borderId="0" xfId="0" applyNumberFormat="1" applyFont="1" applyFill="1" applyAlignment="1">
      <alignment wrapText="1"/>
    </xf>
    <xf numFmtId="14" fontId="0" fillId="4" borderId="0" xfId="0" applyNumberFormat="1" applyFill="1"/>
    <xf numFmtId="0" fontId="3" fillId="4" borderId="0" xfId="0" applyFont="1" applyFill="1"/>
    <xf numFmtId="0" fontId="3" fillId="0" borderId="0" xfId="0" applyFont="1"/>
    <xf numFmtId="0" fontId="3" fillId="5" borderId="0" xfId="0" applyFont="1" applyFill="1"/>
    <xf numFmtId="0" fontId="3" fillId="7" borderId="0" xfId="0" applyFont="1" applyFill="1"/>
    <xf numFmtId="0" fontId="7" fillId="0" borderId="0" xfId="0" applyFont="1"/>
    <xf numFmtId="0" fontId="8" fillId="0" borderId="0" xfId="0" applyFont="1"/>
    <xf numFmtId="0" fontId="6" fillId="6" borderId="3" xfId="0" applyFont="1" applyFill="1" applyBorder="1" applyAlignment="1">
      <alignment horizontal="right" wrapText="1"/>
    </xf>
    <xf numFmtId="0" fontId="0" fillId="0" borderId="3" xfId="0" applyBorder="1"/>
    <xf numFmtId="0" fontId="6" fillId="6" borderId="0" xfId="0" applyFont="1" applyFill="1" applyBorder="1" applyAlignment="1">
      <alignment horizontal="right" wrapText="1"/>
    </xf>
    <xf numFmtId="0" fontId="9" fillId="0" borderId="0" xfId="0" applyFont="1"/>
    <xf numFmtId="0" fontId="0" fillId="0" borderId="0" xfId="0" applyFont="1"/>
    <xf numFmtId="14" fontId="0" fillId="0" borderId="0" xfId="0" applyNumberFormat="1" applyFont="1"/>
    <xf numFmtId="0" fontId="7" fillId="0" borderId="3" xfId="0" applyFont="1" applyBorder="1"/>
    <xf numFmtId="0" fontId="3" fillId="4" borderId="1" xfId="0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horizontal="center" vertical="top"/>
    </xf>
    <xf numFmtId="14" fontId="3" fillId="5" borderId="1" xfId="0" applyNumberFormat="1" applyFont="1" applyFill="1" applyBorder="1" applyAlignment="1">
      <alignment horizontal="center" vertical="top"/>
    </xf>
    <xf numFmtId="0" fontId="3" fillId="5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/>
    </xf>
    <xf numFmtId="164" fontId="6" fillId="6" borderId="0" xfId="30" applyNumberFormat="1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0" fillId="0" borderId="0" xfId="0" applyFont="1" applyFill="1" applyAlignment="1">
      <alignment wrapText="1"/>
    </xf>
    <xf numFmtId="44" fontId="0" fillId="0" borderId="0" xfId="1" applyFont="1" applyAlignment="1">
      <alignment wrapText="1"/>
    </xf>
    <xf numFmtId="44" fontId="0" fillId="0" borderId="0" xfId="1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3" fillId="5" borderId="2" xfId="0" applyFont="1" applyFill="1" applyBorder="1" applyAlignment="1">
      <alignment horizontal="center" vertical="top" wrapText="1"/>
    </xf>
    <xf numFmtId="0" fontId="3" fillId="3" borderId="1" xfId="0" applyNumberFormat="1" applyFont="1" applyFill="1" applyBorder="1" applyAlignment="1">
      <alignment horizontal="center" vertical="top" wrapText="1"/>
    </xf>
    <xf numFmtId="0" fontId="6" fillId="6" borderId="0" xfId="0" applyNumberFormat="1" applyFont="1" applyFill="1" applyAlignment="1">
      <alignment wrapText="1"/>
    </xf>
    <xf numFmtId="0" fontId="0" fillId="0" borderId="0" xfId="0" applyNumberFormat="1" applyFont="1" applyAlignment="1">
      <alignment wrapText="1"/>
    </xf>
    <xf numFmtId="0" fontId="0" fillId="0" borderId="0" xfId="0" applyNumberFormat="1" applyAlignment="1">
      <alignment wrapText="1"/>
    </xf>
    <xf numFmtId="164" fontId="1" fillId="0" borderId="0" xfId="30" applyNumberFormat="1" applyFont="1" applyFill="1" applyAlignment="1">
      <alignment wrapText="1"/>
    </xf>
    <xf numFmtId="49" fontId="0" fillId="0" borderId="0" xfId="0" applyNumberFormat="1"/>
    <xf numFmtId="0" fontId="7" fillId="0" borderId="0" xfId="0" applyFont="1" applyFill="1"/>
    <xf numFmtId="0" fontId="10" fillId="0" borderId="0" xfId="0" applyFont="1" applyFill="1" applyAlignment="1">
      <alignment vertical="center"/>
    </xf>
    <xf numFmtId="0" fontId="11" fillId="0" borderId="0" xfId="0" applyFont="1" applyFill="1"/>
    <xf numFmtId="0" fontId="12" fillId="0" borderId="0" xfId="0" applyFont="1" applyFill="1"/>
    <xf numFmtId="0" fontId="0" fillId="0" borderId="0" xfId="0" quotePrefix="1"/>
    <xf numFmtId="0" fontId="0" fillId="0" borderId="0" xfId="0" applyFont="1" applyFill="1" applyAlignment="1">
      <alignment horizontal="left" vertical="top"/>
    </xf>
    <xf numFmtId="0" fontId="0" fillId="0" borderId="0" xfId="0" quotePrefix="1" applyFill="1"/>
    <xf numFmtId="0" fontId="7" fillId="0" borderId="0" xfId="0" applyFont="1" applyFill="1" applyAlignment="1">
      <alignment wrapText="1"/>
    </xf>
    <xf numFmtId="0" fontId="7" fillId="0" borderId="0" xfId="0" applyFont="1" applyFill="1" applyAlignment="1"/>
    <xf numFmtId="0" fontId="12" fillId="0" borderId="0" xfId="0" applyFont="1" applyFill="1" applyAlignment="1"/>
    <xf numFmtId="0" fontId="13" fillId="0" borderId="0" xfId="0" applyFont="1" applyFill="1" applyAlignment="1"/>
    <xf numFmtId="0" fontId="13" fillId="0" borderId="0" xfId="0" applyFont="1" applyAlignment="1"/>
  </cellXfs>
  <cellStyles count="37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  <cellStyle name="Percent" xfId="30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customProperty" Target="../customProperty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customProperty" Target="../customProperty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customProperty" Target="../customProperty7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0.bin"/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2.bin"/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4.bin"/><Relationship Id="rId1" Type="http://schemas.openxmlformats.org/officeDocument/2006/relationships/customProperty" Target="../customProperty1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6.bin"/><Relationship Id="rId2" Type="http://schemas.openxmlformats.org/officeDocument/2006/relationships/customProperty" Target="../customProperty15.bin"/><Relationship Id="rId1" Type="http://schemas.openxmlformats.org/officeDocument/2006/relationships/printerSettings" Target="../printerSettings/printerSettings3.bin"/><Relationship Id="rId4" Type="http://schemas.openxmlformats.org/officeDocument/2006/relationships/customProperty" Target="../customProperty1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0.bin"/><Relationship Id="rId2" Type="http://schemas.openxmlformats.org/officeDocument/2006/relationships/customProperty" Target="../customProperty19.bin"/><Relationship Id="rId1" Type="http://schemas.openxmlformats.org/officeDocument/2006/relationships/customProperty" Target="../customProperty1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 tint="-9.9978637043366805E-2"/>
  </sheetPr>
  <dimension ref="A1:A17"/>
  <sheetViews>
    <sheetView workbookViewId="0">
      <selection activeCell="A9" sqref="A9"/>
    </sheetView>
  </sheetViews>
  <sheetFormatPr defaultColWidth="11" defaultRowHeight="15.6"/>
  <cols>
    <col min="1" max="1" width="22.8984375" customWidth="1"/>
  </cols>
  <sheetData>
    <row r="1" spans="1:1">
      <c r="A1" s="14" t="s">
        <v>36</v>
      </c>
    </row>
    <row r="2" spans="1:1">
      <c r="A2" s="13" t="s">
        <v>33</v>
      </c>
    </row>
    <row r="3" spans="1:1">
      <c r="A3" s="15" t="s">
        <v>34</v>
      </c>
    </row>
    <row r="4" spans="1:1">
      <c r="A4" s="16" t="s">
        <v>35</v>
      </c>
    </row>
    <row r="7" spans="1:1">
      <c r="A7" t="s">
        <v>293</v>
      </c>
    </row>
    <row r="8" spans="1:1">
      <c r="A8" s="18" t="s">
        <v>294</v>
      </c>
    </row>
    <row r="9" spans="1:1">
      <c r="A9" s="18" t="s">
        <v>295</v>
      </c>
    </row>
    <row r="10" spans="1:1">
      <c r="A10" s="18" t="s">
        <v>296</v>
      </c>
    </row>
    <row r="11" spans="1:1">
      <c r="A11" s="18" t="s">
        <v>297</v>
      </c>
    </row>
    <row r="12" spans="1:1">
      <c r="A12" s="18" t="s">
        <v>298</v>
      </c>
    </row>
    <row r="14" spans="1:1">
      <c r="A14" s="18" t="s">
        <v>299</v>
      </c>
    </row>
    <row r="16" spans="1:1">
      <c r="A16" s="18" t="s">
        <v>300</v>
      </c>
    </row>
    <row r="17" spans="1:1">
      <c r="A17" s="18" t="s">
        <v>301</v>
      </c>
    </row>
  </sheetData>
  <pageMargins left="0.7" right="0.7" top="0.75" bottom="0.75" header="0.3" footer="0.3"/>
  <customProperties>
    <customPr name="%locator_row%" r:id="rId1"/>
    <customPr name="%startcell%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W300"/>
  <sheetViews>
    <sheetView tabSelected="1" workbookViewId="0">
      <pane ySplit="2" topLeftCell="A3" activePane="bottomLeft" state="frozen"/>
      <selection pane="bottomLeft" activeCell="C4" sqref="C4"/>
    </sheetView>
  </sheetViews>
  <sheetFormatPr defaultColWidth="11" defaultRowHeight="15.6"/>
  <cols>
    <col min="1" max="1" width="41.3984375" customWidth="1"/>
    <col min="2" max="2" width="16.8984375" bestFit="1" customWidth="1"/>
    <col min="3" max="3" width="9.8984375" customWidth="1"/>
    <col min="4" max="5" width="11" style="2" bestFit="1" customWidth="1"/>
    <col min="6" max="7" width="14.8984375" customWidth="1"/>
    <col min="8" max="8" width="8.59765625" style="20" customWidth="1"/>
    <col min="9" max="9" width="40.8984375" style="39" bestFit="1" customWidth="1"/>
    <col min="10" max="10" width="49.59765625" style="38" hidden="1" customWidth="1"/>
    <col min="11" max="11" width="20.3984375" style="44" customWidth="1"/>
    <col min="12" max="12" width="12.5" style="38" hidden="1" customWidth="1"/>
    <col min="13" max="13" width="11.5" style="38" customWidth="1"/>
    <col min="14" max="14" width="15" style="38" customWidth="1"/>
    <col min="15" max="15" width="14.59765625" style="38" customWidth="1"/>
    <col min="16" max="17" width="14.09765625" style="38" bestFit="1" customWidth="1"/>
    <col min="18" max="18" width="9.59765625" style="38" bestFit="1" customWidth="1"/>
    <col min="19" max="19" width="12.09765625" style="38" bestFit="1" customWidth="1"/>
    <col min="20" max="20" width="14.09765625" style="38" bestFit="1" customWidth="1"/>
    <col min="21" max="21" width="14.59765625" style="38" customWidth="1"/>
    <col min="22" max="22" width="20.8984375" style="38" customWidth="1"/>
    <col min="23" max="23" width="14.59765625" style="38" hidden="1" customWidth="1"/>
  </cols>
  <sheetData>
    <row r="1" spans="1:23" s="31" customFormat="1" ht="41.1" customHeight="1">
      <c r="A1" s="26" t="s">
        <v>5</v>
      </c>
      <c r="B1" s="26" t="s">
        <v>28</v>
      </c>
      <c r="C1" s="27" t="s">
        <v>8</v>
      </c>
      <c r="D1" s="28" t="s">
        <v>6</v>
      </c>
      <c r="E1" s="28" t="s">
        <v>7</v>
      </c>
      <c r="F1" s="29" t="s">
        <v>24</v>
      </c>
      <c r="G1" s="40" t="s">
        <v>302</v>
      </c>
      <c r="H1" s="30" t="s">
        <v>26</v>
      </c>
      <c r="I1" s="30" t="s">
        <v>0</v>
      </c>
      <c r="J1" s="30" t="s">
        <v>30</v>
      </c>
      <c r="K1" s="41" t="s">
        <v>5</v>
      </c>
      <c r="L1" s="30" t="s">
        <v>10</v>
      </c>
      <c r="M1" s="30" t="s">
        <v>303</v>
      </c>
      <c r="N1" s="30" t="s">
        <v>4</v>
      </c>
      <c r="O1" s="30" t="s">
        <v>16</v>
      </c>
      <c r="P1" s="30" t="s">
        <v>15</v>
      </c>
      <c r="Q1" s="30" t="s">
        <v>17</v>
      </c>
      <c r="R1" s="30" t="s">
        <v>2</v>
      </c>
      <c r="S1" s="30" t="s">
        <v>18</v>
      </c>
      <c r="T1" s="30" t="s">
        <v>11</v>
      </c>
      <c r="U1" s="30" t="s">
        <v>19</v>
      </c>
      <c r="V1" s="30" t="s">
        <v>304</v>
      </c>
      <c r="W1" s="30" t="s">
        <v>305</v>
      </c>
    </row>
    <row r="2" spans="1:23" s="8" customFormat="1" ht="23.1" customHeight="1">
      <c r="A2" s="7" t="s">
        <v>25</v>
      </c>
      <c r="B2" s="7"/>
      <c r="D2" s="9"/>
      <c r="E2" s="9"/>
      <c r="F2" s="10"/>
      <c r="G2" s="10"/>
      <c r="H2" s="19"/>
      <c r="I2" s="21" t="s">
        <v>25</v>
      </c>
      <c r="J2" s="7"/>
      <c r="K2" s="42"/>
      <c r="L2" s="10"/>
      <c r="M2" s="10"/>
      <c r="N2" s="10"/>
      <c r="O2" s="11">
        <f>SUM(O3:O1000)</f>
        <v>775</v>
      </c>
      <c r="P2" s="10"/>
      <c r="Q2" s="11">
        <f>SUM(Q3:Q100)</f>
        <v>1325</v>
      </c>
      <c r="R2" s="10"/>
      <c r="S2" s="11">
        <f>SUM(S3:S1000)</f>
        <v>2650</v>
      </c>
      <c r="T2" s="10"/>
      <c r="U2" s="11">
        <f>SUM(U3:U100)</f>
        <v>1325</v>
      </c>
      <c r="V2" s="32">
        <f>IF(O2=0,0,(U2-O2)/U2)</f>
        <v>0.41509433962264153</v>
      </c>
      <c r="W2" s="11"/>
    </row>
    <row r="3" spans="1:23">
      <c r="A3" s="17" t="s">
        <v>787</v>
      </c>
      <c r="B3" s="17" t="s">
        <v>842</v>
      </c>
      <c r="C3" s="23">
        <v>5</v>
      </c>
      <c r="D3" s="24"/>
      <c r="F3" s="4"/>
      <c r="G3" s="4"/>
      <c r="H3" s="25">
        <f>IF(A3&lt;&gt;"",IF(H2="",1,IF(AND(I3=I2,B3="Fixed Fee",NOT(LEFT(A3,6)=("SVC-MS"))),H2,H2+1)),"")</f>
        <v>1</v>
      </c>
      <c r="I3" s="33" t="str">
        <f>IF(A3="","",IF(B3&lt;&gt;"Fixed Fee",A3,VLOOKUP(A3,'ServiceEst-ItemMaster'!$A$2:$G$545,7,FALSE)))</f>
        <v>SVC-MS-CLOUD-ARCHITECT</v>
      </c>
      <c r="J3" s="34" t="str">
        <f>IF(I3&lt;&gt;"", I3&amp;": "&amp;H3,"")</f>
        <v>SVC-MS-CLOUD-ARCHITECT: 1</v>
      </c>
      <c r="K3" s="43">
        <f>IF(ISNA(VLOOKUP(A3,'ServiceEst-ItemMaster'!$A$2:$F$545,6,FALSE)),"",VLOOKUP(A3,'ServiceEst-ItemMaster'!$A$2:$F$545,6,FALSE))</f>
        <v>0</v>
      </c>
      <c r="L3" s="35">
        <f t="shared" ref="L3:L32" si="0">IF(NETWORKDAYS(D3,E3)&gt;0,NETWORKDAYS(D3,E3),0)</f>
        <v>0</v>
      </c>
      <c r="M3" s="36">
        <f>IF(ISNA(VLOOKUP($A3,'ServiceEst-ItemMaster'!$A$2:$F$545,2,FALSE)),0,VLOOKUP($A3,'ServiceEst-ItemMaster'!$A$2:$F$545,2,FALSE))</f>
        <v>155</v>
      </c>
      <c r="N3" s="36">
        <f>IF(G3&lt;&gt;"",G3,M3)</f>
        <v>155</v>
      </c>
      <c r="O3" s="36">
        <f>IF(ISNA(N3),0,N3*C3)</f>
        <v>775</v>
      </c>
      <c r="P3" s="36">
        <f>IF(ISNA(VLOOKUP($A3,'ServiceEst-ItemMaster'!$A$2:$F$545,3,FALSE)),0,VLOOKUP($A3,'ServiceEst-ItemMaster'!$A$2:$F$545,3,FALSE))</f>
        <v>265</v>
      </c>
      <c r="Q3" s="36">
        <f t="shared" ref="Q3:Q32" si="1">IF(ISNA(P3),0,P3*C3)</f>
        <v>1325</v>
      </c>
      <c r="R3" s="36">
        <f>IF(ISNA(VLOOKUP($A3,'ServiceEst-ItemMaster'!$A$2:$F$545,4,FALSE)),0,VLOOKUP($A3,'ServiceEst-ItemMaster'!$A$2:$F$545,4,FALSE))</f>
        <v>530</v>
      </c>
      <c r="S3" s="36">
        <f t="shared" ref="S3:S32" si="2">IF(ISNA(R3),0,R3*C3)</f>
        <v>2650</v>
      </c>
      <c r="T3" s="36">
        <f t="shared" ref="T3:T32" si="3">IF(F3&lt;&gt;"",F3,P3)</f>
        <v>265</v>
      </c>
      <c r="U3" s="37">
        <f t="shared" ref="U3:U32" si="4">IF(ISNA(T3),0,T3*C3)</f>
        <v>1325</v>
      </c>
      <c r="V3" s="45">
        <f t="shared" ref="V3:V32" si="5">IF(O3=0,0,(U3-O3)/U3)</f>
        <v>0.41509433962264153</v>
      </c>
      <c r="W3" s="36" t="b">
        <f t="shared" ref="W3:W32" si="6">IF(G3&lt;&gt;"",TRUE,FALSE)</f>
        <v>0</v>
      </c>
    </row>
    <row r="4" spans="1:23">
      <c r="A4" s="17"/>
      <c r="B4" s="17"/>
      <c r="C4" s="23"/>
      <c r="D4" s="24"/>
      <c r="F4" s="4"/>
      <c r="G4" s="4"/>
      <c r="H4" s="25" t="str">
        <f t="shared" ref="H4:H17" si="7">IF(A4&lt;&gt;"",IF(H3="",1,IF(AND(I4=I3,B4="Fixed Fee",NOT(LEFT(A4,6)=("SVC-MS"))),H3,H3+1)),"")</f>
        <v/>
      </c>
      <c r="I4" s="33" t="str">
        <f>IF(A4="","",IF(B4&lt;&gt;"Fixed Fee",A4,VLOOKUP(A4,'ServiceEst-ItemMaster'!$A$2:$G$545,7,FALSE)))</f>
        <v/>
      </c>
      <c r="J4" s="34" t="str">
        <f t="shared" ref="J4:J32" si="8">IF(I4&lt;&gt;"", I4&amp;": "&amp;H4,"")</f>
        <v/>
      </c>
      <c r="K4" s="43" t="str">
        <f>IF(ISNA(VLOOKUP(A4,'ServiceEst-ItemMaster'!$A$2:$F$545,6,FALSE)),"",VLOOKUP(A4,'ServiceEst-ItemMaster'!$A$2:$F$545,6,FALSE))</f>
        <v/>
      </c>
      <c r="L4" s="35">
        <f t="shared" si="0"/>
        <v>0</v>
      </c>
      <c r="M4" s="36">
        <f>IF(ISNA(VLOOKUP($A4,'ServiceEst-ItemMaster'!$A$2:$F$545,2,FALSE)),0,VLOOKUP($A4,'ServiceEst-ItemMaster'!$A$2:$F$545,2,FALSE))</f>
        <v>0</v>
      </c>
      <c r="N4" s="36">
        <f t="shared" ref="N4:N30" si="9">IF(G4&lt;&gt;"",G4,M4)</f>
        <v>0</v>
      </c>
      <c r="O4" s="36">
        <f t="shared" ref="O4:O30" si="10">IF(ISNA(N4),0,N4*C4)</f>
        <v>0</v>
      </c>
      <c r="P4" s="36">
        <f>IF(ISNA(VLOOKUP($A4,'ServiceEst-ItemMaster'!$A$2:$F$545,3,FALSE)),0,VLOOKUP($A4,'ServiceEst-ItemMaster'!$A$2:$F$545,3,FALSE))</f>
        <v>0</v>
      </c>
      <c r="Q4" s="36">
        <f t="shared" si="1"/>
        <v>0</v>
      </c>
      <c r="R4" s="36">
        <f>IF(ISNA(VLOOKUP($A4,'ServiceEst-ItemMaster'!$A$2:$F$545,4,FALSE)),0,VLOOKUP($A4,'ServiceEst-ItemMaster'!$A$2:$F$545,4,FALSE))</f>
        <v>0</v>
      </c>
      <c r="S4" s="36">
        <f t="shared" si="2"/>
        <v>0</v>
      </c>
      <c r="T4" s="36">
        <f t="shared" si="3"/>
        <v>0</v>
      </c>
      <c r="U4" s="37">
        <f t="shared" si="4"/>
        <v>0</v>
      </c>
      <c r="V4" s="45">
        <f t="shared" si="5"/>
        <v>0</v>
      </c>
      <c r="W4" s="36" t="b">
        <f t="shared" si="6"/>
        <v>0</v>
      </c>
    </row>
    <row r="5" spans="1:23" s="22" customFormat="1">
      <c r="A5" s="17"/>
      <c r="B5" s="17"/>
      <c r="C5" s="23"/>
      <c r="D5" s="24"/>
      <c r="E5" s="2"/>
      <c r="F5" s="4"/>
      <c r="G5" s="4"/>
      <c r="H5" s="25" t="str">
        <f t="shared" si="7"/>
        <v/>
      </c>
      <c r="I5" s="33" t="str">
        <f>IF(A5="","",IF(B5&lt;&gt;"Fixed Fee",A5,VLOOKUP(A5,'ServiceEst-ItemMaster'!$A$2:$G$545,7,FALSE)))</f>
        <v/>
      </c>
      <c r="J5" s="34" t="str">
        <f t="shared" si="8"/>
        <v/>
      </c>
      <c r="K5" s="43" t="str">
        <f>IF(ISNA(VLOOKUP(A5,'ServiceEst-ItemMaster'!$A$2:$F$545,6,FALSE)),"",VLOOKUP(A5,'ServiceEst-ItemMaster'!$A$2:$F$545,6,FALSE))</f>
        <v/>
      </c>
      <c r="L5" s="35">
        <f t="shared" si="0"/>
        <v>0</v>
      </c>
      <c r="M5" s="36">
        <f>IF(ISNA(VLOOKUP($A5,'ServiceEst-ItemMaster'!$A$2:$F$545,2,FALSE)),0,VLOOKUP($A5,'ServiceEst-ItemMaster'!$A$2:$F$545,2,FALSE))</f>
        <v>0</v>
      </c>
      <c r="N5" s="36">
        <f t="shared" si="9"/>
        <v>0</v>
      </c>
      <c r="O5" s="36">
        <f t="shared" si="10"/>
        <v>0</v>
      </c>
      <c r="P5" s="36">
        <f>IF(ISNA(VLOOKUP($A5,'ServiceEst-ItemMaster'!$A$2:$F$545,3,FALSE)),0,VLOOKUP($A5,'ServiceEst-ItemMaster'!$A$2:$F$545,3,FALSE))</f>
        <v>0</v>
      </c>
      <c r="Q5" s="36">
        <f t="shared" si="1"/>
        <v>0</v>
      </c>
      <c r="R5" s="36">
        <f>IF(ISNA(VLOOKUP($A5,'ServiceEst-ItemMaster'!$A$2:$F$545,4,FALSE)),0,VLOOKUP($A5,'ServiceEst-ItemMaster'!$A$2:$F$545,4,FALSE))</f>
        <v>0</v>
      </c>
      <c r="S5" s="36">
        <f t="shared" si="2"/>
        <v>0</v>
      </c>
      <c r="T5" s="36">
        <f t="shared" si="3"/>
        <v>0</v>
      </c>
      <c r="U5" s="37">
        <f t="shared" si="4"/>
        <v>0</v>
      </c>
      <c r="V5" s="45">
        <f t="shared" si="5"/>
        <v>0</v>
      </c>
      <c r="W5" s="36" t="b">
        <f t="shared" si="6"/>
        <v>0</v>
      </c>
    </row>
    <row r="6" spans="1:23" s="22" customFormat="1">
      <c r="A6" s="17"/>
      <c r="B6" s="17"/>
      <c r="C6" s="23"/>
      <c r="D6" s="24"/>
      <c r="E6" s="2"/>
      <c r="F6" s="4"/>
      <c r="G6" s="4"/>
      <c r="H6" s="25" t="str">
        <f t="shared" si="7"/>
        <v/>
      </c>
      <c r="I6" s="33" t="str">
        <f>IF(A6="","",IF(B6&lt;&gt;"Fixed Fee",A6,VLOOKUP(A6,'ServiceEst-ItemMaster'!$A$2:$G$545,7,FALSE)))</f>
        <v/>
      </c>
      <c r="J6" s="34" t="str">
        <f t="shared" si="8"/>
        <v/>
      </c>
      <c r="K6" s="43" t="str">
        <f>IF(ISNA(VLOOKUP(A6,'ServiceEst-ItemMaster'!$A$2:$F$545,6,FALSE)),"",VLOOKUP(A6,'ServiceEst-ItemMaster'!$A$2:$F$545,6,FALSE))</f>
        <v/>
      </c>
      <c r="L6" s="35">
        <f t="shared" si="0"/>
        <v>0</v>
      </c>
      <c r="M6" s="36">
        <f>IF(ISNA(VLOOKUP($A6,'ServiceEst-ItemMaster'!$A$2:$F$545,2,FALSE)),0,VLOOKUP($A6,'ServiceEst-ItemMaster'!$A$2:$F$545,2,FALSE))</f>
        <v>0</v>
      </c>
      <c r="N6" s="36">
        <f t="shared" si="9"/>
        <v>0</v>
      </c>
      <c r="O6" s="36">
        <f t="shared" si="10"/>
        <v>0</v>
      </c>
      <c r="P6" s="36">
        <f>IF(ISNA(VLOOKUP($A6,'ServiceEst-ItemMaster'!$A$2:$F$545,3,FALSE)),0,VLOOKUP($A6,'ServiceEst-ItemMaster'!$A$2:$F$545,3,FALSE))</f>
        <v>0</v>
      </c>
      <c r="Q6" s="36">
        <f t="shared" si="1"/>
        <v>0</v>
      </c>
      <c r="R6" s="36">
        <f>IF(ISNA(VLOOKUP($A6,'ServiceEst-ItemMaster'!$A$2:$F$545,4,FALSE)),0,VLOOKUP($A6,'ServiceEst-ItemMaster'!$A$2:$F$545,4,FALSE))</f>
        <v>0</v>
      </c>
      <c r="S6" s="36">
        <f t="shared" si="2"/>
        <v>0</v>
      </c>
      <c r="T6" s="36">
        <f t="shared" si="3"/>
        <v>0</v>
      </c>
      <c r="U6" s="37">
        <f t="shared" si="4"/>
        <v>0</v>
      </c>
      <c r="V6" s="45">
        <f t="shared" si="5"/>
        <v>0</v>
      </c>
      <c r="W6" s="36" t="b">
        <f t="shared" si="6"/>
        <v>0</v>
      </c>
    </row>
    <row r="7" spans="1:23" s="22" customFormat="1">
      <c r="A7" s="17"/>
      <c r="B7" s="17"/>
      <c r="C7" s="23"/>
      <c r="D7" s="24"/>
      <c r="E7" s="2"/>
      <c r="F7" s="4"/>
      <c r="G7" s="4"/>
      <c r="H7" s="25" t="str">
        <f t="shared" si="7"/>
        <v/>
      </c>
      <c r="I7" s="33" t="str">
        <f>IF(A7="","",IF(B7&lt;&gt;"Fixed Fee",A7,VLOOKUP(A7,'ServiceEst-ItemMaster'!$A$2:$G$545,7,FALSE)))</f>
        <v/>
      </c>
      <c r="J7" s="34" t="str">
        <f t="shared" si="8"/>
        <v/>
      </c>
      <c r="K7" s="43" t="str">
        <f>IF(ISNA(VLOOKUP(A7,'ServiceEst-ItemMaster'!$A$2:$F$545,6,FALSE)),"",VLOOKUP(A7,'ServiceEst-ItemMaster'!$A$2:$F$545,6,FALSE))</f>
        <v/>
      </c>
      <c r="L7" s="35">
        <f t="shared" si="0"/>
        <v>0</v>
      </c>
      <c r="M7" s="36">
        <f>IF(ISNA(VLOOKUP($A7,'ServiceEst-ItemMaster'!$A$2:$F$545,2,FALSE)),0,VLOOKUP($A7,'ServiceEst-ItemMaster'!$A$2:$F$545,2,FALSE))</f>
        <v>0</v>
      </c>
      <c r="N7" s="36">
        <f t="shared" si="9"/>
        <v>0</v>
      </c>
      <c r="O7" s="36">
        <f t="shared" si="10"/>
        <v>0</v>
      </c>
      <c r="P7" s="36">
        <f>IF(ISNA(VLOOKUP($A7,'ServiceEst-ItemMaster'!$A$2:$F$545,3,FALSE)),0,VLOOKUP($A7,'ServiceEst-ItemMaster'!$A$2:$F$545,3,FALSE))</f>
        <v>0</v>
      </c>
      <c r="Q7" s="36">
        <f t="shared" si="1"/>
        <v>0</v>
      </c>
      <c r="R7" s="36">
        <f>IF(ISNA(VLOOKUP($A7,'ServiceEst-ItemMaster'!$A$2:$F$545,4,FALSE)),0,VLOOKUP($A7,'ServiceEst-ItemMaster'!$A$2:$F$545,4,FALSE))</f>
        <v>0</v>
      </c>
      <c r="S7" s="36">
        <f t="shared" si="2"/>
        <v>0</v>
      </c>
      <c r="T7" s="36">
        <f t="shared" si="3"/>
        <v>0</v>
      </c>
      <c r="U7" s="37">
        <f t="shared" si="4"/>
        <v>0</v>
      </c>
      <c r="V7" s="45">
        <f t="shared" si="5"/>
        <v>0</v>
      </c>
      <c r="W7" s="36" t="b">
        <f t="shared" si="6"/>
        <v>0</v>
      </c>
    </row>
    <row r="8" spans="1:23">
      <c r="A8" s="17"/>
      <c r="B8" s="17"/>
      <c r="C8" s="23"/>
      <c r="D8" s="24"/>
      <c r="F8" s="4"/>
      <c r="G8" s="4"/>
      <c r="H8" s="25" t="str">
        <f t="shared" si="7"/>
        <v/>
      </c>
      <c r="I8" s="33" t="str">
        <f>IF(A8="","",IF(B8&lt;&gt;"Fixed Fee",A8,VLOOKUP(A8,'ServiceEst-ItemMaster'!$A$2:$G$545,7,FALSE)))</f>
        <v/>
      </c>
      <c r="J8" s="34" t="str">
        <f t="shared" si="8"/>
        <v/>
      </c>
      <c r="K8" s="43" t="str">
        <f>IF(ISNA(VLOOKUP(A8,'ServiceEst-ItemMaster'!$A$2:$F$545,6,FALSE)),"",VLOOKUP(A8,'ServiceEst-ItemMaster'!$A$2:$F$545,6,FALSE))</f>
        <v/>
      </c>
      <c r="L8" s="35">
        <f t="shared" si="0"/>
        <v>0</v>
      </c>
      <c r="M8" s="36">
        <f>IF(ISNA(VLOOKUP($A8,'ServiceEst-ItemMaster'!$A$2:$F$545,2,FALSE)),0,VLOOKUP($A8,'ServiceEst-ItemMaster'!$A$2:$F$545,2,FALSE))</f>
        <v>0</v>
      </c>
      <c r="N8" s="36">
        <f t="shared" si="9"/>
        <v>0</v>
      </c>
      <c r="O8" s="36">
        <f t="shared" si="10"/>
        <v>0</v>
      </c>
      <c r="P8" s="36">
        <f>IF(ISNA(VLOOKUP($A8,'ServiceEst-ItemMaster'!$A$2:$F$545,3,FALSE)),0,VLOOKUP($A8,'ServiceEst-ItemMaster'!$A$2:$F$545,3,FALSE))</f>
        <v>0</v>
      </c>
      <c r="Q8" s="36">
        <f t="shared" si="1"/>
        <v>0</v>
      </c>
      <c r="R8" s="36">
        <f>IF(ISNA(VLOOKUP($A8,'ServiceEst-ItemMaster'!$A$2:$F$545,4,FALSE)),0,VLOOKUP($A8,'ServiceEst-ItemMaster'!$A$2:$F$545,4,FALSE))</f>
        <v>0</v>
      </c>
      <c r="S8" s="36">
        <f t="shared" si="2"/>
        <v>0</v>
      </c>
      <c r="T8" s="36">
        <f t="shared" si="3"/>
        <v>0</v>
      </c>
      <c r="U8" s="37">
        <f t="shared" si="4"/>
        <v>0</v>
      </c>
      <c r="V8" s="45">
        <f t="shared" si="5"/>
        <v>0</v>
      </c>
      <c r="W8" s="36" t="b">
        <f t="shared" si="6"/>
        <v>0</v>
      </c>
    </row>
    <row r="9" spans="1:23">
      <c r="A9" s="17"/>
      <c r="B9" s="17"/>
      <c r="C9" s="23"/>
      <c r="D9" s="24"/>
      <c r="F9" s="4"/>
      <c r="G9" s="4"/>
      <c r="H9" s="25" t="str">
        <f t="shared" si="7"/>
        <v/>
      </c>
      <c r="I9" s="33" t="str">
        <f>IF(A9="","",IF(B9&lt;&gt;"Fixed Fee",A9,VLOOKUP(A9,'ServiceEst-ItemMaster'!$A$2:$G$545,7,FALSE)))</f>
        <v/>
      </c>
      <c r="J9" s="34" t="str">
        <f t="shared" si="8"/>
        <v/>
      </c>
      <c r="K9" s="43" t="str">
        <f>IF(ISNA(VLOOKUP(A9,'ServiceEst-ItemMaster'!$A$2:$F$545,6,FALSE)),"",VLOOKUP(A9,'ServiceEst-ItemMaster'!$A$2:$F$545,6,FALSE))</f>
        <v/>
      </c>
      <c r="L9" s="35">
        <f t="shared" si="0"/>
        <v>0</v>
      </c>
      <c r="M9" s="36">
        <f>IF(ISNA(VLOOKUP($A9,'ServiceEst-ItemMaster'!$A$2:$F$545,2,FALSE)),0,VLOOKUP($A9,'ServiceEst-ItemMaster'!$A$2:$F$545,2,FALSE))</f>
        <v>0</v>
      </c>
      <c r="N9" s="36">
        <f t="shared" si="9"/>
        <v>0</v>
      </c>
      <c r="O9" s="36">
        <f t="shared" si="10"/>
        <v>0</v>
      </c>
      <c r="P9" s="36">
        <f>IF(ISNA(VLOOKUP($A9,'ServiceEst-ItemMaster'!$A$2:$F$545,3,FALSE)),0,VLOOKUP($A9,'ServiceEst-ItemMaster'!$A$2:$F$545,3,FALSE))</f>
        <v>0</v>
      </c>
      <c r="Q9" s="36">
        <f t="shared" si="1"/>
        <v>0</v>
      </c>
      <c r="R9" s="36">
        <f>IF(ISNA(VLOOKUP($A9,'ServiceEst-ItemMaster'!$A$2:$F$545,4,FALSE)),0,VLOOKUP($A9,'ServiceEst-ItemMaster'!$A$2:$F$545,4,FALSE))</f>
        <v>0</v>
      </c>
      <c r="S9" s="36">
        <f t="shared" si="2"/>
        <v>0</v>
      </c>
      <c r="T9" s="36">
        <f t="shared" si="3"/>
        <v>0</v>
      </c>
      <c r="U9" s="37">
        <f t="shared" si="4"/>
        <v>0</v>
      </c>
      <c r="V9" s="45">
        <f t="shared" si="5"/>
        <v>0</v>
      </c>
      <c r="W9" s="36" t="b">
        <f t="shared" si="6"/>
        <v>0</v>
      </c>
    </row>
    <row r="10" spans="1:23">
      <c r="A10" s="17"/>
      <c r="B10" s="17"/>
      <c r="C10" s="23"/>
      <c r="D10" s="24"/>
      <c r="F10" s="4"/>
      <c r="G10" s="4"/>
      <c r="H10" s="25" t="str">
        <f t="shared" si="7"/>
        <v/>
      </c>
      <c r="I10" s="33" t="str">
        <f>IF(A10="","",IF(B10&lt;&gt;"Fixed Fee",A10,VLOOKUP(A10,'ServiceEst-ItemMaster'!$A$2:$G$545,7,FALSE)))</f>
        <v/>
      </c>
      <c r="J10" s="34" t="str">
        <f t="shared" si="8"/>
        <v/>
      </c>
      <c r="K10" s="43" t="str">
        <f>IF(ISNA(VLOOKUP(A10,'ServiceEst-ItemMaster'!$A$2:$F$545,6,FALSE)),"",VLOOKUP(A10,'ServiceEst-ItemMaster'!$A$2:$F$545,6,FALSE))</f>
        <v/>
      </c>
      <c r="L10" s="35">
        <f t="shared" si="0"/>
        <v>0</v>
      </c>
      <c r="M10" s="36">
        <f>IF(ISNA(VLOOKUP($A10,'ServiceEst-ItemMaster'!$A$2:$F$545,2,FALSE)),0,VLOOKUP($A10,'ServiceEst-ItemMaster'!$A$2:$F$545,2,FALSE))</f>
        <v>0</v>
      </c>
      <c r="N10" s="36">
        <f t="shared" si="9"/>
        <v>0</v>
      </c>
      <c r="O10" s="36">
        <f t="shared" si="10"/>
        <v>0</v>
      </c>
      <c r="P10" s="36">
        <f>IF(ISNA(VLOOKUP($A10,'ServiceEst-ItemMaster'!$A$2:$F$545,3,FALSE)),0,VLOOKUP($A10,'ServiceEst-ItemMaster'!$A$2:$F$545,3,FALSE))</f>
        <v>0</v>
      </c>
      <c r="Q10" s="36">
        <f t="shared" si="1"/>
        <v>0</v>
      </c>
      <c r="R10" s="36">
        <f>IF(ISNA(VLOOKUP($A10,'ServiceEst-ItemMaster'!$A$2:$F$545,4,FALSE)),0,VLOOKUP($A10,'ServiceEst-ItemMaster'!$A$2:$F$545,4,FALSE))</f>
        <v>0</v>
      </c>
      <c r="S10" s="36">
        <f t="shared" si="2"/>
        <v>0</v>
      </c>
      <c r="T10" s="36">
        <f t="shared" si="3"/>
        <v>0</v>
      </c>
      <c r="U10" s="37">
        <f t="shared" si="4"/>
        <v>0</v>
      </c>
      <c r="V10" s="45">
        <f t="shared" si="5"/>
        <v>0</v>
      </c>
      <c r="W10" s="36" t="b">
        <f t="shared" si="6"/>
        <v>0</v>
      </c>
    </row>
    <row r="11" spans="1:23">
      <c r="A11" s="17"/>
      <c r="B11" s="17"/>
      <c r="C11" s="23"/>
      <c r="D11" s="24"/>
      <c r="F11" s="4"/>
      <c r="G11" s="4"/>
      <c r="H11" s="25" t="str">
        <f t="shared" si="7"/>
        <v/>
      </c>
      <c r="I11" s="33" t="str">
        <f>IF(A11="","",IF(B11&lt;&gt;"Fixed Fee",A11,VLOOKUP(A11,'ServiceEst-ItemMaster'!$A$2:$G$545,7,FALSE)))</f>
        <v/>
      </c>
      <c r="J11" s="34" t="str">
        <f t="shared" si="8"/>
        <v/>
      </c>
      <c r="K11" s="43" t="str">
        <f>IF(ISNA(VLOOKUP(A11,'ServiceEst-ItemMaster'!$A$2:$F$545,6,FALSE)),"",VLOOKUP(A11,'ServiceEst-ItemMaster'!$A$2:$F$545,6,FALSE))</f>
        <v/>
      </c>
      <c r="L11" s="35">
        <f t="shared" si="0"/>
        <v>0</v>
      </c>
      <c r="M11" s="36">
        <f>IF(ISNA(VLOOKUP($A11,'ServiceEst-ItemMaster'!$A$2:$F$545,2,FALSE)),0,VLOOKUP($A11,'ServiceEst-ItemMaster'!$A$2:$F$545,2,FALSE))</f>
        <v>0</v>
      </c>
      <c r="N11" s="36">
        <f t="shared" si="9"/>
        <v>0</v>
      </c>
      <c r="O11" s="36">
        <f t="shared" si="10"/>
        <v>0</v>
      </c>
      <c r="P11" s="36">
        <f>IF(ISNA(VLOOKUP($A11,'ServiceEst-ItemMaster'!$A$2:$F$545,3,FALSE)),0,VLOOKUP($A11,'ServiceEst-ItemMaster'!$A$2:$F$545,3,FALSE))</f>
        <v>0</v>
      </c>
      <c r="Q11" s="36">
        <f t="shared" si="1"/>
        <v>0</v>
      </c>
      <c r="R11" s="36">
        <f>IF(ISNA(VLOOKUP($A11,'ServiceEst-ItemMaster'!$A$2:$F$545,4,FALSE)),0,VLOOKUP($A11,'ServiceEst-ItemMaster'!$A$2:$F$545,4,FALSE))</f>
        <v>0</v>
      </c>
      <c r="S11" s="36">
        <f t="shared" si="2"/>
        <v>0</v>
      </c>
      <c r="T11" s="36">
        <f t="shared" si="3"/>
        <v>0</v>
      </c>
      <c r="U11" s="37">
        <f t="shared" si="4"/>
        <v>0</v>
      </c>
      <c r="V11" s="45">
        <f t="shared" si="5"/>
        <v>0</v>
      </c>
      <c r="W11" s="36" t="b">
        <f t="shared" si="6"/>
        <v>0</v>
      </c>
    </row>
    <row r="12" spans="1:23">
      <c r="A12" s="17"/>
      <c r="B12" s="17"/>
      <c r="C12" s="23"/>
      <c r="D12" s="24"/>
      <c r="F12" s="4"/>
      <c r="G12" s="4"/>
      <c r="H12" s="25" t="str">
        <f t="shared" si="7"/>
        <v/>
      </c>
      <c r="I12" s="33" t="str">
        <f>IF(A12="","",IF(B12&lt;&gt;"Fixed Fee",A12,VLOOKUP(A12,'ServiceEst-ItemMaster'!$A$2:$G$545,7,FALSE)))</f>
        <v/>
      </c>
      <c r="J12" s="34" t="str">
        <f t="shared" si="8"/>
        <v/>
      </c>
      <c r="K12" s="43" t="str">
        <f>IF(ISNA(VLOOKUP(A12,'ServiceEst-ItemMaster'!$A$2:$F$545,6,FALSE)),"",VLOOKUP(A12,'ServiceEst-ItemMaster'!$A$2:$F$545,6,FALSE))</f>
        <v/>
      </c>
      <c r="L12" s="35">
        <f t="shared" si="0"/>
        <v>0</v>
      </c>
      <c r="M12" s="36">
        <f>IF(ISNA(VLOOKUP($A12,'ServiceEst-ItemMaster'!$A$2:$F$545,2,FALSE)),0,VLOOKUP($A12,'ServiceEst-ItemMaster'!$A$2:$F$545,2,FALSE))</f>
        <v>0</v>
      </c>
      <c r="N12" s="36">
        <f t="shared" si="9"/>
        <v>0</v>
      </c>
      <c r="O12" s="36">
        <f t="shared" si="10"/>
        <v>0</v>
      </c>
      <c r="P12" s="36">
        <f>IF(ISNA(VLOOKUP($A12,'ServiceEst-ItemMaster'!$A$2:$F$545,3,FALSE)),0,VLOOKUP($A12,'ServiceEst-ItemMaster'!$A$2:$F$545,3,FALSE))</f>
        <v>0</v>
      </c>
      <c r="Q12" s="36">
        <f t="shared" si="1"/>
        <v>0</v>
      </c>
      <c r="R12" s="36">
        <f>IF(ISNA(VLOOKUP($A12,'ServiceEst-ItemMaster'!$A$2:$F$545,4,FALSE)),0,VLOOKUP($A12,'ServiceEst-ItemMaster'!$A$2:$F$545,4,FALSE))</f>
        <v>0</v>
      </c>
      <c r="S12" s="36">
        <f t="shared" si="2"/>
        <v>0</v>
      </c>
      <c r="T12" s="36">
        <f t="shared" si="3"/>
        <v>0</v>
      </c>
      <c r="U12" s="37">
        <f t="shared" si="4"/>
        <v>0</v>
      </c>
      <c r="V12" s="45">
        <f t="shared" si="5"/>
        <v>0</v>
      </c>
      <c r="W12" s="36" t="b">
        <f t="shared" si="6"/>
        <v>0</v>
      </c>
    </row>
    <row r="13" spans="1:23">
      <c r="A13" s="17"/>
      <c r="B13" s="17"/>
      <c r="C13" s="23"/>
      <c r="D13" s="24"/>
      <c r="F13" s="4"/>
      <c r="G13" s="4"/>
      <c r="H13" s="25" t="str">
        <f t="shared" si="7"/>
        <v/>
      </c>
      <c r="I13" s="33" t="str">
        <f>IF(A13="","",IF(B13&lt;&gt;"Fixed Fee",A13,VLOOKUP(A13,'ServiceEst-ItemMaster'!$A$2:$G$545,7,FALSE)))</f>
        <v/>
      </c>
      <c r="J13" s="34" t="str">
        <f t="shared" si="8"/>
        <v/>
      </c>
      <c r="K13" s="43" t="str">
        <f>IF(ISNA(VLOOKUP(A13,'ServiceEst-ItemMaster'!$A$2:$F$545,6,FALSE)),"",VLOOKUP(A13,'ServiceEst-ItemMaster'!$A$2:$F$545,6,FALSE))</f>
        <v/>
      </c>
      <c r="L13" s="35">
        <f t="shared" si="0"/>
        <v>0</v>
      </c>
      <c r="M13" s="36">
        <f>IF(ISNA(VLOOKUP($A13,'ServiceEst-ItemMaster'!$A$2:$F$545,2,FALSE)),0,VLOOKUP($A13,'ServiceEst-ItemMaster'!$A$2:$F$545,2,FALSE))</f>
        <v>0</v>
      </c>
      <c r="N13" s="36">
        <f t="shared" si="9"/>
        <v>0</v>
      </c>
      <c r="O13" s="36">
        <f t="shared" si="10"/>
        <v>0</v>
      </c>
      <c r="P13" s="36">
        <f>IF(ISNA(VLOOKUP($A13,'ServiceEst-ItemMaster'!$A$2:$F$545,3,FALSE)),0,VLOOKUP($A13,'ServiceEst-ItemMaster'!$A$2:$F$545,3,FALSE))</f>
        <v>0</v>
      </c>
      <c r="Q13" s="36">
        <f t="shared" si="1"/>
        <v>0</v>
      </c>
      <c r="R13" s="36">
        <f>IF(ISNA(VLOOKUP($A13,'ServiceEst-ItemMaster'!$A$2:$F$545,4,FALSE)),0,VLOOKUP($A13,'ServiceEst-ItemMaster'!$A$2:$F$545,4,FALSE))</f>
        <v>0</v>
      </c>
      <c r="S13" s="36">
        <f t="shared" si="2"/>
        <v>0</v>
      </c>
      <c r="T13" s="36">
        <f t="shared" si="3"/>
        <v>0</v>
      </c>
      <c r="U13" s="37">
        <f t="shared" si="4"/>
        <v>0</v>
      </c>
      <c r="V13" s="45">
        <f t="shared" si="5"/>
        <v>0</v>
      </c>
      <c r="W13" s="36" t="b">
        <f t="shared" si="6"/>
        <v>0</v>
      </c>
    </row>
    <row r="14" spans="1:23">
      <c r="A14" s="17"/>
      <c r="B14" s="17"/>
      <c r="C14" s="23"/>
      <c r="D14" s="24"/>
      <c r="F14" s="4"/>
      <c r="G14" s="4"/>
      <c r="H14" s="25" t="str">
        <f t="shared" si="7"/>
        <v/>
      </c>
      <c r="I14" s="33" t="str">
        <f>IF(A14="","",IF(B14&lt;&gt;"Fixed Fee",A14,VLOOKUP(A14,'ServiceEst-ItemMaster'!$A$2:$G$545,7,FALSE)))</f>
        <v/>
      </c>
      <c r="J14" s="34" t="str">
        <f t="shared" si="8"/>
        <v/>
      </c>
      <c r="K14" s="43" t="str">
        <f>IF(ISNA(VLOOKUP(A14,'ServiceEst-ItemMaster'!$A$2:$F$545,6,FALSE)),"",VLOOKUP(A14,'ServiceEst-ItemMaster'!$A$2:$F$545,6,FALSE))</f>
        <v/>
      </c>
      <c r="L14" s="35">
        <f t="shared" si="0"/>
        <v>0</v>
      </c>
      <c r="M14" s="36">
        <f>IF(ISNA(VLOOKUP($A14,'ServiceEst-ItemMaster'!$A$2:$F$545,2,FALSE)),0,VLOOKUP($A14,'ServiceEst-ItemMaster'!$A$2:$F$545,2,FALSE))</f>
        <v>0</v>
      </c>
      <c r="N14" s="36">
        <f t="shared" si="9"/>
        <v>0</v>
      </c>
      <c r="O14" s="36">
        <f t="shared" si="10"/>
        <v>0</v>
      </c>
      <c r="P14" s="36">
        <f>IF(ISNA(VLOOKUP($A14,'ServiceEst-ItemMaster'!$A$2:$F$545,3,FALSE)),0,VLOOKUP($A14,'ServiceEst-ItemMaster'!$A$2:$F$545,3,FALSE))</f>
        <v>0</v>
      </c>
      <c r="Q14" s="36">
        <f t="shared" si="1"/>
        <v>0</v>
      </c>
      <c r="R14" s="36">
        <f>IF(ISNA(VLOOKUP($A14,'ServiceEst-ItemMaster'!$A$2:$F$545,4,FALSE)),0,VLOOKUP($A14,'ServiceEst-ItemMaster'!$A$2:$F$545,4,FALSE))</f>
        <v>0</v>
      </c>
      <c r="S14" s="36">
        <f t="shared" si="2"/>
        <v>0</v>
      </c>
      <c r="T14" s="36">
        <f t="shared" si="3"/>
        <v>0</v>
      </c>
      <c r="U14" s="37">
        <f t="shared" si="4"/>
        <v>0</v>
      </c>
      <c r="V14" s="45">
        <f t="shared" si="5"/>
        <v>0</v>
      </c>
      <c r="W14" s="36" t="b">
        <f t="shared" si="6"/>
        <v>0</v>
      </c>
    </row>
    <row r="15" spans="1:23">
      <c r="A15" s="23"/>
      <c r="B15" s="23"/>
      <c r="C15" s="23"/>
      <c r="D15" s="24"/>
      <c r="E15" s="24"/>
      <c r="F15" s="4"/>
      <c r="G15" s="4"/>
      <c r="H15" s="25" t="str">
        <f t="shared" si="7"/>
        <v/>
      </c>
      <c r="I15" s="33" t="str">
        <f>IF(A15="","",IF(B15&lt;&gt;"Fixed Fee",A15,VLOOKUP(A15,'ServiceEst-ItemMaster'!$A$2:$G$545,7,FALSE)))</f>
        <v/>
      </c>
      <c r="J15" s="34" t="str">
        <f t="shared" si="8"/>
        <v/>
      </c>
      <c r="K15" s="43" t="str">
        <f>IF(ISNA(VLOOKUP(A15,'ServiceEst-ItemMaster'!$A$2:$F$545,6,FALSE)),"",VLOOKUP(A15,'ServiceEst-ItemMaster'!$A$2:$F$545,6,FALSE))</f>
        <v/>
      </c>
      <c r="L15" s="35">
        <f t="shared" si="0"/>
        <v>0</v>
      </c>
      <c r="M15" s="36">
        <f>IF(ISNA(VLOOKUP($A15,'ServiceEst-ItemMaster'!$A$2:$F$545,2,FALSE)),0,VLOOKUP($A15,'ServiceEst-ItemMaster'!$A$2:$F$545,2,FALSE))</f>
        <v>0</v>
      </c>
      <c r="N15" s="36">
        <f t="shared" si="9"/>
        <v>0</v>
      </c>
      <c r="O15" s="36">
        <f t="shared" si="10"/>
        <v>0</v>
      </c>
      <c r="P15" s="36">
        <f>IF(ISNA(VLOOKUP($A15,'ServiceEst-ItemMaster'!$A$2:$F$545,3,FALSE)),0,VLOOKUP($A15,'ServiceEst-ItemMaster'!$A$2:$F$545,3,FALSE))</f>
        <v>0</v>
      </c>
      <c r="Q15" s="36">
        <f t="shared" si="1"/>
        <v>0</v>
      </c>
      <c r="R15" s="36">
        <f>IF(ISNA(VLOOKUP($A15,'ServiceEst-ItemMaster'!$A$2:$F$545,4,FALSE)),0,VLOOKUP($A15,'ServiceEst-ItemMaster'!$A$2:$F$545,4,FALSE))</f>
        <v>0</v>
      </c>
      <c r="S15" s="36">
        <f t="shared" si="2"/>
        <v>0</v>
      </c>
      <c r="T15" s="36">
        <f t="shared" si="3"/>
        <v>0</v>
      </c>
      <c r="U15" s="37">
        <f t="shared" si="4"/>
        <v>0</v>
      </c>
      <c r="V15" s="45">
        <f t="shared" si="5"/>
        <v>0</v>
      </c>
      <c r="W15" s="36" t="b">
        <f t="shared" si="6"/>
        <v>0</v>
      </c>
    </row>
    <row r="16" spans="1:23">
      <c r="A16" s="23"/>
      <c r="B16" s="23"/>
      <c r="C16" s="23"/>
      <c r="D16" s="24"/>
      <c r="E16" s="24"/>
      <c r="F16" s="4"/>
      <c r="G16" s="4"/>
      <c r="H16" s="25" t="str">
        <f t="shared" si="7"/>
        <v/>
      </c>
      <c r="I16" s="33" t="str">
        <f>IF(A16="","",IF(B16&lt;&gt;"Fixed Fee",A16,VLOOKUP(A16,'ServiceEst-ItemMaster'!$A$2:$G$545,7,FALSE)))</f>
        <v/>
      </c>
      <c r="J16" s="34" t="str">
        <f t="shared" si="8"/>
        <v/>
      </c>
      <c r="K16" s="43" t="str">
        <f>IF(ISNA(VLOOKUP(A16,'ServiceEst-ItemMaster'!$A$2:$F$545,6,FALSE)),"",VLOOKUP(A16,'ServiceEst-ItemMaster'!$A$2:$F$545,6,FALSE))</f>
        <v/>
      </c>
      <c r="L16" s="35">
        <f t="shared" si="0"/>
        <v>0</v>
      </c>
      <c r="M16" s="36">
        <f>IF(ISNA(VLOOKUP($A16,'ServiceEst-ItemMaster'!$A$2:$F$545,2,FALSE)),0,VLOOKUP($A16,'ServiceEst-ItemMaster'!$A$2:$F$545,2,FALSE))</f>
        <v>0</v>
      </c>
      <c r="N16" s="36">
        <f t="shared" si="9"/>
        <v>0</v>
      </c>
      <c r="O16" s="36">
        <f t="shared" si="10"/>
        <v>0</v>
      </c>
      <c r="P16" s="36">
        <f>IF(ISNA(VLOOKUP($A16,'ServiceEst-ItemMaster'!$A$2:$F$545,3,FALSE)),0,VLOOKUP($A16,'ServiceEst-ItemMaster'!$A$2:$F$545,3,FALSE))</f>
        <v>0</v>
      </c>
      <c r="Q16" s="36">
        <f t="shared" si="1"/>
        <v>0</v>
      </c>
      <c r="R16" s="36">
        <f>IF(ISNA(VLOOKUP($A16,'ServiceEst-ItemMaster'!$A$2:$F$545,4,FALSE)),0,VLOOKUP($A16,'ServiceEst-ItemMaster'!$A$2:$F$545,4,FALSE))</f>
        <v>0</v>
      </c>
      <c r="S16" s="36">
        <f t="shared" si="2"/>
        <v>0</v>
      </c>
      <c r="T16" s="36">
        <f t="shared" si="3"/>
        <v>0</v>
      </c>
      <c r="U16" s="37">
        <f t="shared" si="4"/>
        <v>0</v>
      </c>
      <c r="V16" s="45">
        <f t="shared" si="5"/>
        <v>0</v>
      </c>
      <c r="W16" s="36" t="b">
        <f t="shared" si="6"/>
        <v>0</v>
      </c>
    </row>
    <row r="17" spans="1:23">
      <c r="A17" s="23"/>
      <c r="B17" s="23"/>
      <c r="C17" s="23"/>
      <c r="D17" s="24"/>
      <c r="E17" s="24"/>
      <c r="F17" s="4"/>
      <c r="G17" s="4"/>
      <c r="H17" s="25" t="str">
        <f t="shared" si="7"/>
        <v/>
      </c>
      <c r="I17" s="33" t="str">
        <f>IF(A17="","",IF(B17&lt;&gt;"Fixed Fee",A17,VLOOKUP(A17,'ServiceEst-ItemMaster'!$A$2:$G$545,7,FALSE)))</f>
        <v/>
      </c>
      <c r="J17" s="34" t="str">
        <f t="shared" si="8"/>
        <v/>
      </c>
      <c r="K17" s="43" t="str">
        <f>IF(ISNA(VLOOKUP(A17,'ServiceEst-ItemMaster'!$A$2:$F$545,6,FALSE)),"",VLOOKUP(A17,'ServiceEst-ItemMaster'!$A$2:$F$545,6,FALSE))</f>
        <v/>
      </c>
      <c r="L17" s="35">
        <f t="shared" si="0"/>
        <v>0</v>
      </c>
      <c r="M17" s="36">
        <f>IF(ISNA(VLOOKUP($A17,'ServiceEst-ItemMaster'!$A$2:$F$545,2,FALSE)),0,VLOOKUP($A17,'ServiceEst-ItemMaster'!$A$2:$F$545,2,FALSE))</f>
        <v>0</v>
      </c>
      <c r="N17" s="36">
        <f t="shared" si="9"/>
        <v>0</v>
      </c>
      <c r="O17" s="36">
        <f t="shared" si="10"/>
        <v>0</v>
      </c>
      <c r="P17" s="36">
        <f>IF(ISNA(VLOOKUP($A17,'ServiceEst-ItemMaster'!$A$2:$F$545,3,FALSE)),0,VLOOKUP($A17,'ServiceEst-ItemMaster'!$A$2:$F$545,3,FALSE))</f>
        <v>0</v>
      </c>
      <c r="Q17" s="36">
        <f t="shared" si="1"/>
        <v>0</v>
      </c>
      <c r="R17" s="36">
        <f>IF(ISNA(VLOOKUP($A17,'ServiceEst-ItemMaster'!$A$2:$F$545,4,FALSE)),0,VLOOKUP($A17,'ServiceEst-ItemMaster'!$A$2:$F$545,4,FALSE))</f>
        <v>0</v>
      </c>
      <c r="S17" s="36">
        <f t="shared" si="2"/>
        <v>0</v>
      </c>
      <c r="T17" s="36">
        <f t="shared" si="3"/>
        <v>0</v>
      </c>
      <c r="U17" s="37">
        <f t="shared" si="4"/>
        <v>0</v>
      </c>
      <c r="V17" s="45">
        <f t="shared" si="5"/>
        <v>0</v>
      </c>
      <c r="W17" s="36" t="b">
        <f t="shared" si="6"/>
        <v>0</v>
      </c>
    </row>
    <row r="18" spans="1:23">
      <c r="A18" s="23"/>
      <c r="B18" s="23"/>
      <c r="C18" s="23"/>
      <c r="D18" s="24"/>
      <c r="E18" s="24"/>
      <c r="F18" s="4"/>
      <c r="G18" s="4"/>
      <c r="H18" s="25" t="str">
        <f t="shared" ref="H18:H67" si="11">IF(A18&lt;&gt;"",IF(H17="",1,IF(I18=I17,H17,H17+1)),"")</f>
        <v/>
      </c>
      <c r="I18" s="33" t="str">
        <f>IF(A18="","",IF(B18&lt;&gt;"Fixed Fee",A18,VLOOKUP(A18,'ServiceEst-ItemMaster'!$A$2:$G$545,7,FALSE)))</f>
        <v/>
      </c>
      <c r="J18" s="34" t="str">
        <f t="shared" si="8"/>
        <v/>
      </c>
      <c r="K18" s="43" t="str">
        <f>IF(ISNA(VLOOKUP(A18,'ServiceEst-ItemMaster'!$A$2:$F$545,6,FALSE)),"",VLOOKUP(A18,'ServiceEst-ItemMaster'!$A$2:$F$545,6,FALSE))</f>
        <v/>
      </c>
      <c r="L18" s="35">
        <f t="shared" si="0"/>
        <v>0</v>
      </c>
      <c r="M18" s="36">
        <f>IF(ISNA(VLOOKUP($A18,'ServiceEst-ItemMaster'!$A$2:$F$545,2,FALSE)),0,VLOOKUP($A18,'ServiceEst-ItemMaster'!$A$2:$F$545,2,FALSE))</f>
        <v>0</v>
      </c>
      <c r="N18" s="36">
        <f t="shared" si="9"/>
        <v>0</v>
      </c>
      <c r="O18" s="36">
        <f t="shared" si="10"/>
        <v>0</v>
      </c>
      <c r="P18" s="36">
        <f>IF(ISNA(VLOOKUP($A18,'ServiceEst-ItemMaster'!$A$2:$F$545,3,FALSE)),0,VLOOKUP($A18,'ServiceEst-ItemMaster'!$A$2:$F$545,3,FALSE))</f>
        <v>0</v>
      </c>
      <c r="Q18" s="36">
        <f t="shared" si="1"/>
        <v>0</v>
      </c>
      <c r="R18" s="36">
        <f>IF(ISNA(VLOOKUP($A18,'ServiceEst-ItemMaster'!$A$2:$F$545,4,FALSE)),0,VLOOKUP($A18,'ServiceEst-ItemMaster'!$A$2:$F$545,4,FALSE))</f>
        <v>0</v>
      </c>
      <c r="S18" s="36">
        <f t="shared" si="2"/>
        <v>0</v>
      </c>
      <c r="T18" s="36">
        <f t="shared" si="3"/>
        <v>0</v>
      </c>
      <c r="U18" s="37">
        <f t="shared" si="4"/>
        <v>0</v>
      </c>
      <c r="V18" s="45">
        <f t="shared" si="5"/>
        <v>0</v>
      </c>
      <c r="W18" s="36" t="b">
        <f t="shared" si="6"/>
        <v>0</v>
      </c>
    </row>
    <row r="19" spans="1:23">
      <c r="A19" s="23"/>
      <c r="B19" s="23"/>
      <c r="C19" s="23"/>
      <c r="D19" s="24"/>
      <c r="E19" s="24"/>
      <c r="F19" s="4"/>
      <c r="G19" s="4"/>
      <c r="H19" s="25" t="str">
        <f t="shared" si="11"/>
        <v/>
      </c>
      <c r="I19" s="33" t="str">
        <f>IF(A19="","",IF(B19&lt;&gt;"Fixed Fee",A19,VLOOKUP(A19,'ServiceEst-ItemMaster'!$A$2:$G$545,7,FALSE)))</f>
        <v/>
      </c>
      <c r="J19" s="34" t="str">
        <f t="shared" si="8"/>
        <v/>
      </c>
      <c r="K19" s="43" t="str">
        <f>IF(ISNA(VLOOKUP(A19,'ServiceEst-ItemMaster'!$A$2:$F$545,6,FALSE)),"",VLOOKUP(A19,'ServiceEst-ItemMaster'!$A$2:$F$545,6,FALSE))</f>
        <v/>
      </c>
      <c r="L19" s="35">
        <f t="shared" si="0"/>
        <v>0</v>
      </c>
      <c r="M19" s="36">
        <f>IF(ISNA(VLOOKUP($A19,'ServiceEst-ItemMaster'!$A$2:$F$545,2,FALSE)),0,VLOOKUP($A19,'ServiceEst-ItemMaster'!$A$2:$F$545,2,FALSE))</f>
        <v>0</v>
      </c>
      <c r="N19" s="36">
        <f t="shared" si="9"/>
        <v>0</v>
      </c>
      <c r="O19" s="36">
        <f t="shared" si="10"/>
        <v>0</v>
      </c>
      <c r="P19" s="36">
        <f>IF(ISNA(VLOOKUP($A19,'ServiceEst-ItemMaster'!$A$2:$F$545,3,FALSE)),0,VLOOKUP($A19,'ServiceEst-ItemMaster'!$A$2:$F$545,3,FALSE))</f>
        <v>0</v>
      </c>
      <c r="Q19" s="36">
        <f t="shared" si="1"/>
        <v>0</v>
      </c>
      <c r="R19" s="36">
        <f>IF(ISNA(VLOOKUP($A19,'ServiceEst-ItemMaster'!$A$2:$F$545,4,FALSE)),0,VLOOKUP($A19,'ServiceEst-ItemMaster'!$A$2:$F$545,4,FALSE))</f>
        <v>0</v>
      </c>
      <c r="S19" s="36">
        <f t="shared" si="2"/>
        <v>0</v>
      </c>
      <c r="T19" s="36">
        <f t="shared" si="3"/>
        <v>0</v>
      </c>
      <c r="U19" s="37">
        <f t="shared" si="4"/>
        <v>0</v>
      </c>
      <c r="V19" s="45">
        <f t="shared" si="5"/>
        <v>0</v>
      </c>
      <c r="W19" s="36" t="b">
        <f t="shared" si="6"/>
        <v>0</v>
      </c>
    </row>
    <row r="20" spans="1:23">
      <c r="A20" s="23"/>
      <c r="B20" s="23"/>
      <c r="C20" s="23"/>
      <c r="D20" s="24"/>
      <c r="E20" s="24"/>
      <c r="F20" s="4"/>
      <c r="G20" s="4"/>
      <c r="H20" s="25" t="str">
        <f t="shared" si="11"/>
        <v/>
      </c>
      <c r="I20" s="33" t="str">
        <f>IF(A20="","",IF(B20&lt;&gt;"Fixed Fee",A20,VLOOKUP(A20,'ServiceEst-ItemMaster'!$A$2:$G$545,7,FALSE)))</f>
        <v/>
      </c>
      <c r="J20" s="34" t="str">
        <f t="shared" si="8"/>
        <v/>
      </c>
      <c r="K20" s="43" t="str">
        <f>IF(ISNA(VLOOKUP(A20,'ServiceEst-ItemMaster'!$A$2:$F$545,6,FALSE)),"",VLOOKUP(A20,'ServiceEst-ItemMaster'!$A$2:$F$545,6,FALSE))</f>
        <v/>
      </c>
      <c r="L20" s="35">
        <f t="shared" si="0"/>
        <v>0</v>
      </c>
      <c r="M20" s="36">
        <f>IF(ISNA(VLOOKUP($A20,'ServiceEst-ItemMaster'!$A$2:$F$545,2,FALSE)),0,VLOOKUP($A20,'ServiceEst-ItemMaster'!$A$2:$F$545,2,FALSE))</f>
        <v>0</v>
      </c>
      <c r="N20" s="36">
        <f t="shared" si="9"/>
        <v>0</v>
      </c>
      <c r="O20" s="36">
        <f t="shared" si="10"/>
        <v>0</v>
      </c>
      <c r="P20" s="36">
        <f>IF(ISNA(VLOOKUP($A20,'ServiceEst-ItemMaster'!$A$2:$F$545,3,FALSE)),0,VLOOKUP($A20,'ServiceEst-ItemMaster'!$A$2:$F$545,3,FALSE))</f>
        <v>0</v>
      </c>
      <c r="Q20" s="36">
        <f t="shared" si="1"/>
        <v>0</v>
      </c>
      <c r="R20" s="36">
        <f>IF(ISNA(VLOOKUP($A20,'ServiceEst-ItemMaster'!$A$2:$F$545,4,FALSE)),0,VLOOKUP($A20,'ServiceEst-ItemMaster'!$A$2:$F$545,4,FALSE))</f>
        <v>0</v>
      </c>
      <c r="S20" s="36">
        <f t="shared" si="2"/>
        <v>0</v>
      </c>
      <c r="T20" s="36">
        <f t="shared" si="3"/>
        <v>0</v>
      </c>
      <c r="U20" s="37">
        <f t="shared" si="4"/>
        <v>0</v>
      </c>
      <c r="V20" s="45">
        <f t="shared" si="5"/>
        <v>0</v>
      </c>
      <c r="W20" s="36" t="b">
        <f t="shared" si="6"/>
        <v>0</v>
      </c>
    </row>
    <row r="21" spans="1:23">
      <c r="A21" s="23"/>
      <c r="B21" s="23"/>
      <c r="C21" s="23"/>
      <c r="D21" s="24"/>
      <c r="E21" s="24"/>
      <c r="F21" s="4"/>
      <c r="G21" s="4"/>
      <c r="H21" s="25" t="str">
        <f t="shared" si="11"/>
        <v/>
      </c>
      <c r="I21" s="33" t="str">
        <f>IF(A21="","",IF(B21&lt;&gt;"Fixed Fee",A21,VLOOKUP(A21,'ServiceEst-ItemMaster'!$A$2:$G$545,7,FALSE)))</f>
        <v/>
      </c>
      <c r="J21" s="34" t="str">
        <f t="shared" si="8"/>
        <v/>
      </c>
      <c r="K21" s="43" t="str">
        <f>IF(ISNA(VLOOKUP(A21,'ServiceEst-ItemMaster'!$A$2:$F$545,6,FALSE)),"",VLOOKUP(A21,'ServiceEst-ItemMaster'!$A$2:$F$545,6,FALSE))</f>
        <v/>
      </c>
      <c r="L21" s="35">
        <f t="shared" si="0"/>
        <v>0</v>
      </c>
      <c r="M21" s="36">
        <f>IF(ISNA(VLOOKUP($A21,'ServiceEst-ItemMaster'!$A$2:$F$545,2,FALSE)),0,VLOOKUP($A21,'ServiceEst-ItemMaster'!$A$2:$F$545,2,FALSE))</f>
        <v>0</v>
      </c>
      <c r="N21" s="36">
        <f t="shared" si="9"/>
        <v>0</v>
      </c>
      <c r="O21" s="36">
        <f t="shared" si="10"/>
        <v>0</v>
      </c>
      <c r="P21" s="36">
        <f>IF(ISNA(VLOOKUP($A21,'ServiceEst-ItemMaster'!$A$2:$F$545,3,FALSE)),0,VLOOKUP($A21,'ServiceEst-ItemMaster'!$A$2:$F$545,3,FALSE))</f>
        <v>0</v>
      </c>
      <c r="Q21" s="36">
        <f t="shared" si="1"/>
        <v>0</v>
      </c>
      <c r="R21" s="36">
        <f>IF(ISNA(VLOOKUP($A21,'ServiceEst-ItemMaster'!$A$2:$F$545,4,FALSE)),0,VLOOKUP($A21,'ServiceEst-ItemMaster'!$A$2:$F$545,4,FALSE))</f>
        <v>0</v>
      </c>
      <c r="S21" s="36">
        <f t="shared" si="2"/>
        <v>0</v>
      </c>
      <c r="T21" s="36">
        <f t="shared" si="3"/>
        <v>0</v>
      </c>
      <c r="U21" s="37">
        <f t="shared" si="4"/>
        <v>0</v>
      </c>
      <c r="V21" s="45">
        <f t="shared" si="5"/>
        <v>0</v>
      </c>
      <c r="W21" s="36" t="b">
        <f t="shared" si="6"/>
        <v>0</v>
      </c>
    </row>
    <row r="22" spans="1:23">
      <c r="A22" s="23"/>
      <c r="B22" s="23"/>
      <c r="C22" s="23"/>
      <c r="D22" s="24"/>
      <c r="E22" s="24"/>
      <c r="F22" s="4"/>
      <c r="G22" s="4"/>
      <c r="H22" s="25" t="str">
        <f t="shared" si="11"/>
        <v/>
      </c>
      <c r="I22" s="33" t="str">
        <f>IF(A22="","",IF(B22&lt;&gt;"Fixed Fee",A22,VLOOKUP(A22,'ServiceEst-ItemMaster'!$A$2:$G$545,7,FALSE)))</f>
        <v/>
      </c>
      <c r="J22" s="34" t="str">
        <f t="shared" si="8"/>
        <v/>
      </c>
      <c r="K22" s="43" t="str">
        <f>IF(ISNA(VLOOKUP(A22,'ServiceEst-ItemMaster'!$A$2:$F$545,6,FALSE)),"",VLOOKUP(A22,'ServiceEst-ItemMaster'!$A$2:$F$545,6,FALSE))</f>
        <v/>
      </c>
      <c r="L22" s="35">
        <f t="shared" si="0"/>
        <v>0</v>
      </c>
      <c r="M22" s="36">
        <f>IF(ISNA(VLOOKUP($A22,'ServiceEst-ItemMaster'!$A$2:$F$545,2,FALSE)),0,VLOOKUP($A22,'ServiceEst-ItemMaster'!$A$2:$F$545,2,FALSE))</f>
        <v>0</v>
      </c>
      <c r="N22" s="36">
        <f t="shared" si="9"/>
        <v>0</v>
      </c>
      <c r="O22" s="36">
        <f t="shared" si="10"/>
        <v>0</v>
      </c>
      <c r="P22" s="36">
        <f>IF(ISNA(VLOOKUP($A22,'ServiceEst-ItemMaster'!$A$2:$F$545,3,FALSE)),0,VLOOKUP($A22,'ServiceEst-ItemMaster'!$A$2:$F$545,3,FALSE))</f>
        <v>0</v>
      </c>
      <c r="Q22" s="36">
        <f t="shared" si="1"/>
        <v>0</v>
      </c>
      <c r="R22" s="36">
        <f>IF(ISNA(VLOOKUP($A22,'ServiceEst-ItemMaster'!$A$2:$F$545,4,FALSE)),0,VLOOKUP($A22,'ServiceEst-ItemMaster'!$A$2:$F$545,4,FALSE))</f>
        <v>0</v>
      </c>
      <c r="S22" s="36">
        <f t="shared" si="2"/>
        <v>0</v>
      </c>
      <c r="T22" s="36">
        <f t="shared" si="3"/>
        <v>0</v>
      </c>
      <c r="U22" s="37">
        <f t="shared" si="4"/>
        <v>0</v>
      </c>
      <c r="V22" s="45">
        <f t="shared" si="5"/>
        <v>0</v>
      </c>
      <c r="W22" s="36" t="b">
        <f t="shared" si="6"/>
        <v>0</v>
      </c>
    </row>
    <row r="23" spans="1:23">
      <c r="A23" s="23"/>
      <c r="B23" s="23"/>
      <c r="C23" s="23"/>
      <c r="D23" s="24"/>
      <c r="E23" s="24"/>
      <c r="F23" s="4"/>
      <c r="G23" s="4"/>
      <c r="H23" s="25" t="str">
        <f t="shared" si="11"/>
        <v/>
      </c>
      <c r="I23" s="33" t="str">
        <f>IF(A23="","",IF(B23&lt;&gt;"Fixed Fee",A23,VLOOKUP(A23,'ServiceEst-ItemMaster'!$A$2:$G$545,7,FALSE)))</f>
        <v/>
      </c>
      <c r="J23" s="34" t="str">
        <f t="shared" si="8"/>
        <v/>
      </c>
      <c r="K23" s="43" t="str">
        <f>IF(ISNA(VLOOKUP(A23,'ServiceEst-ItemMaster'!$A$2:$F$545,6,FALSE)),"",VLOOKUP(A23,'ServiceEst-ItemMaster'!$A$2:$F$545,6,FALSE))</f>
        <v/>
      </c>
      <c r="L23" s="35">
        <f t="shared" si="0"/>
        <v>0</v>
      </c>
      <c r="M23" s="36">
        <f>IF(ISNA(VLOOKUP($A23,'ServiceEst-ItemMaster'!$A$2:$F$545,2,FALSE)),0,VLOOKUP($A23,'ServiceEst-ItemMaster'!$A$2:$F$545,2,FALSE))</f>
        <v>0</v>
      </c>
      <c r="N23" s="36">
        <f t="shared" si="9"/>
        <v>0</v>
      </c>
      <c r="O23" s="36">
        <f t="shared" si="10"/>
        <v>0</v>
      </c>
      <c r="P23" s="36">
        <f>IF(ISNA(VLOOKUP($A23,'ServiceEst-ItemMaster'!$A$2:$F$545,3,FALSE)),0,VLOOKUP($A23,'ServiceEst-ItemMaster'!$A$2:$F$545,3,FALSE))</f>
        <v>0</v>
      </c>
      <c r="Q23" s="36">
        <f t="shared" si="1"/>
        <v>0</v>
      </c>
      <c r="R23" s="36">
        <f>IF(ISNA(VLOOKUP($A23,'ServiceEst-ItemMaster'!$A$2:$F$545,4,FALSE)),0,VLOOKUP($A23,'ServiceEst-ItemMaster'!$A$2:$F$545,4,FALSE))</f>
        <v>0</v>
      </c>
      <c r="S23" s="36">
        <f t="shared" si="2"/>
        <v>0</v>
      </c>
      <c r="T23" s="36">
        <f t="shared" si="3"/>
        <v>0</v>
      </c>
      <c r="U23" s="37">
        <f t="shared" si="4"/>
        <v>0</v>
      </c>
      <c r="V23" s="45">
        <f t="shared" si="5"/>
        <v>0</v>
      </c>
      <c r="W23" s="36" t="b">
        <f t="shared" si="6"/>
        <v>0</v>
      </c>
    </row>
    <row r="24" spans="1:23">
      <c r="A24" s="23"/>
      <c r="B24" s="23"/>
      <c r="C24" s="23"/>
      <c r="D24" s="24"/>
      <c r="E24" s="24"/>
      <c r="F24" s="4"/>
      <c r="G24" s="4"/>
      <c r="H24" s="25" t="str">
        <f t="shared" si="11"/>
        <v/>
      </c>
      <c r="I24" s="33" t="str">
        <f>IF(A24="","",IF(B24&lt;&gt;"Fixed Fee",A24,VLOOKUP(A24,'ServiceEst-ItemMaster'!$A$2:$G$545,7,FALSE)))</f>
        <v/>
      </c>
      <c r="J24" s="34" t="str">
        <f t="shared" si="8"/>
        <v/>
      </c>
      <c r="K24" s="43" t="str">
        <f>IF(ISNA(VLOOKUP(A24,'ServiceEst-ItemMaster'!$A$2:$F$545,6,FALSE)),"",VLOOKUP(A24,'ServiceEst-ItemMaster'!$A$2:$F$545,6,FALSE))</f>
        <v/>
      </c>
      <c r="L24" s="35">
        <f t="shared" si="0"/>
        <v>0</v>
      </c>
      <c r="M24" s="36">
        <f>IF(ISNA(VLOOKUP($A24,'ServiceEst-ItemMaster'!$A$2:$F$545,2,FALSE)),0,VLOOKUP($A24,'ServiceEst-ItemMaster'!$A$2:$F$545,2,FALSE))</f>
        <v>0</v>
      </c>
      <c r="N24" s="36">
        <f t="shared" si="9"/>
        <v>0</v>
      </c>
      <c r="O24" s="36">
        <f t="shared" si="10"/>
        <v>0</v>
      </c>
      <c r="P24" s="36">
        <f>IF(ISNA(VLOOKUP($A24,'ServiceEst-ItemMaster'!$A$2:$F$545,3,FALSE)),0,VLOOKUP($A24,'ServiceEst-ItemMaster'!$A$2:$F$545,3,FALSE))</f>
        <v>0</v>
      </c>
      <c r="Q24" s="36">
        <f t="shared" si="1"/>
        <v>0</v>
      </c>
      <c r="R24" s="36">
        <f>IF(ISNA(VLOOKUP($A24,'ServiceEst-ItemMaster'!$A$2:$F$545,4,FALSE)),0,VLOOKUP($A24,'ServiceEst-ItemMaster'!$A$2:$F$545,4,FALSE))</f>
        <v>0</v>
      </c>
      <c r="S24" s="36">
        <f t="shared" si="2"/>
        <v>0</v>
      </c>
      <c r="T24" s="36">
        <f t="shared" si="3"/>
        <v>0</v>
      </c>
      <c r="U24" s="37">
        <f t="shared" si="4"/>
        <v>0</v>
      </c>
      <c r="V24" s="45">
        <f t="shared" si="5"/>
        <v>0</v>
      </c>
      <c r="W24" s="36" t="b">
        <f t="shared" si="6"/>
        <v>0</v>
      </c>
    </row>
    <row r="25" spans="1:23">
      <c r="A25" s="23"/>
      <c r="B25" s="23"/>
      <c r="C25" s="23"/>
      <c r="D25" s="24"/>
      <c r="E25" s="24"/>
      <c r="F25" s="4"/>
      <c r="G25" s="4"/>
      <c r="H25" s="25" t="str">
        <f t="shared" si="11"/>
        <v/>
      </c>
      <c r="I25" s="33" t="str">
        <f>IF(A25="","",IF(B25&lt;&gt;"Fixed Fee",A25,VLOOKUP(A25,'ServiceEst-ItemMaster'!$A$2:$G$545,7,FALSE)))</f>
        <v/>
      </c>
      <c r="J25" s="34" t="str">
        <f t="shared" si="8"/>
        <v/>
      </c>
      <c r="K25" s="43" t="str">
        <f>IF(ISNA(VLOOKUP(A25,'ServiceEst-ItemMaster'!$A$2:$F$545,6,FALSE)),"",VLOOKUP(A25,'ServiceEst-ItemMaster'!$A$2:$F$545,6,FALSE))</f>
        <v/>
      </c>
      <c r="L25" s="35">
        <f t="shared" si="0"/>
        <v>0</v>
      </c>
      <c r="M25" s="36">
        <f>IF(ISNA(VLOOKUP($A25,'ServiceEst-ItemMaster'!$A$2:$F$545,2,FALSE)),0,VLOOKUP($A25,'ServiceEst-ItemMaster'!$A$2:$F$545,2,FALSE))</f>
        <v>0</v>
      </c>
      <c r="N25" s="36">
        <f t="shared" si="9"/>
        <v>0</v>
      </c>
      <c r="O25" s="36">
        <f t="shared" si="10"/>
        <v>0</v>
      </c>
      <c r="P25" s="36">
        <f>IF(ISNA(VLOOKUP($A25,'ServiceEst-ItemMaster'!$A$2:$F$545,3,FALSE)),0,VLOOKUP($A25,'ServiceEst-ItemMaster'!$A$2:$F$545,3,FALSE))</f>
        <v>0</v>
      </c>
      <c r="Q25" s="36">
        <f t="shared" si="1"/>
        <v>0</v>
      </c>
      <c r="R25" s="36">
        <f>IF(ISNA(VLOOKUP($A25,'ServiceEst-ItemMaster'!$A$2:$F$545,4,FALSE)),0,VLOOKUP($A25,'ServiceEst-ItemMaster'!$A$2:$F$545,4,FALSE))</f>
        <v>0</v>
      </c>
      <c r="S25" s="36">
        <f t="shared" si="2"/>
        <v>0</v>
      </c>
      <c r="T25" s="36">
        <f t="shared" si="3"/>
        <v>0</v>
      </c>
      <c r="U25" s="37">
        <f t="shared" si="4"/>
        <v>0</v>
      </c>
      <c r="V25" s="45">
        <f t="shared" si="5"/>
        <v>0</v>
      </c>
      <c r="W25" s="36" t="b">
        <f t="shared" si="6"/>
        <v>0</v>
      </c>
    </row>
    <row r="26" spans="1:23">
      <c r="A26" s="23"/>
      <c r="B26" s="23"/>
      <c r="C26" s="23"/>
      <c r="D26" s="24"/>
      <c r="E26" s="24"/>
      <c r="F26" s="4"/>
      <c r="G26" s="4"/>
      <c r="H26" s="25" t="str">
        <f t="shared" si="11"/>
        <v/>
      </c>
      <c r="I26" s="33" t="str">
        <f>IF(A26="","",IF(B26&lt;&gt;"Fixed Fee",A26,VLOOKUP(A26,'ServiceEst-ItemMaster'!$A$2:$G$545,7,FALSE)))</f>
        <v/>
      </c>
      <c r="J26" s="34" t="str">
        <f t="shared" si="8"/>
        <v/>
      </c>
      <c r="K26" s="43" t="str">
        <f>IF(ISNA(VLOOKUP(A26,'ServiceEst-ItemMaster'!$A$2:$F$545,6,FALSE)),"",VLOOKUP(A26,'ServiceEst-ItemMaster'!$A$2:$F$545,6,FALSE))</f>
        <v/>
      </c>
      <c r="L26" s="35">
        <f t="shared" si="0"/>
        <v>0</v>
      </c>
      <c r="M26" s="36">
        <f>IF(ISNA(VLOOKUP($A26,'ServiceEst-ItemMaster'!$A$2:$F$545,2,FALSE)),0,VLOOKUP($A26,'ServiceEst-ItemMaster'!$A$2:$F$545,2,FALSE))</f>
        <v>0</v>
      </c>
      <c r="N26" s="36">
        <f t="shared" si="9"/>
        <v>0</v>
      </c>
      <c r="O26" s="36">
        <f t="shared" si="10"/>
        <v>0</v>
      </c>
      <c r="P26" s="36">
        <f>IF(ISNA(VLOOKUP($A26,'ServiceEst-ItemMaster'!$A$2:$F$545,3,FALSE)),0,VLOOKUP($A26,'ServiceEst-ItemMaster'!$A$2:$F$545,3,FALSE))</f>
        <v>0</v>
      </c>
      <c r="Q26" s="36">
        <f t="shared" si="1"/>
        <v>0</v>
      </c>
      <c r="R26" s="36">
        <f>IF(ISNA(VLOOKUP($A26,'ServiceEst-ItemMaster'!$A$2:$F$545,4,FALSE)),0,VLOOKUP($A26,'ServiceEst-ItemMaster'!$A$2:$F$545,4,FALSE))</f>
        <v>0</v>
      </c>
      <c r="S26" s="36">
        <f t="shared" si="2"/>
        <v>0</v>
      </c>
      <c r="T26" s="36">
        <f t="shared" si="3"/>
        <v>0</v>
      </c>
      <c r="U26" s="37">
        <f t="shared" si="4"/>
        <v>0</v>
      </c>
      <c r="V26" s="45">
        <f t="shared" si="5"/>
        <v>0</v>
      </c>
      <c r="W26" s="36" t="b">
        <f t="shared" si="6"/>
        <v>0</v>
      </c>
    </row>
    <row r="27" spans="1:23">
      <c r="A27" s="23"/>
      <c r="B27" s="23"/>
      <c r="C27" s="23"/>
      <c r="D27" s="24"/>
      <c r="E27" s="24"/>
      <c r="F27" s="4"/>
      <c r="G27" s="4"/>
      <c r="H27" s="25" t="str">
        <f t="shared" si="11"/>
        <v/>
      </c>
      <c r="I27" s="33" t="str">
        <f>IF(A27="","",IF(B27&lt;&gt;"Fixed Fee",A27,VLOOKUP(A27,'ServiceEst-ItemMaster'!$A$2:$G$545,7,FALSE)))</f>
        <v/>
      </c>
      <c r="J27" s="34" t="str">
        <f t="shared" si="8"/>
        <v/>
      </c>
      <c r="K27" s="43" t="str">
        <f>IF(ISNA(VLOOKUP(A27,'ServiceEst-ItemMaster'!$A$2:$F$545,6,FALSE)),"",VLOOKUP(A27,'ServiceEst-ItemMaster'!$A$2:$F$545,6,FALSE))</f>
        <v/>
      </c>
      <c r="L27" s="35">
        <f t="shared" si="0"/>
        <v>0</v>
      </c>
      <c r="M27" s="36">
        <f>IF(ISNA(VLOOKUP($A27,'ServiceEst-ItemMaster'!$A$2:$F$545,2,FALSE)),0,VLOOKUP($A27,'ServiceEst-ItemMaster'!$A$2:$F$545,2,FALSE))</f>
        <v>0</v>
      </c>
      <c r="N27" s="36">
        <f t="shared" si="9"/>
        <v>0</v>
      </c>
      <c r="O27" s="36">
        <f t="shared" si="10"/>
        <v>0</v>
      </c>
      <c r="P27" s="36">
        <f>IF(ISNA(VLOOKUP($A27,'ServiceEst-ItemMaster'!$A$2:$F$545,3,FALSE)),0,VLOOKUP($A27,'ServiceEst-ItemMaster'!$A$2:$F$545,3,FALSE))</f>
        <v>0</v>
      </c>
      <c r="Q27" s="36">
        <f t="shared" si="1"/>
        <v>0</v>
      </c>
      <c r="R27" s="36">
        <f>IF(ISNA(VLOOKUP($A27,'ServiceEst-ItemMaster'!$A$2:$F$545,4,FALSE)),0,VLOOKUP($A27,'ServiceEst-ItemMaster'!$A$2:$F$545,4,FALSE))</f>
        <v>0</v>
      </c>
      <c r="S27" s="36">
        <f t="shared" si="2"/>
        <v>0</v>
      </c>
      <c r="T27" s="36">
        <f t="shared" si="3"/>
        <v>0</v>
      </c>
      <c r="U27" s="37">
        <f t="shared" si="4"/>
        <v>0</v>
      </c>
      <c r="V27" s="45">
        <f t="shared" si="5"/>
        <v>0</v>
      </c>
      <c r="W27" s="36" t="b">
        <f t="shared" si="6"/>
        <v>0</v>
      </c>
    </row>
    <row r="28" spans="1:23">
      <c r="A28" s="23"/>
      <c r="B28" s="23"/>
      <c r="C28" s="23"/>
      <c r="D28" s="24"/>
      <c r="E28" s="24"/>
      <c r="F28" s="4"/>
      <c r="G28" s="4"/>
      <c r="H28" s="25" t="str">
        <f t="shared" si="11"/>
        <v/>
      </c>
      <c r="I28" s="33" t="str">
        <f>IF(A28="","",IF(B28&lt;&gt;"Fixed Fee",A28,VLOOKUP(A28,'ServiceEst-ItemMaster'!$A$2:$G$545,7,FALSE)))</f>
        <v/>
      </c>
      <c r="J28" s="34" t="str">
        <f t="shared" si="8"/>
        <v/>
      </c>
      <c r="K28" s="43" t="str">
        <f>IF(ISNA(VLOOKUP(A28,'ServiceEst-ItemMaster'!$A$2:$F$545,6,FALSE)),"",VLOOKUP(A28,'ServiceEst-ItemMaster'!$A$2:$F$545,6,FALSE))</f>
        <v/>
      </c>
      <c r="L28" s="35">
        <f t="shared" si="0"/>
        <v>0</v>
      </c>
      <c r="M28" s="36">
        <f>IF(ISNA(VLOOKUP($A28,'ServiceEst-ItemMaster'!$A$2:$F$545,2,FALSE)),0,VLOOKUP($A28,'ServiceEst-ItemMaster'!$A$2:$F$545,2,FALSE))</f>
        <v>0</v>
      </c>
      <c r="N28" s="36">
        <f t="shared" si="9"/>
        <v>0</v>
      </c>
      <c r="O28" s="36">
        <f t="shared" si="10"/>
        <v>0</v>
      </c>
      <c r="P28" s="36">
        <f>IF(ISNA(VLOOKUP($A28,'ServiceEst-ItemMaster'!$A$2:$F$545,3,FALSE)),0,VLOOKUP($A28,'ServiceEst-ItemMaster'!$A$2:$F$545,3,FALSE))</f>
        <v>0</v>
      </c>
      <c r="Q28" s="36">
        <f t="shared" si="1"/>
        <v>0</v>
      </c>
      <c r="R28" s="36">
        <f>IF(ISNA(VLOOKUP($A28,'ServiceEst-ItemMaster'!$A$2:$F$545,4,FALSE)),0,VLOOKUP($A28,'ServiceEst-ItemMaster'!$A$2:$F$545,4,FALSE))</f>
        <v>0</v>
      </c>
      <c r="S28" s="36">
        <f t="shared" si="2"/>
        <v>0</v>
      </c>
      <c r="T28" s="36">
        <f t="shared" si="3"/>
        <v>0</v>
      </c>
      <c r="U28" s="37">
        <f t="shared" si="4"/>
        <v>0</v>
      </c>
      <c r="V28" s="45">
        <f t="shared" si="5"/>
        <v>0</v>
      </c>
      <c r="W28" s="36" t="b">
        <f t="shared" si="6"/>
        <v>0</v>
      </c>
    </row>
    <row r="29" spans="1:23">
      <c r="A29" s="23"/>
      <c r="B29" s="23"/>
      <c r="C29" s="23"/>
      <c r="D29" s="24"/>
      <c r="E29" s="24"/>
      <c r="F29" s="4"/>
      <c r="G29" s="4"/>
      <c r="H29" s="25" t="str">
        <f t="shared" si="11"/>
        <v/>
      </c>
      <c r="I29" s="33" t="str">
        <f>IF(A29="","",IF(B29&lt;&gt;"Fixed Fee",A29,VLOOKUP(A29,'ServiceEst-ItemMaster'!$A$2:$G$545,7,FALSE)))</f>
        <v/>
      </c>
      <c r="J29" s="34" t="str">
        <f t="shared" si="8"/>
        <v/>
      </c>
      <c r="K29" s="43" t="str">
        <f>IF(ISNA(VLOOKUP(A29,'ServiceEst-ItemMaster'!$A$2:$F$545,6,FALSE)),"",VLOOKUP(A29,'ServiceEst-ItemMaster'!$A$2:$F$545,6,FALSE))</f>
        <v/>
      </c>
      <c r="L29" s="35">
        <f t="shared" si="0"/>
        <v>0</v>
      </c>
      <c r="M29" s="36">
        <f>IF(ISNA(VLOOKUP($A29,'ServiceEst-ItemMaster'!$A$2:$F$545,2,FALSE)),0,VLOOKUP($A29,'ServiceEst-ItemMaster'!$A$2:$F$545,2,FALSE))</f>
        <v>0</v>
      </c>
      <c r="N29" s="36">
        <f t="shared" si="9"/>
        <v>0</v>
      </c>
      <c r="O29" s="36">
        <f t="shared" si="10"/>
        <v>0</v>
      </c>
      <c r="P29" s="36">
        <f>IF(ISNA(VLOOKUP($A29,'ServiceEst-ItemMaster'!$A$2:$F$545,3,FALSE)),0,VLOOKUP($A29,'ServiceEst-ItemMaster'!$A$2:$F$545,3,FALSE))</f>
        <v>0</v>
      </c>
      <c r="Q29" s="36">
        <f t="shared" si="1"/>
        <v>0</v>
      </c>
      <c r="R29" s="36">
        <f>IF(ISNA(VLOOKUP($A29,'ServiceEst-ItemMaster'!$A$2:$F$545,4,FALSE)),0,VLOOKUP($A29,'ServiceEst-ItemMaster'!$A$2:$F$545,4,FALSE))</f>
        <v>0</v>
      </c>
      <c r="S29" s="36">
        <f t="shared" si="2"/>
        <v>0</v>
      </c>
      <c r="T29" s="36">
        <f t="shared" si="3"/>
        <v>0</v>
      </c>
      <c r="U29" s="37">
        <f t="shared" si="4"/>
        <v>0</v>
      </c>
      <c r="V29" s="45">
        <f t="shared" si="5"/>
        <v>0</v>
      </c>
      <c r="W29" s="36" t="b">
        <f t="shared" si="6"/>
        <v>0</v>
      </c>
    </row>
    <row r="30" spans="1:23">
      <c r="A30" s="23"/>
      <c r="B30" s="23"/>
      <c r="C30" s="23"/>
      <c r="D30" s="24"/>
      <c r="E30" s="24"/>
      <c r="F30" s="4"/>
      <c r="G30" s="4"/>
      <c r="H30" s="25" t="str">
        <f t="shared" si="11"/>
        <v/>
      </c>
      <c r="I30" s="33" t="str">
        <f>IF(A30="","",IF(B30&lt;&gt;"Fixed Fee",A30,VLOOKUP(A30,'ServiceEst-ItemMaster'!$A$2:$G$545,7,FALSE)))</f>
        <v/>
      </c>
      <c r="J30" s="34" t="str">
        <f t="shared" si="8"/>
        <v/>
      </c>
      <c r="K30" s="43" t="str">
        <f>IF(ISNA(VLOOKUP(A30,'ServiceEst-ItemMaster'!$A$2:$F$545,6,FALSE)),"",VLOOKUP(A30,'ServiceEst-ItemMaster'!$A$2:$F$545,6,FALSE))</f>
        <v/>
      </c>
      <c r="L30" s="35">
        <f t="shared" si="0"/>
        <v>0</v>
      </c>
      <c r="M30" s="36">
        <f>IF(ISNA(VLOOKUP($A30,'ServiceEst-ItemMaster'!$A$2:$F$545,2,FALSE)),0,VLOOKUP($A30,'ServiceEst-ItemMaster'!$A$2:$F$545,2,FALSE))</f>
        <v>0</v>
      </c>
      <c r="N30" s="36">
        <f t="shared" si="9"/>
        <v>0</v>
      </c>
      <c r="O30" s="36">
        <f t="shared" si="10"/>
        <v>0</v>
      </c>
      <c r="P30" s="36">
        <f>IF(ISNA(VLOOKUP($A30,'ServiceEst-ItemMaster'!$A$2:$F$545,3,FALSE)),0,VLOOKUP($A30,'ServiceEst-ItemMaster'!$A$2:$F$545,3,FALSE))</f>
        <v>0</v>
      </c>
      <c r="Q30" s="36">
        <f t="shared" si="1"/>
        <v>0</v>
      </c>
      <c r="R30" s="36">
        <f>IF(ISNA(VLOOKUP($A30,'ServiceEst-ItemMaster'!$A$2:$F$545,4,FALSE)),0,VLOOKUP($A30,'ServiceEst-ItemMaster'!$A$2:$F$545,4,FALSE))</f>
        <v>0</v>
      </c>
      <c r="S30" s="36">
        <f t="shared" si="2"/>
        <v>0</v>
      </c>
      <c r="T30" s="36">
        <f t="shared" si="3"/>
        <v>0</v>
      </c>
      <c r="U30" s="37">
        <f t="shared" si="4"/>
        <v>0</v>
      </c>
      <c r="V30" s="45">
        <f t="shared" si="5"/>
        <v>0</v>
      </c>
      <c r="W30" s="36" t="b">
        <f t="shared" si="6"/>
        <v>0</v>
      </c>
    </row>
    <row r="31" spans="1:23">
      <c r="A31" s="23"/>
      <c r="B31" s="23"/>
      <c r="C31" s="23"/>
      <c r="D31" s="24"/>
      <c r="E31" s="24"/>
      <c r="F31" s="4"/>
      <c r="G31" s="4"/>
      <c r="H31" s="25" t="str">
        <f t="shared" si="11"/>
        <v/>
      </c>
      <c r="I31" s="33" t="str">
        <f>IF(A31="","",IF(B31&lt;&gt;"Fixed Fee",A31,VLOOKUP(A31,'ServiceEst-ItemMaster'!$A$2:$G$545,7,FALSE)))</f>
        <v/>
      </c>
      <c r="J31" s="34" t="str">
        <f t="shared" si="8"/>
        <v/>
      </c>
      <c r="K31" s="43" t="str">
        <f>IF(ISNA(VLOOKUP(A31,'ServiceEst-ItemMaster'!$A$2:$F$545,6,FALSE)),"",VLOOKUP(A31,'ServiceEst-ItemMaster'!$A$2:$F$545,6,FALSE))</f>
        <v/>
      </c>
      <c r="L31" s="35">
        <f t="shared" si="0"/>
        <v>0</v>
      </c>
      <c r="M31" s="36">
        <f>IF(ISNA(VLOOKUP($A31,'ServiceEst-ItemMaster'!$A$2:$F$545,2,FALSE)),0,VLOOKUP($A31,'ServiceEst-ItemMaster'!$A$2:$F$545,2,FALSE))</f>
        <v>0</v>
      </c>
      <c r="N31" s="36">
        <f t="shared" ref="N31:N32" si="12">IF(G31&lt;&gt;"",G31,M31)</f>
        <v>0</v>
      </c>
      <c r="O31" s="36">
        <f t="shared" ref="O31:O32" si="13">IF(ISNA(N31),0,N31*C31)</f>
        <v>0</v>
      </c>
      <c r="P31" s="36">
        <f>IF(ISNA(VLOOKUP($A31,'ServiceEst-ItemMaster'!$A$2:$F$545,3,FALSE)),0,VLOOKUP($A31,'ServiceEst-ItemMaster'!$A$2:$F$545,3,FALSE))</f>
        <v>0</v>
      </c>
      <c r="Q31" s="36">
        <f t="shared" si="1"/>
        <v>0</v>
      </c>
      <c r="R31" s="36">
        <f>IF(ISNA(VLOOKUP($A31,'ServiceEst-ItemMaster'!$A$2:$F$545,4,FALSE)),0,VLOOKUP($A31,'ServiceEst-ItemMaster'!$A$2:$F$545,4,FALSE))</f>
        <v>0</v>
      </c>
      <c r="S31" s="36">
        <f t="shared" si="2"/>
        <v>0</v>
      </c>
      <c r="T31" s="36">
        <f t="shared" si="3"/>
        <v>0</v>
      </c>
      <c r="U31" s="37">
        <f t="shared" si="4"/>
        <v>0</v>
      </c>
      <c r="V31" s="45">
        <f t="shared" si="5"/>
        <v>0</v>
      </c>
      <c r="W31" s="36" t="b">
        <f t="shared" si="6"/>
        <v>0</v>
      </c>
    </row>
    <row r="32" spans="1:23">
      <c r="A32" s="23"/>
      <c r="B32" s="23"/>
      <c r="C32" s="23"/>
      <c r="D32" s="24"/>
      <c r="E32" s="24"/>
      <c r="F32" s="4"/>
      <c r="G32" s="4"/>
      <c r="H32" s="25" t="str">
        <f t="shared" si="11"/>
        <v/>
      </c>
      <c r="I32" s="33" t="str">
        <f>IF(A32="","",IF(B32&lt;&gt;"Fixed Fee",A32,VLOOKUP(A32,'ServiceEst-ItemMaster'!$A$2:$G$545,7,FALSE)))</f>
        <v/>
      </c>
      <c r="J32" s="34" t="str">
        <f t="shared" si="8"/>
        <v/>
      </c>
      <c r="K32" s="43" t="str">
        <f>IF(ISNA(VLOOKUP(A32,'ServiceEst-ItemMaster'!$A$2:$F$545,6,FALSE)),"",VLOOKUP(A32,'ServiceEst-ItemMaster'!$A$2:$F$545,6,FALSE))</f>
        <v/>
      </c>
      <c r="L32" s="35">
        <f t="shared" si="0"/>
        <v>0</v>
      </c>
      <c r="M32" s="36">
        <f>IF(ISNA(VLOOKUP($A32,'ServiceEst-ItemMaster'!$A$2:$F$545,2,FALSE)),0,VLOOKUP($A32,'ServiceEst-ItemMaster'!$A$2:$F$545,2,FALSE))</f>
        <v>0</v>
      </c>
      <c r="N32" s="36">
        <f t="shared" si="12"/>
        <v>0</v>
      </c>
      <c r="O32" s="36">
        <f t="shared" si="13"/>
        <v>0</v>
      </c>
      <c r="P32" s="36">
        <f>IF(ISNA(VLOOKUP($A32,'ServiceEst-ItemMaster'!$A$2:$F$545,3,FALSE)),0,VLOOKUP($A32,'ServiceEst-ItemMaster'!$A$2:$F$545,3,FALSE))</f>
        <v>0</v>
      </c>
      <c r="Q32" s="36">
        <f t="shared" si="1"/>
        <v>0</v>
      </c>
      <c r="R32" s="36">
        <f>IF(ISNA(VLOOKUP($A32,'ServiceEst-ItemMaster'!$A$2:$F$545,4,FALSE)),0,VLOOKUP($A32,'ServiceEst-ItemMaster'!$A$2:$F$545,4,FALSE))</f>
        <v>0</v>
      </c>
      <c r="S32" s="36">
        <f t="shared" si="2"/>
        <v>0</v>
      </c>
      <c r="T32" s="36">
        <f t="shared" si="3"/>
        <v>0</v>
      </c>
      <c r="U32" s="37">
        <f t="shared" si="4"/>
        <v>0</v>
      </c>
      <c r="V32" s="45">
        <f t="shared" si="5"/>
        <v>0</v>
      </c>
      <c r="W32" s="36" t="b">
        <f t="shared" si="6"/>
        <v>0</v>
      </c>
    </row>
    <row r="33" spans="8:8">
      <c r="H33" s="25" t="str">
        <f t="shared" si="11"/>
        <v/>
      </c>
    </row>
    <row r="34" spans="8:8">
      <c r="H34" s="25" t="str">
        <f t="shared" si="11"/>
        <v/>
      </c>
    </row>
    <row r="35" spans="8:8">
      <c r="H35" s="25" t="str">
        <f t="shared" si="11"/>
        <v/>
      </c>
    </row>
    <row r="36" spans="8:8">
      <c r="H36" s="25" t="str">
        <f t="shared" si="11"/>
        <v/>
      </c>
    </row>
    <row r="37" spans="8:8">
      <c r="H37" s="25" t="str">
        <f t="shared" si="11"/>
        <v/>
      </c>
    </row>
    <row r="38" spans="8:8">
      <c r="H38" s="25" t="str">
        <f t="shared" si="11"/>
        <v/>
      </c>
    </row>
    <row r="39" spans="8:8">
      <c r="H39" s="25" t="str">
        <f t="shared" si="11"/>
        <v/>
      </c>
    </row>
    <row r="40" spans="8:8">
      <c r="H40" s="25" t="str">
        <f t="shared" si="11"/>
        <v/>
      </c>
    </row>
    <row r="41" spans="8:8">
      <c r="H41" s="25" t="str">
        <f t="shared" si="11"/>
        <v/>
      </c>
    </row>
    <row r="42" spans="8:8">
      <c r="H42" s="25" t="str">
        <f t="shared" si="11"/>
        <v/>
      </c>
    </row>
    <row r="43" spans="8:8">
      <c r="H43" s="25" t="str">
        <f t="shared" si="11"/>
        <v/>
      </c>
    </row>
    <row r="44" spans="8:8">
      <c r="H44" s="25" t="str">
        <f t="shared" si="11"/>
        <v/>
      </c>
    </row>
    <row r="45" spans="8:8">
      <c r="H45" s="25" t="str">
        <f t="shared" si="11"/>
        <v/>
      </c>
    </row>
    <row r="46" spans="8:8">
      <c r="H46" s="25" t="str">
        <f t="shared" si="11"/>
        <v/>
      </c>
    </row>
    <row r="47" spans="8:8">
      <c r="H47" s="25" t="str">
        <f t="shared" si="11"/>
        <v/>
      </c>
    </row>
    <row r="48" spans="8:8">
      <c r="H48" s="25" t="str">
        <f t="shared" si="11"/>
        <v/>
      </c>
    </row>
    <row r="49" spans="8:8">
      <c r="H49" s="25" t="str">
        <f t="shared" si="11"/>
        <v/>
      </c>
    </row>
    <row r="50" spans="8:8">
      <c r="H50" s="25" t="str">
        <f t="shared" si="11"/>
        <v/>
      </c>
    </row>
    <row r="51" spans="8:8">
      <c r="H51" s="25" t="str">
        <f t="shared" si="11"/>
        <v/>
      </c>
    </row>
    <row r="52" spans="8:8">
      <c r="H52" s="25" t="str">
        <f t="shared" si="11"/>
        <v/>
      </c>
    </row>
    <row r="53" spans="8:8">
      <c r="H53" s="25" t="str">
        <f t="shared" si="11"/>
        <v/>
      </c>
    </row>
    <row r="54" spans="8:8">
      <c r="H54" s="25" t="str">
        <f t="shared" si="11"/>
        <v/>
      </c>
    </row>
    <row r="55" spans="8:8">
      <c r="H55" s="25" t="str">
        <f t="shared" si="11"/>
        <v/>
      </c>
    </row>
    <row r="56" spans="8:8">
      <c r="H56" s="25" t="str">
        <f t="shared" si="11"/>
        <v/>
      </c>
    </row>
    <row r="57" spans="8:8">
      <c r="H57" s="25" t="str">
        <f t="shared" si="11"/>
        <v/>
      </c>
    </row>
    <row r="58" spans="8:8">
      <c r="H58" s="25" t="str">
        <f t="shared" si="11"/>
        <v/>
      </c>
    </row>
    <row r="59" spans="8:8">
      <c r="H59" s="25" t="str">
        <f t="shared" si="11"/>
        <v/>
      </c>
    </row>
    <row r="60" spans="8:8">
      <c r="H60" s="25" t="str">
        <f t="shared" si="11"/>
        <v/>
      </c>
    </row>
    <row r="61" spans="8:8">
      <c r="H61" s="25" t="str">
        <f t="shared" si="11"/>
        <v/>
      </c>
    </row>
    <row r="62" spans="8:8">
      <c r="H62" s="25" t="str">
        <f t="shared" si="11"/>
        <v/>
      </c>
    </row>
    <row r="63" spans="8:8">
      <c r="H63" s="25" t="str">
        <f t="shared" si="11"/>
        <v/>
      </c>
    </row>
    <row r="64" spans="8:8">
      <c r="H64" s="25" t="str">
        <f t="shared" si="11"/>
        <v/>
      </c>
    </row>
    <row r="65" spans="8:8">
      <c r="H65" s="25" t="str">
        <f t="shared" si="11"/>
        <v/>
      </c>
    </row>
    <row r="66" spans="8:8">
      <c r="H66" s="25" t="str">
        <f t="shared" si="11"/>
        <v/>
      </c>
    </row>
    <row r="67" spans="8:8">
      <c r="H67" s="25" t="str">
        <f t="shared" si="11"/>
        <v/>
      </c>
    </row>
    <row r="68" spans="8:8">
      <c r="H68" s="25" t="str">
        <f t="shared" ref="H68:H131" si="14">IF(A68&lt;&gt;"",IF(H67="",1,IF(I68=I67,H67,H67+1)),"")</f>
        <v/>
      </c>
    </row>
    <row r="69" spans="8:8">
      <c r="H69" s="25" t="str">
        <f t="shared" si="14"/>
        <v/>
      </c>
    </row>
    <row r="70" spans="8:8">
      <c r="H70" s="25" t="str">
        <f t="shared" si="14"/>
        <v/>
      </c>
    </row>
    <row r="71" spans="8:8">
      <c r="H71" s="25" t="str">
        <f t="shared" si="14"/>
        <v/>
      </c>
    </row>
    <row r="72" spans="8:8">
      <c r="H72" s="25" t="str">
        <f t="shared" si="14"/>
        <v/>
      </c>
    </row>
    <row r="73" spans="8:8">
      <c r="H73" s="25" t="str">
        <f t="shared" si="14"/>
        <v/>
      </c>
    </row>
    <row r="74" spans="8:8">
      <c r="H74" s="25" t="str">
        <f t="shared" si="14"/>
        <v/>
      </c>
    </row>
    <row r="75" spans="8:8">
      <c r="H75" s="25" t="str">
        <f t="shared" si="14"/>
        <v/>
      </c>
    </row>
    <row r="76" spans="8:8">
      <c r="H76" s="25" t="str">
        <f t="shared" si="14"/>
        <v/>
      </c>
    </row>
    <row r="77" spans="8:8">
      <c r="H77" s="25" t="str">
        <f t="shared" si="14"/>
        <v/>
      </c>
    </row>
    <row r="78" spans="8:8">
      <c r="H78" s="25" t="str">
        <f t="shared" si="14"/>
        <v/>
      </c>
    </row>
    <row r="79" spans="8:8">
      <c r="H79" s="25" t="str">
        <f t="shared" si="14"/>
        <v/>
      </c>
    </row>
    <row r="80" spans="8:8">
      <c r="H80" s="25" t="str">
        <f t="shared" si="14"/>
        <v/>
      </c>
    </row>
    <row r="81" spans="8:8">
      <c r="H81" s="25" t="str">
        <f t="shared" si="14"/>
        <v/>
      </c>
    </row>
    <row r="82" spans="8:8">
      <c r="H82" s="25" t="str">
        <f t="shared" si="14"/>
        <v/>
      </c>
    </row>
    <row r="83" spans="8:8">
      <c r="H83" s="25" t="str">
        <f t="shared" si="14"/>
        <v/>
      </c>
    </row>
    <row r="84" spans="8:8">
      <c r="H84" s="25" t="str">
        <f t="shared" si="14"/>
        <v/>
      </c>
    </row>
    <row r="85" spans="8:8">
      <c r="H85" s="25" t="str">
        <f t="shared" si="14"/>
        <v/>
      </c>
    </row>
    <row r="86" spans="8:8">
      <c r="H86" s="25" t="str">
        <f t="shared" si="14"/>
        <v/>
      </c>
    </row>
    <row r="87" spans="8:8">
      <c r="H87" s="25" t="str">
        <f t="shared" si="14"/>
        <v/>
      </c>
    </row>
    <row r="88" spans="8:8">
      <c r="H88" s="25" t="str">
        <f t="shared" si="14"/>
        <v/>
      </c>
    </row>
    <row r="89" spans="8:8">
      <c r="H89" s="25" t="str">
        <f t="shared" si="14"/>
        <v/>
      </c>
    </row>
    <row r="90" spans="8:8">
      <c r="H90" s="25" t="str">
        <f t="shared" si="14"/>
        <v/>
      </c>
    </row>
    <row r="91" spans="8:8">
      <c r="H91" s="25" t="str">
        <f t="shared" si="14"/>
        <v/>
      </c>
    </row>
    <row r="92" spans="8:8">
      <c r="H92" s="25" t="str">
        <f t="shared" si="14"/>
        <v/>
      </c>
    </row>
    <row r="93" spans="8:8">
      <c r="H93" s="25" t="str">
        <f t="shared" si="14"/>
        <v/>
      </c>
    </row>
    <row r="94" spans="8:8">
      <c r="H94" s="25" t="str">
        <f t="shared" si="14"/>
        <v/>
      </c>
    </row>
    <row r="95" spans="8:8">
      <c r="H95" s="25" t="str">
        <f t="shared" si="14"/>
        <v/>
      </c>
    </row>
    <row r="96" spans="8:8">
      <c r="H96" s="25" t="str">
        <f t="shared" si="14"/>
        <v/>
      </c>
    </row>
    <row r="97" spans="8:8">
      <c r="H97" s="25" t="str">
        <f t="shared" si="14"/>
        <v/>
      </c>
    </row>
    <row r="98" spans="8:8">
      <c r="H98" s="25" t="str">
        <f t="shared" si="14"/>
        <v/>
      </c>
    </row>
    <row r="99" spans="8:8">
      <c r="H99" s="25" t="str">
        <f t="shared" si="14"/>
        <v/>
      </c>
    </row>
    <row r="100" spans="8:8">
      <c r="H100" s="25" t="str">
        <f t="shared" si="14"/>
        <v/>
      </c>
    </row>
    <row r="101" spans="8:8">
      <c r="H101" s="25" t="str">
        <f t="shared" si="14"/>
        <v/>
      </c>
    </row>
    <row r="102" spans="8:8">
      <c r="H102" s="25" t="str">
        <f t="shared" si="14"/>
        <v/>
      </c>
    </row>
    <row r="103" spans="8:8">
      <c r="H103" s="25" t="str">
        <f t="shared" si="14"/>
        <v/>
      </c>
    </row>
    <row r="104" spans="8:8">
      <c r="H104" s="25" t="str">
        <f t="shared" si="14"/>
        <v/>
      </c>
    </row>
    <row r="105" spans="8:8">
      <c r="H105" s="25" t="str">
        <f t="shared" si="14"/>
        <v/>
      </c>
    </row>
    <row r="106" spans="8:8">
      <c r="H106" s="25" t="str">
        <f t="shared" si="14"/>
        <v/>
      </c>
    </row>
    <row r="107" spans="8:8">
      <c r="H107" s="25" t="str">
        <f t="shared" si="14"/>
        <v/>
      </c>
    </row>
    <row r="108" spans="8:8">
      <c r="H108" s="25" t="str">
        <f t="shared" si="14"/>
        <v/>
      </c>
    </row>
    <row r="109" spans="8:8">
      <c r="H109" s="25" t="str">
        <f t="shared" si="14"/>
        <v/>
      </c>
    </row>
    <row r="110" spans="8:8">
      <c r="H110" s="25" t="str">
        <f t="shared" si="14"/>
        <v/>
      </c>
    </row>
    <row r="111" spans="8:8">
      <c r="H111" s="25" t="str">
        <f t="shared" si="14"/>
        <v/>
      </c>
    </row>
    <row r="112" spans="8:8">
      <c r="H112" s="25" t="str">
        <f t="shared" si="14"/>
        <v/>
      </c>
    </row>
    <row r="113" spans="8:8">
      <c r="H113" s="25" t="str">
        <f t="shared" si="14"/>
        <v/>
      </c>
    </row>
    <row r="114" spans="8:8">
      <c r="H114" s="25" t="str">
        <f t="shared" si="14"/>
        <v/>
      </c>
    </row>
    <row r="115" spans="8:8">
      <c r="H115" s="25" t="str">
        <f t="shared" si="14"/>
        <v/>
      </c>
    </row>
    <row r="116" spans="8:8">
      <c r="H116" s="25" t="str">
        <f t="shared" si="14"/>
        <v/>
      </c>
    </row>
    <row r="117" spans="8:8">
      <c r="H117" s="25" t="str">
        <f t="shared" si="14"/>
        <v/>
      </c>
    </row>
    <row r="118" spans="8:8">
      <c r="H118" s="25" t="str">
        <f t="shared" si="14"/>
        <v/>
      </c>
    </row>
    <row r="119" spans="8:8">
      <c r="H119" s="25" t="str">
        <f t="shared" si="14"/>
        <v/>
      </c>
    </row>
    <row r="120" spans="8:8">
      <c r="H120" s="25" t="str">
        <f t="shared" si="14"/>
        <v/>
      </c>
    </row>
    <row r="121" spans="8:8">
      <c r="H121" s="25" t="str">
        <f t="shared" si="14"/>
        <v/>
      </c>
    </row>
    <row r="122" spans="8:8">
      <c r="H122" s="25" t="str">
        <f t="shared" si="14"/>
        <v/>
      </c>
    </row>
    <row r="123" spans="8:8">
      <c r="H123" s="25" t="str">
        <f t="shared" si="14"/>
        <v/>
      </c>
    </row>
    <row r="124" spans="8:8">
      <c r="H124" s="25" t="str">
        <f t="shared" si="14"/>
        <v/>
      </c>
    </row>
    <row r="125" spans="8:8">
      <c r="H125" s="25" t="str">
        <f t="shared" si="14"/>
        <v/>
      </c>
    </row>
    <row r="126" spans="8:8">
      <c r="H126" s="25" t="str">
        <f t="shared" si="14"/>
        <v/>
      </c>
    </row>
    <row r="127" spans="8:8">
      <c r="H127" s="25" t="str">
        <f t="shared" si="14"/>
        <v/>
      </c>
    </row>
    <row r="128" spans="8:8">
      <c r="H128" s="25" t="str">
        <f t="shared" si="14"/>
        <v/>
      </c>
    </row>
    <row r="129" spans="8:8">
      <c r="H129" s="25" t="str">
        <f t="shared" si="14"/>
        <v/>
      </c>
    </row>
    <row r="130" spans="8:8">
      <c r="H130" s="25" t="str">
        <f t="shared" si="14"/>
        <v/>
      </c>
    </row>
    <row r="131" spans="8:8">
      <c r="H131" s="25" t="str">
        <f t="shared" si="14"/>
        <v/>
      </c>
    </row>
    <row r="132" spans="8:8">
      <c r="H132" s="25" t="str">
        <f t="shared" ref="H132:H195" si="15">IF(A132&lt;&gt;"",IF(H131="",1,IF(I132=I131,H131,H131+1)),"")</f>
        <v/>
      </c>
    </row>
    <row r="133" spans="8:8">
      <c r="H133" s="25" t="str">
        <f t="shared" si="15"/>
        <v/>
      </c>
    </row>
    <row r="134" spans="8:8">
      <c r="H134" s="25" t="str">
        <f t="shared" si="15"/>
        <v/>
      </c>
    </row>
    <row r="135" spans="8:8">
      <c r="H135" s="25" t="str">
        <f t="shared" si="15"/>
        <v/>
      </c>
    </row>
    <row r="136" spans="8:8">
      <c r="H136" s="25" t="str">
        <f t="shared" si="15"/>
        <v/>
      </c>
    </row>
    <row r="137" spans="8:8">
      <c r="H137" s="25" t="str">
        <f t="shared" si="15"/>
        <v/>
      </c>
    </row>
    <row r="138" spans="8:8">
      <c r="H138" s="25" t="str">
        <f t="shared" si="15"/>
        <v/>
      </c>
    </row>
    <row r="139" spans="8:8">
      <c r="H139" s="25" t="str">
        <f t="shared" si="15"/>
        <v/>
      </c>
    </row>
    <row r="140" spans="8:8">
      <c r="H140" s="25" t="str">
        <f t="shared" si="15"/>
        <v/>
      </c>
    </row>
    <row r="141" spans="8:8">
      <c r="H141" s="25" t="str">
        <f t="shared" si="15"/>
        <v/>
      </c>
    </row>
    <row r="142" spans="8:8">
      <c r="H142" s="25" t="str">
        <f t="shared" si="15"/>
        <v/>
      </c>
    </row>
    <row r="143" spans="8:8">
      <c r="H143" s="25" t="str">
        <f t="shared" si="15"/>
        <v/>
      </c>
    </row>
    <row r="144" spans="8:8">
      <c r="H144" s="25" t="str">
        <f t="shared" si="15"/>
        <v/>
      </c>
    </row>
    <row r="145" spans="8:8">
      <c r="H145" s="25" t="str">
        <f t="shared" si="15"/>
        <v/>
      </c>
    </row>
    <row r="146" spans="8:8">
      <c r="H146" s="25" t="str">
        <f t="shared" si="15"/>
        <v/>
      </c>
    </row>
    <row r="147" spans="8:8">
      <c r="H147" s="25" t="str">
        <f t="shared" si="15"/>
        <v/>
      </c>
    </row>
    <row r="148" spans="8:8">
      <c r="H148" s="25" t="str">
        <f t="shared" si="15"/>
        <v/>
      </c>
    </row>
    <row r="149" spans="8:8">
      <c r="H149" s="25" t="str">
        <f t="shared" si="15"/>
        <v/>
      </c>
    </row>
    <row r="150" spans="8:8">
      <c r="H150" s="25" t="str">
        <f t="shared" si="15"/>
        <v/>
      </c>
    </row>
    <row r="151" spans="8:8">
      <c r="H151" s="25" t="str">
        <f t="shared" si="15"/>
        <v/>
      </c>
    </row>
    <row r="152" spans="8:8">
      <c r="H152" s="25" t="str">
        <f t="shared" si="15"/>
        <v/>
      </c>
    </row>
    <row r="153" spans="8:8">
      <c r="H153" s="25" t="str">
        <f t="shared" si="15"/>
        <v/>
      </c>
    </row>
    <row r="154" spans="8:8">
      <c r="H154" s="25" t="str">
        <f t="shared" si="15"/>
        <v/>
      </c>
    </row>
    <row r="155" spans="8:8">
      <c r="H155" s="25" t="str">
        <f t="shared" si="15"/>
        <v/>
      </c>
    </row>
    <row r="156" spans="8:8">
      <c r="H156" s="25" t="str">
        <f t="shared" si="15"/>
        <v/>
      </c>
    </row>
    <row r="157" spans="8:8">
      <c r="H157" s="25" t="str">
        <f t="shared" si="15"/>
        <v/>
      </c>
    </row>
    <row r="158" spans="8:8">
      <c r="H158" s="25" t="str">
        <f t="shared" si="15"/>
        <v/>
      </c>
    </row>
    <row r="159" spans="8:8">
      <c r="H159" s="25" t="str">
        <f t="shared" si="15"/>
        <v/>
      </c>
    </row>
    <row r="160" spans="8:8">
      <c r="H160" s="25" t="str">
        <f t="shared" si="15"/>
        <v/>
      </c>
    </row>
    <row r="161" spans="8:8">
      <c r="H161" s="25" t="str">
        <f t="shared" si="15"/>
        <v/>
      </c>
    </row>
    <row r="162" spans="8:8">
      <c r="H162" s="25" t="str">
        <f t="shared" si="15"/>
        <v/>
      </c>
    </row>
    <row r="163" spans="8:8">
      <c r="H163" s="25" t="str">
        <f t="shared" si="15"/>
        <v/>
      </c>
    </row>
    <row r="164" spans="8:8">
      <c r="H164" s="25" t="str">
        <f t="shared" si="15"/>
        <v/>
      </c>
    </row>
    <row r="165" spans="8:8">
      <c r="H165" s="25" t="str">
        <f t="shared" si="15"/>
        <v/>
      </c>
    </row>
    <row r="166" spans="8:8">
      <c r="H166" s="25" t="str">
        <f t="shared" si="15"/>
        <v/>
      </c>
    </row>
    <row r="167" spans="8:8">
      <c r="H167" s="25" t="str">
        <f t="shared" si="15"/>
        <v/>
      </c>
    </row>
    <row r="168" spans="8:8">
      <c r="H168" s="25" t="str">
        <f t="shared" si="15"/>
        <v/>
      </c>
    </row>
    <row r="169" spans="8:8">
      <c r="H169" s="25" t="str">
        <f t="shared" si="15"/>
        <v/>
      </c>
    </row>
    <row r="170" spans="8:8">
      <c r="H170" s="25" t="str">
        <f t="shared" si="15"/>
        <v/>
      </c>
    </row>
    <row r="171" spans="8:8">
      <c r="H171" s="25" t="str">
        <f t="shared" si="15"/>
        <v/>
      </c>
    </row>
    <row r="172" spans="8:8">
      <c r="H172" s="25" t="str">
        <f t="shared" si="15"/>
        <v/>
      </c>
    </row>
    <row r="173" spans="8:8">
      <c r="H173" s="25" t="str">
        <f t="shared" si="15"/>
        <v/>
      </c>
    </row>
    <row r="174" spans="8:8">
      <c r="H174" s="25" t="str">
        <f t="shared" si="15"/>
        <v/>
      </c>
    </row>
    <row r="175" spans="8:8">
      <c r="H175" s="25" t="str">
        <f t="shared" si="15"/>
        <v/>
      </c>
    </row>
    <row r="176" spans="8:8">
      <c r="H176" s="25" t="str">
        <f t="shared" si="15"/>
        <v/>
      </c>
    </row>
    <row r="177" spans="8:8">
      <c r="H177" s="25" t="str">
        <f t="shared" si="15"/>
        <v/>
      </c>
    </row>
    <row r="178" spans="8:8">
      <c r="H178" s="25" t="str">
        <f t="shared" si="15"/>
        <v/>
      </c>
    </row>
    <row r="179" spans="8:8">
      <c r="H179" s="25" t="str">
        <f t="shared" si="15"/>
        <v/>
      </c>
    </row>
    <row r="180" spans="8:8">
      <c r="H180" s="25" t="str">
        <f t="shared" si="15"/>
        <v/>
      </c>
    </row>
    <row r="181" spans="8:8">
      <c r="H181" s="25" t="str">
        <f t="shared" si="15"/>
        <v/>
      </c>
    </row>
    <row r="182" spans="8:8">
      <c r="H182" s="25" t="str">
        <f t="shared" si="15"/>
        <v/>
      </c>
    </row>
    <row r="183" spans="8:8">
      <c r="H183" s="25" t="str">
        <f t="shared" si="15"/>
        <v/>
      </c>
    </row>
    <row r="184" spans="8:8">
      <c r="H184" s="25" t="str">
        <f t="shared" si="15"/>
        <v/>
      </c>
    </row>
    <row r="185" spans="8:8">
      <c r="H185" s="25" t="str">
        <f t="shared" si="15"/>
        <v/>
      </c>
    </row>
    <row r="186" spans="8:8">
      <c r="H186" s="25" t="str">
        <f t="shared" si="15"/>
        <v/>
      </c>
    </row>
    <row r="187" spans="8:8">
      <c r="H187" s="25" t="str">
        <f t="shared" si="15"/>
        <v/>
      </c>
    </row>
    <row r="188" spans="8:8">
      <c r="H188" s="25" t="str">
        <f t="shared" si="15"/>
        <v/>
      </c>
    </row>
    <row r="189" spans="8:8">
      <c r="H189" s="25" t="str">
        <f t="shared" si="15"/>
        <v/>
      </c>
    </row>
    <row r="190" spans="8:8">
      <c r="H190" s="25" t="str">
        <f t="shared" si="15"/>
        <v/>
      </c>
    </row>
    <row r="191" spans="8:8">
      <c r="H191" s="25" t="str">
        <f t="shared" si="15"/>
        <v/>
      </c>
    </row>
    <row r="192" spans="8:8">
      <c r="H192" s="25" t="str">
        <f t="shared" si="15"/>
        <v/>
      </c>
    </row>
    <row r="193" spans="8:8">
      <c r="H193" s="25" t="str">
        <f t="shared" si="15"/>
        <v/>
      </c>
    </row>
    <row r="194" spans="8:8">
      <c r="H194" s="25" t="str">
        <f t="shared" si="15"/>
        <v/>
      </c>
    </row>
    <row r="195" spans="8:8">
      <c r="H195" s="25" t="str">
        <f t="shared" si="15"/>
        <v/>
      </c>
    </row>
    <row r="196" spans="8:8">
      <c r="H196" s="25" t="str">
        <f t="shared" ref="H196:H259" si="16">IF(A196&lt;&gt;"",IF(H195="",1,IF(I196=I195,H195,H195+1)),"")</f>
        <v/>
      </c>
    </row>
    <row r="197" spans="8:8">
      <c r="H197" s="25" t="str">
        <f t="shared" si="16"/>
        <v/>
      </c>
    </row>
    <row r="198" spans="8:8">
      <c r="H198" s="25" t="str">
        <f t="shared" si="16"/>
        <v/>
      </c>
    </row>
    <row r="199" spans="8:8">
      <c r="H199" s="25" t="str">
        <f t="shared" si="16"/>
        <v/>
      </c>
    </row>
    <row r="200" spans="8:8">
      <c r="H200" s="25" t="str">
        <f t="shared" si="16"/>
        <v/>
      </c>
    </row>
    <row r="201" spans="8:8">
      <c r="H201" s="25" t="str">
        <f t="shared" si="16"/>
        <v/>
      </c>
    </row>
    <row r="202" spans="8:8">
      <c r="H202" s="25" t="str">
        <f t="shared" si="16"/>
        <v/>
      </c>
    </row>
    <row r="203" spans="8:8">
      <c r="H203" s="25" t="str">
        <f t="shared" si="16"/>
        <v/>
      </c>
    </row>
    <row r="204" spans="8:8">
      <c r="H204" s="25" t="str">
        <f t="shared" si="16"/>
        <v/>
      </c>
    </row>
    <row r="205" spans="8:8">
      <c r="H205" s="25" t="str">
        <f t="shared" si="16"/>
        <v/>
      </c>
    </row>
    <row r="206" spans="8:8">
      <c r="H206" s="25" t="str">
        <f t="shared" si="16"/>
        <v/>
      </c>
    </row>
    <row r="207" spans="8:8">
      <c r="H207" s="25" t="str">
        <f t="shared" si="16"/>
        <v/>
      </c>
    </row>
    <row r="208" spans="8:8">
      <c r="H208" s="25" t="str">
        <f t="shared" si="16"/>
        <v/>
      </c>
    </row>
    <row r="209" spans="8:8">
      <c r="H209" s="25" t="str">
        <f t="shared" si="16"/>
        <v/>
      </c>
    </row>
    <row r="210" spans="8:8">
      <c r="H210" s="25" t="str">
        <f t="shared" si="16"/>
        <v/>
      </c>
    </row>
    <row r="211" spans="8:8">
      <c r="H211" s="25" t="str">
        <f t="shared" si="16"/>
        <v/>
      </c>
    </row>
    <row r="212" spans="8:8">
      <c r="H212" s="25" t="str">
        <f t="shared" si="16"/>
        <v/>
      </c>
    </row>
    <row r="213" spans="8:8">
      <c r="H213" s="25" t="str">
        <f t="shared" si="16"/>
        <v/>
      </c>
    </row>
    <row r="214" spans="8:8">
      <c r="H214" s="25" t="str">
        <f t="shared" si="16"/>
        <v/>
      </c>
    </row>
    <row r="215" spans="8:8">
      <c r="H215" s="25" t="str">
        <f t="shared" si="16"/>
        <v/>
      </c>
    </row>
    <row r="216" spans="8:8">
      <c r="H216" s="25" t="str">
        <f t="shared" si="16"/>
        <v/>
      </c>
    </row>
    <row r="217" spans="8:8">
      <c r="H217" s="25" t="str">
        <f t="shared" si="16"/>
        <v/>
      </c>
    </row>
    <row r="218" spans="8:8">
      <c r="H218" s="25" t="str">
        <f t="shared" si="16"/>
        <v/>
      </c>
    </row>
    <row r="219" spans="8:8">
      <c r="H219" s="25" t="str">
        <f t="shared" si="16"/>
        <v/>
      </c>
    </row>
    <row r="220" spans="8:8">
      <c r="H220" s="25" t="str">
        <f t="shared" si="16"/>
        <v/>
      </c>
    </row>
    <row r="221" spans="8:8">
      <c r="H221" s="25" t="str">
        <f t="shared" si="16"/>
        <v/>
      </c>
    </row>
    <row r="222" spans="8:8">
      <c r="H222" s="25" t="str">
        <f t="shared" si="16"/>
        <v/>
      </c>
    </row>
    <row r="223" spans="8:8">
      <c r="H223" s="25" t="str">
        <f t="shared" si="16"/>
        <v/>
      </c>
    </row>
    <row r="224" spans="8:8">
      <c r="H224" s="25" t="str">
        <f t="shared" si="16"/>
        <v/>
      </c>
    </row>
    <row r="225" spans="8:8">
      <c r="H225" s="25" t="str">
        <f t="shared" si="16"/>
        <v/>
      </c>
    </row>
    <row r="226" spans="8:8">
      <c r="H226" s="25" t="str">
        <f t="shared" si="16"/>
        <v/>
      </c>
    </row>
    <row r="227" spans="8:8">
      <c r="H227" s="25" t="str">
        <f t="shared" si="16"/>
        <v/>
      </c>
    </row>
    <row r="228" spans="8:8">
      <c r="H228" s="25" t="str">
        <f t="shared" si="16"/>
        <v/>
      </c>
    </row>
    <row r="229" spans="8:8">
      <c r="H229" s="25" t="str">
        <f t="shared" si="16"/>
        <v/>
      </c>
    </row>
    <row r="230" spans="8:8">
      <c r="H230" s="25" t="str">
        <f t="shared" si="16"/>
        <v/>
      </c>
    </row>
    <row r="231" spans="8:8">
      <c r="H231" s="25" t="str">
        <f t="shared" si="16"/>
        <v/>
      </c>
    </row>
    <row r="232" spans="8:8">
      <c r="H232" s="25" t="str">
        <f t="shared" si="16"/>
        <v/>
      </c>
    </row>
    <row r="233" spans="8:8">
      <c r="H233" s="25" t="str">
        <f t="shared" si="16"/>
        <v/>
      </c>
    </row>
    <row r="234" spans="8:8">
      <c r="H234" s="25" t="str">
        <f t="shared" si="16"/>
        <v/>
      </c>
    </row>
    <row r="235" spans="8:8">
      <c r="H235" s="25" t="str">
        <f t="shared" si="16"/>
        <v/>
      </c>
    </row>
    <row r="236" spans="8:8">
      <c r="H236" s="25" t="str">
        <f t="shared" si="16"/>
        <v/>
      </c>
    </row>
    <row r="237" spans="8:8">
      <c r="H237" s="25" t="str">
        <f t="shared" si="16"/>
        <v/>
      </c>
    </row>
    <row r="238" spans="8:8">
      <c r="H238" s="25" t="str">
        <f t="shared" si="16"/>
        <v/>
      </c>
    </row>
    <row r="239" spans="8:8">
      <c r="H239" s="25" t="str">
        <f t="shared" si="16"/>
        <v/>
      </c>
    </row>
    <row r="240" spans="8:8">
      <c r="H240" s="25" t="str">
        <f t="shared" si="16"/>
        <v/>
      </c>
    </row>
    <row r="241" spans="8:8">
      <c r="H241" s="25" t="str">
        <f t="shared" si="16"/>
        <v/>
      </c>
    </row>
    <row r="242" spans="8:8">
      <c r="H242" s="25" t="str">
        <f t="shared" si="16"/>
        <v/>
      </c>
    </row>
    <row r="243" spans="8:8">
      <c r="H243" s="25" t="str">
        <f t="shared" si="16"/>
        <v/>
      </c>
    </row>
    <row r="244" spans="8:8">
      <c r="H244" s="25" t="str">
        <f t="shared" si="16"/>
        <v/>
      </c>
    </row>
    <row r="245" spans="8:8">
      <c r="H245" s="25" t="str">
        <f t="shared" si="16"/>
        <v/>
      </c>
    </row>
    <row r="246" spans="8:8">
      <c r="H246" s="25" t="str">
        <f t="shared" si="16"/>
        <v/>
      </c>
    </row>
    <row r="247" spans="8:8">
      <c r="H247" s="25" t="str">
        <f t="shared" si="16"/>
        <v/>
      </c>
    </row>
    <row r="248" spans="8:8">
      <c r="H248" s="25" t="str">
        <f t="shared" si="16"/>
        <v/>
      </c>
    </row>
    <row r="249" spans="8:8">
      <c r="H249" s="25" t="str">
        <f t="shared" si="16"/>
        <v/>
      </c>
    </row>
    <row r="250" spans="8:8">
      <c r="H250" s="25" t="str">
        <f t="shared" si="16"/>
        <v/>
      </c>
    </row>
    <row r="251" spans="8:8">
      <c r="H251" s="25" t="str">
        <f t="shared" si="16"/>
        <v/>
      </c>
    </row>
    <row r="252" spans="8:8">
      <c r="H252" s="25" t="str">
        <f t="shared" si="16"/>
        <v/>
      </c>
    </row>
    <row r="253" spans="8:8">
      <c r="H253" s="25" t="str">
        <f t="shared" si="16"/>
        <v/>
      </c>
    </row>
    <row r="254" spans="8:8">
      <c r="H254" s="25" t="str">
        <f t="shared" si="16"/>
        <v/>
      </c>
    </row>
    <row r="255" spans="8:8">
      <c r="H255" s="25" t="str">
        <f t="shared" si="16"/>
        <v/>
      </c>
    </row>
    <row r="256" spans="8:8">
      <c r="H256" s="25" t="str">
        <f t="shared" si="16"/>
        <v/>
      </c>
    </row>
    <row r="257" spans="8:8">
      <c r="H257" s="25" t="str">
        <f t="shared" si="16"/>
        <v/>
      </c>
    </row>
    <row r="258" spans="8:8">
      <c r="H258" s="25" t="str">
        <f t="shared" si="16"/>
        <v/>
      </c>
    </row>
    <row r="259" spans="8:8">
      <c r="H259" s="25" t="str">
        <f t="shared" si="16"/>
        <v/>
      </c>
    </row>
    <row r="260" spans="8:8">
      <c r="H260" s="25" t="str">
        <f t="shared" ref="H260:H300" si="17">IF(A260&lt;&gt;"",IF(H259="",1,IF(I260=I259,H259,H259+1)),"")</f>
        <v/>
      </c>
    </row>
    <row r="261" spans="8:8">
      <c r="H261" s="25" t="str">
        <f t="shared" si="17"/>
        <v/>
      </c>
    </row>
    <row r="262" spans="8:8">
      <c r="H262" s="25" t="str">
        <f t="shared" si="17"/>
        <v/>
      </c>
    </row>
    <row r="263" spans="8:8">
      <c r="H263" s="25" t="str">
        <f t="shared" si="17"/>
        <v/>
      </c>
    </row>
    <row r="264" spans="8:8">
      <c r="H264" s="25" t="str">
        <f t="shared" si="17"/>
        <v/>
      </c>
    </row>
    <row r="265" spans="8:8">
      <c r="H265" s="25" t="str">
        <f t="shared" si="17"/>
        <v/>
      </c>
    </row>
    <row r="266" spans="8:8">
      <c r="H266" s="25" t="str">
        <f t="shared" si="17"/>
        <v/>
      </c>
    </row>
    <row r="267" spans="8:8">
      <c r="H267" s="25" t="str">
        <f t="shared" si="17"/>
        <v/>
      </c>
    </row>
    <row r="268" spans="8:8">
      <c r="H268" s="25" t="str">
        <f t="shared" si="17"/>
        <v/>
      </c>
    </row>
    <row r="269" spans="8:8">
      <c r="H269" s="25" t="str">
        <f t="shared" si="17"/>
        <v/>
      </c>
    </row>
    <row r="270" spans="8:8">
      <c r="H270" s="25" t="str">
        <f t="shared" si="17"/>
        <v/>
      </c>
    </row>
    <row r="271" spans="8:8">
      <c r="H271" s="25" t="str">
        <f t="shared" si="17"/>
        <v/>
      </c>
    </row>
    <row r="272" spans="8:8">
      <c r="H272" s="25" t="str">
        <f t="shared" si="17"/>
        <v/>
      </c>
    </row>
    <row r="273" spans="8:8">
      <c r="H273" s="25" t="str">
        <f t="shared" si="17"/>
        <v/>
      </c>
    </row>
    <row r="274" spans="8:8">
      <c r="H274" s="25" t="str">
        <f t="shared" si="17"/>
        <v/>
      </c>
    </row>
    <row r="275" spans="8:8">
      <c r="H275" s="25" t="str">
        <f t="shared" si="17"/>
        <v/>
      </c>
    </row>
    <row r="276" spans="8:8">
      <c r="H276" s="25" t="str">
        <f t="shared" si="17"/>
        <v/>
      </c>
    </row>
    <row r="277" spans="8:8">
      <c r="H277" s="25" t="str">
        <f t="shared" si="17"/>
        <v/>
      </c>
    </row>
    <row r="278" spans="8:8">
      <c r="H278" s="25" t="str">
        <f t="shared" si="17"/>
        <v/>
      </c>
    </row>
    <row r="279" spans="8:8">
      <c r="H279" s="25" t="str">
        <f t="shared" si="17"/>
        <v/>
      </c>
    </row>
    <row r="280" spans="8:8">
      <c r="H280" s="25" t="str">
        <f t="shared" si="17"/>
        <v/>
      </c>
    </row>
    <row r="281" spans="8:8">
      <c r="H281" s="25" t="str">
        <f t="shared" si="17"/>
        <v/>
      </c>
    </row>
    <row r="282" spans="8:8">
      <c r="H282" s="25" t="str">
        <f t="shared" si="17"/>
        <v/>
      </c>
    </row>
    <row r="283" spans="8:8">
      <c r="H283" s="25" t="str">
        <f t="shared" si="17"/>
        <v/>
      </c>
    </row>
    <row r="284" spans="8:8">
      <c r="H284" s="25" t="str">
        <f t="shared" si="17"/>
        <v/>
      </c>
    </row>
    <row r="285" spans="8:8">
      <c r="H285" s="25" t="str">
        <f t="shared" si="17"/>
        <v/>
      </c>
    </row>
    <row r="286" spans="8:8">
      <c r="H286" s="25" t="str">
        <f t="shared" si="17"/>
        <v/>
      </c>
    </row>
    <row r="287" spans="8:8">
      <c r="H287" s="25" t="str">
        <f t="shared" si="17"/>
        <v/>
      </c>
    </row>
    <row r="288" spans="8:8">
      <c r="H288" s="25" t="str">
        <f t="shared" si="17"/>
        <v/>
      </c>
    </row>
    <row r="289" spans="8:8">
      <c r="H289" s="25" t="str">
        <f t="shared" si="17"/>
        <v/>
      </c>
    </row>
    <row r="290" spans="8:8">
      <c r="H290" s="25" t="str">
        <f t="shared" si="17"/>
        <v/>
      </c>
    </row>
    <row r="291" spans="8:8">
      <c r="H291" s="25" t="str">
        <f t="shared" si="17"/>
        <v/>
      </c>
    </row>
    <row r="292" spans="8:8">
      <c r="H292" s="25" t="str">
        <f t="shared" si="17"/>
        <v/>
      </c>
    </row>
    <row r="293" spans="8:8">
      <c r="H293" s="25" t="str">
        <f t="shared" si="17"/>
        <v/>
      </c>
    </row>
    <row r="294" spans="8:8">
      <c r="H294" s="25" t="str">
        <f t="shared" si="17"/>
        <v/>
      </c>
    </row>
    <row r="295" spans="8:8">
      <c r="H295" s="25" t="str">
        <f t="shared" si="17"/>
        <v/>
      </c>
    </row>
    <row r="296" spans="8:8">
      <c r="H296" s="25" t="str">
        <f t="shared" si="17"/>
        <v/>
      </c>
    </row>
    <row r="297" spans="8:8">
      <c r="H297" s="25" t="str">
        <f t="shared" si="17"/>
        <v/>
      </c>
    </row>
    <row r="298" spans="8:8">
      <c r="H298" s="25" t="str">
        <f t="shared" si="17"/>
        <v/>
      </c>
    </row>
    <row r="299" spans="8:8">
      <c r="H299" s="25" t="str">
        <f t="shared" si="17"/>
        <v/>
      </c>
    </row>
    <row r="300" spans="8:8">
      <c r="H300" s="25" t="str">
        <f t="shared" si="17"/>
        <v/>
      </c>
    </row>
  </sheetData>
  <dataValidations count="4">
    <dataValidation type="list" allowBlank="1" showInputMessage="1" showErrorMessage="1" sqref="B301:B1048576 B2" xr:uid="{00000000-0002-0000-0100-000000000000}">
      <formula1>"Time and Materials, Fixed Fee, Expenses"</formula1>
    </dataValidation>
    <dataValidation type="list" allowBlank="1" showInputMessage="1" showErrorMessage="1" promptTitle="Select Billing Method" prompt="Select Billing Method (Fixed Fee, Time and Materials or Expenses)" sqref="B3:B300" xr:uid="{00000000-0002-0000-0100-000001000000}">
      <formula1>"Time and Materials, Fixed Fee, Expenses"</formula1>
    </dataValidation>
    <dataValidation type="date" allowBlank="1" showInputMessage="1" showErrorMessage="1" sqref="D3:D300 E34:E300" xr:uid="{00000000-0002-0000-0100-000002000000}">
      <formula1>42736</formula1>
      <formula2>47848</formula2>
    </dataValidation>
    <dataValidation type="decimal" allowBlank="1" showInputMessage="1" showErrorMessage="1" promptTitle="Enter Hrs / Qty" prompt="Enter Hrs.  If Expenses, enter Expense Amount (i.e. 1000 if $1,000 of expenses)" sqref="C3:C300" xr:uid="{00000000-0002-0000-0100-000003000000}">
      <formula1>0</formula1>
      <formula2>9999999999</formula2>
    </dataValidation>
  </dataValidations>
  <pageMargins left="0.7" right="0.7" top="0.75" bottom="0.75" header="0.3" footer="0.3"/>
  <pageSetup orientation="portrait" horizontalDpi="4294967292" verticalDpi="4294967292"/>
  <customProperties>
    <customPr name="%locator_row%" r:id="rId1"/>
    <customPr name="%startcell%" r:id="rId2"/>
  </customPropertie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4000000}">
          <x14:formula1>
            <xm:f>'ServiceEst-ItemMaster'!$A$2:$A$545</xm:f>
          </x14:formula1>
          <xm:sqref>A1 I3:I1048576 I1</xm:sqref>
        </x14:dataValidation>
        <x14:dataValidation type="list" allowBlank="1" showInputMessage="1" showErrorMessage="1" promptTitle="Select Item Master SKU" prompt="Select from list of available Item Master SKUs. " xr:uid="{00000000-0002-0000-0100-000007000000}">
          <x14:formula1>
            <xm:f>'ServiceEst-ItemMaster'!$A$2:$A$545</xm:f>
          </x14:formula1>
          <xm:sqref>A3:A1048576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/>
  </sheetPr>
  <dimension ref="A1:G19"/>
  <sheetViews>
    <sheetView workbookViewId="0">
      <selection activeCell="A2" sqref="A2"/>
    </sheetView>
  </sheetViews>
  <sheetFormatPr defaultColWidth="11" defaultRowHeight="15.6"/>
  <cols>
    <col min="1" max="1" width="34.59765625" customWidth="1"/>
    <col min="2" max="2" width="28.09765625" customWidth="1"/>
    <col min="3" max="3" width="25.5" customWidth="1"/>
    <col min="4" max="4" width="18.3984375" style="2" customWidth="1"/>
    <col min="7" max="7" width="22.5" customWidth="1"/>
  </cols>
  <sheetData>
    <row r="1" spans="1:7">
      <c r="A1" s="6" t="s">
        <v>0</v>
      </c>
      <c r="B1" s="6" t="s">
        <v>315</v>
      </c>
      <c r="C1" s="6" t="s">
        <v>13</v>
      </c>
      <c r="D1" s="12" t="s">
        <v>14</v>
      </c>
    </row>
    <row r="2" spans="1:7">
      <c r="A2" s="3"/>
      <c r="B2" s="3"/>
    </row>
    <row r="3" spans="1:7">
      <c r="A3" s="3"/>
      <c r="B3" s="3"/>
    </row>
    <row r="4" spans="1:7">
      <c r="A4" s="3"/>
      <c r="B4" s="3"/>
    </row>
    <row r="7" spans="1:7">
      <c r="A7" s="3"/>
      <c r="B7" s="3"/>
    </row>
    <row r="8" spans="1:7">
      <c r="A8" s="3"/>
      <c r="B8" s="3"/>
      <c r="G8" t="str">
        <f ca="1">OFFSET('ServiceEst-Roles'!$J$3,0,0,COUNTA('ServiceEst-Roles'!$J:$J)-3,1)</f>
        <v/>
      </c>
    </row>
    <row r="9" spans="1:7">
      <c r="A9" s="3"/>
      <c r="B9" s="3"/>
      <c r="G9" t="str">
        <f ca="1">OFFSET('ServiceEst-Roles'!$J$3,0,0,COUNTA('ServiceEst-Roles'!$J:$J)-1,1)</f>
        <v/>
      </c>
    </row>
    <row r="10" spans="1:7">
      <c r="A10" s="3"/>
      <c r="B10" s="3"/>
      <c r="G10" t="str">
        <f ca="1">OFFSET('ServiceEst-Roles'!$J$3,0,0,COUNTA('ServiceEst-Roles'!$J:$J)-1,1)</f>
        <v/>
      </c>
    </row>
    <row r="11" spans="1:7">
      <c r="A11" s="3"/>
      <c r="B11" s="3"/>
      <c r="G11" t="str">
        <f ca="1">OFFSET('ServiceEst-Roles'!$J$3,0,0,COUNTA('ServiceEst-Roles'!$J:$J)-2,1)</f>
        <v/>
      </c>
    </row>
    <row r="12" spans="1:7">
      <c r="A12" s="3"/>
      <c r="B12" s="3"/>
      <c r="G12" t="str">
        <f ca="1">OFFSET('ServiceEst-Roles'!$J$3,0,0,COUNTA('ServiceEst-Roles'!$J:$J)-2,1)</f>
        <v/>
      </c>
    </row>
    <row r="13" spans="1:7">
      <c r="A13" s="3"/>
      <c r="B13" s="3"/>
      <c r="G13" t="str">
        <f ca="1">OFFSET('ServiceEst-Roles'!$J$3,0,0,COUNTA('ServiceEst-Roles'!$J:$J)-2,1)</f>
        <v/>
      </c>
    </row>
    <row r="14" spans="1:7">
      <c r="A14" s="3"/>
      <c r="B14" s="3"/>
      <c r="G14" t="str">
        <f ca="1">OFFSET('ServiceEst-Roles'!$J$3,0,0,COUNTA('ServiceEst-Roles'!$J:$J)-2,1)</f>
        <v/>
      </c>
    </row>
    <row r="15" spans="1:7">
      <c r="A15" s="3"/>
      <c r="B15" s="3"/>
      <c r="G15" t="str">
        <f ca="1">OFFSET('ServiceEst-Roles'!$J$3,0,0,COUNTA('ServiceEst-Roles'!$J:$J)-2,1)</f>
        <v/>
      </c>
    </row>
    <row r="16" spans="1:7">
      <c r="A16" s="3"/>
      <c r="B16" s="3"/>
      <c r="G16" t="str">
        <f ca="1">OFFSET('ServiceEst-Roles'!$J$3,0,0,COUNTA('ServiceEst-Roles'!$J:$J)-2,1)</f>
        <v/>
      </c>
    </row>
    <row r="17" spans="1:7">
      <c r="A17" s="3"/>
      <c r="B17" s="3"/>
      <c r="G17" t="str">
        <f ca="1">OFFSET('ServiceEst-Roles'!$J$3,0,0,COUNTA('ServiceEst-Roles'!$J:$J)-2,1)</f>
        <v/>
      </c>
    </row>
    <row r="18" spans="1:7">
      <c r="A18" s="3"/>
      <c r="B18" s="3"/>
      <c r="G18" t="str">
        <f ca="1">OFFSET('ServiceEst-Roles'!$J$3,0,0,COUNTA('ServiceEst-Roles'!$J:$J)-2,1)</f>
        <v/>
      </c>
    </row>
    <row r="19" spans="1:7">
      <c r="A19" s="3"/>
      <c r="B19" s="3"/>
      <c r="G19" t="str">
        <f ca="1">OFFSET('ServiceEst-Roles'!$J$3,0,0,COUNTA('ServiceEst-Roles'!$J:$J)-2,1)</f>
        <v/>
      </c>
    </row>
  </sheetData>
  <dataValidations count="1">
    <dataValidation type="textLength" operator="lessThan" allowBlank="1" showInputMessage="1" showErrorMessage="1" errorTitle="Milestone Name Cannot Exceed 80" error="Milestone Name Cannot Exceed 80 Char" sqref="B1:B1048576" xr:uid="{00000000-0002-0000-0200-000000000000}">
      <formula1>80</formula1>
    </dataValidation>
  </dataValidations>
  <pageMargins left="0.7" right="0.7" top="0.75" bottom="0.75" header="0.3" footer="0.3"/>
  <customProperties>
    <customPr name="%locator_row%" r:id="rId1"/>
    <customPr name="%startcell%" r:id="rId2"/>
  </customPropertie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'ServiceEst-Roles'!$J$3:$J$1000</xm:f>
          </x14:formula1>
          <xm:sqref>A1</xm:sqref>
        </x14:dataValidation>
        <x14:dataValidation type="list" allowBlank="1" showInputMessage="1" showErrorMessage="1" xr:uid="{00000000-0002-0000-0200-000002000000}">
          <x14:formula1>
            <xm:f>'ServiceEst-Roles'!$J$2:$J$1000</xm:f>
          </x14:formula1>
          <xm:sqref>A2:A1048576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/>
  </sheetPr>
  <dimension ref="A1:D4"/>
  <sheetViews>
    <sheetView workbookViewId="0">
      <selection activeCell="B2" sqref="B2"/>
    </sheetView>
  </sheetViews>
  <sheetFormatPr defaultColWidth="11" defaultRowHeight="15.6"/>
  <cols>
    <col min="1" max="1" width="18.8984375" customWidth="1"/>
    <col min="2" max="2" width="49.5" customWidth="1"/>
    <col min="3" max="3" width="20.3984375" customWidth="1"/>
    <col min="4" max="4" width="18.09765625" customWidth="1"/>
  </cols>
  <sheetData>
    <row r="1" spans="1:4">
      <c r="A1" s="6" t="s">
        <v>12</v>
      </c>
      <c r="B1" s="5" t="s">
        <v>0</v>
      </c>
      <c r="C1" s="5" t="s">
        <v>6</v>
      </c>
      <c r="D1" s="5" t="s">
        <v>7</v>
      </c>
    </row>
    <row r="2" spans="1:4">
      <c r="A2" s="3"/>
      <c r="C2" s="2"/>
      <c r="D2" s="2"/>
    </row>
    <row r="3" spans="1:4">
      <c r="A3" s="3"/>
      <c r="C3" s="2"/>
      <c r="D3" s="2"/>
    </row>
    <row r="4" spans="1:4">
      <c r="A4" s="3"/>
      <c r="C4" s="2"/>
      <c r="D4" s="2"/>
    </row>
  </sheetData>
  <pageMargins left="0.7" right="0.7" top="0.75" bottom="0.75" header="0.3" footer="0.3"/>
  <customProperties>
    <customPr name="%locator_row%" r:id="rId1"/>
    <customPr name="%startcell%" r:id="rId2"/>
  </customPropertie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'ServiceEst-Roles'!$J3:$J1000</xm:f>
          </x14:formula1>
          <xm:sqref>B1</xm:sqref>
        </x14:dataValidation>
        <x14:dataValidation type="list" allowBlank="1" showInputMessage="1" showErrorMessage="1" xr:uid="{00000000-0002-0000-0300-000001000000}">
          <x14:formula1>
            <xm:f>'ServiceEst-Roles'!$J2:$J1000</xm:f>
          </x14:formula1>
          <xm:sqref>B2:B1048576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2" tint="-9.9978637043366805E-2"/>
  </sheetPr>
  <dimension ref="A1:H545"/>
  <sheetViews>
    <sheetView zoomScaleNormal="100" zoomScalePageLayoutView="130" workbookViewId="0">
      <pane xSplit="1" ySplit="1" topLeftCell="B209" activePane="bottomRight" state="frozen"/>
      <selection pane="topRight" activeCell="B1" sqref="B1"/>
      <selection pane="bottomLeft" activeCell="A2" sqref="A2"/>
      <selection pane="bottomRight" activeCell="A222" sqref="A222"/>
    </sheetView>
  </sheetViews>
  <sheetFormatPr defaultColWidth="11" defaultRowHeight="15.6"/>
  <cols>
    <col min="1" max="1" width="46" customWidth="1"/>
    <col min="3" max="3" width="23.3984375" bestFit="1" customWidth="1"/>
    <col min="5" max="5" width="11" customWidth="1"/>
    <col min="6" max="6" width="25" customWidth="1"/>
    <col min="7" max="7" width="25.3984375" customWidth="1"/>
    <col min="8" max="8" width="63.8984375" customWidth="1"/>
  </cols>
  <sheetData>
    <row r="1" spans="1:8">
      <c r="A1" s="1" t="s">
        <v>31</v>
      </c>
      <c r="B1" s="1" t="s">
        <v>1</v>
      </c>
      <c r="C1" s="1" t="s">
        <v>15</v>
      </c>
      <c r="D1" s="1" t="s">
        <v>2</v>
      </c>
      <c r="E1" s="1" t="s">
        <v>3</v>
      </c>
      <c r="F1" s="1" t="s">
        <v>5</v>
      </c>
      <c r="G1" s="1" t="s">
        <v>29</v>
      </c>
      <c r="H1" s="1" t="s">
        <v>32</v>
      </c>
    </row>
    <row r="2" spans="1:8" s="3" customFormat="1">
      <c r="A2" s="55" t="s">
        <v>320</v>
      </c>
      <c r="B2" s="47">
        <v>45.79</v>
      </c>
      <c r="C2" s="47">
        <v>73.86</v>
      </c>
      <c r="D2" s="47">
        <v>147.72</v>
      </c>
      <c r="E2" s="47">
        <v>0</v>
      </c>
      <c r="F2" s="47" t="s">
        <v>180</v>
      </c>
      <c r="G2" s="47" t="s">
        <v>321</v>
      </c>
    </row>
    <row r="3" spans="1:8" s="3" customFormat="1">
      <c r="A3" s="55" t="s">
        <v>322</v>
      </c>
      <c r="B3" s="47">
        <v>64.599999999999994</v>
      </c>
      <c r="C3" s="47">
        <v>104.62</v>
      </c>
      <c r="D3" s="47">
        <v>209.24</v>
      </c>
      <c r="E3" s="47">
        <v>0</v>
      </c>
      <c r="F3" s="47" t="s">
        <v>178</v>
      </c>
      <c r="G3" s="47" t="s">
        <v>321</v>
      </c>
    </row>
    <row r="4" spans="1:8" s="3" customFormat="1">
      <c r="A4" s="55" t="s">
        <v>323</v>
      </c>
      <c r="B4" s="47">
        <v>67.7</v>
      </c>
      <c r="C4" s="47">
        <v>102.19</v>
      </c>
      <c r="D4" s="47">
        <v>204.38</v>
      </c>
      <c r="E4" s="47">
        <v>0</v>
      </c>
      <c r="F4" s="47" t="s">
        <v>179</v>
      </c>
      <c r="G4" s="47" t="s">
        <v>321</v>
      </c>
    </row>
    <row r="5" spans="1:8" s="3" customFormat="1">
      <c r="A5" s="57" t="s">
        <v>531</v>
      </c>
      <c r="B5" s="3">
        <v>1</v>
      </c>
      <c r="C5" s="3">
        <v>1</v>
      </c>
      <c r="D5" s="3">
        <v>1</v>
      </c>
      <c r="E5" s="3">
        <v>0</v>
      </c>
    </row>
    <row r="6" spans="1:8" s="3" customFormat="1">
      <c r="A6" s="55" t="s">
        <v>324</v>
      </c>
      <c r="B6" s="47">
        <v>10.55</v>
      </c>
      <c r="C6" s="47">
        <v>30</v>
      </c>
      <c r="D6" s="47">
        <v>60</v>
      </c>
      <c r="E6" s="47">
        <v>0</v>
      </c>
      <c r="F6" s="47" t="s">
        <v>325</v>
      </c>
      <c r="G6" s="47" t="s">
        <v>321</v>
      </c>
    </row>
    <row r="7" spans="1:8" s="3" customFormat="1">
      <c r="A7" s="55" t="s">
        <v>326</v>
      </c>
      <c r="B7" s="47">
        <v>14.41</v>
      </c>
      <c r="C7" s="47">
        <v>40</v>
      </c>
      <c r="D7" s="47">
        <v>80</v>
      </c>
      <c r="E7" s="47">
        <v>0</v>
      </c>
      <c r="F7" s="47" t="s">
        <v>327</v>
      </c>
      <c r="G7" s="47" t="s">
        <v>321</v>
      </c>
    </row>
    <row r="8" spans="1:8" s="3" customFormat="1">
      <c r="A8" s="55" t="s">
        <v>328</v>
      </c>
      <c r="B8" s="47">
        <v>21.84</v>
      </c>
      <c r="C8" s="47">
        <v>60</v>
      </c>
      <c r="D8" s="47">
        <v>120</v>
      </c>
      <c r="E8" s="47">
        <v>0</v>
      </c>
      <c r="F8" s="47" t="s">
        <v>329</v>
      </c>
      <c r="G8" s="47" t="s">
        <v>321</v>
      </c>
    </row>
    <row r="9" spans="1:8" s="3" customFormat="1">
      <c r="A9" s="55" t="s">
        <v>330</v>
      </c>
      <c r="B9" s="47">
        <v>116.3</v>
      </c>
      <c r="C9" s="47">
        <v>175.42</v>
      </c>
      <c r="D9" s="47">
        <v>350.84</v>
      </c>
      <c r="E9" s="47">
        <v>0</v>
      </c>
      <c r="F9" s="47" t="s">
        <v>9</v>
      </c>
      <c r="G9" s="47" t="s">
        <v>321</v>
      </c>
    </row>
    <row r="10" spans="1:8" s="3" customFormat="1">
      <c r="A10" s="55" t="s">
        <v>331</v>
      </c>
      <c r="B10" s="47">
        <v>125.37</v>
      </c>
      <c r="C10" s="47">
        <v>192.26</v>
      </c>
      <c r="D10" s="47">
        <v>384.52</v>
      </c>
      <c r="E10" s="47">
        <v>0</v>
      </c>
      <c r="F10" s="47" t="s">
        <v>124</v>
      </c>
      <c r="G10" s="47" t="s">
        <v>321</v>
      </c>
    </row>
    <row r="11" spans="1:8" s="3" customFormat="1">
      <c r="A11" s="55" t="s">
        <v>332</v>
      </c>
      <c r="B11" s="47">
        <v>141.37</v>
      </c>
      <c r="C11" s="47">
        <v>213.31</v>
      </c>
      <c r="D11" s="47">
        <v>426.62</v>
      </c>
      <c r="E11" s="47">
        <v>0</v>
      </c>
      <c r="F11" s="47" t="s">
        <v>22</v>
      </c>
      <c r="G11" s="47" t="s">
        <v>321</v>
      </c>
    </row>
    <row r="12" spans="1:8" s="3" customFormat="1">
      <c r="A12" s="55" t="s">
        <v>333</v>
      </c>
      <c r="B12" s="47">
        <v>151.58000000000001</v>
      </c>
      <c r="C12" s="47">
        <v>230.5</v>
      </c>
      <c r="D12" s="47">
        <v>461</v>
      </c>
      <c r="E12" s="47">
        <v>0</v>
      </c>
      <c r="F12" s="47" t="s">
        <v>44</v>
      </c>
      <c r="G12" s="47" t="s">
        <v>321</v>
      </c>
    </row>
    <row r="13" spans="1:8" s="3" customFormat="1">
      <c r="A13" s="55" t="s">
        <v>334</v>
      </c>
      <c r="B13" s="47">
        <v>133.24</v>
      </c>
      <c r="C13" s="47">
        <v>208.57</v>
      </c>
      <c r="D13" s="47">
        <v>417.14</v>
      </c>
      <c r="E13" s="47">
        <v>0</v>
      </c>
      <c r="F13" s="47" t="s">
        <v>37</v>
      </c>
      <c r="G13" s="47" t="s">
        <v>321</v>
      </c>
    </row>
    <row r="14" spans="1:8" s="3" customFormat="1">
      <c r="A14" s="55" t="s">
        <v>335</v>
      </c>
      <c r="B14" s="47">
        <v>129.12</v>
      </c>
      <c r="C14" s="47">
        <v>203.12</v>
      </c>
      <c r="D14" s="47">
        <v>406.24</v>
      </c>
      <c r="E14" s="47">
        <v>0</v>
      </c>
      <c r="F14" s="47" t="s">
        <v>181</v>
      </c>
      <c r="G14" s="47" t="s">
        <v>321</v>
      </c>
    </row>
    <row r="15" spans="1:8" s="3" customFormat="1">
      <c r="A15" s="55" t="s">
        <v>336</v>
      </c>
      <c r="B15" s="47">
        <v>45.79</v>
      </c>
      <c r="C15" s="47">
        <v>73.86</v>
      </c>
      <c r="D15" s="47">
        <v>147.72</v>
      </c>
      <c r="E15" s="47">
        <v>0</v>
      </c>
      <c r="F15" s="47" t="s">
        <v>180</v>
      </c>
      <c r="G15" s="47" t="s">
        <v>337</v>
      </c>
    </row>
    <row r="16" spans="1:8" s="3" customFormat="1">
      <c r="A16" s="55" t="s">
        <v>338</v>
      </c>
      <c r="B16" s="47">
        <v>64.599999999999994</v>
      </c>
      <c r="C16" s="47">
        <v>104.62</v>
      </c>
      <c r="D16" s="47">
        <v>209.24</v>
      </c>
      <c r="E16" s="47">
        <v>0</v>
      </c>
      <c r="F16" s="47" t="s">
        <v>178</v>
      </c>
      <c r="G16" s="47" t="s">
        <v>337</v>
      </c>
    </row>
    <row r="17" spans="1:7" s="3" customFormat="1">
      <c r="A17" s="55" t="s">
        <v>339</v>
      </c>
      <c r="B17" s="47">
        <v>67.7</v>
      </c>
      <c r="C17" s="47">
        <v>102.19</v>
      </c>
      <c r="D17" s="47">
        <v>204.38</v>
      </c>
      <c r="E17" s="47">
        <v>0</v>
      </c>
      <c r="F17" s="47" t="s">
        <v>179</v>
      </c>
      <c r="G17" s="47" t="s">
        <v>337</v>
      </c>
    </row>
    <row r="18" spans="1:7" s="3" customFormat="1">
      <c r="A18" s="57" t="s">
        <v>532</v>
      </c>
      <c r="B18" s="3">
        <v>1</v>
      </c>
      <c r="C18" s="3">
        <v>1</v>
      </c>
      <c r="D18" s="3">
        <v>1</v>
      </c>
      <c r="E18" s="3">
        <v>0</v>
      </c>
    </row>
    <row r="19" spans="1:7" s="3" customFormat="1">
      <c r="A19" s="55" t="s">
        <v>340</v>
      </c>
      <c r="B19" s="47">
        <v>10.55</v>
      </c>
      <c r="C19" s="47">
        <v>30</v>
      </c>
      <c r="D19" s="47">
        <v>60</v>
      </c>
      <c r="E19" s="47">
        <v>0</v>
      </c>
      <c r="F19" s="47" t="s">
        <v>325</v>
      </c>
      <c r="G19" s="47" t="s">
        <v>337</v>
      </c>
    </row>
    <row r="20" spans="1:7" s="3" customFormat="1">
      <c r="A20" s="55" t="s">
        <v>341</v>
      </c>
      <c r="B20" s="47">
        <v>14.41</v>
      </c>
      <c r="C20" s="47">
        <v>40</v>
      </c>
      <c r="D20" s="47">
        <v>80</v>
      </c>
      <c r="E20" s="47">
        <v>0</v>
      </c>
      <c r="F20" s="47" t="s">
        <v>327</v>
      </c>
      <c r="G20" s="47" t="s">
        <v>337</v>
      </c>
    </row>
    <row r="21" spans="1:7" s="3" customFormat="1">
      <c r="A21" s="55" t="s">
        <v>342</v>
      </c>
      <c r="B21" s="47">
        <v>21.84</v>
      </c>
      <c r="C21" s="47">
        <v>60</v>
      </c>
      <c r="D21" s="47">
        <v>120</v>
      </c>
      <c r="E21" s="47">
        <v>0</v>
      </c>
      <c r="F21" s="47" t="s">
        <v>329</v>
      </c>
      <c r="G21" s="47" t="s">
        <v>337</v>
      </c>
    </row>
    <row r="22" spans="1:7" s="3" customFormat="1">
      <c r="A22" s="55" t="s">
        <v>343</v>
      </c>
      <c r="B22" s="47">
        <v>116.3</v>
      </c>
      <c r="C22" s="47">
        <v>175.42</v>
      </c>
      <c r="D22" s="47">
        <v>350.84</v>
      </c>
      <c r="E22" s="47">
        <v>0</v>
      </c>
      <c r="F22" s="47" t="s">
        <v>9</v>
      </c>
      <c r="G22" s="47" t="s">
        <v>337</v>
      </c>
    </row>
    <row r="23" spans="1:7" s="3" customFormat="1">
      <c r="A23" s="55" t="s">
        <v>344</v>
      </c>
      <c r="B23" s="47">
        <v>125.37</v>
      </c>
      <c r="C23" s="47">
        <v>192.26</v>
      </c>
      <c r="D23" s="47">
        <v>384.52</v>
      </c>
      <c r="E23" s="47">
        <v>0</v>
      </c>
      <c r="F23" s="47" t="s">
        <v>124</v>
      </c>
      <c r="G23" s="47" t="s">
        <v>337</v>
      </c>
    </row>
    <row r="24" spans="1:7" s="3" customFormat="1">
      <c r="A24" s="55" t="s">
        <v>345</v>
      </c>
      <c r="B24" s="47">
        <v>141.37</v>
      </c>
      <c r="C24" s="47">
        <v>213.31</v>
      </c>
      <c r="D24" s="47">
        <v>426.62</v>
      </c>
      <c r="E24" s="47">
        <v>0</v>
      </c>
      <c r="F24" s="47" t="s">
        <v>22</v>
      </c>
      <c r="G24" s="47" t="s">
        <v>337</v>
      </c>
    </row>
    <row r="25" spans="1:7" s="3" customFormat="1">
      <c r="A25" s="55" t="s">
        <v>346</v>
      </c>
      <c r="B25" s="47">
        <v>151.58000000000001</v>
      </c>
      <c r="C25" s="47">
        <v>230.5</v>
      </c>
      <c r="D25" s="47">
        <v>461</v>
      </c>
      <c r="E25" s="47">
        <v>0</v>
      </c>
      <c r="F25" s="47" t="s">
        <v>44</v>
      </c>
      <c r="G25" s="47" t="s">
        <v>337</v>
      </c>
    </row>
    <row r="26" spans="1:7" s="3" customFormat="1">
      <c r="A26" s="55" t="s">
        <v>347</v>
      </c>
      <c r="B26" s="47">
        <v>133.24</v>
      </c>
      <c r="C26" s="47">
        <v>208.57</v>
      </c>
      <c r="D26" s="47">
        <v>417.14</v>
      </c>
      <c r="E26" s="47">
        <v>0</v>
      </c>
      <c r="F26" s="47" t="s">
        <v>37</v>
      </c>
      <c r="G26" s="47" t="s">
        <v>337</v>
      </c>
    </row>
    <row r="27" spans="1:7" s="3" customFormat="1">
      <c r="A27" s="55" t="s">
        <v>348</v>
      </c>
      <c r="B27" s="47">
        <v>129.12</v>
      </c>
      <c r="C27" s="47">
        <v>203.12</v>
      </c>
      <c r="D27" s="47">
        <v>406.24</v>
      </c>
      <c r="E27" s="47">
        <v>0</v>
      </c>
      <c r="F27" s="47" t="s">
        <v>181</v>
      </c>
      <c r="G27" s="47" t="s">
        <v>337</v>
      </c>
    </row>
    <row r="28" spans="1:7" s="3" customFormat="1">
      <c r="A28" s="55" t="s">
        <v>349</v>
      </c>
      <c r="B28" s="47">
        <v>45.79</v>
      </c>
      <c r="C28" s="47">
        <v>73.86</v>
      </c>
      <c r="D28" s="47">
        <v>147.72</v>
      </c>
      <c r="E28" s="47">
        <v>0</v>
      </c>
      <c r="F28" s="47" t="s">
        <v>180</v>
      </c>
      <c r="G28" s="47" t="s">
        <v>350</v>
      </c>
    </row>
    <row r="29" spans="1:7" s="3" customFormat="1">
      <c r="A29" s="55" t="s">
        <v>351</v>
      </c>
      <c r="B29" s="47">
        <v>64.599999999999994</v>
      </c>
      <c r="C29" s="47">
        <v>104.62</v>
      </c>
      <c r="D29" s="47">
        <v>209.24</v>
      </c>
      <c r="E29" s="47">
        <v>0</v>
      </c>
      <c r="F29" s="47" t="s">
        <v>178</v>
      </c>
      <c r="G29" s="47" t="s">
        <v>350</v>
      </c>
    </row>
    <row r="30" spans="1:7" s="3" customFormat="1">
      <c r="A30" s="55" t="s">
        <v>352</v>
      </c>
      <c r="B30" s="47">
        <v>67.7</v>
      </c>
      <c r="C30" s="47">
        <v>102.19</v>
      </c>
      <c r="D30" s="47">
        <v>204.38</v>
      </c>
      <c r="E30" s="47">
        <v>0</v>
      </c>
      <c r="F30" s="47" t="s">
        <v>179</v>
      </c>
      <c r="G30" s="47" t="s">
        <v>350</v>
      </c>
    </row>
    <row r="31" spans="1:7" s="3" customFormat="1">
      <c r="A31" s="57" t="s">
        <v>533</v>
      </c>
      <c r="B31" s="3">
        <v>1</v>
      </c>
      <c r="C31" s="3">
        <v>1</v>
      </c>
      <c r="D31" s="3">
        <v>1</v>
      </c>
      <c r="E31" s="3">
        <v>0</v>
      </c>
    </row>
    <row r="32" spans="1:7" s="3" customFormat="1">
      <c r="A32" s="55" t="s">
        <v>353</v>
      </c>
      <c r="B32" s="47">
        <v>10.55</v>
      </c>
      <c r="C32" s="47">
        <v>30</v>
      </c>
      <c r="D32" s="47">
        <v>60</v>
      </c>
      <c r="E32" s="47">
        <v>0</v>
      </c>
      <c r="F32" s="47" t="s">
        <v>325</v>
      </c>
      <c r="G32" s="47" t="s">
        <v>350</v>
      </c>
    </row>
    <row r="33" spans="1:7" s="3" customFormat="1">
      <c r="A33" s="55" t="s">
        <v>354</v>
      </c>
      <c r="B33" s="47">
        <v>14.41</v>
      </c>
      <c r="C33" s="47">
        <v>40</v>
      </c>
      <c r="D33" s="47">
        <v>80</v>
      </c>
      <c r="E33" s="47">
        <v>0</v>
      </c>
      <c r="F33" s="47" t="s">
        <v>327</v>
      </c>
      <c r="G33" s="47" t="s">
        <v>350</v>
      </c>
    </row>
    <row r="34" spans="1:7" s="3" customFormat="1">
      <c r="A34" s="55" t="s">
        <v>355</v>
      </c>
      <c r="B34" s="47">
        <v>21.84</v>
      </c>
      <c r="C34" s="47">
        <v>60</v>
      </c>
      <c r="D34" s="47">
        <v>120</v>
      </c>
      <c r="E34" s="47">
        <v>0</v>
      </c>
      <c r="F34" s="47" t="s">
        <v>329</v>
      </c>
      <c r="G34" s="47" t="s">
        <v>350</v>
      </c>
    </row>
    <row r="35" spans="1:7" s="3" customFormat="1">
      <c r="A35" s="55" t="s">
        <v>356</v>
      </c>
      <c r="B35" s="47">
        <v>116.3</v>
      </c>
      <c r="C35" s="47">
        <v>175.42</v>
      </c>
      <c r="D35" s="47">
        <v>350.84</v>
      </c>
      <c r="E35" s="47">
        <v>0</v>
      </c>
      <c r="F35" s="47" t="s">
        <v>9</v>
      </c>
      <c r="G35" s="47" t="s">
        <v>350</v>
      </c>
    </row>
    <row r="36" spans="1:7" s="3" customFormat="1">
      <c r="A36" s="55" t="s">
        <v>357</v>
      </c>
      <c r="B36" s="47">
        <v>125.37</v>
      </c>
      <c r="C36" s="47">
        <v>192.26</v>
      </c>
      <c r="D36" s="47">
        <v>384.52</v>
      </c>
      <c r="E36" s="47">
        <v>0</v>
      </c>
      <c r="F36" s="47" t="s">
        <v>124</v>
      </c>
      <c r="G36" s="47" t="s">
        <v>350</v>
      </c>
    </row>
    <row r="37" spans="1:7" s="3" customFormat="1">
      <c r="A37" s="55" t="s">
        <v>358</v>
      </c>
      <c r="B37" s="47">
        <v>141.37</v>
      </c>
      <c r="C37" s="47">
        <v>213.31</v>
      </c>
      <c r="D37" s="47">
        <v>426.62</v>
      </c>
      <c r="E37" s="47">
        <v>0</v>
      </c>
      <c r="F37" s="47" t="s">
        <v>22</v>
      </c>
      <c r="G37" s="47" t="s">
        <v>350</v>
      </c>
    </row>
    <row r="38" spans="1:7" s="3" customFormat="1">
      <c r="A38" s="55" t="s">
        <v>359</v>
      </c>
      <c r="B38" s="47">
        <v>151.58000000000001</v>
      </c>
      <c r="C38" s="47">
        <v>230.5</v>
      </c>
      <c r="D38" s="47">
        <v>461</v>
      </c>
      <c r="E38" s="47">
        <v>0</v>
      </c>
      <c r="F38" s="47" t="s">
        <v>44</v>
      </c>
      <c r="G38" s="47" t="s">
        <v>350</v>
      </c>
    </row>
    <row r="39" spans="1:7" s="3" customFormat="1">
      <c r="A39" s="55" t="s">
        <v>360</v>
      </c>
      <c r="B39" s="47">
        <v>133.24</v>
      </c>
      <c r="C39" s="47">
        <v>208.57</v>
      </c>
      <c r="D39" s="47">
        <v>417.14</v>
      </c>
      <c r="E39" s="47">
        <v>0</v>
      </c>
      <c r="F39" s="47" t="s">
        <v>37</v>
      </c>
      <c r="G39" s="47" t="s">
        <v>350</v>
      </c>
    </row>
    <row r="40" spans="1:7" s="3" customFormat="1">
      <c r="A40" s="55" t="s">
        <v>361</v>
      </c>
      <c r="B40" s="47">
        <v>129.12</v>
      </c>
      <c r="C40" s="47">
        <v>203.12</v>
      </c>
      <c r="D40" s="47">
        <v>406.24</v>
      </c>
      <c r="E40" s="47">
        <v>0</v>
      </c>
      <c r="F40" s="47" t="s">
        <v>181</v>
      </c>
      <c r="G40" s="47" t="s">
        <v>350</v>
      </c>
    </row>
    <row r="41" spans="1:7" s="3" customFormat="1">
      <c r="A41" s="55" t="s">
        <v>362</v>
      </c>
      <c r="B41" s="47">
        <v>45.79</v>
      </c>
      <c r="C41" s="47">
        <v>73.86</v>
      </c>
      <c r="D41" s="47">
        <v>147.72</v>
      </c>
      <c r="E41" s="47">
        <v>0</v>
      </c>
      <c r="F41" s="47" t="s">
        <v>180</v>
      </c>
      <c r="G41" s="47" t="s">
        <v>363</v>
      </c>
    </row>
    <row r="42" spans="1:7" s="3" customFormat="1">
      <c r="A42" s="55" t="s">
        <v>364</v>
      </c>
      <c r="B42" s="47">
        <v>64.599999999999994</v>
      </c>
      <c r="C42" s="47">
        <v>104.62</v>
      </c>
      <c r="D42" s="47">
        <v>209.24</v>
      </c>
      <c r="E42" s="47">
        <v>0</v>
      </c>
      <c r="F42" s="47" t="s">
        <v>178</v>
      </c>
      <c r="G42" s="47" t="s">
        <v>363</v>
      </c>
    </row>
    <row r="43" spans="1:7" s="3" customFormat="1">
      <c r="A43" s="55" t="s">
        <v>365</v>
      </c>
      <c r="B43" s="47">
        <v>67.7</v>
      </c>
      <c r="C43" s="47">
        <v>102.19</v>
      </c>
      <c r="D43" s="47">
        <v>204.38</v>
      </c>
      <c r="E43" s="47">
        <v>0</v>
      </c>
      <c r="F43" s="47" t="s">
        <v>179</v>
      </c>
      <c r="G43" s="47" t="s">
        <v>363</v>
      </c>
    </row>
    <row r="44" spans="1:7" s="3" customFormat="1">
      <c r="A44" s="57" t="s">
        <v>535</v>
      </c>
      <c r="B44" s="3">
        <v>1</v>
      </c>
      <c r="C44" s="3">
        <v>1</v>
      </c>
      <c r="D44" s="3">
        <v>1</v>
      </c>
      <c r="E44" s="3">
        <v>0</v>
      </c>
    </row>
    <row r="45" spans="1:7" s="3" customFormat="1">
      <c r="A45" s="55" t="s">
        <v>366</v>
      </c>
      <c r="B45" s="47">
        <v>10.55</v>
      </c>
      <c r="C45" s="47">
        <v>30</v>
      </c>
      <c r="D45" s="47">
        <v>60</v>
      </c>
      <c r="E45" s="47">
        <v>0</v>
      </c>
      <c r="F45" s="47" t="s">
        <v>325</v>
      </c>
      <c r="G45" s="47" t="s">
        <v>363</v>
      </c>
    </row>
    <row r="46" spans="1:7" s="3" customFormat="1">
      <c r="A46" s="55" t="s">
        <v>367</v>
      </c>
      <c r="B46" s="47">
        <v>14.41</v>
      </c>
      <c r="C46" s="47">
        <v>40</v>
      </c>
      <c r="D46" s="47">
        <v>80</v>
      </c>
      <c r="E46" s="47">
        <v>0</v>
      </c>
      <c r="F46" s="47" t="s">
        <v>327</v>
      </c>
      <c r="G46" s="47" t="s">
        <v>363</v>
      </c>
    </row>
    <row r="47" spans="1:7" s="3" customFormat="1">
      <c r="A47" s="55" t="s">
        <v>368</v>
      </c>
      <c r="B47" s="47">
        <v>21.84</v>
      </c>
      <c r="C47" s="47">
        <v>60</v>
      </c>
      <c r="D47" s="47">
        <v>120</v>
      </c>
      <c r="E47" s="47">
        <v>0</v>
      </c>
      <c r="F47" s="47" t="s">
        <v>329</v>
      </c>
      <c r="G47" s="47" t="s">
        <v>363</v>
      </c>
    </row>
    <row r="48" spans="1:7" s="3" customFormat="1">
      <c r="A48" s="55" t="s">
        <v>369</v>
      </c>
      <c r="B48" s="47">
        <v>116.3</v>
      </c>
      <c r="C48" s="47">
        <v>175.42</v>
      </c>
      <c r="D48" s="47">
        <v>350.84</v>
      </c>
      <c r="E48" s="47">
        <v>0</v>
      </c>
      <c r="F48" s="47" t="s">
        <v>9</v>
      </c>
      <c r="G48" s="47" t="s">
        <v>363</v>
      </c>
    </row>
    <row r="49" spans="1:7" s="3" customFormat="1">
      <c r="A49" s="55" t="s">
        <v>370</v>
      </c>
      <c r="B49" s="47">
        <v>125.37</v>
      </c>
      <c r="C49" s="47">
        <v>192.26</v>
      </c>
      <c r="D49" s="47">
        <v>384.52</v>
      </c>
      <c r="E49" s="47">
        <v>0</v>
      </c>
      <c r="F49" s="47" t="s">
        <v>124</v>
      </c>
      <c r="G49" s="47" t="s">
        <v>363</v>
      </c>
    </row>
    <row r="50" spans="1:7" s="3" customFormat="1">
      <c r="A50" s="55" t="s">
        <v>371</v>
      </c>
      <c r="B50" s="47">
        <v>141.37</v>
      </c>
      <c r="C50" s="47">
        <v>213.31</v>
      </c>
      <c r="D50" s="47">
        <v>426.62</v>
      </c>
      <c r="E50" s="47">
        <v>0</v>
      </c>
      <c r="F50" s="47" t="s">
        <v>22</v>
      </c>
      <c r="G50" s="47" t="s">
        <v>363</v>
      </c>
    </row>
    <row r="51" spans="1:7" s="3" customFormat="1">
      <c r="A51" s="55" t="s">
        <v>372</v>
      </c>
      <c r="B51" s="47">
        <v>151.58000000000001</v>
      </c>
      <c r="C51" s="47">
        <v>230.5</v>
      </c>
      <c r="D51" s="47">
        <v>461</v>
      </c>
      <c r="E51" s="47">
        <v>0</v>
      </c>
      <c r="F51" s="47" t="s">
        <v>44</v>
      </c>
      <c r="G51" s="47" t="s">
        <v>363</v>
      </c>
    </row>
    <row r="52" spans="1:7" s="3" customFormat="1">
      <c r="A52" s="55" t="s">
        <v>373</v>
      </c>
      <c r="B52" s="47">
        <v>133.24</v>
      </c>
      <c r="C52" s="47">
        <v>208.57</v>
      </c>
      <c r="D52" s="47">
        <v>417.14</v>
      </c>
      <c r="E52" s="47">
        <v>0</v>
      </c>
      <c r="F52" s="47" t="s">
        <v>37</v>
      </c>
      <c r="G52" s="47" t="s">
        <v>363</v>
      </c>
    </row>
    <row r="53" spans="1:7" s="3" customFormat="1">
      <c r="A53" s="55" t="s">
        <v>374</v>
      </c>
      <c r="B53" s="47">
        <v>129.12</v>
      </c>
      <c r="C53" s="47">
        <v>203.12</v>
      </c>
      <c r="D53" s="47">
        <v>406.24</v>
      </c>
      <c r="E53" s="47">
        <v>0</v>
      </c>
      <c r="F53" s="47" t="s">
        <v>181</v>
      </c>
      <c r="G53" s="47" t="s">
        <v>363</v>
      </c>
    </row>
    <row r="54" spans="1:7" s="3" customFormat="1">
      <c r="A54" s="55" t="s">
        <v>375</v>
      </c>
      <c r="B54" s="47">
        <v>45.79</v>
      </c>
      <c r="C54" s="47">
        <v>73.86</v>
      </c>
      <c r="D54" s="47">
        <v>147.72</v>
      </c>
      <c r="E54" s="47">
        <v>0</v>
      </c>
      <c r="F54" s="47" t="s">
        <v>180</v>
      </c>
      <c r="G54" s="47" t="s">
        <v>376</v>
      </c>
    </row>
    <row r="55" spans="1:7" s="3" customFormat="1">
      <c r="A55" s="55" t="s">
        <v>377</v>
      </c>
      <c r="B55" s="47">
        <v>64.599999999999994</v>
      </c>
      <c r="C55" s="47">
        <v>104.62</v>
      </c>
      <c r="D55" s="47">
        <v>209.24</v>
      </c>
      <c r="E55" s="47">
        <v>0</v>
      </c>
      <c r="F55" s="47" t="s">
        <v>178</v>
      </c>
      <c r="G55" s="47" t="s">
        <v>376</v>
      </c>
    </row>
    <row r="56" spans="1:7" s="3" customFormat="1">
      <c r="A56" s="55" t="s">
        <v>378</v>
      </c>
      <c r="B56" s="47">
        <v>67.7</v>
      </c>
      <c r="C56" s="47">
        <v>102.19</v>
      </c>
      <c r="D56" s="47">
        <v>204.38</v>
      </c>
      <c r="E56" s="47">
        <v>0</v>
      </c>
      <c r="F56" s="47" t="s">
        <v>179</v>
      </c>
      <c r="G56" s="47" t="s">
        <v>376</v>
      </c>
    </row>
    <row r="57" spans="1:7" s="3" customFormat="1">
      <c r="A57" s="55" t="s">
        <v>700</v>
      </c>
      <c r="B57" s="47">
        <v>1</v>
      </c>
      <c r="C57" s="47">
        <v>1</v>
      </c>
      <c r="D57" s="47">
        <v>1</v>
      </c>
      <c r="E57" s="47">
        <v>0</v>
      </c>
      <c r="F57" s="47"/>
      <c r="G57" s="47"/>
    </row>
    <row r="58" spans="1:7" s="3" customFormat="1">
      <c r="A58" s="55" t="s">
        <v>379</v>
      </c>
      <c r="B58" s="47">
        <v>10.55</v>
      </c>
      <c r="C58" s="47">
        <v>30</v>
      </c>
      <c r="D58" s="47">
        <v>60</v>
      </c>
      <c r="E58" s="47">
        <v>0</v>
      </c>
      <c r="F58" s="47" t="s">
        <v>325</v>
      </c>
      <c r="G58" s="47" t="s">
        <v>376</v>
      </c>
    </row>
    <row r="59" spans="1:7" s="3" customFormat="1">
      <c r="A59" s="55" t="s">
        <v>380</v>
      </c>
      <c r="B59" s="47">
        <v>14.41</v>
      </c>
      <c r="C59" s="47">
        <v>40</v>
      </c>
      <c r="D59" s="47">
        <v>80</v>
      </c>
      <c r="E59" s="47">
        <v>0</v>
      </c>
      <c r="F59" s="47" t="s">
        <v>327</v>
      </c>
      <c r="G59" s="47" t="s">
        <v>376</v>
      </c>
    </row>
    <row r="60" spans="1:7" s="3" customFormat="1">
      <c r="A60" s="55" t="s">
        <v>381</v>
      </c>
      <c r="B60" s="47">
        <v>21.84</v>
      </c>
      <c r="C60" s="47">
        <v>60</v>
      </c>
      <c r="D60" s="47">
        <v>120</v>
      </c>
      <c r="E60" s="47">
        <v>0</v>
      </c>
      <c r="F60" s="47" t="s">
        <v>329</v>
      </c>
      <c r="G60" s="47" t="s">
        <v>376</v>
      </c>
    </row>
    <row r="61" spans="1:7" s="3" customFormat="1">
      <c r="A61" s="55" t="s">
        <v>382</v>
      </c>
      <c r="B61" s="47">
        <v>116.3</v>
      </c>
      <c r="C61" s="47">
        <v>175.42</v>
      </c>
      <c r="D61" s="47">
        <v>350.84</v>
      </c>
      <c r="E61" s="47">
        <v>0</v>
      </c>
      <c r="F61" s="47" t="s">
        <v>9</v>
      </c>
      <c r="G61" s="47" t="s">
        <v>376</v>
      </c>
    </row>
    <row r="62" spans="1:7" s="3" customFormat="1">
      <c r="A62" s="55" t="s">
        <v>383</v>
      </c>
      <c r="B62" s="47">
        <v>125.37</v>
      </c>
      <c r="C62" s="47">
        <v>192.26</v>
      </c>
      <c r="D62" s="47">
        <v>384.52</v>
      </c>
      <c r="E62" s="47">
        <v>0</v>
      </c>
      <c r="F62" s="47" t="s">
        <v>124</v>
      </c>
      <c r="G62" s="47" t="s">
        <v>376</v>
      </c>
    </row>
    <row r="63" spans="1:7" s="3" customFormat="1">
      <c r="A63" s="55" t="s">
        <v>384</v>
      </c>
      <c r="B63" s="47">
        <v>141.37</v>
      </c>
      <c r="C63" s="47">
        <v>213.31</v>
      </c>
      <c r="D63" s="47">
        <v>426.62</v>
      </c>
      <c r="E63" s="47">
        <v>0</v>
      </c>
      <c r="F63" s="47" t="s">
        <v>22</v>
      </c>
      <c r="G63" s="47" t="s">
        <v>376</v>
      </c>
    </row>
    <row r="64" spans="1:7" s="3" customFormat="1">
      <c r="A64" s="55" t="s">
        <v>385</v>
      </c>
      <c r="B64" s="47">
        <v>151.58000000000001</v>
      </c>
      <c r="C64" s="47">
        <v>230.5</v>
      </c>
      <c r="D64" s="47">
        <v>461</v>
      </c>
      <c r="E64" s="47">
        <v>0</v>
      </c>
      <c r="F64" s="47" t="s">
        <v>44</v>
      </c>
      <c r="G64" s="47" t="s">
        <v>376</v>
      </c>
    </row>
    <row r="65" spans="1:7" s="3" customFormat="1">
      <c r="A65" s="55" t="s">
        <v>386</v>
      </c>
      <c r="B65" s="47">
        <v>133.24</v>
      </c>
      <c r="C65" s="47">
        <v>208.57</v>
      </c>
      <c r="D65" s="47">
        <v>417.14</v>
      </c>
      <c r="E65" s="47">
        <v>0</v>
      </c>
      <c r="F65" s="47" t="s">
        <v>37</v>
      </c>
      <c r="G65" s="47" t="s">
        <v>376</v>
      </c>
    </row>
    <row r="66" spans="1:7" s="3" customFormat="1">
      <c r="A66" s="55" t="s">
        <v>387</v>
      </c>
      <c r="B66" s="47">
        <v>129.12</v>
      </c>
      <c r="C66" s="47">
        <v>203.12</v>
      </c>
      <c r="D66" s="47">
        <v>406.24</v>
      </c>
      <c r="E66" s="47">
        <v>0</v>
      </c>
      <c r="F66" s="47" t="s">
        <v>181</v>
      </c>
      <c r="G66" s="47" t="s">
        <v>376</v>
      </c>
    </row>
    <row r="67" spans="1:7" s="3" customFormat="1">
      <c r="A67" s="55" t="s">
        <v>388</v>
      </c>
      <c r="B67" s="47">
        <v>45.79</v>
      </c>
      <c r="C67" s="47">
        <v>73.86</v>
      </c>
      <c r="D67" s="47">
        <v>147.72</v>
      </c>
      <c r="E67" s="47">
        <v>0</v>
      </c>
      <c r="F67" s="47" t="s">
        <v>180</v>
      </c>
      <c r="G67" s="47" t="s">
        <v>389</v>
      </c>
    </row>
    <row r="68" spans="1:7" s="3" customFormat="1">
      <c r="A68" s="55" t="s">
        <v>390</v>
      </c>
      <c r="B68" s="47">
        <v>64.599999999999994</v>
      </c>
      <c r="C68" s="47">
        <v>104.62</v>
      </c>
      <c r="D68" s="47">
        <v>209.24</v>
      </c>
      <c r="E68" s="47">
        <v>0</v>
      </c>
      <c r="F68" s="47" t="s">
        <v>178</v>
      </c>
      <c r="G68" s="47" t="s">
        <v>389</v>
      </c>
    </row>
    <row r="69" spans="1:7" s="3" customFormat="1">
      <c r="A69" s="55" t="s">
        <v>391</v>
      </c>
      <c r="B69" s="47">
        <v>67.7</v>
      </c>
      <c r="C69" s="47">
        <v>102.19</v>
      </c>
      <c r="D69" s="47">
        <v>204.38</v>
      </c>
      <c r="E69" s="47">
        <v>0</v>
      </c>
      <c r="F69" s="47" t="s">
        <v>179</v>
      </c>
      <c r="G69" s="47" t="s">
        <v>389</v>
      </c>
    </row>
    <row r="70" spans="1:7" s="3" customFormat="1">
      <c r="A70" s="57" t="s">
        <v>534</v>
      </c>
      <c r="B70" s="3">
        <v>1</v>
      </c>
      <c r="C70" s="3">
        <v>1</v>
      </c>
      <c r="D70" s="3">
        <v>1</v>
      </c>
      <c r="E70" s="3">
        <v>0</v>
      </c>
    </row>
    <row r="71" spans="1:7" s="3" customFormat="1">
      <c r="A71" s="55" t="s">
        <v>392</v>
      </c>
      <c r="B71" s="47">
        <v>10.55</v>
      </c>
      <c r="C71" s="47">
        <v>30</v>
      </c>
      <c r="D71" s="47">
        <v>60</v>
      </c>
      <c r="E71" s="47">
        <v>0</v>
      </c>
      <c r="F71" s="47" t="s">
        <v>325</v>
      </c>
      <c r="G71" s="47" t="s">
        <v>389</v>
      </c>
    </row>
    <row r="72" spans="1:7" s="3" customFormat="1">
      <c r="A72" s="55" t="s">
        <v>393</v>
      </c>
      <c r="B72" s="47">
        <v>14.41</v>
      </c>
      <c r="C72" s="47">
        <v>40</v>
      </c>
      <c r="D72" s="47">
        <v>80</v>
      </c>
      <c r="E72" s="47">
        <v>0</v>
      </c>
      <c r="F72" s="47" t="s">
        <v>327</v>
      </c>
      <c r="G72" s="47" t="s">
        <v>389</v>
      </c>
    </row>
    <row r="73" spans="1:7" s="3" customFormat="1">
      <c r="A73" s="55" t="s">
        <v>394</v>
      </c>
      <c r="B73" s="47">
        <v>21.84</v>
      </c>
      <c r="C73" s="47">
        <v>60</v>
      </c>
      <c r="D73" s="47">
        <v>120</v>
      </c>
      <c r="E73" s="47">
        <v>0</v>
      </c>
      <c r="F73" s="47" t="s">
        <v>329</v>
      </c>
      <c r="G73" s="47" t="s">
        <v>389</v>
      </c>
    </row>
    <row r="74" spans="1:7" s="3" customFormat="1">
      <c r="A74" s="55" t="s">
        <v>395</v>
      </c>
      <c r="B74" s="47">
        <v>116.3</v>
      </c>
      <c r="C74" s="47">
        <v>175.42</v>
      </c>
      <c r="D74" s="47">
        <v>350.84</v>
      </c>
      <c r="E74" s="47">
        <v>0</v>
      </c>
      <c r="F74" s="47" t="s">
        <v>9</v>
      </c>
      <c r="G74" s="47" t="s">
        <v>389</v>
      </c>
    </row>
    <row r="75" spans="1:7" s="3" customFormat="1">
      <c r="A75" s="55" t="s">
        <v>396</v>
      </c>
      <c r="B75" s="47">
        <v>125.37</v>
      </c>
      <c r="C75" s="47">
        <v>192.26</v>
      </c>
      <c r="D75" s="47">
        <v>384.52</v>
      </c>
      <c r="E75" s="47">
        <v>0</v>
      </c>
      <c r="F75" s="47" t="s">
        <v>124</v>
      </c>
      <c r="G75" s="47" t="s">
        <v>389</v>
      </c>
    </row>
    <row r="76" spans="1:7" s="3" customFormat="1">
      <c r="A76" s="55" t="s">
        <v>397</v>
      </c>
      <c r="B76" s="47">
        <v>141.37</v>
      </c>
      <c r="C76" s="47">
        <v>213.31</v>
      </c>
      <c r="D76" s="47">
        <v>426.62</v>
      </c>
      <c r="E76" s="47">
        <v>0</v>
      </c>
      <c r="F76" s="47" t="s">
        <v>22</v>
      </c>
      <c r="G76" s="47" t="s">
        <v>389</v>
      </c>
    </row>
    <row r="77" spans="1:7" s="3" customFormat="1">
      <c r="A77" s="55" t="s">
        <v>398</v>
      </c>
      <c r="B77" s="47">
        <v>151.58000000000001</v>
      </c>
      <c r="C77" s="47">
        <v>230.5</v>
      </c>
      <c r="D77" s="47">
        <v>461</v>
      </c>
      <c r="E77" s="47">
        <v>0</v>
      </c>
      <c r="F77" s="47" t="s">
        <v>44</v>
      </c>
      <c r="G77" s="47" t="s">
        <v>389</v>
      </c>
    </row>
    <row r="78" spans="1:7" s="3" customFormat="1">
      <c r="A78" s="55" t="s">
        <v>399</v>
      </c>
      <c r="B78" s="47">
        <v>133.24</v>
      </c>
      <c r="C78" s="47">
        <v>208.57</v>
      </c>
      <c r="D78" s="47">
        <v>417.14</v>
      </c>
      <c r="E78" s="47">
        <v>0</v>
      </c>
      <c r="F78" s="47" t="s">
        <v>37</v>
      </c>
      <c r="G78" s="47" t="s">
        <v>389</v>
      </c>
    </row>
    <row r="79" spans="1:7" s="3" customFormat="1">
      <c r="A79" s="55" t="s">
        <v>400</v>
      </c>
      <c r="B79" s="47">
        <v>129.12</v>
      </c>
      <c r="C79" s="47">
        <v>203.12</v>
      </c>
      <c r="D79" s="47">
        <v>406.24</v>
      </c>
      <c r="E79" s="47">
        <v>0</v>
      </c>
      <c r="F79" s="47" t="s">
        <v>181</v>
      </c>
      <c r="G79" s="47" t="s">
        <v>389</v>
      </c>
    </row>
    <row r="80" spans="1:7" s="3" customFormat="1">
      <c r="A80" s="55" t="s">
        <v>401</v>
      </c>
      <c r="B80" s="47">
        <v>45.79</v>
      </c>
      <c r="C80" s="47">
        <v>73.86</v>
      </c>
      <c r="D80" s="47">
        <v>147.72</v>
      </c>
      <c r="E80" s="47">
        <v>0</v>
      </c>
      <c r="F80" s="47" t="s">
        <v>180</v>
      </c>
      <c r="G80" s="47" t="s">
        <v>560</v>
      </c>
    </row>
    <row r="81" spans="1:7" s="3" customFormat="1">
      <c r="A81" s="55" t="s">
        <v>402</v>
      </c>
      <c r="B81" s="47">
        <v>64.599999999999994</v>
      </c>
      <c r="C81" s="47">
        <v>104.62</v>
      </c>
      <c r="D81" s="47">
        <v>209.24</v>
      </c>
      <c r="E81" s="47">
        <v>0</v>
      </c>
      <c r="F81" s="47" t="s">
        <v>178</v>
      </c>
      <c r="G81" s="47" t="s">
        <v>560</v>
      </c>
    </row>
    <row r="82" spans="1:7" s="3" customFormat="1">
      <c r="A82" s="55" t="s">
        <v>403</v>
      </c>
      <c r="B82" s="47">
        <v>67.7</v>
      </c>
      <c r="C82" s="47">
        <v>102.19</v>
      </c>
      <c r="D82" s="47">
        <v>204.38</v>
      </c>
      <c r="E82" s="47">
        <v>0</v>
      </c>
      <c r="F82" s="47" t="s">
        <v>179</v>
      </c>
      <c r="G82" s="47" t="s">
        <v>560</v>
      </c>
    </row>
    <row r="83" spans="1:7" s="3" customFormat="1">
      <c r="A83" s="57" t="s">
        <v>536</v>
      </c>
      <c r="B83" s="3">
        <v>1</v>
      </c>
      <c r="C83" s="3">
        <v>1</v>
      </c>
      <c r="D83" s="3">
        <v>1</v>
      </c>
      <c r="E83" s="3">
        <v>0</v>
      </c>
    </row>
    <row r="84" spans="1:7" s="3" customFormat="1">
      <c r="A84" s="55" t="s">
        <v>404</v>
      </c>
      <c r="B84" s="47">
        <v>10.55</v>
      </c>
      <c r="C84" s="47">
        <v>30</v>
      </c>
      <c r="D84" s="47">
        <v>60</v>
      </c>
      <c r="E84" s="47">
        <v>0</v>
      </c>
      <c r="F84" s="47" t="s">
        <v>325</v>
      </c>
      <c r="G84" s="47" t="s">
        <v>560</v>
      </c>
    </row>
    <row r="85" spans="1:7" s="3" customFormat="1">
      <c r="A85" s="55" t="s">
        <v>405</v>
      </c>
      <c r="B85" s="47">
        <v>14.41</v>
      </c>
      <c r="C85" s="47">
        <v>40</v>
      </c>
      <c r="D85" s="47">
        <v>80</v>
      </c>
      <c r="E85" s="47">
        <v>0</v>
      </c>
      <c r="F85" s="47" t="s">
        <v>327</v>
      </c>
      <c r="G85" s="47" t="s">
        <v>560</v>
      </c>
    </row>
    <row r="86" spans="1:7" s="3" customFormat="1">
      <c r="A86" s="55" t="s">
        <v>406</v>
      </c>
      <c r="B86" s="47">
        <v>21.84</v>
      </c>
      <c r="C86" s="47">
        <v>60</v>
      </c>
      <c r="D86" s="47">
        <v>120</v>
      </c>
      <c r="E86" s="47">
        <v>0</v>
      </c>
      <c r="F86" s="47" t="s">
        <v>329</v>
      </c>
      <c r="G86" s="47" t="s">
        <v>560</v>
      </c>
    </row>
    <row r="87" spans="1:7" s="3" customFormat="1">
      <c r="A87" s="55" t="s">
        <v>407</v>
      </c>
      <c r="B87" s="47">
        <v>116.3</v>
      </c>
      <c r="C87" s="47">
        <v>175.42</v>
      </c>
      <c r="D87" s="47">
        <v>350.84</v>
      </c>
      <c r="E87" s="47">
        <v>0</v>
      </c>
      <c r="F87" s="47" t="s">
        <v>9</v>
      </c>
      <c r="G87" s="47" t="s">
        <v>560</v>
      </c>
    </row>
    <row r="88" spans="1:7" s="3" customFormat="1">
      <c r="A88" s="55" t="s">
        <v>408</v>
      </c>
      <c r="B88" s="47">
        <v>125.37</v>
      </c>
      <c r="C88" s="47">
        <v>192.26</v>
      </c>
      <c r="D88" s="47">
        <v>384.52</v>
      </c>
      <c r="E88" s="47">
        <v>0</v>
      </c>
      <c r="F88" s="47" t="s">
        <v>124</v>
      </c>
      <c r="G88" s="47" t="s">
        <v>560</v>
      </c>
    </row>
    <row r="89" spans="1:7" s="3" customFormat="1">
      <c r="A89" s="57" t="s">
        <v>409</v>
      </c>
      <c r="B89" s="3">
        <v>141.37</v>
      </c>
      <c r="C89" s="3">
        <v>213.31</v>
      </c>
      <c r="D89" s="47">
        <v>426.62</v>
      </c>
      <c r="E89" s="3">
        <v>0</v>
      </c>
      <c r="F89" s="3" t="s">
        <v>22</v>
      </c>
      <c r="G89" s="47" t="s">
        <v>560</v>
      </c>
    </row>
    <row r="90" spans="1:7" s="3" customFormat="1">
      <c r="A90" s="57" t="s">
        <v>410</v>
      </c>
      <c r="B90" s="3">
        <v>151.58000000000001</v>
      </c>
      <c r="C90" s="3">
        <v>230.5</v>
      </c>
      <c r="D90" s="47">
        <v>461</v>
      </c>
      <c r="E90" s="3">
        <v>0</v>
      </c>
      <c r="F90" s="3" t="s">
        <v>44</v>
      </c>
      <c r="G90" s="47" t="s">
        <v>560</v>
      </c>
    </row>
    <row r="91" spans="1:7" s="3" customFormat="1">
      <c r="A91" s="55" t="s">
        <v>411</v>
      </c>
      <c r="B91" s="47">
        <v>133.24</v>
      </c>
      <c r="C91" s="47">
        <v>208.57</v>
      </c>
      <c r="D91" s="47">
        <v>417.14</v>
      </c>
      <c r="E91" s="47">
        <v>0</v>
      </c>
      <c r="F91" s="47" t="s">
        <v>37</v>
      </c>
      <c r="G91" s="47" t="s">
        <v>560</v>
      </c>
    </row>
    <row r="92" spans="1:7" s="3" customFormat="1">
      <c r="A92" s="55" t="s">
        <v>412</v>
      </c>
      <c r="B92" s="47">
        <v>129.12</v>
      </c>
      <c r="C92" s="47">
        <v>203.12</v>
      </c>
      <c r="D92" s="47">
        <v>406.24</v>
      </c>
      <c r="E92" s="47">
        <v>0</v>
      </c>
      <c r="F92" s="47" t="s">
        <v>181</v>
      </c>
      <c r="G92" s="47" t="s">
        <v>560</v>
      </c>
    </row>
    <row r="93" spans="1:7" s="50" customFormat="1">
      <c r="A93" s="56" t="s">
        <v>661</v>
      </c>
      <c r="B93" s="50">
        <v>86.82</v>
      </c>
      <c r="C93" s="50">
        <v>135</v>
      </c>
      <c r="D93" s="50">
        <v>270</v>
      </c>
      <c r="E93" s="50">
        <v>0</v>
      </c>
      <c r="F93" s="50" t="s">
        <v>672</v>
      </c>
      <c r="G93" s="50" t="s">
        <v>671</v>
      </c>
    </row>
    <row r="94" spans="1:7" s="3" customFormat="1">
      <c r="A94" s="55" t="s">
        <v>662</v>
      </c>
      <c r="B94" s="47">
        <v>134.11000000000001</v>
      </c>
      <c r="C94" s="47">
        <v>200</v>
      </c>
      <c r="D94" s="47">
        <v>400</v>
      </c>
      <c r="E94" s="47">
        <v>0</v>
      </c>
      <c r="F94" s="47" t="s">
        <v>673</v>
      </c>
      <c r="G94" s="47" t="s">
        <v>671</v>
      </c>
    </row>
    <row r="95" spans="1:7" s="3" customFormat="1">
      <c r="A95" s="55" t="s">
        <v>663</v>
      </c>
      <c r="B95" s="47">
        <v>151.58000000000001</v>
      </c>
      <c r="C95" s="47">
        <v>225</v>
      </c>
      <c r="D95" s="47">
        <v>450</v>
      </c>
      <c r="E95" s="47">
        <v>0</v>
      </c>
      <c r="F95" s="47" t="s">
        <v>66</v>
      </c>
      <c r="G95" s="47" t="s">
        <v>671</v>
      </c>
    </row>
    <row r="96" spans="1:7" s="3" customFormat="1">
      <c r="A96" s="55" t="s">
        <v>664</v>
      </c>
      <c r="B96" s="47">
        <v>1</v>
      </c>
      <c r="C96" s="47">
        <v>1</v>
      </c>
      <c r="D96" s="47">
        <v>1</v>
      </c>
      <c r="E96" s="47">
        <v>0</v>
      </c>
      <c r="F96" s="47"/>
      <c r="G96" s="47"/>
    </row>
    <row r="97" spans="1:7" s="3" customFormat="1">
      <c r="A97" s="55" t="s">
        <v>665</v>
      </c>
      <c r="B97" s="47">
        <v>193.85</v>
      </c>
      <c r="C97" s="47">
        <v>280</v>
      </c>
      <c r="D97" s="47">
        <v>560</v>
      </c>
      <c r="E97" s="47">
        <v>0</v>
      </c>
      <c r="F97" s="47" t="s">
        <v>118</v>
      </c>
      <c r="G97" s="47" t="s">
        <v>671</v>
      </c>
    </row>
    <row r="98" spans="1:7" s="3" customFormat="1">
      <c r="A98" s="55" t="s">
        <v>666</v>
      </c>
      <c r="B98" s="47">
        <v>112.11</v>
      </c>
      <c r="C98" s="47">
        <v>175</v>
      </c>
      <c r="D98" s="47">
        <v>350</v>
      </c>
      <c r="E98" s="47">
        <v>0</v>
      </c>
      <c r="F98" s="47" t="s">
        <v>9</v>
      </c>
      <c r="G98" s="47" t="s">
        <v>671</v>
      </c>
    </row>
    <row r="99" spans="1:7" s="50" customFormat="1">
      <c r="A99" s="56" t="s">
        <v>667</v>
      </c>
      <c r="B99" s="50">
        <v>112.11</v>
      </c>
      <c r="C99" s="50">
        <v>175</v>
      </c>
      <c r="D99" s="50">
        <v>350</v>
      </c>
      <c r="E99" s="50">
        <v>0</v>
      </c>
      <c r="F99" s="50" t="s">
        <v>674</v>
      </c>
      <c r="G99" s="50" t="s">
        <v>671</v>
      </c>
    </row>
    <row r="100" spans="1:7" s="3" customFormat="1">
      <c r="A100" s="55" t="s">
        <v>668</v>
      </c>
      <c r="B100" s="47">
        <v>179.63</v>
      </c>
      <c r="C100" s="47">
        <v>255</v>
      </c>
      <c r="D100" s="47">
        <v>510</v>
      </c>
      <c r="E100" s="47">
        <v>0</v>
      </c>
      <c r="F100" s="47" t="s">
        <v>675</v>
      </c>
      <c r="G100" s="47" t="s">
        <v>671</v>
      </c>
    </row>
    <row r="101" spans="1:7" s="3" customFormat="1">
      <c r="A101" s="55" t="s">
        <v>669</v>
      </c>
      <c r="B101" s="47">
        <v>179.63</v>
      </c>
      <c r="C101" s="47">
        <v>255</v>
      </c>
      <c r="D101" s="47">
        <v>510</v>
      </c>
      <c r="E101" s="47">
        <v>0</v>
      </c>
      <c r="F101" s="47" t="s">
        <v>676</v>
      </c>
      <c r="G101" s="47" t="s">
        <v>671</v>
      </c>
    </row>
    <row r="102" spans="1:7" s="3" customFormat="1">
      <c r="A102" s="55" t="s">
        <v>670</v>
      </c>
      <c r="B102" s="47">
        <v>144.55000000000001</v>
      </c>
      <c r="C102" s="47">
        <v>215</v>
      </c>
      <c r="D102" s="47">
        <v>430</v>
      </c>
      <c r="E102" s="47">
        <v>0</v>
      </c>
      <c r="F102" s="47" t="s">
        <v>677</v>
      </c>
      <c r="G102" s="47" t="s">
        <v>671</v>
      </c>
    </row>
    <row r="103" spans="1:7" s="3" customFormat="1">
      <c r="A103" s="55" t="s">
        <v>413</v>
      </c>
      <c r="B103" s="47">
        <v>45.79</v>
      </c>
      <c r="C103" s="47">
        <v>73.86</v>
      </c>
      <c r="D103" s="47">
        <v>147.72</v>
      </c>
      <c r="E103" s="47">
        <v>0</v>
      </c>
      <c r="F103" s="47" t="s">
        <v>180</v>
      </c>
      <c r="G103" s="47" t="s">
        <v>414</v>
      </c>
    </row>
    <row r="104" spans="1:7" s="3" customFormat="1">
      <c r="A104" s="57" t="s">
        <v>415</v>
      </c>
      <c r="B104" s="3">
        <v>64.599999999999994</v>
      </c>
      <c r="C104" s="3">
        <v>104.62</v>
      </c>
      <c r="D104" s="47">
        <v>209.24</v>
      </c>
      <c r="E104" s="3">
        <v>0</v>
      </c>
      <c r="F104" s="3" t="s">
        <v>178</v>
      </c>
      <c r="G104" s="3" t="s">
        <v>414</v>
      </c>
    </row>
    <row r="105" spans="1:7" s="3" customFormat="1">
      <c r="A105" s="57" t="s">
        <v>416</v>
      </c>
      <c r="B105" s="3">
        <v>67.7</v>
      </c>
      <c r="C105" s="3">
        <v>102.19</v>
      </c>
      <c r="D105" s="47">
        <v>204.38</v>
      </c>
      <c r="E105" s="3">
        <v>0</v>
      </c>
      <c r="F105" s="3" t="s">
        <v>179</v>
      </c>
      <c r="G105" s="3" t="s">
        <v>414</v>
      </c>
    </row>
    <row r="106" spans="1:7" s="3" customFormat="1">
      <c r="A106" s="57" t="s">
        <v>537</v>
      </c>
      <c r="B106" s="3">
        <v>1</v>
      </c>
      <c r="C106" s="3">
        <v>1</v>
      </c>
      <c r="D106" s="3">
        <v>1</v>
      </c>
      <c r="E106" s="3">
        <v>0</v>
      </c>
    </row>
    <row r="107" spans="1:7" s="3" customFormat="1">
      <c r="A107" s="57" t="s">
        <v>417</v>
      </c>
      <c r="B107" s="3">
        <v>10.55</v>
      </c>
      <c r="C107" s="3">
        <v>30</v>
      </c>
      <c r="D107" s="47">
        <v>60</v>
      </c>
      <c r="E107" s="3">
        <v>0</v>
      </c>
      <c r="F107" s="3" t="s">
        <v>325</v>
      </c>
      <c r="G107" s="3" t="s">
        <v>414</v>
      </c>
    </row>
    <row r="108" spans="1:7" s="3" customFormat="1">
      <c r="A108" s="55" t="s">
        <v>418</v>
      </c>
      <c r="B108" s="47">
        <v>14.41</v>
      </c>
      <c r="C108" s="47">
        <v>40</v>
      </c>
      <c r="D108" s="47">
        <v>80</v>
      </c>
      <c r="E108" s="47">
        <v>0</v>
      </c>
      <c r="F108" s="47" t="s">
        <v>327</v>
      </c>
      <c r="G108" s="47" t="s">
        <v>414</v>
      </c>
    </row>
    <row r="109" spans="1:7" s="3" customFormat="1">
      <c r="A109" s="57" t="s">
        <v>419</v>
      </c>
      <c r="B109" s="3">
        <v>21.84</v>
      </c>
      <c r="C109" s="3">
        <v>60</v>
      </c>
      <c r="D109" s="47">
        <v>120</v>
      </c>
      <c r="E109" s="3">
        <v>0</v>
      </c>
      <c r="F109" s="3" t="s">
        <v>329</v>
      </c>
      <c r="G109" s="3" t="s">
        <v>414</v>
      </c>
    </row>
    <row r="110" spans="1:7" s="3" customFormat="1">
      <c r="A110" s="55" t="s">
        <v>420</v>
      </c>
      <c r="B110" s="47">
        <v>116.3</v>
      </c>
      <c r="C110" s="47">
        <v>175.42</v>
      </c>
      <c r="D110" s="47">
        <v>350.84</v>
      </c>
      <c r="E110" s="47">
        <v>0</v>
      </c>
      <c r="F110" s="47" t="s">
        <v>9</v>
      </c>
      <c r="G110" s="47" t="s">
        <v>414</v>
      </c>
    </row>
    <row r="111" spans="1:7" s="3" customFormat="1">
      <c r="A111" s="57" t="s">
        <v>421</v>
      </c>
      <c r="B111" s="3">
        <v>125.37</v>
      </c>
      <c r="C111" s="3">
        <v>192.26</v>
      </c>
      <c r="D111" s="47">
        <v>384.52</v>
      </c>
      <c r="E111" s="3">
        <v>0</v>
      </c>
      <c r="F111" s="3" t="s">
        <v>124</v>
      </c>
      <c r="G111" s="3" t="s">
        <v>414</v>
      </c>
    </row>
    <row r="112" spans="1:7" s="3" customFormat="1">
      <c r="A112" s="55" t="s">
        <v>422</v>
      </c>
      <c r="B112" s="47">
        <v>141.37</v>
      </c>
      <c r="C112" s="47">
        <v>213.31</v>
      </c>
      <c r="D112" s="47">
        <v>426.62</v>
      </c>
      <c r="E112" s="47">
        <v>0</v>
      </c>
      <c r="F112" s="47" t="s">
        <v>22</v>
      </c>
      <c r="G112" s="47" t="s">
        <v>414</v>
      </c>
    </row>
    <row r="113" spans="1:7" s="3" customFormat="1">
      <c r="A113" s="57" t="s">
        <v>423</v>
      </c>
      <c r="B113" s="3">
        <v>151.58000000000001</v>
      </c>
      <c r="C113" s="3">
        <v>230.5</v>
      </c>
      <c r="D113" s="47">
        <v>461</v>
      </c>
      <c r="E113" s="3">
        <v>0</v>
      </c>
      <c r="F113" s="3" t="s">
        <v>44</v>
      </c>
      <c r="G113" s="3" t="s">
        <v>414</v>
      </c>
    </row>
    <row r="114" spans="1:7" s="3" customFormat="1">
      <c r="A114" s="55" t="s">
        <v>424</v>
      </c>
      <c r="B114" s="47">
        <v>133.24</v>
      </c>
      <c r="C114" s="47">
        <v>208.57</v>
      </c>
      <c r="D114" s="47">
        <v>417.14</v>
      </c>
      <c r="E114" s="47">
        <v>0</v>
      </c>
      <c r="F114" s="47" t="s">
        <v>37</v>
      </c>
      <c r="G114" s="47" t="s">
        <v>414</v>
      </c>
    </row>
    <row r="115" spans="1:7" s="3" customFormat="1">
      <c r="A115" s="55" t="s">
        <v>425</v>
      </c>
      <c r="B115" s="47">
        <v>129.12</v>
      </c>
      <c r="C115" s="47">
        <v>203.12</v>
      </c>
      <c r="D115" s="47">
        <v>406.24</v>
      </c>
      <c r="E115" s="47">
        <v>0</v>
      </c>
      <c r="F115" s="47" t="s">
        <v>181</v>
      </c>
      <c r="G115" s="47" t="s">
        <v>414</v>
      </c>
    </row>
    <row r="116" spans="1:7" s="3" customFormat="1">
      <c r="A116" s="55" t="s">
        <v>439</v>
      </c>
      <c r="B116" s="47">
        <v>49.6</v>
      </c>
      <c r="C116" s="47">
        <v>80</v>
      </c>
      <c r="D116" s="47">
        <v>160</v>
      </c>
      <c r="E116" s="47">
        <v>0</v>
      </c>
      <c r="F116" s="47" t="s">
        <v>180</v>
      </c>
      <c r="G116" s="47" t="s">
        <v>553</v>
      </c>
    </row>
    <row r="117" spans="1:7" s="3" customFormat="1">
      <c r="A117" s="55" t="s">
        <v>440</v>
      </c>
      <c r="B117" s="47">
        <v>67.930000000000007</v>
      </c>
      <c r="C117" s="47">
        <v>110</v>
      </c>
      <c r="D117" s="47">
        <v>220</v>
      </c>
      <c r="E117" s="47">
        <v>0</v>
      </c>
      <c r="F117" s="47" t="s">
        <v>178</v>
      </c>
      <c r="G117" s="47" t="s">
        <v>553</v>
      </c>
    </row>
    <row r="118" spans="1:7" s="3" customFormat="1">
      <c r="A118" s="55" t="s">
        <v>441</v>
      </c>
      <c r="B118" s="47">
        <v>72.88</v>
      </c>
      <c r="C118" s="47">
        <v>110</v>
      </c>
      <c r="D118" s="47">
        <v>220</v>
      </c>
      <c r="E118" s="47">
        <v>0</v>
      </c>
      <c r="F118" s="47" t="s">
        <v>179</v>
      </c>
      <c r="G118" s="47" t="s">
        <v>553</v>
      </c>
    </row>
    <row r="119" spans="1:7" s="3" customFormat="1">
      <c r="A119" s="57" t="s">
        <v>538</v>
      </c>
      <c r="B119" s="3">
        <v>1</v>
      </c>
      <c r="C119" s="3">
        <v>1</v>
      </c>
      <c r="D119" s="3">
        <v>1</v>
      </c>
      <c r="E119" s="3">
        <v>0</v>
      </c>
    </row>
    <row r="120" spans="1:7" s="3" customFormat="1">
      <c r="A120" s="55" t="s">
        <v>442</v>
      </c>
      <c r="B120" s="47">
        <v>10.55</v>
      </c>
      <c r="C120" s="47">
        <v>30</v>
      </c>
      <c r="D120" s="47">
        <v>60</v>
      </c>
      <c r="E120" s="47">
        <v>0</v>
      </c>
      <c r="F120" s="47" t="s">
        <v>325</v>
      </c>
      <c r="G120" s="47" t="s">
        <v>553</v>
      </c>
    </row>
    <row r="121" spans="1:7" s="3" customFormat="1">
      <c r="A121" s="55" t="s">
        <v>443</v>
      </c>
      <c r="B121" s="47">
        <v>14.41</v>
      </c>
      <c r="C121" s="47">
        <v>40</v>
      </c>
      <c r="D121" s="47">
        <v>80</v>
      </c>
      <c r="E121" s="47">
        <v>0</v>
      </c>
      <c r="F121" s="47" t="s">
        <v>327</v>
      </c>
      <c r="G121" s="47" t="s">
        <v>553</v>
      </c>
    </row>
    <row r="122" spans="1:7" s="3" customFormat="1">
      <c r="A122" s="55" t="s">
        <v>444</v>
      </c>
      <c r="B122" s="47">
        <v>21.84</v>
      </c>
      <c r="C122" s="47">
        <v>60</v>
      </c>
      <c r="D122" s="47">
        <v>120</v>
      </c>
      <c r="E122" s="47">
        <v>0</v>
      </c>
      <c r="F122" s="47" t="s">
        <v>329</v>
      </c>
      <c r="G122" s="47" t="s">
        <v>553</v>
      </c>
    </row>
    <row r="123" spans="1:7" s="3" customFormat="1">
      <c r="A123" s="55" t="s">
        <v>445</v>
      </c>
      <c r="B123" s="47">
        <v>125.97</v>
      </c>
      <c r="C123" s="47">
        <v>190</v>
      </c>
      <c r="D123" s="47">
        <v>380</v>
      </c>
      <c r="E123" s="47">
        <v>0</v>
      </c>
      <c r="F123" s="47" t="s">
        <v>9</v>
      </c>
      <c r="G123" s="47" t="s">
        <v>553</v>
      </c>
    </row>
    <row r="124" spans="1:7" s="3" customFormat="1">
      <c r="A124" s="55" t="s">
        <v>446</v>
      </c>
      <c r="B124" s="47">
        <v>123.9</v>
      </c>
      <c r="C124" s="47">
        <v>190</v>
      </c>
      <c r="D124" s="47">
        <v>380</v>
      </c>
      <c r="E124" s="47">
        <v>0</v>
      </c>
      <c r="F124" s="47" t="s">
        <v>124</v>
      </c>
      <c r="G124" s="47" t="s">
        <v>553</v>
      </c>
    </row>
    <row r="125" spans="1:7" s="3" customFormat="1">
      <c r="A125" s="55" t="s">
        <v>447</v>
      </c>
      <c r="B125" s="47">
        <v>152.43</v>
      </c>
      <c r="C125" s="47">
        <v>230</v>
      </c>
      <c r="D125" s="47">
        <v>460</v>
      </c>
      <c r="E125" s="47">
        <v>0</v>
      </c>
      <c r="F125" s="47" t="s">
        <v>22</v>
      </c>
      <c r="G125" s="47" t="s">
        <v>553</v>
      </c>
    </row>
    <row r="126" spans="1:7" s="3" customFormat="1">
      <c r="A126" s="55" t="s">
        <v>448</v>
      </c>
      <c r="B126" s="47">
        <v>151.25</v>
      </c>
      <c r="C126" s="47">
        <v>230</v>
      </c>
      <c r="D126" s="47">
        <v>460</v>
      </c>
      <c r="E126" s="47">
        <v>0</v>
      </c>
      <c r="F126" s="47" t="s">
        <v>44</v>
      </c>
      <c r="G126" s="47" t="s">
        <v>553</v>
      </c>
    </row>
    <row r="127" spans="1:7" s="3" customFormat="1">
      <c r="A127" s="55" t="s">
        <v>449</v>
      </c>
      <c r="B127" s="47">
        <v>134.16</v>
      </c>
      <c r="C127" s="47">
        <v>210</v>
      </c>
      <c r="D127" s="47">
        <v>420</v>
      </c>
      <c r="E127" s="47">
        <v>0</v>
      </c>
      <c r="F127" s="47" t="s">
        <v>37</v>
      </c>
      <c r="G127" s="47" t="s">
        <v>553</v>
      </c>
    </row>
    <row r="128" spans="1:7" s="3" customFormat="1">
      <c r="A128" s="55" t="s">
        <v>450</v>
      </c>
      <c r="B128" s="47">
        <v>139.85</v>
      </c>
      <c r="C128" s="47">
        <v>220</v>
      </c>
      <c r="D128" s="47">
        <v>440</v>
      </c>
      <c r="E128" s="47">
        <v>0</v>
      </c>
      <c r="F128" s="47" t="s">
        <v>181</v>
      </c>
      <c r="G128" s="47" t="s">
        <v>553</v>
      </c>
    </row>
    <row r="129" spans="1:7" s="3" customFormat="1">
      <c r="A129" s="57" t="s">
        <v>717</v>
      </c>
      <c r="B129" s="47">
        <v>96.01</v>
      </c>
      <c r="C129" s="47">
        <v>142.05000000000001</v>
      </c>
      <c r="D129" s="47">
        <v>284.10000000000002</v>
      </c>
      <c r="E129" s="47">
        <v>0</v>
      </c>
      <c r="F129" s="47" t="s">
        <v>46</v>
      </c>
      <c r="G129" s="52" t="s">
        <v>724</v>
      </c>
    </row>
    <row r="130" spans="1:7" s="3" customFormat="1">
      <c r="A130" s="57" t="s">
        <v>718</v>
      </c>
      <c r="B130" s="47">
        <v>110.42</v>
      </c>
      <c r="C130" s="47">
        <v>168.12</v>
      </c>
      <c r="D130" s="47">
        <v>336.24</v>
      </c>
      <c r="E130" s="47">
        <v>1</v>
      </c>
      <c r="F130" s="47" t="s">
        <v>66</v>
      </c>
      <c r="G130" s="52" t="s">
        <v>724</v>
      </c>
    </row>
    <row r="131" spans="1:7" s="3" customFormat="1">
      <c r="A131" s="57" t="s">
        <v>719</v>
      </c>
      <c r="B131" s="47">
        <v>10.55</v>
      </c>
      <c r="C131" s="47">
        <v>30</v>
      </c>
      <c r="D131" s="47">
        <v>60</v>
      </c>
      <c r="E131" s="47">
        <v>2</v>
      </c>
      <c r="F131" s="47" t="s">
        <v>325</v>
      </c>
      <c r="G131" s="52" t="s">
        <v>724</v>
      </c>
    </row>
    <row r="132" spans="1:7" s="3" customFormat="1">
      <c r="A132" s="57" t="s">
        <v>720</v>
      </c>
      <c r="B132" s="47">
        <v>14.41</v>
      </c>
      <c r="C132" s="47">
        <v>40</v>
      </c>
      <c r="D132" s="47">
        <v>80</v>
      </c>
      <c r="E132" s="47">
        <v>3</v>
      </c>
      <c r="F132" s="47" t="s">
        <v>327</v>
      </c>
      <c r="G132" s="52" t="s">
        <v>724</v>
      </c>
    </row>
    <row r="133" spans="1:7" s="3" customFormat="1">
      <c r="A133" s="57" t="s">
        <v>721</v>
      </c>
      <c r="B133" s="47">
        <v>21.84</v>
      </c>
      <c r="C133" s="47">
        <v>60</v>
      </c>
      <c r="D133" s="47">
        <v>120</v>
      </c>
      <c r="E133" s="47">
        <v>4</v>
      </c>
      <c r="F133" s="47" t="s">
        <v>329</v>
      </c>
      <c r="G133" s="52" t="s">
        <v>724</v>
      </c>
    </row>
    <row r="134" spans="1:7" s="3" customFormat="1">
      <c r="A134" s="55" t="s">
        <v>722</v>
      </c>
      <c r="B134" s="47">
        <v>99.04</v>
      </c>
      <c r="C134" s="47">
        <v>155.51</v>
      </c>
      <c r="D134" s="47">
        <v>311.02</v>
      </c>
      <c r="E134" s="47">
        <v>5</v>
      </c>
      <c r="F134" s="47" t="s">
        <v>9</v>
      </c>
      <c r="G134" s="52" t="s">
        <v>724</v>
      </c>
    </row>
    <row r="135" spans="1:7" s="3" customFormat="1">
      <c r="A135" s="55" t="s">
        <v>723</v>
      </c>
      <c r="B135" s="47">
        <v>137.29</v>
      </c>
      <c r="C135" s="47">
        <v>213.61</v>
      </c>
      <c r="D135" s="47">
        <v>427.22</v>
      </c>
      <c r="E135" s="47">
        <v>6</v>
      </c>
      <c r="F135" s="47" t="s">
        <v>44</v>
      </c>
      <c r="G135" s="52" t="s">
        <v>724</v>
      </c>
    </row>
    <row r="136" spans="1:7" s="3" customFormat="1">
      <c r="A136" s="57" t="s">
        <v>725</v>
      </c>
      <c r="B136" s="47">
        <v>96.01</v>
      </c>
      <c r="C136" s="47">
        <v>142.05000000000001</v>
      </c>
      <c r="D136" s="47">
        <v>284.10000000000002</v>
      </c>
      <c r="E136" s="47">
        <v>7</v>
      </c>
      <c r="F136" s="47" t="s">
        <v>46</v>
      </c>
      <c r="G136" t="s">
        <v>732</v>
      </c>
    </row>
    <row r="137" spans="1:7" s="3" customFormat="1">
      <c r="A137" s="57" t="s">
        <v>726</v>
      </c>
      <c r="B137" s="47">
        <v>110.42</v>
      </c>
      <c r="C137" s="47">
        <v>168.12</v>
      </c>
      <c r="D137" s="47">
        <v>336.24</v>
      </c>
      <c r="E137" s="47">
        <v>8</v>
      </c>
      <c r="F137" s="47" t="s">
        <v>66</v>
      </c>
      <c r="G137" t="s">
        <v>732</v>
      </c>
    </row>
    <row r="138" spans="1:7" s="3" customFormat="1">
      <c r="A138" s="57" t="s">
        <v>727</v>
      </c>
      <c r="B138" s="47">
        <v>10.55</v>
      </c>
      <c r="C138" s="47">
        <v>30</v>
      </c>
      <c r="D138" s="47">
        <v>60</v>
      </c>
      <c r="E138" s="47">
        <v>9</v>
      </c>
      <c r="F138" s="47" t="s">
        <v>325</v>
      </c>
      <c r="G138" t="s">
        <v>732</v>
      </c>
    </row>
    <row r="139" spans="1:7" s="3" customFormat="1">
      <c r="A139" s="57" t="s">
        <v>728</v>
      </c>
      <c r="B139" s="47">
        <v>14.41</v>
      </c>
      <c r="C139" s="47">
        <v>40</v>
      </c>
      <c r="D139" s="47">
        <v>80</v>
      </c>
      <c r="E139" s="47">
        <v>10</v>
      </c>
      <c r="F139" s="47" t="s">
        <v>327</v>
      </c>
      <c r="G139" t="s">
        <v>732</v>
      </c>
    </row>
    <row r="140" spans="1:7" s="3" customFormat="1">
      <c r="A140" s="57" t="s">
        <v>729</v>
      </c>
      <c r="B140" s="47">
        <v>21.84</v>
      </c>
      <c r="C140" s="47">
        <v>60</v>
      </c>
      <c r="D140" s="47">
        <v>120</v>
      </c>
      <c r="E140" s="47">
        <v>11</v>
      </c>
      <c r="F140" s="47" t="s">
        <v>329</v>
      </c>
      <c r="G140" t="s">
        <v>732</v>
      </c>
    </row>
    <row r="141" spans="1:7" s="3" customFormat="1">
      <c r="A141" s="55" t="s">
        <v>730</v>
      </c>
      <c r="B141" s="47">
        <v>99.04</v>
      </c>
      <c r="C141" s="47">
        <v>155.51</v>
      </c>
      <c r="D141" s="47">
        <v>311.02</v>
      </c>
      <c r="E141" s="47">
        <v>12</v>
      </c>
      <c r="F141" s="47" t="s">
        <v>9</v>
      </c>
      <c r="G141" t="s">
        <v>732</v>
      </c>
    </row>
    <row r="142" spans="1:7" s="3" customFormat="1">
      <c r="A142" s="55" t="s">
        <v>731</v>
      </c>
      <c r="B142" s="47">
        <v>137.29</v>
      </c>
      <c r="C142" s="47">
        <v>213.61</v>
      </c>
      <c r="D142" s="47">
        <v>427.22</v>
      </c>
      <c r="E142" s="47">
        <v>13</v>
      </c>
      <c r="F142" s="47" t="s">
        <v>44</v>
      </c>
      <c r="G142" t="s">
        <v>732</v>
      </c>
    </row>
    <row r="143" spans="1:7" s="3" customFormat="1">
      <c r="A143" s="57" t="s">
        <v>733</v>
      </c>
      <c r="B143" s="47">
        <v>96.01</v>
      </c>
      <c r="C143" s="47">
        <v>142.05000000000001</v>
      </c>
      <c r="D143" s="47">
        <v>284.10000000000002</v>
      </c>
      <c r="E143" s="47">
        <v>14</v>
      </c>
      <c r="F143" s="47" t="s">
        <v>46</v>
      </c>
      <c r="G143" t="s">
        <v>740</v>
      </c>
    </row>
    <row r="144" spans="1:7" s="3" customFormat="1">
      <c r="A144" s="57" t="s">
        <v>734</v>
      </c>
      <c r="B144" s="47">
        <v>110.42</v>
      </c>
      <c r="C144" s="47">
        <v>168.12</v>
      </c>
      <c r="D144" s="47">
        <v>336.24</v>
      </c>
      <c r="E144" s="47">
        <v>15</v>
      </c>
      <c r="F144" s="47" t="s">
        <v>66</v>
      </c>
      <c r="G144" t="s">
        <v>740</v>
      </c>
    </row>
    <row r="145" spans="1:7" s="3" customFormat="1">
      <c r="A145" s="57" t="s">
        <v>735</v>
      </c>
      <c r="B145" s="47">
        <v>10.55</v>
      </c>
      <c r="C145" s="47">
        <v>30</v>
      </c>
      <c r="D145" s="47">
        <v>60</v>
      </c>
      <c r="E145" s="47">
        <v>16</v>
      </c>
      <c r="F145" s="47" t="s">
        <v>325</v>
      </c>
      <c r="G145" t="s">
        <v>740</v>
      </c>
    </row>
    <row r="146" spans="1:7" s="3" customFormat="1">
      <c r="A146" s="57" t="s">
        <v>736</v>
      </c>
      <c r="B146" s="47">
        <v>14.41</v>
      </c>
      <c r="C146" s="47">
        <v>40</v>
      </c>
      <c r="D146" s="47">
        <v>80</v>
      </c>
      <c r="E146" s="47">
        <v>17</v>
      </c>
      <c r="F146" s="47" t="s">
        <v>327</v>
      </c>
      <c r="G146" t="s">
        <v>740</v>
      </c>
    </row>
    <row r="147" spans="1:7" s="3" customFormat="1">
      <c r="A147" s="57" t="s">
        <v>737</v>
      </c>
      <c r="B147" s="47">
        <v>21.84</v>
      </c>
      <c r="C147" s="47">
        <v>60</v>
      </c>
      <c r="D147" s="47">
        <v>120</v>
      </c>
      <c r="E147" s="47">
        <v>18</v>
      </c>
      <c r="F147" s="47" t="s">
        <v>329</v>
      </c>
      <c r="G147" t="s">
        <v>740</v>
      </c>
    </row>
    <row r="148" spans="1:7" s="3" customFormat="1">
      <c r="A148" s="55" t="s">
        <v>738</v>
      </c>
      <c r="B148" s="47">
        <v>99.04</v>
      </c>
      <c r="C148" s="47">
        <v>155.51</v>
      </c>
      <c r="D148" s="47">
        <v>311.02</v>
      </c>
      <c r="E148" s="47">
        <v>19</v>
      </c>
      <c r="F148" s="47" t="s">
        <v>9</v>
      </c>
      <c r="G148" t="s">
        <v>740</v>
      </c>
    </row>
    <row r="149" spans="1:7" s="3" customFormat="1">
      <c r="A149" s="55" t="s">
        <v>739</v>
      </c>
      <c r="B149" s="47">
        <v>137.29</v>
      </c>
      <c r="C149" s="47">
        <v>213.61</v>
      </c>
      <c r="D149" s="47">
        <v>427.22</v>
      </c>
      <c r="E149" s="47">
        <v>20</v>
      </c>
      <c r="F149" s="47" t="s">
        <v>44</v>
      </c>
      <c r="G149" t="s">
        <v>740</v>
      </c>
    </row>
    <row r="150" spans="1:7" s="3" customFormat="1">
      <c r="A150" s="57" t="s">
        <v>741</v>
      </c>
      <c r="B150" s="47">
        <v>96.01</v>
      </c>
      <c r="C150" s="47">
        <v>142.05000000000001</v>
      </c>
      <c r="D150" s="47">
        <v>284.10000000000002</v>
      </c>
      <c r="E150" s="47">
        <v>21</v>
      </c>
      <c r="F150" s="47" t="s">
        <v>46</v>
      </c>
      <c r="G150" t="s">
        <v>748</v>
      </c>
    </row>
    <row r="151" spans="1:7" s="3" customFormat="1">
      <c r="A151" s="57" t="s">
        <v>742</v>
      </c>
      <c r="B151" s="47">
        <v>110.42</v>
      </c>
      <c r="C151" s="47">
        <v>168.12</v>
      </c>
      <c r="D151" s="47">
        <v>336.24</v>
      </c>
      <c r="E151" s="47">
        <v>22</v>
      </c>
      <c r="F151" s="47" t="s">
        <v>66</v>
      </c>
      <c r="G151" t="s">
        <v>748</v>
      </c>
    </row>
    <row r="152" spans="1:7" s="3" customFormat="1">
      <c r="A152" s="57" t="s">
        <v>743</v>
      </c>
      <c r="B152" s="47">
        <v>10.55</v>
      </c>
      <c r="C152" s="47">
        <v>30</v>
      </c>
      <c r="D152" s="47">
        <v>60</v>
      </c>
      <c r="E152" s="47">
        <v>23</v>
      </c>
      <c r="F152" s="47" t="s">
        <v>325</v>
      </c>
      <c r="G152" t="s">
        <v>748</v>
      </c>
    </row>
    <row r="153" spans="1:7" s="3" customFormat="1">
      <c r="A153" s="57" t="s">
        <v>744</v>
      </c>
      <c r="B153" s="47">
        <v>14.41</v>
      </c>
      <c r="C153" s="47">
        <v>40</v>
      </c>
      <c r="D153" s="47">
        <v>80</v>
      </c>
      <c r="E153" s="47">
        <v>24</v>
      </c>
      <c r="F153" s="47" t="s">
        <v>327</v>
      </c>
      <c r="G153" t="s">
        <v>748</v>
      </c>
    </row>
    <row r="154" spans="1:7" s="3" customFormat="1">
      <c r="A154" s="57" t="s">
        <v>745</v>
      </c>
      <c r="B154" s="47">
        <v>21.84</v>
      </c>
      <c r="C154" s="47">
        <v>60</v>
      </c>
      <c r="D154" s="47">
        <v>120</v>
      </c>
      <c r="E154" s="47">
        <v>25</v>
      </c>
      <c r="F154" s="47" t="s">
        <v>329</v>
      </c>
      <c r="G154" t="s">
        <v>748</v>
      </c>
    </row>
    <row r="155" spans="1:7" s="3" customFormat="1">
      <c r="A155" s="55" t="s">
        <v>746</v>
      </c>
      <c r="B155" s="47">
        <v>99.04</v>
      </c>
      <c r="C155" s="47">
        <v>155.51</v>
      </c>
      <c r="D155" s="47">
        <v>311.02</v>
      </c>
      <c r="E155" s="47">
        <v>26</v>
      </c>
      <c r="F155" s="47" t="s">
        <v>9</v>
      </c>
      <c r="G155" t="s">
        <v>748</v>
      </c>
    </row>
    <row r="156" spans="1:7" s="3" customFormat="1">
      <c r="A156" s="55" t="s">
        <v>747</v>
      </c>
      <c r="B156" s="47">
        <v>137.29</v>
      </c>
      <c r="C156" s="47">
        <v>213.61</v>
      </c>
      <c r="D156" s="47">
        <v>427.22</v>
      </c>
      <c r="E156" s="47">
        <v>27</v>
      </c>
      <c r="F156" s="47" t="s">
        <v>44</v>
      </c>
      <c r="G156" t="s">
        <v>748</v>
      </c>
    </row>
    <row r="157" spans="1:7" s="3" customFormat="1">
      <c r="A157" s="57" t="s">
        <v>749</v>
      </c>
      <c r="B157" s="47">
        <v>96.01</v>
      </c>
      <c r="C157" s="47">
        <v>142.05000000000001</v>
      </c>
      <c r="D157" s="47">
        <v>284.10000000000002</v>
      </c>
      <c r="E157" s="47">
        <v>28</v>
      </c>
      <c r="F157" s="47" t="s">
        <v>46</v>
      </c>
      <c r="G157" t="s">
        <v>756</v>
      </c>
    </row>
    <row r="158" spans="1:7" s="3" customFormat="1">
      <c r="A158" s="57" t="s">
        <v>750</v>
      </c>
      <c r="B158" s="47">
        <v>110.42</v>
      </c>
      <c r="C158" s="47">
        <v>168.12</v>
      </c>
      <c r="D158" s="47">
        <v>336.24</v>
      </c>
      <c r="E158" s="47">
        <v>29</v>
      </c>
      <c r="F158" s="47" t="s">
        <v>66</v>
      </c>
      <c r="G158" t="s">
        <v>756</v>
      </c>
    </row>
    <row r="159" spans="1:7" s="3" customFormat="1">
      <c r="A159" s="57" t="s">
        <v>751</v>
      </c>
      <c r="B159" s="47">
        <v>10.55</v>
      </c>
      <c r="C159" s="47">
        <v>30</v>
      </c>
      <c r="D159" s="47">
        <v>60</v>
      </c>
      <c r="E159" s="47">
        <v>30</v>
      </c>
      <c r="F159" s="47" t="s">
        <v>325</v>
      </c>
      <c r="G159" t="s">
        <v>756</v>
      </c>
    </row>
    <row r="160" spans="1:7" s="3" customFormat="1">
      <c r="A160" s="57" t="s">
        <v>752</v>
      </c>
      <c r="B160" s="47">
        <v>14.41</v>
      </c>
      <c r="C160" s="47">
        <v>40</v>
      </c>
      <c r="D160" s="47">
        <v>80</v>
      </c>
      <c r="E160" s="47">
        <v>31</v>
      </c>
      <c r="F160" s="47" t="s">
        <v>327</v>
      </c>
      <c r="G160" t="s">
        <v>756</v>
      </c>
    </row>
    <row r="161" spans="1:7" s="3" customFormat="1">
      <c r="A161" s="57" t="s">
        <v>753</v>
      </c>
      <c r="B161" s="47">
        <v>21.84</v>
      </c>
      <c r="C161" s="47">
        <v>60</v>
      </c>
      <c r="D161" s="47">
        <v>120</v>
      </c>
      <c r="E161" s="47">
        <v>32</v>
      </c>
      <c r="F161" s="47" t="s">
        <v>329</v>
      </c>
      <c r="G161" t="s">
        <v>756</v>
      </c>
    </row>
    <row r="162" spans="1:7" s="3" customFormat="1">
      <c r="A162" s="55" t="s">
        <v>754</v>
      </c>
      <c r="B162" s="47">
        <v>99.04</v>
      </c>
      <c r="C162" s="47">
        <v>155.51</v>
      </c>
      <c r="D162" s="47">
        <v>311.02</v>
      </c>
      <c r="E162" s="47">
        <v>33</v>
      </c>
      <c r="F162" s="47" t="s">
        <v>9</v>
      </c>
      <c r="G162" t="s">
        <v>756</v>
      </c>
    </row>
    <row r="163" spans="1:7" s="3" customFormat="1">
      <c r="A163" s="55" t="s">
        <v>755</v>
      </c>
      <c r="B163" s="47">
        <v>137.29</v>
      </c>
      <c r="C163" s="47">
        <v>213.61</v>
      </c>
      <c r="D163" s="47">
        <v>427.22</v>
      </c>
      <c r="E163" s="47">
        <v>34</v>
      </c>
      <c r="F163" s="47" t="s">
        <v>44</v>
      </c>
      <c r="G163" t="s">
        <v>756</v>
      </c>
    </row>
    <row r="164" spans="1:7" s="3" customFormat="1">
      <c r="A164" s="57" t="s">
        <v>757</v>
      </c>
      <c r="B164" s="47">
        <v>96.01</v>
      </c>
      <c r="C164" s="47">
        <v>142.05000000000001</v>
      </c>
      <c r="D164" s="47">
        <v>284.10000000000002</v>
      </c>
      <c r="E164" s="47">
        <v>35</v>
      </c>
      <c r="F164" s="47" t="s">
        <v>46</v>
      </c>
      <c r="G164" t="s">
        <v>764</v>
      </c>
    </row>
    <row r="165" spans="1:7" s="3" customFormat="1">
      <c r="A165" s="57" t="s">
        <v>758</v>
      </c>
      <c r="B165" s="47">
        <v>110.42</v>
      </c>
      <c r="C165" s="47">
        <v>168.12</v>
      </c>
      <c r="D165" s="47">
        <v>336.24</v>
      </c>
      <c r="E165" s="47">
        <v>36</v>
      </c>
      <c r="F165" s="47" t="s">
        <v>66</v>
      </c>
      <c r="G165" t="s">
        <v>764</v>
      </c>
    </row>
    <row r="166" spans="1:7" s="3" customFormat="1">
      <c r="A166" s="57" t="s">
        <v>759</v>
      </c>
      <c r="B166" s="47">
        <v>10.55</v>
      </c>
      <c r="C166" s="47">
        <v>30</v>
      </c>
      <c r="D166" s="47">
        <v>60</v>
      </c>
      <c r="E166" s="47">
        <v>37</v>
      </c>
      <c r="F166" s="47" t="s">
        <v>325</v>
      </c>
      <c r="G166" t="s">
        <v>764</v>
      </c>
    </row>
    <row r="167" spans="1:7" s="3" customFormat="1">
      <c r="A167" s="57" t="s">
        <v>760</v>
      </c>
      <c r="B167" s="47">
        <v>14.41</v>
      </c>
      <c r="C167" s="47">
        <v>40</v>
      </c>
      <c r="D167" s="47">
        <v>80</v>
      </c>
      <c r="E167" s="47">
        <v>38</v>
      </c>
      <c r="F167" s="47" t="s">
        <v>327</v>
      </c>
      <c r="G167" t="s">
        <v>764</v>
      </c>
    </row>
    <row r="168" spans="1:7" s="3" customFormat="1">
      <c r="A168" s="57" t="s">
        <v>761</v>
      </c>
      <c r="B168" s="47">
        <v>21.84</v>
      </c>
      <c r="C168" s="47">
        <v>60</v>
      </c>
      <c r="D168" s="47">
        <v>120</v>
      </c>
      <c r="E168" s="47">
        <v>39</v>
      </c>
      <c r="F168" s="47" t="s">
        <v>329</v>
      </c>
      <c r="G168" t="s">
        <v>764</v>
      </c>
    </row>
    <row r="169" spans="1:7" s="3" customFormat="1">
      <c r="A169" s="55" t="s">
        <v>762</v>
      </c>
      <c r="B169" s="47">
        <v>99.04</v>
      </c>
      <c r="C169" s="47">
        <v>155.51</v>
      </c>
      <c r="D169" s="47">
        <v>311.02</v>
      </c>
      <c r="E169" s="47">
        <v>40</v>
      </c>
      <c r="F169" s="47" t="s">
        <v>9</v>
      </c>
      <c r="G169" t="s">
        <v>764</v>
      </c>
    </row>
    <row r="170" spans="1:7" s="3" customFormat="1">
      <c r="A170" s="55" t="s">
        <v>763</v>
      </c>
      <c r="B170" s="47">
        <v>137.29</v>
      </c>
      <c r="C170" s="47">
        <v>213.61</v>
      </c>
      <c r="D170" s="47">
        <v>427.22</v>
      </c>
      <c r="E170" s="47">
        <v>41</v>
      </c>
      <c r="F170" s="47" t="s">
        <v>44</v>
      </c>
      <c r="G170" t="s">
        <v>764</v>
      </c>
    </row>
    <row r="171" spans="1:7" s="3" customFormat="1">
      <c r="A171" s="57" t="s">
        <v>765</v>
      </c>
      <c r="B171" s="47">
        <v>96.01</v>
      </c>
      <c r="C171" s="47">
        <v>142.05000000000001</v>
      </c>
      <c r="D171" s="47">
        <v>284.10000000000002</v>
      </c>
      <c r="E171" s="47">
        <v>42</v>
      </c>
      <c r="F171" s="47" t="s">
        <v>46</v>
      </c>
      <c r="G171" t="s">
        <v>772</v>
      </c>
    </row>
    <row r="172" spans="1:7" s="3" customFormat="1">
      <c r="A172" s="57" t="s">
        <v>766</v>
      </c>
      <c r="B172" s="47">
        <v>110.42</v>
      </c>
      <c r="C172" s="47">
        <v>168.12</v>
      </c>
      <c r="D172" s="47">
        <v>336.24</v>
      </c>
      <c r="E172" s="47">
        <v>43</v>
      </c>
      <c r="F172" s="47" t="s">
        <v>66</v>
      </c>
      <c r="G172" t="s">
        <v>772</v>
      </c>
    </row>
    <row r="173" spans="1:7" s="3" customFormat="1">
      <c r="A173" s="57" t="s">
        <v>767</v>
      </c>
      <c r="B173" s="47">
        <v>10.55</v>
      </c>
      <c r="C173" s="47">
        <v>30</v>
      </c>
      <c r="D173" s="47">
        <v>60</v>
      </c>
      <c r="E173" s="47">
        <v>44</v>
      </c>
      <c r="F173" s="47" t="s">
        <v>325</v>
      </c>
      <c r="G173" t="s">
        <v>772</v>
      </c>
    </row>
    <row r="174" spans="1:7" s="3" customFormat="1">
      <c r="A174" s="57" t="s">
        <v>768</v>
      </c>
      <c r="B174" s="47">
        <v>14.41</v>
      </c>
      <c r="C174" s="47">
        <v>40</v>
      </c>
      <c r="D174" s="47">
        <v>80</v>
      </c>
      <c r="E174" s="47">
        <v>45</v>
      </c>
      <c r="F174" s="47" t="s">
        <v>327</v>
      </c>
      <c r="G174" t="s">
        <v>772</v>
      </c>
    </row>
    <row r="175" spans="1:7" s="3" customFormat="1">
      <c r="A175" s="57" t="s">
        <v>769</v>
      </c>
      <c r="B175" s="47">
        <v>21.84</v>
      </c>
      <c r="C175" s="47">
        <v>60</v>
      </c>
      <c r="D175" s="47">
        <v>120</v>
      </c>
      <c r="E175" s="47">
        <v>46</v>
      </c>
      <c r="F175" s="47" t="s">
        <v>329</v>
      </c>
      <c r="G175" t="s">
        <v>772</v>
      </c>
    </row>
    <row r="176" spans="1:7" s="3" customFormat="1">
      <c r="A176" s="55" t="s">
        <v>770</v>
      </c>
      <c r="B176" s="47">
        <v>99.04</v>
      </c>
      <c r="C176" s="47">
        <v>155.51</v>
      </c>
      <c r="D176" s="47">
        <v>311.02</v>
      </c>
      <c r="E176" s="47">
        <v>47</v>
      </c>
      <c r="F176" s="47" t="s">
        <v>9</v>
      </c>
      <c r="G176" t="s">
        <v>772</v>
      </c>
    </row>
    <row r="177" spans="1:7" s="3" customFormat="1">
      <c r="A177" s="55" t="s">
        <v>771</v>
      </c>
      <c r="B177" s="47">
        <v>137.29</v>
      </c>
      <c r="C177" s="47">
        <v>213.61</v>
      </c>
      <c r="D177" s="47">
        <v>427.22</v>
      </c>
      <c r="E177" s="47">
        <v>48</v>
      </c>
      <c r="F177" s="47" t="s">
        <v>44</v>
      </c>
      <c r="G177" t="s">
        <v>772</v>
      </c>
    </row>
    <row r="178" spans="1:7" s="3" customFormat="1">
      <c r="A178" s="57" t="s">
        <v>773</v>
      </c>
      <c r="B178" s="47">
        <v>96.01</v>
      </c>
      <c r="C178" s="47">
        <v>142.05000000000001</v>
      </c>
      <c r="D178" s="47">
        <v>284.10000000000002</v>
      </c>
      <c r="E178" s="47">
        <v>49</v>
      </c>
      <c r="F178" s="47" t="s">
        <v>46</v>
      </c>
      <c r="G178" t="s">
        <v>780</v>
      </c>
    </row>
    <row r="179" spans="1:7" s="3" customFormat="1">
      <c r="A179" s="57" t="s">
        <v>774</v>
      </c>
      <c r="B179" s="47">
        <v>110.42</v>
      </c>
      <c r="C179" s="47">
        <v>168.12</v>
      </c>
      <c r="D179" s="47">
        <v>336.24</v>
      </c>
      <c r="E179" s="47">
        <v>50</v>
      </c>
      <c r="F179" s="47" t="s">
        <v>66</v>
      </c>
      <c r="G179" t="s">
        <v>780</v>
      </c>
    </row>
    <row r="180" spans="1:7" s="3" customFormat="1">
      <c r="A180" s="57" t="s">
        <v>775</v>
      </c>
      <c r="B180" s="47">
        <v>10.55</v>
      </c>
      <c r="C180" s="47">
        <v>30</v>
      </c>
      <c r="D180" s="47">
        <v>60</v>
      </c>
      <c r="E180" s="47">
        <v>51</v>
      </c>
      <c r="F180" s="47" t="s">
        <v>325</v>
      </c>
      <c r="G180" t="s">
        <v>780</v>
      </c>
    </row>
    <row r="181" spans="1:7" s="3" customFormat="1">
      <c r="A181" s="57" t="s">
        <v>776</v>
      </c>
      <c r="B181" s="47">
        <v>14.41</v>
      </c>
      <c r="C181" s="47">
        <v>40</v>
      </c>
      <c r="D181" s="47">
        <v>80</v>
      </c>
      <c r="E181" s="47">
        <v>52</v>
      </c>
      <c r="F181" s="47" t="s">
        <v>327</v>
      </c>
      <c r="G181" t="s">
        <v>780</v>
      </c>
    </row>
    <row r="182" spans="1:7" s="3" customFormat="1">
      <c r="A182" s="57" t="s">
        <v>777</v>
      </c>
      <c r="B182" s="47">
        <v>21.84</v>
      </c>
      <c r="C182" s="47">
        <v>60</v>
      </c>
      <c r="D182" s="47">
        <v>120</v>
      </c>
      <c r="E182" s="47">
        <v>53</v>
      </c>
      <c r="F182" s="47" t="s">
        <v>329</v>
      </c>
      <c r="G182" t="s">
        <v>780</v>
      </c>
    </row>
    <row r="183" spans="1:7" s="3" customFormat="1">
      <c r="A183" s="55" t="s">
        <v>778</v>
      </c>
      <c r="B183" s="47">
        <v>99.04</v>
      </c>
      <c r="C183" s="47">
        <v>155.51</v>
      </c>
      <c r="D183" s="47">
        <v>311.02</v>
      </c>
      <c r="E183" s="47">
        <v>54</v>
      </c>
      <c r="F183" s="47" t="s">
        <v>9</v>
      </c>
      <c r="G183" t="s">
        <v>780</v>
      </c>
    </row>
    <row r="184" spans="1:7" s="3" customFormat="1">
      <c r="A184" s="55" t="s">
        <v>779</v>
      </c>
      <c r="B184" s="47">
        <v>137.29</v>
      </c>
      <c r="C184" s="47">
        <v>213.61</v>
      </c>
      <c r="D184" s="47">
        <v>427.22</v>
      </c>
      <c r="E184" s="47">
        <v>55</v>
      </c>
      <c r="F184" s="47" t="s">
        <v>44</v>
      </c>
      <c r="G184" t="s">
        <v>780</v>
      </c>
    </row>
    <row r="185" spans="1:7" s="3" customFormat="1">
      <c r="A185" s="55" t="s">
        <v>517</v>
      </c>
      <c r="B185" s="47">
        <v>0</v>
      </c>
      <c r="C185" s="47">
        <v>0</v>
      </c>
      <c r="D185" s="47">
        <v>0</v>
      </c>
      <c r="E185" s="47">
        <v>0</v>
      </c>
      <c r="F185" s="47"/>
      <c r="G185" s="47" t="s">
        <v>517</v>
      </c>
    </row>
    <row r="186" spans="1:7" s="3" customFormat="1">
      <c r="A186" s="55" t="s">
        <v>518</v>
      </c>
      <c r="B186" s="47">
        <v>0</v>
      </c>
      <c r="C186" s="47">
        <v>0</v>
      </c>
      <c r="D186" s="47">
        <v>0</v>
      </c>
      <c r="E186" s="47">
        <v>0</v>
      </c>
      <c r="F186" s="47"/>
      <c r="G186" s="47" t="s">
        <v>518</v>
      </c>
    </row>
    <row r="187" spans="1:7" s="3" customFormat="1">
      <c r="A187" s="55" t="s">
        <v>519</v>
      </c>
      <c r="B187" s="47">
        <v>0</v>
      </c>
      <c r="C187" s="47">
        <v>0</v>
      </c>
      <c r="D187" s="47">
        <v>0</v>
      </c>
      <c r="E187" s="47">
        <v>0</v>
      </c>
      <c r="F187" s="47"/>
      <c r="G187" s="47" t="s">
        <v>519</v>
      </c>
    </row>
    <row r="188" spans="1:7" s="3" customFormat="1">
      <c r="A188" s="55" t="s">
        <v>520</v>
      </c>
      <c r="B188" s="47">
        <v>0</v>
      </c>
      <c r="C188" s="47">
        <v>0</v>
      </c>
      <c r="D188" s="47">
        <v>0</v>
      </c>
      <c r="E188" s="47">
        <v>0</v>
      </c>
      <c r="F188" s="47"/>
      <c r="G188" s="47" t="s">
        <v>520</v>
      </c>
    </row>
    <row r="189" spans="1:7" s="3" customFormat="1">
      <c r="A189" s="55" t="s">
        <v>521</v>
      </c>
      <c r="B189" s="47">
        <v>0</v>
      </c>
      <c r="C189" s="47">
        <v>0</v>
      </c>
      <c r="D189" s="47">
        <v>0</v>
      </c>
      <c r="E189" s="47">
        <v>0</v>
      </c>
      <c r="F189" s="47"/>
      <c r="G189" s="47" t="s">
        <v>521</v>
      </c>
    </row>
    <row r="190" spans="1:7" s="3" customFormat="1">
      <c r="A190" s="55" t="s">
        <v>522</v>
      </c>
      <c r="B190" s="47">
        <v>0</v>
      </c>
      <c r="C190" s="47">
        <v>0</v>
      </c>
      <c r="D190" s="47">
        <v>0</v>
      </c>
      <c r="E190" s="47">
        <v>0</v>
      </c>
      <c r="F190" s="47"/>
      <c r="G190" s="47" t="s">
        <v>522</v>
      </c>
    </row>
    <row r="191" spans="1:7" s="3" customFormat="1">
      <c r="A191" s="55" t="s">
        <v>523</v>
      </c>
      <c r="B191" s="47">
        <v>0</v>
      </c>
      <c r="C191" s="47">
        <v>0</v>
      </c>
      <c r="D191" s="47">
        <v>0</v>
      </c>
      <c r="E191" s="47">
        <v>0</v>
      </c>
      <c r="F191" s="47"/>
      <c r="G191" s="47" t="s">
        <v>523</v>
      </c>
    </row>
    <row r="192" spans="1:7" s="3" customFormat="1">
      <c r="A192" s="55" t="s">
        <v>680</v>
      </c>
      <c r="B192" s="47">
        <v>0</v>
      </c>
      <c r="C192" s="47">
        <v>0</v>
      </c>
      <c r="D192" s="47">
        <v>0</v>
      </c>
      <c r="E192" s="47">
        <v>0</v>
      </c>
      <c r="F192" s="47"/>
      <c r="G192" s="47" t="s">
        <v>680</v>
      </c>
    </row>
    <row r="193" spans="1:7" s="3" customFormat="1">
      <c r="A193" s="55" t="s">
        <v>524</v>
      </c>
      <c r="B193" s="47">
        <v>0</v>
      </c>
      <c r="C193" s="47">
        <v>0</v>
      </c>
      <c r="D193" s="47">
        <v>0</v>
      </c>
      <c r="E193" s="47">
        <v>0</v>
      </c>
      <c r="F193" s="47"/>
      <c r="G193" s="47" t="s">
        <v>524</v>
      </c>
    </row>
    <row r="194" spans="1:7" s="3" customFormat="1">
      <c r="A194" s="55" t="s">
        <v>525</v>
      </c>
      <c r="B194" s="47">
        <v>0</v>
      </c>
      <c r="C194" s="47">
        <v>0</v>
      </c>
      <c r="D194" s="47">
        <v>0</v>
      </c>
      <c r="E194" s="47">
        <v>0</v>
      </c>
      <c r="F194" s="47"/>
      <c r="G194" s="47" t="s">
        <v>525</v>
      </c>
    </row>
    <row r="195" spans="1:7" s="3" customFormat="1">
      <c r="A195" s="55" t="s">
        <v>526</v>
      </c>
      <c r="B195" s="47">
        <v>0</v>
      </c>
      <c r="C195" s="47">
        <v>0</v>
      </c>
      <c r="D195" s="47">
        <v>0</v>
      </c>
      <c r="E195" s="47">
        <v>0</v>
      </c>
      <c r="F195" s="47"/>
      <c r="G195" s="47" t="s">
        <v>526</v>
      </c>
    </row>
    <row r="196" spans="1:7" s="3" customFormat="1">
      <c r="A196" s="55" t="s">
        <v>552</v>
      </c>
      <c r="B196" s="47">
        <v>0</v>
      </c>
      <c r="C196" s="47">
        <v>0</v>
      </c>
      <c r="D196" s="47">
        <v>0</v>
      </c>
      <c r="E196" s="47">
        <v>0</v>
      </c>
      <c r="F196" s="47"/>
      <c r="G196" s="47" t="s">
        <v>552</v>
      </c>
    </row>
    <row r="197" spans="1:7" s="3" customFormat="1">
      <c r="A197" s="55" t="s">
        <v>644</v>
      </c>
      <c r="B197" s="47">
        <v>0</v>
      </c>
      <c r="C197" s="47">
        <v>0</v>
      </c>
      <c r="D197" s="47">
        <v>0</v>
      </c>
      <c r="E197" s="47">
        <v>0</v>
      </c>
      <c r="F197" s="47"/>
      <c r="G197" s="47" t="s">
        <v>644</v>
      </c>
    </row>
    <row r="198" spans="1:7" s="3" customFormat="1">
      <c r="A198" s="57" t="s">
        <v>616</v>
      </c>
      <c r="B198" s="3">
        <v>0</v>
      </c>
      <c r="C198" s="3">
        <v>0</v>
      </c>
      <c r="D198" s="47">
        <v>0</v>
      </c>
      <c r="E198" s="3">
        <v>0</v>
      </c>
      <c r="G198" s="3" t="s">
        <v>616</v>
      </c>
    </row>
    <row r="199" spans="1:7" s="3" customFormat="1">
      <c r="A199" s="55" t="s">
        <v>640</v>
      </c>
      <c r="B199" s="47">
        <v>0</v>
      </c>
      <c r="C199" s="47">
        <v>0</v>
      </c>
      <c r="D199" s="47">
        <v>0</v>
      </c>
      <c r="E199" s="47">
        <v>0</v>
      </c>
      <c r="G199" s="47" t="s">
        <v>640</v>
      </c>
    </row>
    <row r="200" spans="1:7" s="3" customFormat="1">
      <c r="A200" s="55" t="s">
        <v>645</v>
      </c>
      <c r="B200" s="47"/>
      <c r="C200" s="47">
        <v>0</v>
      </c>
      <c r="D200" s="47">
        <v>0</v>
      </c>
      <c r="E200" s="47">
        <v>0</v>
      </c>
      <c r="F200" s="47"/>
      <c r="G200" s="47" t="s">
        <v>645</v>
      </c>
    </row>
    <row r="201" spans="1:7" s="3" customFormat="1">
      <c r="A201" s="55" t="s">
        <v>646</v>
      </c>
      <c r="B201" s="47"/>
      <c r="C201" s="47">
        <v>0</v>
      </c>
      <c r="D201" s="47">
        <v>0</v>
      </c>
      <c r="E201" s="47">
        <v>0</v>
      </c>
      <c r="F201" s="47"/>
      <c r="G201" s="47" t="s">
        <v>646</v>
      </c>
    </row>
    <row r="202" spans="1:7" s="3" customFormat="1">
      <c r="A202" s="55" t="s">
        <v>647</v>
      </c>
      <c r="B202" s="47"/>
      <c r="C202" s="47">
        <v>0</v>
      </c>
      <c r="D202" s="47">
        <v>0</v>
      </c>
      <c r="E202" s="47">
        <v>0</v>
      </c>
      <c r="F202" s="47"/>
      <c r="G202" s="47" t="s">
        <v>647</v>
      </c>
    </row>
    <row r="203" spans="1:7" s="3" customFormat="1">
      <c r="A203" s="55" t="s">
        <v>648</v>
      </c>
      <c r="B203" s="47"/>
      <c r="C203" s="47">
        <v>0</v>
      </c>
      <c r="D203" s="47">
        <v>0</v>
      </c>
      <c r="E203" s="47">
        <v>0</v>
      </c>
      <c r="F203" s="47"/>
      <c r="G203" s="47" t="s">
        <v>648</v>
      </c>
    </row>
    <row r="204" spans="1:7" s="3" customFormat="1">
      <c r="A204" s="55" t="s">
        <v>649</v>
      </c>
      <c r="B204" s="47"/>
      <c r="C204" s="47">
        <v>0</v>
      </c>
      <c r="D204" s="47">
        <v>0</v>
      </c>
      <c r="E204" s="47">
        <v>0</v>
      </c>
      <c r="F204" s="47"/>
      <c r="G204" s="47" t="s">
        <v>649</v>
      </c>
    </row>
    <row r="205" spans="1:7" s="3" customFormat="1">
      <c r="A205" s="55" t="s">
        <v>650</v>
      </c>
      <c r="B205" s="47"/>
      <c r="C205" s="47">
        <v>0</v>
      </c>
      <c r="D205" s="47">
        <v>0</v>
      </c>
      <c r="E205" s="47">
        <v>0</v>
      </c>
      <c r="F205" s="47"/>
      <c r="G205" s="47" t="s">
        <v>650</v>
      </c>
    </row>
    <row r="206" spans="1:7" s="3" customFormat="1">
      <c r="A206" s="55" t="s">
        <v>527</v>
      </c>
      <c r="B206" s="47">
        <v>0</v>
      </c>
      <c r="C206" s="47">
        <v>0</v>
      </c>
      <c r="D206" s="47">
        <v>0</v>
      </c>
      <c r="E206" s="47">
        <v>0</v>
      </c>
      <c r="F206" s="47"/>
      <c r="G206" s="47" t="s">
        <v>527</v>
      </c>
    </row>
    <row r="207" spans="1:7" s="3" customFormat="1">
      <c r="A207" s="57" t="s">
        <v>617</v>
      </c>
      <c r="B207" s="3">
        <v>0</v>
      </c>
      <c r="C207" s="3">
        <v>0</v>
      </c>
      <c r="D207" s="47">
        <v>0</v>
      </c>
      <c r="E207" s="3">
        <v>0</v>
      </c>
      <c r="G207" s="3" t="s">
        <v>617</v>
      </c>
    </row>
    <row r="208" spans="1:7" s="3" customFormat="1">
      <c r="A208" s="55" t="s">
        <v>528</v>
      </c>
      <c r="B208" s="47">
        <v>0</v>
      </c>
      <c r="C208" s="47">
        <v>0</v>
      </c>
      <c r="D208" s="47">
        <v>0</v>
      </c>
      <c r="E208" s="47">
        <v>0</v>
      </c>
      <c r="F208" s="47"/>
      <c r="G208" s="47" t="s">
        <v>528</v>
      </c>
    </row>
    <row r="209" spans="1:7" s="3" customFormat="1">
      <c r="A209" s="55" t="s">
        <v>198</v>
      </c>
      <c r="B209" s="47">
        <v>178.875</v>
      </c>
      <c r="C209" s="47">
        <v>265</v>
      </c>
      <c r="D209" s="47">
        <v>530</v>
      </c>
      <c r="E209" s="47">
        <v>0</v>
      </c>
      <c r="F209" s="47" t="s">
        <v>38</v>
      </c>
      <c r="G209" s="47" t="s">
        <v>23</v>
      </c>
    </row>
    <row r="210" spans="1:7" s="3" customFormat="1">
      <c r="A210" s="55" t="s">
        <v>202</v>
      </c>
      <c r="B210" s="47">
        <v>84.375</v>
      </c>
      <c r="C210" s="47">
        <v>125</v>
      </c>
      <c r="D210" s="47">
        <v>250</v>
      </c>
      <c r="E210" s="47">
        <v>0</v>
      </c>
      <c r="F210" s="47" t="s">
        <v>69</v>
      </c>
      <c r="G210" s="47" t="s">
        <v>23</v>
      </c>
    </row>
    <row r="211" spans="1:7" s="3" customFormat="1">
      <c r="A211" s="55" t="s">
        <v>201</v>
      </c>
      <c r="B211" s="3">
        <v>131.625</v>
      </c>
      <c r="C211" s="3">
        <v>195</v>
      </c>
      <c r="D211" s="47">
        <v>390</v>
      </c>
      <c r="E211" s="47">
        <v>0</v>
      </c>
      <c r="F211" s="47" t="s">
        <v>66</v>
      </c>
      <c r="G211" s="47" t="s">
        <v>23</v>
      </c>
    </row>
    <row r="212" spans="1:7" s="3" customFormat="1">
      <c r="A212" s="57" t="s">
        <v>540</v>
      </c>
      <c r="B212" s="3">
        <v>1</v>
      </c>
      <c r="C212" s="3">
        <v>1</v>
      </c>
      <c r="D212" s="3">
        <v>1</v>
      </c>
      <c r="E212" s="3">
        <v>0</v>
      </c>
    </row>
    <row r="213" spans="1:7" s="3" customFormat="1">
      <c r="A213" s="55" t="s">
        <v>457</v>
      </c>
      <c r="B213" s="47">
        <v>10.55</v>
      </c>
      <c r="C213" s="47">
        <v>30</v>
      </c>
      <c r="D213" s="47">
        <v>60</v>
      </c>
      <c r="E213" s="47">
        <v>0</v>
      </c>
      <c r="F213" s="47" t="s">
        <v>325</v>
      </c>
      <c r="G213" s="47" t="s">
        <v>23</v>
      </c>
    </row>
    <row r="214" spans="1:7" s="3" customFormat="1">
      <c r="A214" s="55" t="s">
        <v>458</v>
      </c>
      <c r="B214" s="47">
        <v>14.41</v>
      </c>
      <c r="C214" s="47">
        <v>40</v>
      </c>
      <c r="D214" s="47">
        <v>80</v>
      </c>
      <c r="E214" s="47">
        <v>0</v>
      </c>
      <c r="F214" s="47" t="s">
        <v>327</v>
      </c>
      <c r="G214" s="47" t="s">
        <v>23</v>
      </c>
    </row>
    <row r="215" spans="1:7" s="3" customFormat="1">
      <c r="A215" s="55" t="s">
        <v>459</v>
      </c>
      <c r="B215" s="47">
        <v>21.84</v>
      </c>
      <c r="C215" s="47">
        <v>60</v>
      </c>
      <c r="D215" s="47">
        <v>120</v>
      </c>
      <c r="E215" s="47">
        <v>0</v>
      </c>
      <c r="F215" s="47" t="s">
        <v>329</v>
      </c>
      <c r="G215" s="47" t="s">
        <v>23</v>
      </c>
    </row>
    <row r="216" spans="1:7" s="3" customFormat="1">
      <c r="A216" s="55" t="s">
        <v>199</v>
      </c>
      <c r="B216" s="47">
        <v>192.375</v>
      </c>
      <c r="C216" s="47">
        <v>285</v>
      </c>
      <c r="D216" s="47">
        <v>570</v>
      </c>
      <c r="E216" s="47">
        <v>0</v>
      </c>
      <c r="F216" s="47" t="s">
        <v>118</v>
      </c>
      <c r="G216" s="47" t="s">
        <v>23</v>
      </c>
    </row>
    <row r="217" spans="1:7" s="3" customFormat="1">
      <c r="A217" s="55" t="s">
        <v>819</v>
      </c>
      <c r="B217" s="47">
        <v>84.38</v>
      </c>
      <c r="C217" s="47">
        <v>125</v>
      </c>
      <c r="D217" s="47">
        <v>250</v>
      </c>
      <c r="E217" s="47">
        <v>0</v>
      </c>
      <c r="F217" s="47" t="s">
        <v>820</v>
      </c>
      <c r="G217" s="47" t="s">
        <v>23</v>
      </c>
    </row>
    <row r="218" spans="1:7" s="3" customFormat="1">
      <c r="A218" s="55" t="s">
        <v>827</v>
      </c>
      <c r="B218" s="47">
        <v>132.08000000000001</v>
      </c>
      <c r="C218" s="47">
        <v>175</v>
      </c>
      <c r="D218" s="47">
        <v>350</v>
      </c>
      <c r="E218" s="47"/>
      <c r="F218" s="47" t="s">
        <v>828</v>
      </c>
      <c r="G218" s="47" t="s">
        <v>829</v>
      </c>
    </row>
    <row r="219" spans="1:7" s="3" customFormat="1">
      <c r="A219" s="55" t="s">
        <v>27</v>
      </c>
      <c r="B219" s="47">
        <v>138.375</v>
      </c>
      <c r="C219" s="47">
        <v>205</v>
      </c>
      <c r="D219" s="47">
        <v>410</v>
      </c>
      <c r="E219" s="47">
        <v>0</v>
      </c>
      <c r="F219" s="47" t="s">
        <v>9</v>
      </c>
      <c r="G219" s="47" t="s">
        <v>23</v>
      </c>
    </row>
    <row r="220" spans="1:7" s="3" customFormat="1">
      <c r="A220" s="55" t="s">
        <v>200</v>
      </c>
      <c r="B220" s="47">
        <v>199.43</v>
      </c>
      <c r="C220" s="47">
        <v>288.04000000000002</v>
      </c>
      <c r="D220" s="47">
        <v>576.08000000000004</v>
      </c>
      <c r="E220" s="47">
        <v>0</v>
      </c>
      <c r="F220" s="47" t="s">
        <v>120</v>
      </c>
      <c r="G220" s="47" t="s">
        <v>23</v>
      </c>
    </row>
    <row r="221" spans="1:7" s="3" customFormat="1">
      <c r="A221" s="55" t="s">
        <v>20</v>
      </c>
      <c r="B221" s="3">
        <v>172.125</v>
      </c>
      <c r="C221" s="3">
        <v>255</v>
      </c>
      <c r="D221" s="47">
        <v>510</v>
      </c>
      <c r="E221" s="47">
        <v>0</v>
      </c>
      <c r="F221" s="47" t="s">
        <v>21</v>
      </c>
      <c r="G221" s="47" t="s">
        <v>23</v>
      </c>
    </row>
    <row r="222" spans="1:7" s="3" customFormat="1">
      <c r="A222" s="57" t="s">
        <v>575</v>
      </c>
      <c r="B222" s="3">
        <v>193.85</v>
      </c>
      <c r="C222" s="3">
        <v>278.10000000000002</v>
      </c>
      <c r="D222" s="3">
        <v>556.21</v>
      </c>
      <c r="E222" s="3">
        <v>0</v>
      </c>
      <c r="F222" s="3" t="s">
        <v>127</v>
      </c>
      <c r="G222" s="3" t="s">
        <v>570</v>
      </c>
    </row>
    <row r="223" spans="1:7" s="3" customFormat="1">
      <c r="A223" s="57" t="s">
        <v>544</v>
      </c>
      <c r="B223" s="3">
        <v>1</v>
      </c>
      <c r="C223" s="3">
        <v>1</v>
      </c>
      <c r="D223" s="3">
        <v>1</v>
      </c>
      <c r="E223" s="3">
        <v>0</v>
      </c>
    </row>
    <row r="224" spans="1:7" s="3" customFormat="1">
      <c r="A224" s="57" t="s">
        <v>568</v>
      </c>
      <c r="B224" s="3">
        <v>128.74</v>
      </c>
      <c r="C224" s="3">
        <v>193.27</v>
      </c>
      <c r="D224" s="3">
        <v>386.54</v>
      </c>
      <c r="E224" s="3">
        <v>0</v>
      </c>
      <c r="F224" s="3" t="s">
        <v>569</v>
      </c>
      <c r="G224" s="3" t="s">
        <v>570</v>
      </c>
    </row>
    <row r="225" spans="1:7" s="3" customFormat="1">
      <c r="A225" s="57" t="s">
        <v>701</v>
      </c>
      <c r="B225" s="3">
        <v>64.13</v>
      </c>
      <c r="C225" s="3">
        <v>95</v>
      </c>
      <c r="D225" s="3">
        <v>190</v>
      </c>
      <c r="E225" s="3">
        <v>0</v>
      </c>
      <c r="F225" s="3" t="s">
        <v>708</v>
      </c>
      <c r="G225" s="3" t="s">
        <v>641</v>
      </c>
    </row>
    <row r="226" spans="1:7" s="3" customFormat="1">
      <c r="A226" s="57" t="s">
        <v>702</v>
      </c>
      <c r="B226" s="3">
        <v>81</v>
      </c>
      <c r="C226" s="3">
        <v>120</v>
      </c>
      <c r="D226" s="3">
        <v>240</v>
      </c>
      <c r="E226" s="3">
        <v>0</v>
      </c>
      <c r="F226" s="3" t="s">
        <v>709</v>
      </c>
      <c r="G226" s="3" t="s">
        <v>641</v>
      </c>
    </row>
    <row r="227" spans="1:7" s="3" customFormat="1">
      <c r="A227" s="57" t="s">
        <v>703</v>
      </c>
      <c r="B227" s="3">
        <v>97.88</v>
      </c>
      <c r="C227" s="3">
        <v>145</v>
      </c>
      <c r="D227" s="3">
        <v>290</v>
      </c>
      <c r="E227" s="3">
        <v>0</v>
      </c>
      <c r="F227" s="3" t="s">
        <v>710</v>
      </c>
      <c r="G227" s="3" t="s">
        <v>641</v>
      </c>
    </row>
    <row r="228" spans="1:7" s="3" customFormat="1">
      <c r="A228" s="57" t="s">
        <v>704</v>
      </c>
      <c r="B228" s="3">
        <v>141.75</v>
      </c>
      <c r="C228" s="3">
        <v>210</v>
      </c>
      <c r="D228" s="3">
        <v>420</v>
      </c>
      <c r="E228" s="3">
        <v>0</v>
      </c>
      <c r="F228" s="3" t="s">
        <v>711</v>
      </c>
      <c r="G228" s="3" t="s">
        <v>641</v>
      </c>
    </row>
    <row r="229" spans="1:7" s="3" customFormat="1">
      <c r="A229" s="57" t="s">
        <v>705</v>
      </c>
      <c r="B229" s="3">
        <v>158.63</v>
      </c>
      <c r="C229" s="3">
        <v>235</v>
      </c>
      <c r="D229" s="3">
        <v>470</v>
      </c>
      <c r="E229" s="3">
        <v>0</v>
      </c>
      <c r="F229" s="3" t="s">
        <v>712</v>
      </c>
      <c r="G229" s="3" t="s">
        <v>641</v>
      </c>
    </row>
    <row r="230" spans="1:7" s="3" customFormat="1">
      <c r="A230" s="57" t="s">
        <v>706</v>
      </c>
      <c r="B230" s="3">
        <v>151.88</v>
      </c>
      <c r="C230" s="3">
        <v>225</v>
      </c>
      <c r="D230" s="3">
        <v>450</v>
      </c>
      <c r="E230" s="3">
        <v>0</v>
      </c>
      <c r="F230" s="3" t="s">
        <v>713</v>
      </c>
      <c r="G230" s="3" t="s">
        <v>641</v>
      </c>
    </row>
    <row r="231" spans="1:7" s="3" customFormat="1">
      <c r="A231" s="57" t="s">
        <v>707</v>
      </c>
      <c r="B231" s="3">
        <v>192.38</v>
      </c>
      <c r="C231" s="3">
        <v>285</v>
      </c>
      <c r="D231" s="3">
        <v>570</v>
      </c>
      <c r="E231" s="3">
        <v>0</v>
      </c>
      <c r="F231" s="3" t="s">
        <v>714</v>
      </c>
      <c r="G231" s="3" t="s">
        <v>641</v>
      </c>
    </row>
    <row r="232" spans="1:7" s="3" customFormat="1">
      <c r="A232" s="55" t="s">
        <v>658</v>
      </c>
      <c r="B232" s="47">
        <v>84.375</v>
      </c>
      <c r="C232" s="47">
        <v>125</v>
      </c>
      <c r="D232" s="47">
        <v>250</v>
      </c>
      <c r="E232" s="47">
        <v>0</v>
      </c>
      <c r="F232" s="47" t="s">
        <v>66</v>
      </c>
      <c r="G232" s="47" t="s">
        <v>23</v>
      </c>
    </row>
    <row r="233" spans="1:7" s="3" customFormat="1">
      <c r="A233" s="55" t="s">
        <v>228</v>
      </c>
      <c r="B233" s="47">
        <v>178.875</v>
      </c>
      <c r="C233" s="47">
        <v>265</v>
      </c>
      <c r="D233" s="47">
        <v>530</v>
      </c>
      <c r="E233" s="47">
        <v>0</v>
      </c>
      <c r="F233" s="47" t="s">
        <v>38</v>
      </c>
      <c r="G233" s="47" t="s">
        <v>174</v>
      </c>
    </row>
    <row r="234" spans="1:7" s="3" customFormat="1">
      <c r="A234" s="55" t="s">
        <v>233</v>
      </c>
      <c r="B234" s="47">
        <v>84.375</v>
      </c>
      <c r="C234" s="47">
        <v>125</v>
      </c>
      <c r="D234" s="47">
        <v>250</v>
      </c>
      <c r="E234" s="47">
        <v>0</v>
      </c>
      <c r="F234" s="47" t="s">
        <v>69</v>
      </c>
      <c r="G234" s="47" t="s">
        <v>174</v>
      </c>
    </row>
    <row r="235" spans="1:7" s="3" customFormat="1">
      <c r="A235" s="55" t="s">
        <v>232</v>
      </c>
      <c r="B235" s="3">
        <v>131.625</v>
      </c>
      <c r="C235" s="3">
        <v>195</v>
      </c>
      <c r="D235" s="47">
        <v>390</v>
      </c>
      <c r="E235" s="47">
        <v>0</v>
      </c>
      <c r="F235" s="47" t="s">
        <v>66</v>
      </c>
      <c r="G235" s="47" t="s">
        <v>174</v>
      </c>
    </row>
    <row r="236" spans="1:7" s="3" customFormat="1">
      <c r="A236" s="57" t="s">
        <v>539</v>
      </c>
      <c r="B236" s="3">
        <v>1</v>
      </c>
      <c r="C236" s="3">
        <v>1</v>
      </c>
      <c r="D236" s="3">
        <v>1</v>
      </c>
      <c r="E236" s="3">
        <v>0</v>
      </c>
    </row>
    <row r="237" spans="1:7" s="3" customFormat="1">
      <c r="A237" s="55" t="s">
        <v>460</v>
      </c>
      <c r="B237" s="47">
        <v>10.55</v>
      </c>
      <c r="C237" s="47">
        <v>30</v>
      </c>
      <c r="D237" s="47">
        <v>60</v>
      </c>
      <c r="E237" s="47">
        <v>0</v>
      </c>
      <c r="F237" s="47" t="s">
        <v>325</v>
      </c>
      <c r="G237" s="47" t="s">
        <v>174</v>
      </c>
    </row>
    <row r="238" spans="1:7" s="3" customFormat="1">
      <c r="A238" s="55" t="s">
        <v>461</v>
      </c>
      <c r="B238" s="47">
        <v>14.41</v>
      </c>
      <c r="C238" s="47">
        <v>40</v>
      </c>
      <c r="D238" s="47">
        <v>80</v>
      </c>
      <c r="E238" s="47">
        <v>0</v>
      </c>
      <c r="F238" s="47" t="s">
        <v>327</v>
      </c>
      <c r="G238" s="47" t="s">
        <v>174</v>
      </c>
    </row>
    <row r="239" spans="1:7" s="3" customFormat="1">
      <c r="A239" s="55" t="s">
        <v>462</v>
      </c>
      <c r="B239" s="47">
        <v>21.84</v>
      </c>
      <c r="C239" s="47">
        <v>60</v>
      </c>
      <c r="D239" s="47">
        <v>120</v>
      </c>
      <c r="E239" s="47">
        <v>0</v>
      </c>
      <c r="F239" s="47" t="s">
        <v>329</v>
      </c>
      <c r="G239" s="47" t="s">
        <v>174</v>
      </c>
    </row>
    <row r="240" spans="1:7" s="3" customFormat="1">
      <c r="A240" s="55" t="s">
        <v>229</v>
      </c>
      <c r="B240" s="47">
        <v>192.375</v>
      </c>
      <c r="C240" s="47">
        <v>285</v>
      </c>
      <c r="D240" s="47">
        <v>570</v>
      </c>
      <c r="E240" s="47">
        <v>0</v>
      </c>
      <c r="F240" s="47" t="s">
        <v>118</v>
      </c>
      <c r="G240" s="47" t="s">
        <v>174</v>
      </c>
    </row>
    <row r="241" spans="1:7" s="3" customFormat="1">
      <c r="A241" s="55" t="s">
        <v>821</v>
      </c>
      <c r="B241" s="47">
        <v>84.38</v>
      </c>
      <c r="C241" s="47">
        <v>125</v>
      </c>
      <c r="D241" s="47">
        <v>250</v>
      </c>
      <c r="E241" s="47">
        <v>0</v>
      </c>
      <c r="F241" s="47" t="s">
        <v>820</v>
      </c>
      <c r="G241" s="47" t="s">
        <v>174</v>
      </c>
    </row>
    <row r="242" spans="1:7" s="3" customFormat="1">
      <c r="A242" s="55" t="s">
        <v>830</v>
      </c>
      <c r="B242" s="47">
        <v>132.08000000000001</v>
      </c>
      <c r="C242" s="47">
        <v>175</v>
      </c>
      <c r="D242" s="47">
        <v>350</v>
      </c>
      <c r="E242" s="47"/>
      <c r="F242" s="47" t="s">
        <v>828</v>
      </c>
      <c r="G242" s="47" t="s">
        <v>831</v>
      </c>
    </row>
    <row r="243" spans="1:7" s="3" customFormat="1">
      <c r="A243" s="55" t="s">
        <v>234</v>
      </c>
      <c r="B243" s="47">
        <v>138.375</v>
      </c>
      <c r="C243" s="47">
        <v>205</v>
      </c>
      <c r="D243" s="47">
        <v>410</v>
      </c>
      <c r="E243" s="47">
        <v>0</v>
      </c>
      <c r="F243" s="47" t="s">
        <v>9</v>
      </c>
      <c r="G243" s="47" t="s">
        <v>174</v>
      </c>
    </row>
    <row r="244" spans="1:7" s="3" customFormat="1">
      <c r="A244" s="55" t="s">
        <v>230</v>
      </c>
      <c r="B244" s="47">
        <v>199.43</v>
      </c>
      <c r="C244" s="47">
        <v>288.04000000000002</v>
      </c>
      <c r="D244" s="47">
        <v>576.08000000000004</v>
      </c>
      <c r="E244" s="47">
        <v>0</v>
      </c>
      <c r="F244" s="47" t="s">
        <v>120</v>
      </c>
      <c r="G244" s="47" t="s">
        <v>174</v>
      </c>
    </row>
    <row r="245" spans="1:7" s="3" customFormat="1">
      <c r="A245" s="55" t="s">
        <v>231</v>
      </c>
      <c r="B245" s="3">
        <v>172.125</v>
      </c>
      <c r="C245" s="3">
        <v>255</v>
      </c>
      <c r="D245" s="47">
        <v>510</v>
      </c>
      <c r="E245" s="47">
        <v>0</v>
      </c>
      <c r="F245" s="47" t="s">
        <v>21</v>
      </c>
      <c r="G245" s="47" t="s">
        <v>174</v>
      </c>
    </row>
    <row r="246" spans="1:7" s="3" customFormat="1">
      <c r="A246" s="55" t="s">
        <v>236</v>
      </c>
      <c r="B246" s="47">
        <v>178.875</v>
      </c>
      <c r="C246" s="47">
        <v>265</v>
      </c>
      <c r="D246" s="47">
        <v>530</v>
      </c>
      <c r="E246" s="47">
        <v>0</v>
      </c>
      <c r="F246" s="47" t="s">
        <v>38</v>
      </c>
      <c r="G246" s="47" t="s">
        <v>176</v>
      </c>
    </row>
    <row r="247" spans="1:7" s="3" customFormat="1">
      <c r="A247" s="55" t="s">
        <v>240</v>
      </c>
      <c r="B247" s="47">
        <v>84.375</v>
      </c>
      <c r="C247" s="47">
        <v>125</v>
      </c>
      <c r="D247" s="47">
        <v>250</v>
      </c>
      <c r="E247" s="47">
        <v>0</v>
      </c>
      <c r="F247" s="47" t="s">
        <v>69</v>
      </c>
      <c r="G247" s="47" t="s">
        <v>176</v>
      </c>
    </row>
    <row r="248" spans="1:7" s="3" customFormat="1">
      <c r="A248" s="55" t="s">
        <v>185</v>
      </c>
      <c r="B248" s="3">
        <v>131.625</v>
      </c>
      <c r="C248" s="3">
        <v>195</v>
      </c>
      <c r="D248" s="47">
        <v>390</v>
      </c>
      <c r="E248" s="47">
        <v>0</v>
      </c>
      <c r="F248" s="47" t="s">
        <v>66</v>
      </c>
      <c r="G248" s="47" t="s">
        <v>176</v>
      </c>
    </row>
    <row r="249" spans="1:7" s="3" customFormat="1">
      <c r="A249" s="57" t="s">
        <v>543</v>
      </c>
      <c r="B249" s="3">
        <v>1</v>
      </c>
      <c r="C249" s="3">
        <v>1</v>
      </c>
      <c r="D249" s="3">
        <v>1</v>
      </c>
      <c r="E249" s="3">
        <v>0</v>
      </c>
    </row>
    <row r="250" spans="1:7" s="3" customFormat="1">
      <c r="A250" s="55" t="s">
        <v>463</v>
      </c>
      <c r="B250" s="47">
        <v>10.55</v>
      </c>
      <c r="C250" s="47">
        <v>30</v>
      </c>
      <c r="D250" s="47">
        <v>60</v>
      </c>
      <c r="E250" s="47">
        <v>0</v>
      </c>
      <c r="F250" s="47" t="s">
        <v>325</v>
      </c>
      <c r="G250" s="47" t="s">
        <v>176</v>
      </c>
    </row>
    <row r="251" spans="1:7" s="3" customFormat="1">
      <c r="A251" s="55" t="s">
        <v>464</v>
      </c>
      <c r="B251" s="47">
        <v>14.41</v>
      </c>
      <c r="C251" s="47">
        <v>40</v>
      </c>
      <c r="D251" s="47">
        <v>80</v>
      </c>
      <c r="E251" s="47">
        <v>0</v>
      </c>
      <c r="F251" s="47" t="s">
        <v>327</v>
      </c>
      <c r="G251" s="47" t="s">
        <v>176</v>
      </c>
    </row>
    <row r="252" spans="1:7" s="3" customFormat="1">
      <c r="A252" s="55" t="s">
        <v>465</v>
      </c>
      <c r="B252" s="47">
        <v>21.84</v>
      </c>
      <c r="C252" s="47">
        <v>60</v>
      </c>
      <c r="D252" s="47">
        <v>120</v>
      </c>
      <c r="E252" s="47">
        <v>0</v>
      </c>
      <c r="F252" s="47" t="s">
        <v>329</v>
      </c>
      <c r="G252" s="47" t="s">
        <v>176</v>
      </c>
    </row>
    <row r="253" spans="1:7" s="3" customFormat="1">
      <c r="A253" s="55" t="s">
        <v>237</v>
      </c>
      <c r="B253" s="47">
        <v>192.375</v>
      </c>
      <c r="C253" s="47">
        <v>285</v>
      </c>
      <c r="D253" s="47">
        <v>570</v>
      </c>
      <c r="E253" s="47">
        <v>0</v>
      </c>
      <c r="F253" s="47" t="s">
        <v>118</v>
      </c>
      <c r="G253" s="47" t="s">
        <v>176</v>
      </c>
    </row>
    <row r="254" spans="1:7" s="3" customFormat="1">
      <c r="A254" s="55" t="s">
        <v>822</v>
      </c>
      <c r="B254" s="47">
        <v>84.38</v>
      </c>
      <c r="C254" s="47">
        <v>125</v>
      </c>
      <c r="D254" s="47">
        <v>250</v>
      </c>
      <c r="E254" s="47">
        <v>0</v>
      </c>
      <c r="F254" s="47" t="s">
        <v>820</v>
      </c>
      <c r="G254" s="47" t="s">
        <v>176</v>
      </c>
    </row>
    <row r="255" spans="1:7" s="3" customFormat="1">
      <c r="A255" s="55" t="s">
        <v>832</v>
      </c>
      <c r="B255" s="47">
        <v>132.08000000000001</v>
      </c>
      <c r="C255" s="47">
        <v>175</v>
      </c>
      <c r="D255" s="47">
        <v>350</v>
      </c>
      <c r="E255" s="47"/>
      <c r="F255" s="47" t="s">
        <v>828</v>
      </c>
      <c r="G255" s="47" t="s">
        <v>833</v>
      </c>
    </row>
    <row r="256" spans="1:7" s="3" customFormat="1">
      <c r="A256" s="55" t="s">
        <v>242</v>
      </c>
      <c r="B256" s="47">
        <v>138.375</v>
      </c>
      <c r="C256" s="47">
        <v>205</v>
      </c>
      <c r="D256" s="47">
        <v>410</v>
      </c>
      <c r="E256" s="47">
        <v>0</v>
      </c>
      <c r="F256" s="47" t="s">
        <v>9</v>
      </c>
      <c r="G256" s="47" t="s">
        <v>176</v>
      </c>
    </row>
    <row r="257" spans="1:7" s="3" customFormat="1">
      <c r="A257" s="55" t="s">
        <v>238</v>
      </c>
      <c r="B257" s="47">
        <v>199.43</v>
      </c>
      <c r="C257" s="47">
        <v>288.04000000000002</v>
      </c>
      <c r="D257" s="47">
        <v>576.08000000000004</v>
      </c>
      <c r="E257" s="47">
        <v>0</v>
      </c>
      <c r="F257" s="47" t="s">
        <v>120</v>
      </c>
      <c r="G257" s="47" t="s">
        <v>176</v>
      </c>
    </row>
    <row r="258" spans="1:7" s="3" customFormat="1">
      <c r="A258" s="55" t="s">
        <v>239</v>
      </c>
      <c r="B258" s="3">
        <v>172.125</v>
      </c>
      <c r="C258" s="3">
        <v>255</v>
      </c>
      <c r="D258" s="47">
        <v>510</v>
      </c>
      <c r="E258" s="47">
        <v>0</v>
      </c>
      <c r="F258" s="47" t="s">
        <v>21</v>
      </c>
      <c r="G258" s="47" t="s">
        <v>176</v>
      </c>
    </row>
    <row r="259" spans="1:7" s="3" customFormat="1">
      <c r="A259" s="55" t="s">
        <v>252</v>
      </c>
      <c r="B259" s="47">
        <v>178.875</v>
      </c>
      <c r="C259" s="47">
        <v>265</v>
      </c>
      <c r="D259" s="47">
        <v>530</v>
      </c>
      <c r="E259" s="47">
        <v>0</v>
      </c>
      <c r="F259" s="47" t="s">
        <v>38</v>
      </c>
      <c r="G259" s="47" t="s">
        <v>177</v>
      </c>
    </row>
    <row r="260" spans="1:7" s="3" customFormat="1">
      <c r="A260" s="55" t="s">
        <v>257</v>
      </c>
      <c r="B260" s="47">
        <v>84.375</v>
      </c>
      <c r="C260" s="47">
        <v>125</v>
      </c>
      <c r="D260" s="47">
        <v>250</v>
      </c>
      <c r="E260" s="47">
        <v>0</v>
      </c>
      <c r="F260" s="47" t="s">
        <v>69</v>
      </c>
      <c r="G260" s="47" t="s">
        <v>177</v>
      </c>
    </row>
    <row r="261" spans="1:7" s="3" customFormat="1">
      <c r="A261" s="55" t="s">
        <v>258</v>
      </c>
      <c r="B261" s="47">
        <v>135.33000000000001</v>
      </c>
      <c r="C261" s="47">
        <v>204.34</v>
      </c>
      <c r="D261" s="47">
        <v>408.68</v>
      </c>
      <c r="E261" s="47">
        <v>0</v>
      </c>
      <c r="F261" s="47" t="s">
        <v>150</v>
      </c>
      <c r="G261" s="47" t="s">
        <v>177</v>
      </c>
    </row>
    <row r="262" spans="1:7" s="3" customFormat="1">
      <c r="A262" s="55" t="s">
        <v>256</v>
      </c>
      <c r="B262" s="3">
        <v>131.625</v>
      </c>
      <c r="C262" s="3">
        <v>195</v>
      </c>
      <c r="D262" s="47">
        <v>390</v>
      </c>
      <c r="E262" s="47">
        <v>0</v>
      </c>
      <c r="F262" s="47" t="s">
        <v>66</v>
      </c>
      <c r="G262" s="47" t="s">
        <v>177</v>
      </c>
    </row>
    <row r="263" spans="1:7" s="3" customFormat="1">
      <c r="A263" s="57" t="s">
        <v>542</v>
      </c>
      <c r="B263" s="3">
        <v>1</v>
      </c>
      <c r="C263" s="3">
        <v>1</v>
      </c>
      <c r="D263" s="3">
        <v>1</v>
      </c>
      <c r="E263" s="3">
        <v>0</v>
      </c>
    </row>
    <row r="264" spans="1:7" s="3" customFormat="1">
      <c r="A264" s="55" t="s">
        <v>469</v>
      </c>
      <c r="B264" s="47">
        <v>10.55</v>
      </c>
      <c r="C264" s="47">
        <v>30</v>
      </c>
      <c r="D264" s="47">
        <v>60</v>
      </c>
      <c r="E264" s="47">
        <v>0</v>
      </c>
      <c r="F264" s="47" t="s">
        <v>325</v>
      </c>
      <c r="G264" s="47" t="s">
        <v>177</v>
      </c>
    </row>
    <row r="265" spans="1:7" s="3" customFormat="1">
      <c r="A265" s="55" t="s">
        <v>470</v>
      </c>
      <c r="B265" s="47">
        <v>14.41</v>
      </c>
      <c r="C265" s="47">
        <v>40</v>
      </c>
      <c r="D265" s="47">
        <v>80</v>
      </c>
      <c r="E265" s="47">
        <v>0</v>
      </c>
      <c r="F265" s="47" t="s">
        <v>327</v>
      </c>
      <c r="G265" s="47" t="s">
        <v>177</v>
      </c>
    </row>
    <row r="266" spans="1:7" s="3" customFormat="1">
      <c r="A266" s="55" t="s">
        <v>471</v>
      </c>
      <c r="B266" s="47">
        <v>21.84</v>
      </c>
      <c r="C266" s="47">
        <v>60</v>
      </c>
      <c r="D266" s="47">
        <v>120</v>
      </c>
      <c r="E266" s="47">
        <v>0</v>
      </c>
      <c r="F266" s="47" t="s">
        <v>329</v>
      </c>
      <c r="G266" s="47" t="s">
        <v>177</v>
      </c>
    </row>
    <row r="267" spans="1:7" s="3" customFormat="1">
      <c r="A267" s="55" t="s">
        <v>253</v>
      </c>
      <c r="B267" s="47">
        <v>192.375</v>
      </c>
      <c r="C267" s="47">
        <v>285</v>
      </c>
      <c r="D267" s="47">
        <v>570</v>
      </c>
      <c r="E267" s="47">
        <v>0</v>
      </c>
      <c r="F267" s="47" t="s">
        <v>118</v>
      </c>
      <c r="G267" s="47" t="s">
        <v>177</v>
      </c>
    </row>
    <row r="268" spans="1:7" s="3" customFormat="1">
      <c r="A268" s="55" t="s">
        <v>823</v>
      </c>
      <c r="B268" s="47">
        <v>84.38</v>
      </c>
      <c r="C268" s="47">
        <v>125</v>
      </c>
      <c r="D268" s="47">
        <v>250</v>
      </c>
      <c r="E268" s="47">
        <v>0</v>
      </c>
      <c r="F268" s="47" t="s">
        <v>820</v>
      </c>
      <c r="G268" s="47" t="s">
        <v>177</v>
      </c>
    </row>
    <row r="269" spans="1:7" s="3" customFormat="1">
      <c r="A269" s="55" t="s">
        <v>834</v>
      </c>
      <c r="B269" s="47">
        <v>132.08000000000001</v>
      </c>
      <c r="C269" s="47">
        <v>175</v>
      </c>
      <c r="D269" s="47">
        <v>350</v>
      </c>
      <c r="E269" s="47"/>
      <c r="F269" s="47" t="s">
        <v>828</v>
      </c>
      <c r="G269" s="47" t="s">
        <v>835</v>
      </c>
    </row>
    <row r="270" spans="1:7" s="3" customFormat="1">
      <c r="A270" s="55" t="s">
        <v>259</v>
      </c>
      <c r="B270" s="47">
        <v>138.375</v>
      </c>
      <c r="C270" s="47">
        <v>205</v>
      </c>
      <c r="D270" s="47">
        <v>410</v>
      </c>
      <c r="E270" s="47">
        <v>0</v>
      </c>
      <c r="F270" s="47" t="s">
        <v>9</v>
      </c>
      <c r="G270" s="47" t="s">
        <v>177</v>
      </c>
    </row>
    <row r="271" spans="1:7" s="3" customFormat="1">
      <c r="A271" s="55" t="s">
        <v>254</v>
      </c>
      <c r="B271" s="47">
        <v>199.43</v>
      </c>
      <c r="C271" s="47">
        <v>288.04000000000002</v>
      </c>
      <c r="D271" s="47">
        <v>576.08000000000004</v>
      </c>
      <c r="E271" s="47">
        <v>0</v>
      </c>
      <c r="F271" s="47" t="s">
        <v>120</v>
      </c>
      <c r="G271" s="47" t="s">
        <v>177</v>
      </c>
    </row>
    <row r="272" spans="1:7" s="3" customFormat="1">
      <c r="A272" s="55" t="s">
        <v>255</v>
      </c>
      <c r="B272" s="3">
        <v>172.125</v>
      </c>
      <c r="C272" s="3">
        <v>255</v>
      </c>
      <c r="D272" s="47">
        <v>510</v>
      </c>
      <c r="E272" s="47">
        <v>0</v>
      </c>
      <c r="F272" s="47" t="s">
        <v>21</v>
      </c>
      <c r="G272" s="47" t="s">
        <v>177</v>
      </c>
    </row>
    <row r="273" spans="1:7" s="3" customFormat="1">
      <c r="A273" s="55" t="s">
        <v>204</v>
      </c>
      <c r="B273" s="47">
        <v>178.875</v>
      </c>
      <c r="C273" s="47">
        <v>265</v>
      </c>
      <c r="D273" s="47">
        <v>530</v>
      </c>
      <c r="E273" s="47">
        <v>0</v>
      </c>
      <c r="F273" s="47" t="s">
        <v>38</v>
      </c>
      <c r="G273" s="47" t="s">
        <v>173</v>
      </c>
    </row>
    <row r="274" spans="1:7" s="3" customFormat="1">
      <c r="A274" s="55" t="s">
        <v>225</v>
      </c>
      <c r="B274" s="47">
        <v>84.375</v>
      </c>
      <c r="C274" s="47">
        <v>125</v>
      </c>
      <c r="D274" s="47">
        <v>250</v>
      </c>
      <c r="E274" s="47">
        <v>0</v>
      </c>
      <c r="F274" s="47" t="s">
        <v>69</v>
      </c>
      <c r="G274" s="47" t="s">
        <v>173</v>
      </c>
    </row>
    <row r="275" spans="1:7" s="3" customFormat="1">
      <c r="A275" s="55" t="s">
        <v>207</v>
      </c>
      <c r="B275" s="3">
        <v>131.625</v>
      </c>
      <c r="C275" s="3">
        <v>195</v>
      </c>
      <c r="D275" s="47">
        <v>390</v>
      </c>
      <c r="E275" s="47">
        <v>0</v>
      </c>
      <c r="F275" s="47" t="s">
        <v>66</v>
      </c>
      <c r="G275" s="47" t="s">
        <v>173</v>
      </c>
    </row>
    <row r="276" spans="1:7" s="3" customFormat="1">
      <c r="A276" s="57" t="s">
        <v>541</v>
      </c>
      <c r="B276" s="3">
        <v>1</v>
      </c>
      <c r="C276" s="3">
        <v>1</v>
      </c>
      <c r="D276" s="3">
        <v>1</v>
      </c>
      <c r="E276" s="3">
        <v>0</v>
      </c>
    </row>
    <row r="277" spans="1:7" s="3" customFormat="1">
      <c r="A277" s="55" t="s">
        <v>472</v>
      </c>
      <c r="B277" s="47">
        <v>10.55</v>
      </c>
      <c r="C277" s="47">
        <v>30</v>
      </c>
      <c r="D277" s="47">
        <v>60</v>
      </c>
      <c r="E277" s="47">
        <v>0</v>
      </c>
      <c r="F277" s="47" t="s">
        <v>325</v>
      </c>
      <c r="G277" s="47" t="s">
        <v>173</v>
      </c>
    </row>
    <row r="278" spans="1:7" s="3" customFormat="1">
      <c r="A278" s="55" t="s">
        <v>473</v>
      </c>
      <c r="B278" s="47">
        <v>14.41</v>
      </c>
      <c r="C278" s="47">
        <v>40</v>
      </c>
      <c r="D278" s="47">
        <v>80</v>
      </c>
      <c r="E278" s="47">
        <v>0</v>
      </c>
      <c r="F278" s="47" t="s">
        <v>327</v>
      </c>
      <c r="G278" s="47" t="s">
        <v>173</v>
      </c>
    </row>
    <row r="279" spans="1:7" s="3" customFormat="1">
      <c r="A279" s="55" t="s">
        <v>474</v>
      </c>
      <c r="B279" s="47">
        <v>21.84</v>
      </c>
      <c r="C279" s="47">
        <v>60</v>
      </c>
      <c r="D279" s="47">
        <v>120</v>
      </c>
      <c r="E279" s="47">
        <v>0</v>
      </c>
      <c r="F279" s="47" t="s">
        <v>329</v>
      </c>
      <c r="G279" s="47" t="s">
        <v>173</v>
      </c>
    </row>
    <row r="280" spans="1:7" s="3" customFormat="1">
      <c r="A280" s="55" t="s">
        <v>205</v>
      </c>
      <c r="B280" s="47">
        <v>192.375</v>
      </c>
      <c r="C280" s="47">
        <v>285</v>
      </c>
      <c r="D280" s="47">
        <v>570</v>
      </c>
      <c r="E280" s="47">
        <v>0</v>
      </c>
      <c r="F280" s="47" t="s">
        <v>118</v>
      </c>
      <c r="G280" s="47" t="s">
        <v>173</v>
      </c>
    </row>
    <row r="281" spans="1:7" s="3" customFormat="1">
      <c r="A281" s="55" t="s">
        <v>824</v>
      </c>
      <c r="B281" s="47">
        <v>84.38</v>
      </c>
      <c r="C281" s="47">
        <v>125</v>
      </c>
      <c r="D281" s="47">
        <v>250</v>
      </c>
      <c r="E281" s="47">
        <v>0</v>
      </c>
      <c r="F281" s="47" t="s">
        <v>820</v>
      </c>
      <c r="G281" s="47" t="s">
        <v>173</v>
      </c>
    </row>
    <row r="282" spans="1:7" s="3" customFormat="1">
      <c r="A282" s="55" t="s">
        <v>836</v>
      </c>
      <c r="B282" s="47">
        <v>132.08000000000001</v>
      </c>
      <c r="C282" s="47">
        <v>175</v>
      </c>
      <c r="D282" s="47">
        <v>350</v>
      </c>
      <c r="E282" s="47"/>
      <c r="F282" s="47" t="s">
        <v>828</v>
      </c>
      <c r="G282" s="47" t="s">
        <v>837</v>
      </c>
    </row>
    <row r="283" spans="1:7" s="3" customFormat="1">
      <c r="A283" s="55" t="s">
        <v>226</v>
      </c>
      <c r="B283" s="47">
        <v>138.375</v>
      </c>
      <c r="C283" s="47">
        <v>205</v>
      </c>
      <c r="D283" s="47">
        <v>410</v>
      </c>
      <c r="E283" s="47">
        <v>0</v>
      </c>
      <c r="F283" s="47" t="s">
        <v>9</v>
      </c>
      <c r="G283" s="47" t="s">
        <v>173</v>
      </c>
    </row>
    <row r="284" spans="1:7" s="3" customFormat="1">
      <c r="A284" s="55" t="s">
        <v>206</v>
      </c>
      <c r="B284" s="47">
        <v>199.43</v>
      </c>
      <c r="C284" s="47">
        <v>288.04000000000002</v>
      </c>
      <c r="D284" s="47">
        <v>576.08000000000004</v>
      </c>
      <c r="E284" s="47">
        <v>0</v>
      </c>
      <c r="F284" s="47" t="s">
        <v>120</v>
      </c>
      <c r="G284" s="47" t="s">
        <v>173</v>
      </c>
    </row>
    <row r="285" spans="1:7" s="3" customFormat="1">
      <c r="A285" s="57" t="s">
        <v>208</v>
      </c>
      <c r="B285" s="3">
        <v>172.125</v>
      </c>
      <c r="C285" s="3">
        <v>255</v>
      </c>
      <c r="D285" s="47">
        <v>510</v>
      </c>
      <c r="E285" s="3">
        <v>0</v>
      </c>
      <c r="F285" s="3" t="s">
        <v>21</v>
      </c>
      <c r="G285" s="3" t="s">
        <v>173</v>
      </c>
    </row>
    <row r="286" spans="1:7" s="3" customFormat="1">
      <c r="A286" s="58" t="s">
        <v>800</v>
      </c>
      <c r="B286">
        <v>78</v>
      </c>
      <c r="C286">
        <v>130</v>
      </c>
      <c r="D286">
        <v>260</v>
      </c>
      <c r="E286" s="3">
        <v>0</v>
      </c>
      <c r="F286" s="51" t="s">
        <v>807</v>
      </c>
      <c r="G286" s="3" t="s">
        <v>810</v>
      </c>
    </row>
    <row r="287" spans="1:7" s="3" customFormat="1">
      <c r="A287" s="58" t="s">
        <v>801</v>
      </c>
      <c r="B287">
        <v>90</v>
      </c>
      <c r="C287">
        <v>150</v>
      </c>
      <c r="D287">
        <f>2*E287</f>
        <v>0</v>
      </c>
      <c r="E287" s="3">
        <v>0</v>
      </c>
      <c r="F287" s="51" t="s">
        <v>807</v>
      </c>
      <c r="G287" s="3" t="s">
        <v>810</v>
      </c>
    </row>
    <row r="288" spans="1:7" s="3" customFormat="1">
      <c r="A288" s="58" t="s">
        <v>802</v>
      </c>
      <c r="B288">
        <v>105</v>
      </c>
      <c r="C288">
        <v>175</v>
      </c>
      <c r="D288">
        <f t="shared" ref="D288:D292" si="0">2*E288</f>
        <v>0</v>
      </c>
      <c r="E288" s="3">
        <v>0</v>
      </c>
      <c r="F288" s="51" t="s">
        <v>807</v>
      </c>
      <c r="G288" s="3" t="s">
        <v>810</v>
      </c>
    </row>
    <row r="289" spans="1:7" s="3" customFormat="1">
      <c r="A289" s="58" t="s">
        <v>803</v>
      </c>
      <c r="B289">
        <v>126</v>
      </c>
      <c r="C289">
        <v>210</v>
      </c>
      <c r="D289">
        <f t="shared" si="0"/>
        <v>0</v>
      </c>
      <c r="E289" s="3">
        <v>0</v>
      </c>
      <c r="F289" t="s">
        <v>118</v>
      </c>
      <c r="G289" s="3" t="s">
        <v>810</v>
      </c>
    </row>
    <row r="290" spans="1:7" s="3" customFormat="1">
      <c r="A290" s="58" t="s">
        <v>804</v>
      </c>
      <c r="B290">
        <v>138</v>
      </c>
      <c r="C290">
        <v>230</v>
      </c>
      <c r="D290">
        <f t="shared" si="0"/>
        <v>0</v>
      </c>
      <c r="E290" s="3">
        <v>0</v>
      </c>
      <c r="F290" t="s">
        <v>118</v>
      </c>
      <c r="G290" s="3" t="s">
        <v>810</v>
      </c>
    </row>
    <row r="291" spans="1:7" s="3" customFormat="1">
      <c r="A291" s="58" t="s">
        <v>805</v>
      </c>
      <c r="B291">
        <v>150</v>
      </c>
      <c r="C291">
        <v>250</v>
      </c>
      <c r="D291">
        <f t="shared" si="0"/>
        <v>0</v>
      </c>
      <c r="E291" s="3">
        <v>0</v>
      </c>
      <c r="F291" t="s">
        <v>808</v>
      </c>
      <c r="G291" s="3" t="s">
        <v>810</v>
      </c>
    </row>
    <row r="292" spans="1:7" s="3" customFormat="1">
      <c r="A292" s="58" t="s">
        <v>806</v>
      </c>
      <c r="B292">
        <v>180</v>
      </c>
      <c r="C292">
        <v>300</v>
      </c>
      <c r="D292">
        <f t="shared" si="0"/>
        <v>0</v>
      </c>
      <c r="E292" s="3">
        <v>0</v>
      </c>
      <c r="F292" t="s">
        <v>809</v>
      </c>
      <c r="G292" s="3" t="s">
        <v>810</v>
      </c>
    </row>
    <row r="293" spans="1:7" s="3" customFormat="1">
      <c r="A293" s="57" t="s">
        <v>262</v>
      </c>
      <c r="B293" s="3">
        <v>64.290000000000006</v>
      </c>
      <c r="C293" s="3">
        <v>112.43</v>
      </c>
      <c r="D293" s="47">
        <v>224.86</v>
      </c>
      <c r="E293" s="3">
        <v>0</v>
      </c>
      <c r="F293" s="3" t="s">
        <v>69</v>
      </c>
      <c r="G293" s="3" t="s">
        <v>172</v>
      </c>
    </row>
    <row r="294" spans="1:7" s="3" customFormat="1">
      <c r="A294" s="55" t="s">
        <v>263</v>
      </c>
      <c r="B294" s="47">
        <v>126.75</v>
      </c>
      <c r="C294" s="47">
        <v>199.15</v>
      </c>
      <c r="D294" s="47">
        <v>398.3</v>
      </c>
      <c r="E294" s="47">
        <v>0</v>
      </c>
      <c r="F294" s="47" t="s">
        <v>40</v>
      </c>
      <c r="G294" s="47" t="s">
        <v>172</v>
      </c>
    </row>
    <row r="295" spans="1:7" s="3" customFormat="1">
      <c r="A295" s="57" t="s">
        <v>266</v>
      </c>
      <c r="B295" s="3">
        <v>96.01</v>
      </c>
      <c r="C295" s="3">
        <v>142.05000000000001</v>
      </c>
      <c r="D295" s="47">
        <v>284.10000000000002</v>
      </c>
      <c r="E295" s="3">
        <v>0</v>
      </c>
      <c r="F295" s="3" t="s">
        <v>46</v>
      </c>
      <c r="G295" s="3" t="s">
        <v>172</v>
      </c>
    </row>
    <row r="296" spans="1:7" s="3" customFormat="1">
      <c r="A296" s="57" t="s">
        <v>261</v>
      </c>
      <c r="B296" s="3">
        <v>110.42</v>
      </c>
      <c r="C296" s="3">
        <v>168.12</v>
      </c>
      <c r="D296" s="47">
        <v>336.24</v>
      </c>
      <c r="E296" s="3">
        <v>0</v>
      </c>
      <c r="F296" s="3" t="s">
        <v>66</v>
      </c>
      <c r="G296" s="3" t="s">
        <v>172</v>
      </c>
    </row>
    <row r="297" spans="1:7" s="3" customFormat="1">
      <c r="A297" s="57" t="s">
        <v>579</v>
      </c>
      <c r="B297" s="3">
        <v>0</v>
      </c>
      <c r="C297" s="3">
        <v>0</v>
      </c>
      <c r="D297" s="3">
        <v>0</v>
      </c>
      <c r="E297" s="3">
        <v>0</v>
      </c>
      <c r="G297" s="3" t="s">
        <v>579</v>
      </c>
    </row>
    <row r="298" spans="1:7" s="3" customFormat="1">
      <c r="A298" s="57" t="s">
        <v>581</v>
      </c>
      <c r="B298" s="3">
        <v>0</v>
      </c>
      <c r="C298" s="3">
        <v>0</v>
      </c>
      <c r="D298" s="3">
        <v>0</v>
      </c>
      <c r="E298" s="3">
        <v>0</v>
      </c>
      <c r="G298" s="3" t="s">
        <v>581</v>
      </c>
    </row>
    <row r="299" spans="1:7" s="3" customFormat="1">
      <c r="A299" s="57" t="s">
        <v>475</v>
      </c>
      <c r="B299" s="3">
        <v>10.55</v>
      </c>
      <c r="C299" s="3">
        <v>30</v>
      </c>
      <c r="D299" s="47">
        <v>60</v>
      </c>
      <c r="E299" s="3">
        <v>0</v>
      </c>
      <c r="F299" s="3" t="s">
        <v>325</v>
      </c>
      <c r="G299" s="3" t="s">
        <v>172</v>
      </c>
    </row>
    <row r="300" spans="1:7" s="3" customFormat="1">
      <c r="A300" s="57" t="s">
        <v>476</v>
      </c>
      <c r="B300" s="3">
        <v>14.41</v>
      </c>
      <c r="C300" s="3">
        <v>40</v>
      </c>
      <c r="D300" s="47">
        <v>80</v>
      </c>
      <c r="E300" s="3">
        <v>0</v>
      </c>
      <c r="F300" s="3" t="s">
        <v>327</v>
      </c>
      <c r="G300" s="3" t="s">
        <v>172</v>
      </c>
    </row>
    <row r="301" spans="1:7" s="3" customFormat="1">
      <c r="A301" s="57" t="s">
        <v>477</v>
      </c>
      <c r="B301" s="3">
        <v>21.84</v>
      </c>
      <c r="C301" s="3">
        <v>60</v>
      </c>
      <c r="D301" s="47">
        <v>120</v>
      </c>
      <c r="E301" s="3">
        <v>0</v>
      </c>
      <c r="F301" s="3" t="s">
        <v>329</v>
      </c>
      <c r="G301" s="3" t="s">
        <v>172</v>
      </c>
    </row>
    <row r="302" spans="1:7" s="3" customFormat="1">
      <c r="A302" s="57" t="s">
        <v>272</v>
      </c>
      <c r="B302" s="3">
        <v>133.75</v>
      </c>
      <c r="C302" s="3">
        <v>202.37</v>
      </c>
      <c r="D302" s="47">
        <v>404.74</v>
      </c>
      <c r="E302" s="3">
        <v>0</v>
      </c>
      <c r="F302" s="3" t="s">
        <v>58</v>
      </c>
      <c r="G302" s="3" t="s">
        <v>172</v>
      </c>
    </row>
    <row r="303" spans="1:7" s="3" customFormat="1">
      <c r="A303" s="55" t="s">
        <v>271</v>
      </c>
      <c r="B303" s="47">
        <v>62.58</v>
      </c>
      <c r="C303" s="47">
        <v>101.18</v>
      </c>
      <c r="D303" s="47">
        <v>202.36</v>
      </c>
      <c r="E303" s="47">
        <v>0</v>
      </c>
      <c r="F303" s="47" t="s">
        <v>56</v>
      </c>
      <c r="G303" s="47" t="s">
        <v>172</v>
      </c>
    </row>
    <row r="304" spans="1:7" s="3" customFormat="1">
      <c r="A304" s="57" t="s">
        <v>582</v>
      </c>
      <c r="B304" s="3">
        <v>0</v>
      </c>
      <c r="C304" s="3">
        <v>0</v>
      </c>
      <c r="D304" s="3">
        <v>0</v>
      </c>
      <c r="E304" s="3">
        <v>0</v>
      </c>
      <c r="G304" s="3" t="s">
        <v>582</v>
      </c>
    </row>
    <row r="305" spans="1:7" s="3" customFormat="1">
      <c r="A305" s="57" t="s">
        <v>580</v>
      </c>
      <c r="B305" s="3">
        <v>0</v>
      </c>
      <c r="C305" s="3">
        <v>0</v>
      </c>
      <c r="D305" s="3">
        <v>0</v>
      </c>
      <c r="E305" s="3">
        <v>0</v>
      </c>
      <c r="G305" s="3" t="s">
        <v>580</v>
      </c>
    </row>
    <row r="306" spans="1:7" s="3" customFormat="1">
      <c r="A306" s="55" t="s">
        <v>267</v>
      </c>
      <c r="B306" s="47">
        <v>64.930000000000007</v>
      </c>
      <c r="C306" s="47">
        <v>104.03</v>
      </c>
      <c r="D306" s="47">
        <v>208.06</v>
      </c>
      <c r="E306" s="47">
        <v>0</v>
      </c>
      <c r="F306" s="47" t="s">
        <v>48</v>
      </c>
      <c r="G306" s="47" t="s">
        <v>172</v>
      </c>
    </row>
    <row r="307" spans="1:7" s="3" customFormat="1">
      <c r="A307" s="57" t="s">
        <v>275</v>
      </c>
      <c r="B307" s="3">
        <v>144.55000000000001</v>
      </c>
      <c r="C307" s="3">
        <v>214.95</v>
      </c>
      <c r="D307" s="47">
        <v>429.9</v>
      </c>
      <c r="E307" s="3">
        <v>0</v>
      </c>
      <c r="F307" s="3" t="s">
        <v>62</v>
      </c>
      <c r="G307" s="3" t="s">
        <v>172</v>
      </c>
    </row>
    <row r="308" spans="1:7" s="3" customFormat="1">
      <c r="A308" s="55" t="s">
        <v>264</v>
      </c>
      <c r="B308" s="47">
        <v>99.04</v>
      </c>
      <c r="C308" s="47">
        <v>155.51</v>
      </c>
      <c r="D308" s="47">
        <v>311.02</v>
      </c>
      <c r="E308" s="47">
        <v>0</v>
      </c>
      <c r="F308" s="47" t="s">
        <v>9</v>
      </c>
      <c r="G308" s="47" t="s">
        <v>172</v>
      </c>
    </row>
    <row r="309" spans="1:7" s="3" customFormat="1">
      <c r="A309" s="55" t="s">
        <v>269</v>
      </c>
      <c r="B309" s="47">
        <v>93.81</v>
      </c>
      <c r="C309" s="47">
        <v>146.16</v>
      </c>
      <c r="D309" s="47">
        <v>292.32</v>
      </c>
      <c r="E309" s="47">
        <v>0</v>
      </c>
      <c r="F309" s="47" t="s">
        <v>52</v>
      </c>
      <c r="G309" s="47" t="s">
        <v>172</v>
      </c>
    </row>
    <row r="310" spans="1:7" s="3" customFormat="1">
      <c r="A310" s="55" t="s">
        <v>268</v>
      </c>
      <c r="B310" s="47">
        <v>70.650000000000006</v>
      </c>
      <c r="C310" s="47">
        <v>112.43</v>
      </c>
      <c r="D310" s="47">
        <v>224.86</v>
      </c>
      <c r="E310" s="47">
        <v>0</v>
      </c>
      <c r="F310" s="47" t="s">
        <v>50</v>
      </c>
      <c r="G310" s="47" t="s">
        <v>172</v>
      </c>
    </row>
    <row r="311" spans="1:7" s="3" customFormat="1">
      <c r="A311" s="55" t="s">
        <v>274</v>
      </c>
      <c r="B311" s="47">
        <v>85.7</v>
      </c>
      <c r="C311" s="47">
        <v>134.91</v>
      </c>
      <c r="D311" s="47">
        <v>269.82</v>
      </c>
      <c r="E311" s="47">
        <v>0</v>
      </c>
      <c r="F311" s="47" t="s">
        <v>60</v>
      </c>
      <c r="G311" s="47" t="s">
        <v>172</v>
      </c>
    </row>
    <row r="312" spans="1:7" s="3" customFormat="1">
      <c r="A312" s="55" t="s">
        <v>273</v>
      </c>
      <c r="B312" s="47">
        <v>107.91</v>
      </c>
      <c r="C312" s="47">
        <v>168.64</v>
      </c>
      <c r="D312" s="47">
        <v>337.28</v>
      </c>
      <c r="E312" s="47">
        <v>0</v>
      </c>
      <c r="F312" s="47" t="s">
        <v>95</v>
      </c>
      <c r="G312" s="47" t="s">
        <v>172</v>
      </c>
    </row>
    <row r="313" spans="1:7" s="3" customFormat="1">
      <c r="A313" s="55" t="s">
        <v>270</v>
      </c>
      <c r="B313" s="47">
        <v>113.86</v>
      </c>
      <c r="C313" s="47">
        <v>179.88</v>
      </c>
      <c r="D313" s="47">
        <v>359.76</v>
      </c>
      <c r="E313" s="47">
        <v>0</v>
      </c>
      <c r="F313" s="47" t="s">
        <v>54</v>
      </c>
      <c r="G313" s="47" t="s">
        <v>172</v>
      </c>
    </row>
    <row r="314" spans="1:7" s="3" customFormat="1">
      <c r="A314" s="55" t="s">
        <v>265</v>
      </c>
      <c r="B314" s="47">
        <v>137.29</v>
      </c>
      <c r="C314" s="47">
        <v>213.61</v>
      </c>
      <c r="D314" s="47">
        <v>427.22</v>
      </c>
      <c r="E314" s="47">
        <v>0</v>
      </c>
      <c r="F314" s="47" t="s">
        <v>44</v>
      </c>
      <c r="G314" s="47" t="s">
        <v>172</v>
      </c>
    </row>
    <row r="315" spans="1:7" s="3" customFormat="1">
      <c r="A315" s="55" t="s">
        <v>276</v>
      </c>
      <c r="B315" s="47">
        <v>86.82</v>
      </c>
      <c r="C315" s="47">
        <v>134.91</v>
      </c>
      <c r="D315" s="47">
        <v>269.82</v>
      </c>
      <c r="E315" s="47">
        <v>0</v>
      </c>
      <c r="F315" s="47" t="s">
        <v>64</v>
      </c>
      <c r="G315" s="47" t="s">
        <v>172</v>
      </c>
    </row>
    <row r="316" spans="1:7" s="3" customFormat="1">
      <c r="A316" s="55" t="s">
        <v>784</v>
      </c>
      <c r="B316" s="47">
        <v>125</v>
      </c>
      <c r="C316" s="47">
        <v>200</v>
      </c>
      <c r="D316" s="47">
        <v>400</v>
      </c>
      <c r="E316" s="47">
        <v>0</v>
      </c>
      <c r="F316" s="47"/>
      <c r="G316" s="47" t="s">
        <v>783</v>
      </c>
    </row>
    <row r="317" spans="1:7" s="3" customFormat="1">
      <c r="A317" s="55" t="s">
        <v>785</v>
      </c>
      <c r="B317" s="47">
        <v>130</v>
      </c>
      <c r="C317" s="47">
        <v>210</v>
      </c>
      <c r="D317" s="47">
        <v>420</v>
      </c>
      <c r="E317" s="47">
        <v>0</v>
      </c>
      <c r="F317" s="47"/>
      <c r="G317" s="47" t="s">
        <v>783</v>
      </c>
    </row>
    <row r="318" spans="1:7" s="3" customFormat="1">
      <c r="A318" s="55" t="s">
        <v>786</v>
      </c>
      <c r="B318" s="47">
        <v>145</v>
      </c>
      <c r="C318" s="47">
        <v>235</v>
      </c>
      <c r="D318" s="47">
        <v>470</v>
      </c>
      <c r="E318" s="47">
        <v>0</v>
      </c>
      <c r="F318" s="47"/>
      <c r="G318" s="47" t="s">
        <v>783</v>
      </c>
    </row>
    <row r="319" spans="1:7" s="3" customFormat="1">
      <c r="A319" s="55" t="s">
        <v>787</v>
      </c>
      <c r="B319" s="47">
        <v>155</v>
      </c>
      <c r="C319" s="47">
        <v>265</v>
      </c>
      <c r="D319" s="47">
        <v>530</v>
      </c>
      <c r="E319" s="47">
        <v>0</v>
      </c>
      <c r="F319" s="47"/>
      <c r="G319" s="47" t="s">
        <v>783</v>
      </c>
    </row>
    <row r="320" spans="1:7" s="3" customFormat="1">
      <c r="A320" s="55" t="s">
        <v>788</v>
      </c>
      <c r="B320" s="47">
        <v>165</v>
      </c>
      <c r="C320" s="47">
        <v>290</v>
      </c>
      <c r="D320" s="47">
        <v>580</v>
      </c>
      <c r="E320" s="47">
        <v>0</v>
      </c>
      <c r="F320" s="47"/>
      <c r="G320" s="47" t="s">
        <v>783</v>
      </c>
    </row>
    <row r="321" spans="1:7" s="3" customFormat="1">
      <c r="A321" s="55" t="s">
        <v>789</v>
      </c>
      <c r="B321" s="47">
        <v>175</v>
      </c>
      <c r="C321" s="47">
        <v>320</v>
      </c>
      <c r="D321" s="47">
        <v>640</v>
      </c>
      <c r="E321" s="47">
        <v>0</v>
      </c>
      <c r="F321" s="47"/>
      <c r="G321" s="47" t="s">
        <v>783</v>
      </c>
    </row>
    <row r="322" spans="1:7" s="3" customFormat="1">
      <c r="A322" s="55" t="s">
        <v>278</v>
      </c>
      <c r="B322" s="47">
        <v>64.290000000000006</v>
      </c>
      <c r="C322" s="47">
        <v>112.43</v>
      </c>
      <c r="D322" s="47">
        <v>224.86</v>
      </c>
      <c r="E322" s="47">
        <v>0</v>
      </c>
      <c r="F322" s="47" t="s">
        <v>69</v>
      </c>
      <c r="G322" s="47" t="s">
        <v>170</v>
      </c>
    </row>
    <row r="323" spans="1:7" s="3" customFormat="1">
      <c r="A323" s="55" t="s">
        <v>279</v>
      </c>
      <c r="B323" s="47">
        <v>126.75</v>
      </c>
      <c r="C323" s="47">
        <v>199.15</v>
      </c>
      <c r="D323" s="47">
        <v>398.3</v>
      </c>
      <c r="E323" s="47">
        <v>0</v>
      </c>
      <c r="F323" s="47" t="s">
        <v>40</v>
      </c>
      <c r="G323" s="47" t="s">
        <v>170</v>
      </c>
    </row>
    <row r="324" spans="1:7" s="3" customFormat="1">
      <c r="A324" s="55" t="s">
        <v>282</v>
      </c>
      <c r="B324" s="47">
        <v>96.01</v>
      </c>
      <c r="C324" s="47">
        <v>142.05000000000001</v>
      </c>
      <c r="D324" s="47">
        <v>284.10000000000002</v>
      </c>
      <c r="E324" s="47">
        <v>0</v>
      </c>
      <c r="F324" s="47" t="s">
        <v>46</v>
      </c>
      <c r="G324" s="47" t="s">
        <v>170</v>
      </c>
    </row>
    <row r="325" spans="1:7" s="3" customFormat="1">
      <c r="A325" s="55" t="s">
        <v>277</v>
      </c>
      <c r="B325" s="47">
        <v>110.42</v>
      </c>
      <c r="C325" s="47">
        <v>168.12</v>
      </c>
      <c r="D325" s="47">
        <v>336.24</v>
      </c>
      <c r="E325" s="47">
        <v>0</v>
      </c>
      <c r="F325" s="47" t="s">
        <v>66</v>
      </c>
      <c r="G325" s="47" t="s">
        <v>170</v>
      </c>
    </row>
    <row r="326" spans="1:7" s="3" customFormat="1">
      <c r="A326" s="57" t="s">
        <v>587</v>
      </c>
      <c r="B326" s="3">
        <v>0</v>
      </c>
      <c r="C326" s="3">
        <v>0</v>
      </c>
      <c r="D326" s="3">
        <v>0</v>
      </c>
      <c r="E326" s="3">
        <v>0</v>
      </c>
      <c r="G326" s="3" t="s">
        <v>587</v>
      </c>
    </row>
    <row r="327" spans="1:7" s="3" customFormat="1">
      <c r="A327" s="57" t="s">
        <v>589</v>
      </c>
      <c r="B327" s="3">
        <v>0</v>
      </c>
      <c r="C327" s="3">
        <v>0</v>
      </c>
      <c r="D327" s="3">
        <v>0</v>
      </c>
      <c r="E327" s="3">
        <v>0</v>
      </c>
      <c r="G327" s="3" t="s">
        <v>589</v>
      </c>
    </row>
    <row r="328" spans="1:7" s="3" customFormat="1">
      <c r="A328" s="55" t="s">
        <v>478</v>
      </c>
      <c r="B328" s="47">
        <v>10.55</v>
      </c>
      <c r="C328" s="47">
        <v>30</v>
      </c>
      <c r="D328" s="47">
        <v>60</v>
      </c>
      <c r="E328" s="47">
        <v>0</v>
      </c>
      <c r="F328" s="47" t="s">
        <v>325</v>
      </c>
      <c r="G328" s="47" t="s">
        <v>170</v>
      </c>
    </row>
    <row r="329" spans="1:7" s="3" customFormat="1">
      <c r="A329" s="55" t="s">
        <v>479</v>
      </c>
      <c r="B329" s="47">
        <v>14.41</v>
      </c>
      <c r="C329" s="47">
        <v>40</v>
      </c>
      <c r="D329" s="47">
        <v>80</v>
      </c>
      <c r="E329" s="47">
        <v>0</v>
      </c>
      <c r="F329" s="47" t="s">
        <v>327</v>
      </c>
      <c r="G329" s="47" t="s">
        <v>170</v>
      </c>
    </row>
    <row r="330" spans="1:7" s="3" customFormat="1">
      <c r="A330" s="55" t="s">
        <v>480</v>
      </c>
      <c r="B330" s="47">
        <v>21.84</v>
      </c>
      <c r="C330" s="47">
        <v>60</v>
      </c>
      <c r="D330" s="47">
        <v>120</v>
      </c>
      <c r="E330" s="47">
        <v>0</v>
      </c>
      <c r="F330" s="47" t="s">
        <v>329</v>
      </c>
      <c r="G330" s="47" t="s">
        <v>170</v>
      </c>
    </row>
    <row r="331" spans="1:7" s="3" customFormat="1">
      <c r="A331" s="55" t="s">
        <v>288</v>
      </c>
      <c r="B331" s="47">
        <v>133.75</v>
      </c>
      <c r="C331" s="47">
        <v>202.37</v>
      </c>
      <c r="D331" s="47">
        <v>404.74</v>
      </c>
      <c r="E331" s="47">
        <v>0</v>
      </c>
      <c r="F331" s="47" t="s">
        <v>58</v>
      </c>
      <c r="G331" s="47" t="s">
        <v>170</v>
      </c>
    </row>
    <row r="332" spans="1:7" s="3" customFormat="1">
      <c r="A332" s="55" t="s">
        <v>287</v>
      </c>
      <c r="B332" s="47">
        <v>62.58</v>
      </c>
      <c r="C332" s="47">
        <v>101.18</v>
      </c>
      <c r="D332" s="47">
        <v>202.36</v>
      </c>
      <c r="E332" s="47">
        <v>0</v>
      </c>
      <c r="F332" s="47" t="s">
        <v>56</v>
      </c>
      <c r="G332" s="47" t="s">
        <v>170</v>
      </c>
    </row>
    <row r="333" spans="1:7" s="3" customFormat="1">
      <c r="A333" s="57" t="s">
        <v>590</v>
      </c>
      <c r="B333" s="3">
        <v>0</v>
      </c>
      <c r="C333" s="3">
        <v>0</v>
      </c>
      <c r="D333" s="3">
        <v>0</v>
      </c>
      <c r="E333" s="3">
        <v>0</v>
      </c>
      <c r="G333" s="3" t="s">
        <v>590</v>
      </c>
    </row>
    <row r="334" spans="1:7" s="3" customFormat="1">
      <c r="A334" s="57" t="s">
        <v>588</v>
      </c>
      <c r="B334" s="3">
        <v>0</v>
      </c>
      <c r="C334" s="3">
        <v>0</v>
      </c>
      <c r="D334" s="3">
        <v>0</v>
      </c>
      <c r="E334" s="3">
        <v>0</v>
      </c>
      <c r="G334" s="3" t="s">
        <v>588</v>
      </c>
    </row>
    <row r="335" spans="1:7" s="3" customFormat="1">
      <c r="A335" s="55" t="s">
        <v>283</v>
      </c>
      <c r="B335" s="47">
        <v>64.930000000000007</v>
      </c>
      <c r="C335" s="47">
        <v>104.03</v>
      </c>
      <c r="D335" s="47">
        <v>208.06</v>
      </c>
      <c r="E335" s="47">
        <v>0</v>
      </c>
      <c r="F335" s="47" t="s">
        <v>48</v>
      </c>
      <c r="G335" s="47" t="s">
        <v>170</v>
      </c>
    </row>
    <row r="336" spans="1:7" s="3" customFormat="1">
      <c r="A336" s="55" t="s">
        <v>188</v>
      </c>
      <c r="B336" s="47">
        <v>144.55000000000001</v>
      </c>
      <c r="C336" s="47">
        <v>214.95</v>
      </c>
      <c r="D336" s="47">
        <v>429.9</v>
      </c>
      <c r="E336" s="47">
        <v>0</v>
      </c>
      <c r="F336" s="47" t="s">
        <v>62</v>
      </c>
      <c r="G336" s="47" t="s">
        <v>170</v>
      </c>
    </row>
    <row r="337" spans="1:7" s="3" customFormat="1">
      <c r="A337" s="55" t="s">
        <v>280</v>
      </c>
      <c r="B337" s="47">
        <v>99.04</v>
      </c>
      <c r="C337" s="47">
        <v>155.51</v>
      </c>
      <c r="D337" s="47">
        <v>311.02</v>
      </c>
      <c r="E337" s="47">
        <v>0</v>
      </c>
      <c r="F337" s="47" t="s">
        <v>9</v>
      </c>
      <c r="G337" s="47" t="s">
        <v>170</v>
      </c>
    </row>
    <row r="338" spans="1:7" s="3" customFormat="1">
      <c r="A338" s="55" t="s">
        <v>285</v>
      </c>
      <c r="B338" s="47">
        <v>93.81</v>
      </c>
      <c r="C338" s="47">
        <v>146.16</v>
      </c>
      <c r="D338" s="47">
        <v>292.32</v>
      </c>
      <c r="E338" s="47">
        <v>0</v>
      </c>
      <c r="F338" s="47" t="s">
        <v>52</v>
      </c>
      <c r="G338" s="47" t="s">
        <v>170</v>
      </c>
    </row>
    <row r="339" spans="1:7" s="3" customFormat="1">
      <c r="A339" s="55" t="s">
        <v>284</v>
      </c>
      <c r="B339" s="47">
        <v>70.650000000000006</v>
      </c>
      <c r="C339" s="47">
        <v>112.43</v>
      </c>
      <c r="D339" s="47">
        <v>224.86</v>
      </c>
      <c r="E339" s="47">
        <v>0</v>
      </c>
      <c r="F339" s="47" t="s">
        <v>50</v>
      </c>
      <c r="G339" s="47" t="s">
        <v>170</v>
      </c>
    </row>
    <row r="340" spans="1:7" s="3" customFormat="1">
      <c r="A340" s="55" t="s">
        <v>289</v>
      </c>
      <c r="B340" s="47">
        <v>85.7</v>
      </c>
      <c r="C340" s="47">
        <v>134.91</v>
      </c>
      <c r="D340" s="47">
        <v>269.82</v>
      </c>
      <c r="E340" s="47">
        <v>0</v>
      </c>
      <c r="F340" s="47" t="s">
        <v>60</v>
      </c>
      <c r="G340" s="47" t="s">
        <v>170</v>
      </c>
    </row>
    <row r="341" spans="1:7" s="3" customFormat="1">
      <c r="A341" s="55" t="s">
        <v>187</v>
      </c>
      <c r="B341" s="47">
        <v>107.91</v>
      </c>
      <c r="C341" s="47">
        <v>168.64</v>
      </c>
      <c r="D341" s="47">
        <v>337.28</v>
      </c>
      <c r="E341" s="47">
        <v>0</v>
      </c>
      <c r="F341" s="47" t="s">
        <v>95</v>
      </c>
      <c r="G341" s="47" t="s">
        <v>170</v>
      </c>
    </row>
    <row r="342" spans="1:7" s="3" customFormat="1">
      <c r="A342" s="55" t="s">
        <v>286</v>
      </c>
      <c r="B342" s="47">
        <v>113.86</v>
      </c>
      <c r="C342" s="47">
        <v>179.88</v>
      </c>
      <c r="D342" s="47">
        <v>359.76</v>
      </c>
      <c r="E342" s="47">
        <v>0</v>
      </c>
      <c r="F342" s="47" t="s">
        <v>54</v>
      </c>
      <c r="G342" s="47" t="s">
        <v>170</v>
      </c>
    </row>
    <row r="343" spans="1:7" s="3" customFormat="1">
      <c r="A343" s="55" t="s">
        <v>281</v>
      </c>
      <c r="B343" s="47">
        <v>137.29</v>
      </c>
      <c r="C343" s="47">
        <v>213.61</v>
      </c>
      <c r="D343" s="47">
        <v>427.22</v>
      </c>
      <c r="E343" s="47">
        <v>0</v>
      </c>
      <c r="F343" s="47" t="s">
        <v>44</v>
      </c>
      <c r="G343" s="47" t="s">
        <v>170</v>
      </c>
    </row>
    <row r="344" spans="1:7" s="3" customFormat="1">
      <c r="A344" s="55" t="s">
        <v>290</v>
      </c>
      <c r="B344" s="47">
        <v>86.82</v>
      </c>
      <c r="C344" s="47">
        <v>134.91</v>
      </c>
      <c r="D344" s="47">
        <v>269.82</v>
      </c>
      <c r="E344" s="47">
        <v>0</v>
      </c>
      <c r="F344" s="47" t="s">
        <v>64</v>
      </c>
      <c r="G344" s="47" t="s">
        <v>170</v>
      </c>
    </row>
    <row r="345" spans="1:7" s="3" customFormat="1">
      <c r="A345" s="55" t="s">
        <v>292</v>
      </c>
      <c r="B345" s="47">
        <v>64.290000000000006</v>
      </c>
      <c r="C345" s="47">
        <v>112.43</v>
      </c>
      <c r="D345" s="47">
        <v>224.86</v>
      </c>
      <c r="E345" s="47">
        <v>0</v>
      </c>
      <c r="F345" s="47" t="s">
        <v>69</v>
      </c>
      <c r="G345" s="47" t="s">
        <v>171</v>
      </c>
    </row>
    <row r="346" spans="1:7" s="3" customFormat="1">
      <c r="A346" s="55" t="s">
        <v>209</v>
      </c>
      <c r="B346" s="47">
        <v>126.75</v>
      </c>
      <c r="C346" s="47">
        <v>199.15</v>
      </c>
      <c r="D346" s="47">
        <v>398.3</v>
      </c>
      <c r="E346" s="47">
        <v>0</v>
      </c>
      <c r="F346" s="47" t="s">
        <v>40</v>
      </c>
      <c r="G346" s="47" t="s">
        <v>171</v>
      </c>
    </row>
    <row r="347" spans="1:7" s="3" customFormat="1">
      <c r="A347" s="55" t="s">
        <v>212</v>
      </c>
      <c r="B347" s="47">
        <v>96.01</v>
      </c>
      <c r="C347" s="47">
        <v>142.05000000000001</v>
      </c>
      <c r="D347" s="47">
        <v>284.10000000000002</v>
      </c>
      <c r="E347" s="47">
        <v>0</v>
      </c>
      <c r="F347" s="47" t="s">
        <v>46</v>
      </c>
      <c r="G347" s="47" t="s">
        <v>171</v>
      </c>
    </row>
    <row r="348" spans="1:7" s="3" customFormat="1">
      <c r="A348" s="55" t="s">
        <v>291</v>
      </c>
      <c r="B348" s="47">
        <v>110.42</v>
      </c>
      <c r="C348" s="47">
        <v>168.12</v>
      </c>
      <c r="D348" s="47">
        <v>336.24</v>
      </c>
      <c r="E348" s="47">
        <v>0</v>
      </c>
      <c r="F348" s="47" t="s">
        <v>66</v>
      </c>
      <c r="G348" s="47" t="s">
        <v>171</v>
      </c>
    </row>
    <row r="349" spans="1:7" s="3" customFormat="1">
      <c r="A349" s="57" t="s">
        <v>591</v>
      </c>
      <c r="B349" s="3">
        <v>0</v>
      </c>
      <c r="C349" s="3">
        <v>0</v>
      </c>
      <c r="D349" s="3">
        <v>0</v>
      </c>
      <c r="E349" s="3">
        <v>0</v>
      </c>
      <c r="G349" s="3" t="s">
        <v>591</v>
      </c>
    </row>
    <row r="350" spans="1:7" s="3" customFormat="1">
      <c r="A350" s="57" t="s">
        <v>593</v>
      </c>
      <c r="B350" s="3">
        <v>0</v>
      </c>
      <c r="C350" s="3">
        <v>0</v>
      </c>
      <c r="D350" s="3">
        <v>0</v>
      </c>
      <c r="E350" s="3">
        <v>0</v>
      </c>
      <c r="G350" s="3" t="s">
        <v>593</v>
      </c>
    </row>
    <row r="351" spans="1:7" s="3" customFormat="1">
      <c r="A351" s="55" t="s">
        <v>481</v>
      </c>
      <c r="B351" s="47">
        <v>10.55</v>
      </c>
      <c r="C351" s="47">
        <v>30</v>
      </c>
      <c r="D351" s="47">
        <v>60</v>
      </c>
      <c r="E351" s="47">
        <v>0</v>
      </c>
      <c r="F351" s="47" t="s">
        <v>325</v>
      </c>
      <c r="G351" s="47" t="s">
        <v>171</v>
      </c>
    </row>
    <row r="352" spans="1:7" s="3" customFormat="1">
      <c r="A352" s="55" t="s">
        <v>482</v>
      </c>
      <c r="B352" s="47">
        <v>14.41</v>
      </c>
      <c r="C352" s="47">
        <v>40</v>
      </c>
      <c r="D352" s="47">
        <v>80</v>
      </c>
      <c r="E352" s="47">
        <v>0</v>
      </c>
      <c r="F352" s="47" t="s">
        <v>327</v>
      </c>
      <c r="G352" s="47" t="s">
        <v>171</v>
      </c>
    </row>
    <row r="353" spans="1:7" s="3" customFormat="1">
      <c r="A353" s="55" t="s">
        <v>483</v>
      </c>
      <c r="B353" s="47">
        <v>21.84</v>
      </c>
      <c r="C353" s="47">
        <v>60</v>
      </c>
      <c r="D353" s="47">
        <v>120</v>
      </c>
      <c r="E353" s="47">
        <v>0</v>
      </c>
      <c r="F353" s="47" t="s">
        <v>329</v>
      </c>
      <c r="G353" s="47" t="s">
        <v>171</v>
      </c>
    </row>
    <row r="354" spans="1:7" s="3" customFormat="1">
      <c r="A354" s="55" t="s">
        <v>218</v>
      </c>
      <c r="B354" s="47">
        <v>133.75</v>
      </c>
      <c r="C354" s="47">
        <v>202.37</v>
      </c>
      <c r="D354" s="47">
        <v>404.74</v>
      </c>
      <c r="E354" s="47">
        <v>0</v>
      </c>
      <c r="F354" s="47" t="s">
        <v>58</v>
      </c>
      <c r="G354" s="47" t="s">
        <v>171</v>
      </c>
    </row>
    <row r="355" spans="1:7" s="3" customFormat="1">
      <c r="A355" s="55" t="s">
        <v>217</v>
      </c>
      <c r="B355" s="47">
        <v>62.58</v>
      </c>
      <c r="C355" s="47">
        <v>101.18</v>
      </c>
      <c r="D355" s="47">
        <v>202.36</v>
      </c>
      <c r="E355" s="47">
        <v>0</v>
      </c>
      <c r="F355" s="47" t="s">
        <v>56</v>
      </c>
      <c r="G355" s="47" t="s">
        <v>171</v>
      </c>
    </row>
    <row r="356" spans="1:7" s="3" customFormat="1">
      <c r="A356" s="57" t="s">
        <v>594</v>
      </c>
      <c r="B356" s="3">
        <v>0</v>
      </c>
      <c r="C356" s="3">
        <v>0</v>
      </c>
      <c r="D356" s="3">
        <v>0</v>
      </c>
      <c r="E356" s="3">
        <v>0</v>
      </c>
      <c r="G356" s="3" t="s">
        <v>594</v>
      </c>
    </row>
    <row r="357" spans="1:7" s="3" customFormat="1">
      <c r="A357" s="57" t="s">
        <v>592</v>
      </c>
      <c r="B357" s="3">
        <v>0</v>
      </c>
      <c r="C357" s="3">
        <v>0</v>
      </c>
      <c r="D357" s="3">
        <v>0</v>
      </c>
      <c r="E357" s="3">
        <v>0</v>
      </c>
      <c r="G357" s="3" t="s">
        <v>592</v>
      </c>
    </row>
    <row r="358" spans="1:7" s="3" customFormat="1">
      <c r="A358" s="55" t="s">
        <v>213</v>
      </c>
      <c r="B358" s="47">
        <v>64.930000000000007</v>
      </c>
      <c r="C358" s="47">
        <v>104.03</v>
      </c>
      <c r="D358" s="47">
        <v>208.06</v>
      </c>
      <c r="E358" s="47">
        <v>0</v>
      </c>
      <c r="F358" s="47" t="s">
        <v>48</v>
      </c>
      <c r="G358" s="47" t="s">
        <v>171</v>
      </c>
    </row>
    <row r="359" spans="1:7" s="3" customFormat="1">
      <c r="A359" s="55" t="s">
        <v>221</v>
      </c>
      <c r="B359" s="47">
        <v>144.55000000000001</v>
      </c>
      <c r="C359" s="47">
        <v>214.95</v>
      </c>
      <c r="D359" s="47">
        <v>429.9</v>
      </c>
      <c r="E359" s="47">
        <v>0</v>
      </c>
      <c r="F359" s="47" t="s">
        <v>62</v>
      </c>
      <c r="G359" s="47" t="s">
        <v>171</v>
      </c>
    </row>
    <row r="360" spans="1:7" s="3" customFormat="1">
      <c r="A360" s="55" t="s">
        <v>210</v>
      </c>
      <c r="B360" s="47">
        <v>99.04</v>
      </c>
      <c r="C360" s="47">
        <v>155.51</v>
      </c>
      <c r="D360" s="47">
        <v>311.02</v>
      </c>
      <c r="E360" s="47">
        <v>0</v>
      </c>
      <c r="F360" s="47" t="s">
        <v>9</v>
      </c>
      <c r="G360" s="47" t="s">
        <v>171</v>
      </c>
    </row>
    <row r="361" spans="1:7" s="3" customFormat="1">
      <c r="A361" s="55" t="s">
        <v>215</v>
      </c>
      <c r="B361" s="47">
        <v>93.81</v>
      </c>
      <c r="C361" s="47">
        <v>146.16</v>
      </c>
      <c r="D361" s="47">
        <v>292.32</v>
      </c>
      <c r="E361" s="47">
        <v>0</v>
      </c>
      <c r="F361" s="47" t="s">
        <v>52</v>
      </c>
      <c r="G361" s="47" t="s">
        <v>171</v>
      </c>
    </row>
    <row r="362" spans="1:7" s="3" customFormat="1">
      <c r="A362" s="55" t="s">
        <v>214</v>
      </c>
      <c r="B362" s="47">
        <v>70.650000000000006</v>
      </c>
      <c r="C362" s="47">
        <v>112.43</v>
      </c>
      <c r="D362" s="47">
        <v>224.86</v>
      </c>
      <c r="E362" s="47">
        <v>0</v>
      </c>
      <c r="F362" s="47" t="s">
        <v>50</v>
      </c>
      <c r="G362" s="47" t="s">
        <v>171</v>
      </c>
    </row>
    <row r="363" spans="1:7" s="3" customFormat="1">
      <c r="A363" s="55" t="s">
        <v>220</v>
      </c>
      <c r="B363" s="47">
        <v>85.7</v>
      </c>
      <c r="C363" s="47">
        <v>134.91</v>
      </c>
      <c r="D363" s="47">
        <v>269.82</v>
      </c>
      <c r="E363" s="47">
        <v>0</v>
      </c>
      <c r="F363" s="47" t="s">
        <v>60</v>
      </c>
      <c r="G363" s="47" t="s">
        <v>171</v>
      </c>
    </row>
    <row r="364" spans="1:7" s="3" customFormat="1">
      <c r="A364" s="55" t="s">
        <v>219</v>
      </c>
      <c r="B364" s="47">
        <v>107.91</v>
      </c>
      <c r="C364" s="47">
        <v>168.64</v>
      </c>
      <c r="D364" s="47">
        <v>337.28</v>
      </c>
      <c r="E364" s="47">
        <v>0</v>
      </c>
      <c r="F364" s="47" t="s">
        <v>95</v>
      </c>
      <c r="G364" s="47" t="s">
        <v>171</v>
      </c>
    </row>
    <row r="365" spans="1:7" s="3" customFormat="1">
      <c r="A365" s="55" t="s">
        <v>216</v>
      </c>
      <c r="B365" s="47">
        <v>113.86</v>
      </c>
      <c r="C365" s="47">
        <v>179.88</v>
      </c>
      <c r="D365" s="47">
        <v>359.76</v>
      </c>
      <c r="E365" s="47">
        <v>0</v>
      </c>
      <c r="F365" s="47" t="s">
        <v>54</v>
      </c>
      <c r="G365" s="47" t="s">
        <v>171</v>
      </c>
    </row>
    <row r="366" spans="1:7" s="3" customFormat="1">
      <c r="A366" s="55" t="s">
        <v>211</v>
      </c>
      <c r="B366" s="47">
        <v>137.29</v>
      </c>
      <c r="C366" s="47">
        <v>213.61</v>
      </c>
      <c r="D366" s="47">
        <v>427.22</v>
      </c>
      <c r="E366" s="47">
        <v>0</v>
      </c>
      <c r="F366" s="47" t="s">
        <v>44</v>
      </c>
      <c r="G366" s="47" t="s">
        <v>171</v>
      </c>
    </row>
    <row r="367" spans="1:7" s="3" customFormat="1">
      <c r="A367" s="55" t="s">
        <v>222</v>
      </c>
      <c r="B367" s="47">
        <v>86.82</v>
      </c>
      <c r="C367" s="47">
        <v>134.91</v>
      </c>
      <c r="D367" s="47">
        <v>269.82</v>
      </c>
      <c r="E367" s="47">
        <v>0</v>
      </c>
      <c r="F367" s="47" t="s">
        <v>64</v>
      </c>
      <c r="G367" s="47" t="s">
        <v>171</v>
      </c>
    </row>
    <row r="368" spans="1:7" s="3" customFormat="1">
      <c r="A368" s="55" t="s">
        <v>68</v>
      </c>
      <c r="B368" s="47">
        <v>64.290000000000006</v>
      </c>
      <c r="C368" s="47">
        <v>112.43</v>
      </c>
      <c r="D368" s="47">
        <v>224.86</v>
      </c>
      <c r="E368" s="47">
        <v>0</v>
      </c>
      <c r="F368" s="47" t="s">
        <v>69</v>
      </c>
      <c r="G368" s="47" t="s">
        <v>67</v>
      </c>
    </row>
    <row r="369" spans="1:7" s="3" customFormat="1">
      <c r="A369" s="55" t="s">
        <v>70</v>
      </c>
      <c r="B369" s="47">
        <v>126.75</v>
      </c>
      <c r="C369" s="47">
        <v>199.15</v>
      </c>
      <c r="D369" s="47">
        <v>398.3</v>
      </c>
      <c r="E369" s="47">
        <v>0</v>
      </c>
      <c r="F369" s="47" t="s">
        <v>40</v>
      </c>
      <c r="G369" s="47" t="s">
        <v>67</v>
      </c>
    </row>
    <row r="370" spans="1:7" s="3" customFormat="1">
      <c r="A370" s="55" t="s">
        <v>72</v>
      </c>
      <c r="B370" s="47">
        <v>96.01</v>
      </c>
      <c r="C370" s="47">
        <v>142.05000000000001</v>
      </c>
      <c r="D370" s="47">
        <v>284.10000000000002</v>
      </c>
      <c r="E370" s="47">
        <v>0</v>
      </c>
      <c r="F370" s="47" t="s">
        <v>46</v>
      </c>
      <c r="G370" s="47" t="s">
        <v>67</v>
      </c>
    </row>
    <row r="371" spans="1:7" s="3" customFormat="1">
      <c r="A371" s="55" t="s">
        <v>65</v>
      </c>
      <c r="B371" s="47">
        <v>110.42</v>
      </c>
      <c r="C371" s="47">
        <v>168.12</v>
      </c>
      <c r="D371" s="47">
        <v>336.24</v>
      </c>
      <c r="E371" s="47">
        <v>0</v>
      </c>
      <c r="F371" s="47" t="s">
        <v>66</v>
      </c>
      <c r="G371" s="47" t="s">
        <v>67</v>
      </c>
    </row>
    <row r="372" spans="1:7" s="3" customFormat="1">
      <c r="A372" s="57" t="s">
        <v>595</v>
      </c>
      <c r="B372" s="3">
        <v>0</v>
      </c>
      <c r="C372" s="3">
        <v>0</v>
      </c>
      <c r="D372" s="3">
        <v>0</v>
      </c>
      <c r="E372" s="3">
        <v>0</v>
      </c>
      <c r="G372" s="3" t="s">
        <v>595</v>
      </c>
    </row>
    <row r="373" spans="1:7" s="3" customFormat="1">
      <c r="A373" s="57" t="s">
        <v>597</v>
      </c>
      <c r="B373" s="3">
        <v>0</v>
      </c>
      <c r="C373" s="3">
        <v>0</v>
      </c>
      <c r="D373" s="3">
        <v>0</v>
      </c>
      <c r="E373" s="3">
        <v>0</v>
      </c>
      <c r="G373" s="3" t="s">
        <v>597</v>
      </c>
    </row>
    <row r="374" spans="1:7" s="3" customFormat="1">
      <c r="A374" s="55" t="s">
        <v>484</v>
      </c>
      <c r="B374" s="47">
        <v>10.55</v>
      </c>
      <c r="C374" s="47">
        <v>30</v>
      </c>
      <c r="D374" s="47">
        <v>60</v>
      </c>
      <c r="E374" s="47">
        <v>0</v>
      </c>
      <c r="F374" s="47" t="s">
        <v>325</v>
      </c>
      <c r="G374" s="47" t="s">
        <v>67</v>
      </c>
    </row>
    <row r="375" spans="1:7" s="3" customFormat="1">
      <c r="A375" s="55" t="s">
        <v>485</v>
      </c>
      <c r="B375" s="47">
        <v>14.41</v>
      </c>
      <c r="C375" s="47">
        <v>40</v>
      </c>
      <c r="D375" s="47">
        <v>80</v>
      </c>
      <c r="E375" s="47">
        <v>0</v>
      </c>
      <c r="F375" s="47" t="s">
        <v>327</v>
      </c>
      <c r="G375" s="47" t="s">
        <v>67</v>
      </c>
    </row>
    <row r="376" spans="1:7" s="3" customFormat="1">
      <c r="A376" s="55" t="s">
        <v>486</v>
      </c>
      <c r="B376" s="47">
        <v>21.84</v>
      </c>
      <c r="C376" s="47">
        <v>60</v>
      </c>
      <c r="D376" s="47">
        <v>120</v>
      </c>
      <c r="E376" s="47">
        <v>0</v>
      </c>
      <c r="F376" s="47" t="s">
        <v>329</v>
      </c>
      <c r="G376" s="47" t="s">
        <v>67</v>
      </c>
    </row>
    <row r="377" spans="1:7" s="3" customFormat="1">
      <c r="A377" s="55" t="s">
        <v>78</v>
      </c>
      <c r="B377" s="47">
        <v>133.75</v>
      </c>
      <c r="C377" s="47">
        <v>202.37</v>
      </c>
      <c r="D377" s="47">
        <v>404.74</v>
      </c>
      <c r="E377" s="47">
        <v>0</v>
      </c>
      <c r="F377" s="47" t="s">
        <v>58</v>
      </c>
      <c r="G377" s="47" t="s">
        <v>67</v>
      </c>
    </row>
    <row r="378" spans="1:7" s="3" customFormat="1">
      <c r="A378" s="55" t="s">
        <v>77</v>
      </c>
      <c r="B378" s="47">
        <v>62.58</v>
      </c>
      <c r="C378" s="47">
        <v>101.18</v>
      </c>
      <c r="D378" s="47">
        <v>202.36</v>
      </c>
      <c r="E378" s="47">
        <v>0</v>
      </c>
      <c r="F378" s="47" t="s">
        <v>56</v>
      </c>
      <c r="G378" s="47" t="s">
        <v>67</v>
      </c>
    </row>
    <row r="379" spans="1:7" s="3" customFormat="1">
      <c r="A379" s="57" t="s">
        <v>598</v>
      </c>
      <c r="B379" s="3">
        <v>0</v>
      </c>
      <c r="C379" s="3">
        <v>0</v>
      </c>
      <c r="D379" s="3">
        <v>0</v>
      </c>
      <c r="E379" s="3">
        <v>0</v>
      </c>
      <c r="G379" s="3" t="s">
        <v>598</v>
      </c>
    </row>
    <row r="380" spans="1:7" s="3" customFormat="1">
      <c r="A380" s="57" t="s">
        <v>596</v>
      </c>
      <c r="B380" s="3">
        <v>0</v>
      </c>
      <c r="C380" s="3">
        <v>0</v>
      </c>
      <c r="D380" s="3">
        <v>0</v>
      </c>
      <c r="E380" s="3">
        <v>0</v>
      </c>
      <c r="G380" s="3" t="s">
        <v>596</v>
      </c>
    </row>
    <row r="381" spans="1:7" s="3" customFormat="1">
      <c r="A381" s="55" t="s">
        <v>73</v>
      </c>
      <c r="B381" s="47">
        <v>64.930000000000007</v>
      </c>
      <c r="C381" s="47">
        <v>104.03</v>
      </c>
      <c r="D381" s="47">
        <v>208.06</v>
      </c>
      <c r="E381" s="47">
        <v>0</v>
      </c>
      <c r="F381" s="47" t="s">
        <v>48</v>
      </c>
      <c r="G381" s="47" t="s">
        <v>67</v>
      </c>
    </row>
    <row r="382" spans="1:7" s="3" customFormat="1">
      <c r="A382" s="55" t="s">
        <v>192</v>
      </c>
      <c r="B382" s="47">
        <v>144.55000000000001</v>
      </c>
      <c r="C382" s="47">
        <v>214.95</v>
      </c>
      <c r="D382" s="47">
        <v>429.9</v>
      </c>
      <c r="E382" s="47">
        <v>0</v>
      </c>
      <c r="F382" s="47" t="s">
        <v>62</v>
      </c>
      <c r="G382" s="47" t="s">
        <v>67</v>
      </c>
    </row>
    <row r="383" spans="1:7" s="3" customFormat="1">
      <c r="A383" s="55" t="s">
        <v>71</v>
      </c>
      <c r="B383" s="47">
        <v>99.04</v>
      </c>
      <c r="C383" s="47">
        <v>155.51</v>
      </c>
      <c r="D383" s="47">
        <v>311.02</v>
      </c>
      <c r="E383" s="47">
        <v>0</v>
      </c>
      <c r="F383" s="47" t="s">
        <v>9</v>
      </c>
      <c r="G383" s="47" t="s">
        <v>67</v>
      </c>
    </row>
    <row r="384" spans="1:7" s="3" customFormat="1">
      <c r="A384" s="55" t="s">
        <v>75</v>
      </c>
      <c r="B384" s="47">
        <v>93.81</v>
      </c>
      <c r="C384" s="47">
        <v>146.16</v>
      </c>
      <c r="D384" s="47">
        <v>292.32</v>
      </c>
      <c r="E384" s="47">
        <v>0</v>
      </c>
      <c r="F384" s="47" t="s">
        <v>52</v>
      </c>
      <c r="G384" s="47" t="s">
        <v>67</v>
      </c>
    </row>
    <row r="385" spans="1:7" s="3" customFormat="1">
      <c r="A385" s="55" t="s">
        <v>74</v>
      </c>
      <c r="B385" s="47">
        <v>70.650000000000006</v>
      </c>
      <c r="C385" s="47">
        <v>112.43</v>
      </c>
      <c r="D385" s="47">
        <v>224.86</v>
      </c>
      <c r="E385" s="47">
        <v>0</v>
      </c>
      <c r="F385" s="47" t="s">
        <v>50</v>
      </c>
      <c r="G385" s="47" t="s">
        <v>67</v>
      </c>
    </row>
    <row r="386" spans="1:7" s="3" customFormat="1">
      <c r="A386" s="55" t="s">
        <v>79</v>
      </c>
      <c r="B386" s="47">
        <v>85.7</v>
      </c>
      <c r="C386" s="47">
        <v>134.91</v>
      </c>
      <c r="D386" s="47">
        <v>269.82</v>
      </c>
      <c r="E386" s="47">
        <v>0</v>
      </c>
      <c r="F386" s="47" t="s">
        <v>60</v>
      </c>
      <c r="G386" s="47" t="s">
        <v>67</v>
      </c>
    </row>
    <row r="387" spans="1:7" s="3" customFormat="1">
      <c r="A387" s="55" t="s">
        <v>191</v>
      </c>
      <c r="B387" s="47">
        <v>107.91</v>
      </c>
      <c r="C387" s="47">
        <v>168.64</v>
      </c>
      <c r="D387" s="47">
        <v>337.28</v>
      </c>
      <c r="E387" s="47">
        <v>0</v>
      </c>
      <c r="F387" s="47" t="s">
        <v>95</v>
      </c>
      <c r="G387" s="47" t="s">
        <v>67</v>
      </c>
    </row>
    <row r="388" spans="1:7" s="3" customFormat="1">
      <c r="A388" s="55" t="s">
        <v>76</v>
      </c>
      <c r="B388" s="47">
        <v>113.86</v>
      </c>
      <c r="C388" s="47">
        <v>179.88</v>
      </c>
      <c r="D388" s="47">
        <v>359.76</v>
      </c>
      <c r="E388" s="47">
        <v>0</v>
      </c>
      <c r="F388" s="47" t="s">
        <v>54</v>
      </c>
      <c r="G388" s="47" t="s">
        <v>67</v>
      </c>
    </row>
    <row r="389" spans="1:7" s="3" customFormat="1">
      <c r="A389" s="55" t="s">
        <v>190</v>
      </c>
      <c r="B389" s="47">
        <v>137.29</v>
      </c>
      <c r="C389" s="47">
        <v>213.61</v>
      </c>
      <c r="D389" s="47">
        <v>427.22</v>
      </c>
      <c r="E389" s="47">
        <v>0</v>
      </c>
      <c r="F389" s="47" t="s">
        <v>44</v>
      </c>
      <c r="G389" s="47" t="s">
        <v>67</v>
      </c>
    </row>
    <row r="390" spans="1:7" s="3" customFormat="1">
      <c r="A390" s="55" t="s">
        <v>80</v>
      </c>
      <c r="B390" s="47">
        <v>86.82</v>
      </c>
      <c r="C390" s="47">
        <v>134.91</v>
      </c>
      <c r="D390" s="47">
        <v>269.82</v>
      </c>
      <c r="E390" s="47">
        <v>0</v>
      </c>
      <c r="F390" s="47" t="s">
        <v>64</v>
      </c>
      <c r="G390" s="47" t="s">
        <v>67</v>
      </c>
    </row>
    <row r="391" spans="1:7" s="3" customFormat="1">
      <c r="A391" s="55" t="s">
        <v>83</v>
      </c>
      <c r="B391" s="47">
        <v>64.290000000000006</v>
      </c>
      <c r="C391" s="47">
        <v>112.43</v>
      </c>
      <c r="D391" s="47">
        <v>224.86</v>
      </c>
      <c r="E391" s="47">
        <v>0</v>
      </c>
      <c r="F391" s="47" t="s">
        <v>69</v>
      </c>
      <c r="G391" s="47" t="s">
        <v>82</v>
      </c>
    </row>
    <row r="392" spans="1:7" s="3" customFormat="1">
      <c r="A392" s="55" t="s">
        <v>84</v>
      </c>
      <c r="B392" s="47">
        <v>126.75</v>
      </c>
      <c r="C392" s="47">
        <v>199.15</v>
      </c>
      <c r="D392" s="47">
        <v>398.3</v>
      </c>
      <c r="E392" s="47">
        <v>0</v>
      </c>
      <c r="F392" s="47" t="s">
        <v>40</v>
      </c>
      <c r="G392" s="47" t="s">
        <v>82</v>
      </c>
    </row>
    <row r="393" spans="1:7" s="3" customFormat="1">
      <c r="A393" s="55" t="s">
        <v>87</v>
      </c>
      <c r="B393" s="47">
        <v>96.01</v>
      </c>
      <c r="C393" s="47">
        <v>142.05000000000001</v>
      </c>
      <c r="D393" s="47">
        <v>284.10000000000002</v>
      </c>
      <c r="E393" s="47">
        <v>0</v>
      </c>
      <c r="F393" s="47" t="s">
        <v>46</v>
      </c>
      <c r="G393" s="47" t="s">
        <v>82</v>
      </c>
    </row>
    <row r="394" spans="1:7" s="3" customFormat="1">
      <c r="A394" s="55" t="s">
        <v>81</v>
      </c>
      <c r="B394" s="47">
        <v>110.42</v>
      </c>
      <c r="C394" s="47">
        <v>168.12</v>
      </c>
      <c r="D394" s="47">
        <v>336.24</v>
      </c>
      <c r="E394" s="47">
        <v>0</v>
      </c>
      <c r="F394" s="47" t="s">
        <v>66</v>
      </c>
      <c r="G394" s="47" t="s">
        <v>82</v>
      </c>
    </row>
    <row r="395" spans="1:7" s="3" customFormat="1">
      <c r="A395" s="57" t="s">
        <v>583</v>
      </c>
      <c r="B395" s="3">
        <v>0</v>
      </c>
      <c r="C395" s="3">
        <v>0</v>
      </c>
      <c r="D395" s="3">
        <v>0</v>
      </c>
      <c r="E395" s="3">
        <v>0</v>
      </c>
      <c r="G395" s="3" t="s">
        <v>583</v>
      </c>
    </row>
    <row r="396" spans="1:7" s="3" customFormat="1">
      <c r="A396" s="57" t="s">
        <v>585</v>
      </c>
      <c r="B396" s="3">
        <v>0</v>
      </c>
      <c r="C396" s="3">
        <v>0</v>
      </c>
      <c r="D396" s="3">
        <v>0</v>
      </c>
      <c r="E396" s="3">
        <v>0</v>
      </c>
      <c r="G396" s="3" t="s">
        <v>585</v>
      </c>
    </row>
    <row r="397" spans="1:7" s="3" customFormat="1">
      <c r="A397" s="55" t="s">
        <v>487</v>
      </c>
      <c r="B397" s="47">
        <v>10.55</v>
      </c>
      <c r="C397" s="47">
        <v>30</v>
      </c>
      <c r="D397" s="47">
        <v>60</v>
      </c>
      <c r="E397" s="47">
        <v>0</v>
      </c>
      <c r="F397" s="47" t="s">
        <v>325</v>
      </c>
      <c r="G397" s="47" t="s">
        <v>82</v>
      </c>
    </row>
    <row r="398" spans="1:7" s="3" customFormat="1">
      <c r="A398" s="57" t="s">
        <v>488</v>
      </c>
      <c r="B398" s="3">
        <v>14.41</v>
      </c>
      <c r="C398" s="3">
        <v>40</v>
      </c>
      <c r="D398" s="47">
        <v>80</v>
      </c>
      <c r="E398" s="3">
        <v>0</v>
      </c>
      <c r="F398" s="3" t="s">
        <v>327</v>
      </c>
      <c r="G398" s="3" t="s">
        <v>82</v>
      </c>
    </row>
    <row r="399" spans="1:7" s="3" customFormat="1">
      <c r="A399" s="57" t="s">
        <v>489</v>
      </c>
      <c r="B399" s="3">
        <v>21.84</v>
      </c>
      <c r="C399" s="3">
        <v>60</v>
      </c>
      <c r="D399" s="47">
        <v>120</v>
      </c>
      <c r="E399" s="3">
        <v>0</v>
      </c>
      <c r="F399" s="3" t="s">
        <v>329</v>
      </c>
      <c r="G399" s="3" t="s">
        <v>82</v>
      </c>
    </row>
    <row r="400" spans="1:7" s="3" customFormat="1">
      <c r="A400" s="57" t="s">
        <v>93</v>
      </c>
      <c r="B400" s="3">
        <v>133.75</v>
      </c>
      <c r="C400" s="3">
        <v>202.37</v>
      </c>
      <c r="D400" s="47">
        <v>404.74</v>
      </c>
      <c r="E400" s="3">
        <v>0</v>
      </c>
      <c r="F400" s="3" t="s">
        <v>58</v>
      </c>
      <c r="G400" s="3" t="s">
        <v>82</v>
      </c>
    </row>
    <row r="401" spans="1:7" s="3" customFormat="1">
      <c r="A401" s="57" t="s">
        <v>92</v>
      </c>
      <c r="B401" s="3">
        <v>62.58</v>
      </c>
      <c r="C401" s="3">
        <v>101.18</v>
      </c>
      <c r="D401" s="47">
        <v>202.36</v>
      </c>
      <c r="E401" s="3">
        <v>0</v>
      </c>
      <c r="F401" s="3" t="s">
        <v>56</v>
      </c>
      <c r="G401" s="3" t="s">
        <v>82</v>
      </c>
    </row>
    <row r="402" spans="1:7" s="3" customFormat="1">
      <c r="A402" s="57" t="s">
        <v>586</v>
      </c>
      <c r="B402" s="3">
        <v>0</v>
      </c>
      <c r="C402" s="3">
        <v>0</v>
      </c>
      <c r="D402" s="3">
        <v>0</v>
      </c>
      <c r="E402" s="3">
        <v>0</v>
      </c>
      <c r="G402" s="3" t="s">
        <v>586</v>
      </c>
    </row>
    <row r="403" spans="1:7" s="3" customFormat="1">
      <c r="A403" s="57" t="s">
        <v>584</v>
      </c>
      <c r="B403" s="3">
        <v>0</v>
      </c>
      <c r="C403" s="3">
        <v>0</v>
      </c>
      <c r="D403" s="3">
        <v>0</v>
      </c>
      <c r="E403" s="3">
        <v>0</v>
      </c>
      <c r="G403" s="3" t="s">
        <v>584</v>
      </c>
    </row>
    <row r="404" spans="1:7" s="3" customFormat="1">
      <c r="A404" s="57" t="s">
        <v>88</v>
      </c>
      <c r="B404" s="3">
        <v>64.930000000000007</v>
      </c>
      <c r="C404" s="3">
        <v>104.03</v>
      </c>
      <c r="D404" s="47">
        <v>208.06</v>
      </c>
      <c r="E404" s="3">
        <v>0</v>
      </c>
      <c r="F404" s="3" t="s">
        <v>48</v>
      </c>
      <c r="G404" s="3" t="s">
        <v>82</v>
      </c>
    </row>
    <row r="405" spans="1:7" s="3" customFormat="1">
      <c r="A405" s="57" t="s">
        <v>97</v>
      </c>
      <c r="B405" s="3">
        <v>144.55000000000001</v>
      </c>
      <c r="C405" s="3">
        <v>214.95</v>
      </c>
      <c r="D405" s="47">
        <v>429.9</v>
      </c>
      <c r="E405" s="3">
        <v>0</v>
      </c>
      <c r="F405" s="3" t="s">
        <v>62</v>
      </c>
      <c r="G405" s="3" t="s">
        <v>82</v>
      </c>
    </row>
    <row r="406" spans="1:7" s="3" customFormat="1">
      <c r="A406" s="57" t="s">
        <v>85</v>
      </c>
      <c r="B406" s="3">
        <v>99.04</v>
      </c>
      <c r="C406" s="3">
        <v>155.51</v>
      </c>
      <c r="D406" s="47">
        <v>311.02</v>
      </c>
      <c r="E406" s="3">
        <v>0</v>
      </c>
      <c r="F406" s="3" t="s">
        <v>9</v>
      </c>
      <c r="G406" s="3" t="s">
        <v>82</v>
      </c>
    </row>
    <row r="407" spans="1:7" s="3" customFormat="1">
      <c r="A407" s="57" t="s">
        <v>90</v>
      </c>
      <c r="B407" s="3">
        <v>93.81</v>
      </c>
      <c r="C407" s="3">
        <v>146.16</v>
      </c>
      <c r="D407" s="47">
        <v>292.32</v>
      </c>
      <c r="E407" s="3">
        <v>0</v>
      </c>
      <c r="F407" s="3" t="s">
        <v>52</v>
      </c>
      <c r="G407" s="3" t="s">
        <v>82</v>
      </c>
    </row>
    <row r="408" spans="1:7" s="3" customFormat="1">
      <c r="A408" s="57" t="s">
        <v>89</v>
      </c>
      <c r="B408" s="3">
        <v>70.650000000000006</v>
      </c>
      <c r="C408" s="3">
        <v>112.43</v>
      </c>
      <c r="D408" s="47">
        <v>224.86</v>
      </c>
      <c r="E408" s="3">
        <v>0</v>
      </c>
      <c r="F408" s="3" t="s">
        <v>50</v>
      </c>
      <c r="G408" s="3" t="s">
        <v>82</v>
      </c>
    </row>
    <row r="409" spans="1:7" s="3" customFormat="1">
      <c r="A409" s="57" t="s">
        <v>96</v>
      </c>
      <c r="B409" s="3">
        <v>85.7</v>
      </c>
      <c r="C409" s="3">
        <v>134.91</v>
      </c>
      <c r="D409" s="47">
        <v>269.82</v>
      </c>
      <c r="E409" s="3">
        <v>0</v>
      </c>
      <c r="F409" s="3" t="s">
        <v>60</v>
      </c>
      <c r="G409" s="3" t="s">
        <v>82</v>
      </c>
    </row>
    <row r="410" spans="1:7" s="3" customFormat="1">
      <c r="A410" s="57" t="s">
        <v>94</v>
      </c>
      <c r="B410" s="3">
        <v>107.91</v>
      </c>
      <c r="C410" s="3">
        <v>168.64</v>
      </c>
      <c r="D410" s="47">
        <v>337.28</v>
      </c>
      <c r="E410" s="3">
        <v>0</v>
      </c>
      <c r="F410" s="3" t="s">
        <v>95</v>
      </c>
      <c r="G410" s="3" t="s">
        <v>82</v>
      </c>
    </row>
    <row r="411" spans="1:7" s="3" customFormat="1">
      <c r="A411" s="57" t="s">
        <v>91</v>
      </c>
      <c r="B411" s="3">
        <v>113.86</v>
      </c>
      <c r="C411" s="3">
        <v>179.88</v>
      </c>
      <c r="D411" s="47">
        <v>359.76</v>
      </c>
      <c r="E411" s="3">
        <v>0</v>
      </c>
      <c r="F411" s="3" t="s">
        <v>54</v>
      </c>
      <c r="G411" s="3" t="s">
        <v>82</v>
      </c>
    </row>
    <row r="412" spans="1:7" s="3" customFormat="1">
      <c r="A412" s="57" t="s">
        <v>86</v>
      </c>
      <c r="B412" s="3">
        <v>137.29</v>
      </c>
      <c r="C412" s="3">
        <v>213.61</v>
      </c>
      <c r="D412" s="47">
        <v>427.22</v>
      </c>
      <c r="E412" s="3">
        <v>0</v>
      </c>
      <c r="F412" s="3" t="s">
        <v>44</v>
      </c>
      <c r="G412" s="3" t="s">
        <v>82</v>
      </c>
    </row>
    <row r="413" spans="1:7" s="3" customFormat="1">
      <c r="A413" s="57" t="s">
        <v>98</v>
      </c>
      <c r="B413" s="3">
        <v>86.82</v>
      </c>
      <c r="C413" s="3">
        <v>134.91</v>
      </c>
      <c r="D413" s="47">
        <v>269.82</v>
      </c>
      <c r="E413" s="3">
        <v>0</v>
      </c>
      <c r="F413" s="3" t="s">
        <v>64</v>
      </c>
      <c r="G413" s="3" t="s">
        <v>82</v>
      </c>
    </row>
    <row r="414" spans="1:7" s="3" customFormat="1">
      <c r="A414" s="57" t="s">
        <v>795</v>
      </c>
      <c r="B414" s="3">
        <v>140</v>
      </c>
      <c r="C414" s="3">
        <v>200</v>
      </c>
      <c r="D414" s="47">
        <v>400</v>
      </c>
      <c r="E414" s="3">
        <v>0</v>
      </c>
      <c r="F414" s="3" t="s">
        <v>799</v>
      </c>
      <c r="G414" s="3" t="s">
        <v>608</v>
      </c>
    </row>
    <row r="415" spans="1:7" s="3" customFormat="1">
      <c r="A415" s="57" t="s">
        <v>796</v>
      </c>
      <c r="B415" s="3">
        <v>157.5</v>
      </c>
      <c r="C415" s="3">
        <v>225</v>
      </c>
      <c r="D415" s="47">
        <v>450</v>
      </c>
      <c r="E415" s="3">
        <v>0</v>
      </c>
      <c r="F415" s="3" t="s">
        <v>799</v>
      </c>
      <c r="G415" s="3" t="s">
        <v>608</v>
      </c>
    </row>
    <row r="416" spans="1:7" s="3" customFormat="1">
      <c r="A416" s="57" t="s">
        <v>792</v>
      </c>
      <c r="B416" s="3">
        <v>105</v>
      </c>
      <c r="C416" s="3">
        <v>150</v>
      </c>
      <c r="D416" s="47">
        <v>300</v>
      </c>
      <c r="E416" s="3">
        <v>0</v>
      </c>
      <c r="F416" s="3" t="s">
        <v>672</v>
      </c>
      <c r="G416" s="3" t="s">
        <v>608</v>
      </c>
    </row>
    <row r="417" spans="1:7" s="3" customFormat="1">
      <c r="A417" s="58" t="s">
        <v>681</v>
      </c>
      <c r="B417">
        <v>64.290000000000006</v>
      </c>
      <c r="C417" s="3">
        <v>112.43</v>
      </c>
      <c r="D417" s="47">
        <v>224.85</v>
      </c>
      <c r="E417" s="3">
        <v>0</v>
      </c>
      <c r="F417" s="51" t="s">
        <v>69</v>
      </c>
      <c r="G417" s="3" t="s">
        <v>608</v>
      </c>
    </row>
    <row r="418" spans="1:7" s="3" customFormat="1">
      <c r="A418" s="58" t="s">
        <v>793</v>
      </c>
      <c r="B418">
        <v>122.5</v>
      </c>
      <c r="C418" s="3">
        <v>175</v>
      </c>
      <c r="D418" s="47">
        <v>350</v>
      </c>
      <c r="E418" s="3">
        <v>0</v>
      </c>
      <c r="F418" s="53" t="s">
        <v>150</v>
      </c>
      <c r="G418" s="3" t="s">
        <v>608</v>
      </c>
    </row>
    <row r="419" spans="1:7" s="3" customFormat="1">
      <c r="A419" s="58" t="s">
        <v>682</v>
      </c>
      <c r="B419">
        <v>96.01</v>
      </c>
      <c r="C419" s="3">
        <v>142.05000000000001</v>
      </c>
      <c r="D419" s="47">
        <v>284.11</v>
      </c>
      <c r="E419" s="3">
        <v>0</v>
      </c>
      <c r="F419" s="51" t="s">
        <v>46</v>
      </c>
      <c r="G419" s="3" t="s">
        <v>608</v>
      </c>
    </row>
    <row r="420" spans="1:7" s="3" customFormat="1">
      <c r="A420" s="58" t="s">
        <v>683</v>
      </c>
      <c r="B420">
        <v>110.42</v>
      </c>
      <c r="C420" s="3">
        <v>168.12</v>
      </c>
      <c r="D420" s="47">
        <v>336.25</v>
      </c>
      <c r="E420" s="3">
        <v>0</v>
      </c>
      <c r="F420" s="51" t="s">
        <v>66</v>
      </c>
      <c r="G420" s="3" t="s">
        <v>608</v>
      </c>
    </row>
    <row r="421" spans="1:7" s="3" customFormat="1">
      <c r="A421" s="58" t="s">
        <v>684</v>
      </c>
      <c r="B421">
        <v>62.58</v>
      </c>
      <c r="C421" s="3">
        <v>101.18</v>
      </c>
      <c r="D421" s="47">
        <v>202.37</v>
      </c>
      <c r="E421" s="3">
        <v>0</v>
      </c>
      <c r="F421" s="51" t="s">
        <v>56</v>
      </c>
      <c r="G421" s="3" t="s">
        <v>608</v>
      </c>
    </row>
    <row r="422" spans="1:7" s="3" customFormat="1">
      <c r="A422" s="58" t="s">
        <v>685</v>
      </c>
      <c r="B422">
        <v>0</v>
      </c>
      <c r="C422" s="3">
        <v>0</v>
      </c>
      <c r="D422" s="47">
        <v>0</v>
      </c>
      <c r="E422" s="3">
        <v>0</v>
      </c>
      <c r="F422"/>
      <c r="G422" s="3" t="s">
        <v>608</v>
      </c>
    </row>
    <row r="423" spans="1:7" s="3" customFormat="1">
      <c r="A423" s="58" t="s">
        <v>686</v>
      </c>
      <c r="B423">
        <v>0</v>
      </c>
      <c r="C423" s="3">
        <v>0</v>
      </c>
      <c r="D423" s="47">
        <v>0</v>
      </c>
      <c r="E423" s="3">
        <v>0</v>
      </c>
      <c r="F423"/>
      <c r="G423" s="3" t="s">
        <v>608</v>
      </c>
    </row>
    <row r="424" spans="1:7" s="3" customFormat="1">
      <c r="A424" s="58" t="s">
        <v>687</v>
      </c>
      <c r="B424">
        <v>64.930000000000007</v>
      </c>
      <c r="C424" s="3">
        <v>104.03</v>
      </c>
      <c r="D424" s="47">
        <v>208.05</v>
      </c>
      <c r="E424" s="3">
        <v>0</v>
      </c>
      <c r="F424" s="51" t="s">
        <v>48</v>
      </c>
      <c r="G424" s="3" t="s">
        <v>608</v>
      </c>
    </row>
    <row r="425" spans="1:7" s="3" customFormat="1">
      <c r="A425" s="58" t="s">
        <v>794</v>
      </c>
      <c r="B425">
        <v>129.5</v>
      </c>
      <c r="C425" s="3">
        <v>185</v>
      </c>
      <c r="D425" s="47">
        <v>370</v>
      </c>
      <c r="E425" s="3">
        <v>0</v>
      </c>
      <c r="F425" s="51" t="s">
        <v>150</v>
      </c>
      <c r="G425" s="3" t="s">
        <v>608</v>
      </c>
    </row>
    <row r="426" spans="1:7" s="3" customFormat="1">
      <c r="A426" s="58" t="s">
        <v>688</v>
      </c>
      <c r="B426">
        <v>99.04</v>
      </c>
      <c r="C426" s="3">
        <v>155.51</v>
      </c>
      <c r="D426" s="47">
        <v>311.02</v>
      </c>
      <c r="E426" s="3">
        <v>0</v>
      </c>
      <c r="F426" s="51" t="s">
        <v>9</v>
      </c>
      <c r="G426" s="3" t="s">
        <v>608</v>
      </c>
    </row>
    <row r="427" spans="1:7" s="3" customFormat="1">
      <c r="A427" s="58" t="s">
        <v>689</v>
      </c>
      <c r="B427">
        <v>93.81</v>
      </c>
      <c r="C427" s="3">
        <v>146.16</v>
      </c>
      <c r="D427" s="47">
        <v>292.31</v>
      </c>
      <c r="E427" s="3">
        <v>0</v>
      </c>
      <c r="F427" s="51" t="s">
        <v>52</v>
      </c>
      <c r="G427" s="3" t="s">
        <v>608</v>
      </c>
    </row>
    <row r="428" spans="1:7" s="3" customFormat="1">
      <c r="A428" s="58" t="s">
        <v>690</v>
      </c>
      <c r="B428">
        <v>70.650000000000006</v>
      </c>
      <c r="C428" s="3">
        <v>112.43</v>
      </c>
      <c r="D428" s="47">
        <v>224.85</v>
      </c>
      <c r="E428" s="3">
        <v>0</v>
      </c>
      <c r="F428" s="51" t="s">
        <v>50</v>
      </c>
      <c r="G428" s="3" t="s">
        <v>608</v>
      </c>
    </row>
    <row r="429" spans="1:7" s="3" customFormat="1">
      <c r="A429" s="58" t="s">
        <v>691</v>
      </c>
      <c r="B429">
        <v>85.7</v>
      </c>
      <c r="C429" s="3">
        <v>134.91</v>
      </c>
      <c r="D429" s="47">
        <v>269.83</v>
      </c>
      <c r="E429" s="3">
        <v>0</v>
      </c>
      <c r="F429" s="51" t="s">
        <v>60</v>
      </c>
      <c r="G429" s="3" t="s">
        <v>608</v>
      </c>
    </row>
    <row r="430" spans="1:7" s="3" customFormat="1">
      <c r="A430" s="58" t="s">
        <v>692</v>
      </c>
      <c r="B430">
        <v>107.91</v>
      </c>
      <c r="C430" s="3">
        <v>168.64</v>
      </c>
      <c r="D430" s="47">
        <v>337.28</v>
      </c>
      <c r="E430" s="3">
        <v>0</v>
      </c>
      <c r="F430" s="51" t="s">
        <v>95</v>
      </c>
      <c r="G430" s="3" t="s">
        <v>608</v>
      </c>
    </row>
    <row r="431" spans="1:7" s="3" customFormat="1">
      <c r="A431" s="58" t="s">
        <v>693</v>
      </c>
      <c r="B431">
        <v>113.86</v>
      </c>
      <c r="C431" s="3">
        <v>179.88</v>
      </c>
      <c r="D431" s="47">
        <v>359.77</v>
      </c>
      <c r="E431" s="3">
        <v>0</v>
      </c>
      <c r="F431" s="51" t="s">
        <v>54</v>
      </c>
      <c r="G431" s="3" t="s">
        <v>608</v>
      </c>
    </row>
    <row r="432" spans="1:7" s="3" customFormat="1">
      <c r="A432" s="58" t="s">
        <v>694</v>
      </c>
      <c r="B432">
        <v>137.29</v>
      </c>
      <c r="C432" s="3">
        <v>213.61</v>
      </c>
      <c r="D432" s="47">
        <v>427.22</v>
      </c>
      <c r="E432" s="3">
        <v>0</v>
      </c>
      <c r="F432" s="51" t="s">
        <v>44</v>
      </c>
      <c r="G432" s="3" t="s">
        <v>608</v>
      </c>
    </row>
    <row r="433" spans="1:7" s="3" customFormat="1">
      <c r="A433" s="58" t="s">
        <v>695</v>
      </c>
      <c r="B433">
        <v>86.82</v>
      </c>
      <c r="C433" s="3">
        <v>134.91</v>
      </c>
      <c r="D433" s="47">
        <v>269.83</v>
      </c>
      <c r="E433" s="3">
        <v>0</v>
      </c>
      <c r="F433" s="51" t="s">
        <v>64</v>
      </c>
      <c r="G433" s="3" t="s">
        <v>608</v>
      </c>
    </row>
    <row r="434" spans="1:7" s="3" customFormat="1">
      <c r="A434" s="57" t="s">
        <v>101</v>
      </c>
      <c r="B434" s="3">
        <v>64.290000000000006</v>
      </c>
      <c r="C434" s="3">
        <v>112.43</v>
      </c>
      <c r="D434" s="47">
        <v>224.86</v>
      </c>
      <c r="E434" s="3">
        <v>0</v>
      </c>
      <c r="F434" s="3" t="s">
        <v>69</v>
      </c>
      <c r="G434" s="3" t="s">
        <v>100</v>
      </c>
    </row>
    <row r="435" spans="1:7" s="3" customFormat="1">
      <c r="A435" s="57" t="s">
        <v>102</v>
      </c>
      <c r="B435" s="3">
        <v>126.75</v>
      </c>
      <c r="C435" s="3">
        <v>199.15</v>
      </c>
      <c r="D435" s="47">
        <v>398.3</v>
      </c>
      <c r="E435" s="3">
        <v>0</v>
      </c>
      <c r="F435" s="3" t="s">
        <v>40</v>
      </c>
      <c r="G435" s="3" t="s">
        <v>100</v>
      </c>
    </row>
    <row r="436" spans="1:7" s="3" customFormat="1">
      <c r="A436" s="57" t="s">
        <v>105</v>
      </c>
      <c r="B436" s="3">
        <v>96.01</v>
      </c>
      <c r="C436" s="3">
        <v>142.05000000000001</v>
      </c>
      <c r="D436" s="47">
        <v>284.10000000000002</v>
      </c>
      <c r="E436" s="3">
        <v>0</v>
      </c>
      <c r="F436" s="3" t="s">
        <v>46</v>
      </c>
      <c r="G436" s="3" t="s">
        <v>100</v>
      </c>
    </row>
    <row r="437" spans="1:7" s="3" customFormat="1">
      <c r="A437" s="57" t="s">
        <v>99</v>
      </c>
      <c r="B437" s="3">
        <v>110.42</v>
      </c>
      <c r="C437" s="3">
        <v>168.12</v>
      </c>
      <c r="D437" s="47">
        <v>336.24</v>
      </c>
      <c r="E437" s="3">
        <v>0</v>
      </c>
      <c r="F437" s="3" t="s">
        <v>66</v>
      </c>
      <c r="G437" s="3" t="s">
        <v>100</v>
      </c>
    </row>
    <row r="438" spans="1:7" s="3" customFormat="1">
      <c r="A438" s="57" t="s">
        <v>599</v>
      </c>
      <c r="B438" s="3">
        <v>0</v>
      </c>
      <c r="C438" s="3">
        <v>0</v>
      </c>
      <c r="D438" s="3">
        <v>0</v>
      </c>
      <c r="E438" s="3">
        <v>0</v>
      </c>
      <c r="G438" s="3" t="s">
        <v>599</v>
      </c>
    </row>
    <row r="439" spans="1:7" s="3" customFormat="1">
      <c r="A439" s="57" t="s">
        <v>601</v>
      </c>
      <c r="B439" s="3">
        <v>0</v>
      </c>
      <c r="C439" s="3">
        <v>0</v>
      </c>
      <c r="D439" s="3">
        <v>0</v>
      </c>
      <c r="E439" s="3">
        <v>0</v>
      </c>
      <c r="G439" s="3" t="s">
        <v>601</v>
      </c>
    </row>
    <row r="440" spans="1:7" s="3" customFormat="1">
      <c r="A440" s="57" t="s">
        <v>490</v>
      </c>
      <c r="B440" s="3">
        <v>10.55</v>
      </c>
      <c r="C440" s="3">
        <v>30</v>
      </c>
      <c r="D440" s="47">
        <v>60</v>
      </c>
      <c r="E440" s="3">
        <v>0</v>
      </c>
      <c r="F440" s="3" t="s">
        <v>325</v>
      </c>
      <c r="G440" s="3" t="s">
        <v>100</v>
      </c>
    </row>
    <row r="441" spans="1:7" s="3" customFormat="1">
      <c r="A441" s="57" t="s">
        <v>491</v>
      </c>
      <c r="B441" s="3">
        <v>14.41</v>
      </c>
      <c r="C441" s="3">
        <v>40</v>
      </c>
      <c r="D441" s="47">
        <v>80</v>
      </c>
      <c r="E441" s="3">
        <v>0</v>
      </c>
      <c r="F441" s="3" t="s">
        <v>327</v>
      </c>
      <c r="G441" s="3" t="s">
        <v>100</v>
      </c>
    </row>
    <row r="442" spans="1:7" s="3" customFormat="1">
      <c r="A442" s="57" t="s">
        <v>492</v>
      </c>
      <c r="B442" s="3">
        <v>21.84</v>
      </c>
      <c r="C442" s="3">
        <v>60</v>
      </c>
      <c r="D442" s="47">
        <v>120</v>
      </c>
      <c r="E442" s="3">
        <v>0</v>
      </c>
      <c r="F442" s="3" t="s">
        <v>329</v>
      </c>
      <c r="G442" s="3" t="s">
        <v>100</v>
      </c>
    </row>
    <row r="443" spans="1:7" s="3" customFormat="1">
      <c r="A443" s="57" t="s">
        <v>111</v>
      </c>
      <c r="B443" s="3">
        <v>133.75</v>
      </c>
      <c r="C443" s="3">
        <v>202.37</v>
      </c>
      <c r="D443" s="47">
        <v>404.74</v>
      </c>
      <c r="E443" s="3">
        <v>0</v>
      </c>
      <c r="F443" s="3" t="s">
        <v>58</v>
      </c>
      <c r="G443" s="3" t="s">
        <v>100</v>
      </c>
    </row>
    <row r="444" spans="1:7" s="3" customFormat="1">
      <c r="A444" s="57" t="s">
        <v>110</v>
      </c>
      <c r="B444" s="3">
        <v>62.58</v>
      </c>
      <c r="C444" s="3">
        <v>101.18</v>
      </c>
      <c r="D444" s="47">
        <v>202.36</v>
      </c>
      <c r="E444" s="3">
        <v>0</v>
      </c>
      <c r="F444" s="3" t="s">
        <v>56</v>
      </c>
      <c r="G444" s="3" t="s">
        <v>100</v>
      </c>
    </row>
    <row r="445" spans="1:7" s="3" customFormat="1">
      <c r="A445" s="57" t="s">
        <v>602</v>
      </c>
      <c r="B445" s="3">
        <v>0</v>
      </c>
      <c r="C445" s="3">
        <v>0</v>
      </c>
      <c r="D445" s="3">
        <v>0</v>
      </c>
      <c r="E445" s="3">
        <v>0</v>
      </c>
      <c r="G445" s="3" t="s">
        <v>602</v>
      </c>
    </row>
    <row r="446" spans="1:7" s="3" customFormat="1">
      <c r="A446" s="57" t="s">
        <v>600</v>
      </c>
      <c r="B446" s="3">
        <v>0</v>
      </c>
      <c r="C446" s="3">
        <v>0</v>
      </c>
      <c r="D446" s="3">
        <v>0</v>
      </c>
      <c r="E446" s="3">
        <v>0</v>
      </c>
      <c r="G446" s="3" t="s">
        <v>600</v>
      </c>
    </row>
    <row r="447" spans="1:7" s="3" customFormat="1">
      <c r="A447" s="57" t="s">
        <v>106</v>
      </c>
      <c r="B447" s="3">
        <v>64.930000000000007</v>
      </c>
      <c r="C447" s="3">
        <v>104.03</v>
      </c>
      <c r="D447" s="47">
        <v>208.06</v>
      </c>
      <c r="E447" s="3">
        <v>0</v>
      </c>
      <c r="F447" s="3" t="s">
        <v>48</v>
      </c>
      <c r="G447" s="3" t="s">
        <v>100</v>
      </c>
    </row>
    <row r="448" spans="1:7" s="3" customFormat="1">
      <c r="A448" s="57" t="s">
        <v>114</v>
      </c>
      <c r="B448" s="3">
        <v>144.55000000000001</v>
      </c>
      <c r="C448" s="3">
        <v>214.95</v>
      </c>
      <c r="D448" s="47">
        <v>429.9</v>
      </c>
      <c r="E448" s="3">
        <v>0</v>
      </c>
      <c r="F448" s="3" t="s">
        <v>62</v>
      </c>
      <c r="G448" s="3" t="s">
        <v>100</v>
      </c>
    </row>
    <row r="449" spans="1:7" s="3" customFormat="1">
      <c r="A449" s="57" t="s">
        <v>103</v>
      </c>
      <c r="B449" s="3">
        <v>99.04</v>
      </c>
      <c r="C449" s="3">
        <v>155.51</v>
      </c>
      <c r="D449" s="47">
        <v>311.02</v>
      </c>
      <c r="E449" s="3">
        <v>0</v>
      </c>
      <c r="F449" s="3" t="s">
        <v>9</v>
      </c>
      <c r="G449" s="3" t="s">
        <v>100</v>
      </c>
    </row>
    <row r="450" spans="1:7" s="3" customFormat="1">
      <c r="A450" s="57" t="s">
        <v>108</v>
      </c>
      <c r="B450" s="3">
        <v>93.81</v>
      </c>
      <c r="C450" s="3">
        <v>146.16</v>
      </c>
      <c r="D450" s="47">
        <v>292.32</v>
      </c>
      <c r="E450" s="3">
        <v>0</v>
      </c>
      <c r="F450" s="3" t="s">
        <v>52</v>
      </c>
      <c r="G450" s="3" t="s">
        <v>100</v>
      </c>
    </row>
    <row r="451" spans="1:7" s="3" customFormat="1">
      <c r="A451" s="57" t="s">
        <v>107</v>
      </c>
      <c r="B451" s="3">
        <v>70.650000000000006</v>
      </c>
      <c r="C451" s="3">
        <v>112.43</v>
      </c>
      <c r="D451" s="47">
        <v>224.86</v>
      </c>
      <c r="E451" s="3">
        <v>0</v>
      </c>
      <c r="F451" s="3" t="s">
        <v>50</v>
      </c>
      <c r="G451" s="3" t="s">
        <v>100</v>
      </c>
    </row>
    <row r="452" spans="1:7" s="3" customFormat="1">
      <c r="A452" s="57" t="s">
        <v>113</v>
      </c>
      <c r="B452" s="3">
        <v>85.7</v>
      </c>
      <c r="C452" s="3">
        <v>134.91</v>
      </c>
      <c r="D452" s="47">
        <v>269.82</v>
      </c>
      <c r="E452" s="3">
        <v>0</v>
      </c>
      <c r="F452" s="3" t="s">
        <v>60</v>
      </c>
      <c r="G452" s="3" t="s">
        <v>100</v>
      </c>
    </row>
    <row r="453" spans="1:7" s="3" customFormat="1">
      <c r="A453" s="57" t="s">
        <v>112</v>
      </c>
      <c r="B453" s="3">
        <v>107.91</v>
      </c>
      <c r="C453" s="3">
        <v>168.64</v>
      </c>
      <c r="D453" s="47">
        <v>337.28</v>
      </c>
      <c r="E453" s="3">
        <v>0</v>
      </c>
      <c r="F453" s="3" t="s">
        <v>95</v>
      </c>
      <c r="G453" s="3" t="s">
        <v>100</v>
      </c>
    </row>
    <row r="454" spans="1:7" s="3" customFormat="1">
      <c r="A454" s="57" t="s">
        <v>109</v>
      </c>
      <c r="B454" s="3">
        <v>113.86</v>
      </c>
      <c r="C454" s="3">
        <v>179.88</v>
      </c>
      <c r="D454" s="47">
        <v>359.76</v>
      </c>
      <c r="E454" s="3">
        <v>0</v>
      </c>
      <c r="F454" s="3" t="s">
        <v>54</v>
      </c>
      <c r="G454" s="3" t="s">
        <v>100</v>
      </c>
    </row>
    <row r="455" spans="1:7" s="3" customFormat="1">
      <c r="A455" s="57" t="s">
        <v>104</v>
      </c>
      <c r="B455" s="3">
        <v>137.29</v>
      </c>
      <c r="C455" s="3">
        <v>213.61</v>
      </c>
      <c r="D455" s="47">
        <v>427.22</v>
      </c>
      <c r="E455" s="3">
        <v>0</v>
      </c>
      <c r="F455" s="3" t="s">
        <v>44</v>
      </c>
      <c r="G455" s="3" t="s">
        <v>100</v>
      </c>
    </row>
    <row r="456" spans="1:7" s="3" customFormat="1">
      <c r="A456" s="57" t="s">
        <v>115</v>
      </c>
      <c r="B456" s="3">
        <v>86.82</v>
      </c>
      <c r="C456" s="3">
        <v>134.91</v>
      </c>
      <c r="D456" s="47">
        <v>269.82</v>
      </c>
      <c r="E456" s="3">
        <v>0</v>
      </c>
      <c r="F456" s="3" t="s">
        <v>64</v>
      </c>
      <c r="G456" s="3" t="s">
        <v>100</v>
      </c>
    </row>
    <row r="457" spans="1:7" s="3" customFormat="1">
      <c r="A457" s="57" t="s">
        <v>224</v>
      </c>
      <c r="B457" s="3">
        <v>64.290000000000006</v>
      </c>
      <c r="C457" s="3">
        <v>112.43</v>
      </c>
      <c r="D457" s="47">
        <v>224.86</v>
      </c>
      <c r="E457" s="3">
        <v>0</v>
      </c>
      <c r="F457" s="3" t="s">
        <v>69</v>
      </c>
      <c r="G457" s="3" t="s">
        <v>41</v>
      </c>
    </row>
    <row r="458" spans="1:7" s="3" customFormat="1">
      <c r="A458" s="57" t="s">
        <v>39</v>
      </c>
      <c r="B458" s="3">
        <v>126.75</v>
      </c>
      <c r="C458" s="3">
        <v>199.15</v>
      </c>
      <c r="D458" s="47">
        <v>398.3</v>
      </c>
      <c r="E458" s="3">
        <v>0</v>
      </c>
      <c r="F458" s="3" t="s">
        <v>40</v>
      </c>
      <c r="G458" s="3" t="s">
        <v>41</v>
      </c>
    </row>
    <row r="459" spans="1:7" s="3" customFormat="1">
      <c r="A459" s="57" t="s">
        <v>45</v>
      </c>
      <c r="B459" s="3">
        <v>96.01</v>
      </c>
      <c r="C459" s="3">
        <v>142.05000000000001</v>
      </c>
      <c r="D459" s="47">
        <v>284.10000000000002</v>
      </c>
      <c r="E459" s="3">
        <v>0</v>
      </c>
      <c r="F459" s="3" t="s">
        <v>46</v>
      </c>
      <c r="G459" s="3" t="s">
        <v>41</v>
      </c>
    </row>
    <row r="460" spans="1:7" s="3" customFormat="1">
      <c r="A460" s="57" t="s">
        <v>223</v>
      </c>
      <c r="B460" s="3">
        <v>110.42</v>
      </c>
      <c r="C460" s="3">
        <v>168.12</v>
      </c>
      <c r="D460" s="47">
        <v>336.24</v>
      </c>
      <c r="E460" s="3">
        <v>0</v>
      </c>
      <c r="F460" s="3" t="s">
        <v>66</v>
      </c>
      <c r="G460" s="3" t="s">
        <v>41</v>
      </c>
    </row>
    <row r="461" spans="1:7" s="3" customFormat="1">
      <c r="A461" s="57" t="s">
        <v>619</v>
      </c>
      <c r="B461" s="3">
        <v>0</v>
      </c>
      <c r="C461" s="3">
        <v>0</v>
      </c>
      <c r="D461" s="3">
        <v>0</v>
      </c>
      <c r="E461" s="3">
        <v>0</v>
      </c>
      <c r="G461" s="3" t="s">
        <v>619</v>
      </c>
    </row>
    <row r="462" spans="1:7" s="3" customFormat="1">
      <c r="A462" s="57" t="s">
        <v>620</v>
      </c>
      <c r="B462" s="3">
        <v>0</v>
      </c>
      <c r="C462" s="3">
        <v>0</v>
      </c>
      <c r="D462" s="3">
        <v>0</v>
      </c>
      <c r="E462" s="3">
        <v>0</v>
      </c>
      <c r="G462" s="3" t="s">
        <v>620</v>
      </c>
    </row>
    <row r="463" spans="1:7" s="3" customFormat="1">
      <c r="A463" s="57" t="s">
        <v>493</v>
      </c>
      <c r="B463" s="3">
        <v>10.55</v>
      </c>
      <c r="C463" s="3">
        <v>30</v>
      </c>
      <c r="D463" s="47">
        <v>60</v>
      </c>
      <c r="E463" s="3">
        <v>0</v>
      </c>
      <c r="F463" s="3" t="s">
        <v>325</v>
      </c>
      <c r="G463" s="3" t="s">
        <v>41</v>
      </c>
    </row>
    <row r="464" spans="1:7" s="3" customFormat="1">
      <c r="A464" s="57" t="s">
        <v>494</v>
      </c>
      <c r="B464" s="3">
        <v>14.41</v>
      </c>
      <c r="C464" s="3">
        <v>40</v>
      </c>
      <c r="D464" s="47">
        <v>80</v>
      </c>
      <c r="E464" s="3">
        <v>0</v>
      </c>
      <c r="F464" s="3" t="s">
        <v>327</v>
      </c>
      <c r="G464" s="3" t="s">
        <v>41</v>
      </c>
    </row>
    <row r="465" spans="1:7" s="3" customFormat="1">
      <c r="A465" s="57" t="s">
        <v>495</v>
      </c>
      <c r="B465" s="3">
        <v>21.84</v>
      </c>
      <c r="C465" s="3">
        <v>60</v>
      </c>
      <c r="D465" s="47">
        <v>120</v>
      </c>
      <c r="E465" s="3">
        <v>0</v>
      </c>
      <c r="F465" s="3" t="s">
        <v>329</v>
      </c>
      <c r="G465" s="3" t="s">
        <v>41</v>
      </c>
    </row>
    <row r="466" spans="1:7" s="3" customFormat="1">
      <c r="A466" s="57" t="s">
        <v>57</v>
      </c>
      <c r="B466" s="3">
        <v>133.75</v>
      </c>
      <c r="C466" s="3">
        <v>202.37</v>
      </c>
      <c r="D466" s="47">
        <v>404.74</v>
      </c>
      <c r="E466" s="3">
        <v>0</v>
      </c>
      <c r="F466" s="3" t="s">
        <v>58</v>
      </c>
      <c r="G466" s="3" t="s">
        <v>41</v>
      </c>
    </row>
    <row r="467" spans="1:7" s="3" customFormat="1">
      <c r="A467" s="57" t="s">
        <v>55</v>
      </c>
      <c r="B467" s="3">
        <v>62.58</v>
      </c>
      <c r="C467" s="3">
        <v>101.18</v>
      </c>
      <c r="D467" s="47">
        <v>202.36</v>
      </c>
      <c r="E467" s="3">
        <v>0</v>
      </c>
      <c r="F467" s="3" t="s">
        <v>56</v>
      </c>
      <c r="G467" s="3" t="s">
        <v>41</v>
      </c>
    </row>
    <row r="468" spans="1:7" s="3" customFormat="1">
      <c r="A468" s="57" t="s">
        <v>621</v>
      </c>
      <c r="B468" s="3">
        <v>0</v>
      </c>
      <c r="C468" s="3">
        <v>0</v>
      </c>
      <c r="D468" s="3">
        <v>0</v>
      </c>
      <c r="E468" s="3">
        <v>0</v>
      </c>
      <c r="G468" s="3" t="s">
        <v>621</v>
      </c>
    </row>
    <row r="469" spans="1:7" s="3" customFormat="1">
      <c r="A469" s="57" t="s">
        <v>622</v>
      </c>
      <c r="B469" s="3">
        <v>0</v>
      </c>
      <c r="C469" s="3">
        <v>0</v>
      </c>
      <c r="D469" s="3">
        <v>0</v>
      </c>
      <c r="E469" s="3">
        <v>0</v>
      </c>
      <c r="G469" s="3" t="s">
        <v>622</v>
      </c>
    </row>
    <row r="470" spans="1:7" s="3" customFormat="1">
      <c r="A470" s="57" t="s">
        <v>47</v>
      </c>
      <c r="B470" s="3">
        <v>64.930000000000007</v>
      </c>
      <c r="C470" s="3">
        <v>104.03</v>
      </c>
      <c r="D470" s="47">
        <v>208.06</v>
      </c>
      <c r="E470" s="3">
        <v>0</v>
      </c>
      <c r="F470" s="3" t="s">
        <v>48</v>
      </c>
      <c r="G470" s="3" t="s">
        <v>41</v>
      </c>
    </row>
    <row r="471" spans="1:7" s="3" customFormat="1">
      <c r="A471" s="57" t="s">
        <v>61</v>
      </c>
      <c r="B471" s="3">
        <v>144.55000000000001</v>
      </c>
      <c r="C471" s="3">
        <v>214.95</v>
      </c>
      <c r="D471" s="47">
        <v>429.9</v>
      </c>
      <c r="E471" s="3">
        <v>0</v>
      </c>
      <c r="F471" s="3" t="s">
        <v>62</v>
      </c>
      <c r="G471" s="3" t="s">
        <v>41</v>
      </c>
    </row>
    <row r="472" spans="1:7" s="3" customFormat="1">
      <c r="A472" s="57" t="s">
        <v>42</v>
      </c>
      <c r="B472" s="3">
        <v>99.04</v>
      </c>
      <c r="C472" s="3">
        <v>155.51</v>
      </c>
      <c r="D472" s="47">
        <v>311.02</v>
      </c>
      <c r="E472" s="3">
        <v>0</v>
      </c>
      <c r="F472" s="3" t="s">
        <v>9</v>
      </c>
      <c r="G472" s="3" t="s">
        <v>41</v>
      </c>
    </row>
    <row r="473" spans="1:7" s="3" customFormat="1">
      <c r="A473" s="57" t="s">
        <v>51</v>
      </c>
      <c r="B473" s="3">
        <v>93.81</v>
      </c>
      <c r="C473" s="3">
        <v>146.16</v>
      </c>
      <c r="D473" s="47">
        <v>292.32</v>
      </c>
      <c r="E473" s="3">
        <v>0</v>
      </c>
      <c r="F473" s="3" t="s">
        <v>52</v>
      </c>
      <c r="G473" s="3" t="s">
        <v>41</v>
      </c>
    </row>
    <row r="474" spans="1:7" s="3" customFormat="1">
      <c r="A474" s="57" t="s">
        <v>49</v>
      </c>
      <c r="B474" s="3">
        <v>70.650000000000006</v>
      </c>
      <c r="C474" s="3">
        <v>112.43</v>
      </c>
      <c r="D474" s="47">
        <v>224.86</v>
      </c>
      <c r="E474" s="3">
        <v>0</v>
      </c>
      <c r="F474" s="3" t="s">
        <v>50</v>
      </c>
      <c r="G474" s="3" t="s">
        <v>41</v>
      </c>
    </row>
    <row r="475" spans="1:7" s="3" customFormat="1">
      <c r="A475" s="57" t="s">
        <v>59</v>
      </c>
      <c r="B475" s="3">
        <v>85.7</v>
      </c>
      <c r="C475" s="3">
        <v>134.91</v>
      </c>
      <c r="D475" s="47">
        <v>269.82</v>
      </c>
      <c r="E475" s="3">
        <v>0</v>
      </c>
      <c r="F475" s="3" t="s">
        <v>60</v>
      </c>
      <c r="G475" s="3" t="s">
        <v>41</v>
      </c>
    </row>
    <row r="476" spans="1:7" s="3" customFormat="1">
      <c r="A476" s="57" t="s">
        <v>189</v>
      </c>
      <c r="B476" s="3">
        <v>107.91</v>
      </c>
      <c r="C476" s="3">
        <v>168.64</v>
      </c>
      <c r="D476" s="47">
        <v>337.28</v>
      </c>
      <c r="E476" s="3">
        <v>0</v>
      </c>
      <c r="F476" s="3" t="s">
        <v>95</v>
      </c>
      <c r="G476" s="3" t="s">
        <v>41</v>
      </c>
    </row>
    <row r="477" spans="1:7" s="3" customFormat="1">
      <c r="A477" s="57" t="s">
        <v>53</v>
      </c>
      <c r="B477" s="3">
        <v>113.86</v>
      </c>
      <c r="C477" s="3">
        <v>179.88</v>
      </c>
      <c r="D477" s="47">
        <v>359.76</v>
      </c>
      <c r="E477" s="3">
        <v>0</v>
      </c>
      <c r="F477" s="3" t="s">
        <v>54</v>
      </c>
      <c r="G477" s="3" t="s">
        <v>41</v>
      </c>
    </row>
    <row r="478" spans="1:7" s="3" customFormat="1">
      <c r="A478" s="57" t="s">
        <v>43</v>
      </c>
      <c r="B478" s="3">
        <v>137.29</v>
      </c>
      <c r="C478" s="3">
        <v>213.61</v>
      </c>
      <c r="D478" s="47">
        <v>427.22</v>
      </c>
      <c r="E478" s="3">
        <v>0</v>
      </c>
      <c r="F478" s="3" t="s">
        <v>44</v>
      </c>
      <c r="G478" s="3" t="s">
        <v>41</v>
      </c>
    </row>
    <row r="479" spans="1:7" s="3" customFormat="1">
      <c r="A479" s="57" t="s">
        <v>63</v>
      </c>
      <c r="B479" s="3">
        <v>86.82</v>
      </c>
      <c r="C479" s="3">
        <v>134.91</v>
      </c>
      <c r="D479" s="47">
        <v>269.82</v>
      </c>
      <c r="E479" s="3">
        <v>0</v>
      </c>
      <c r="F479" s="3" t="s">
        <v>64</v>
      </c>
      <c r="G479" s="3" t="s">
        <v>41</v>
      </c>
    </row>
    <row r="480" spans="1:7" s="3" customFormat="1">
      <c r="A480" s="57" t="s">
        <v>496</v>
      </c>
      <c r="B480" s="3">
        <v>0</v>
      </c>
      <c r="C480" s="3">
        <v>0</v>
      </c>
      <c r="D480" s="3">
        <v>0</v>
      </c>
      <c r="E480" s="3">
        <v>0</v>
      </c>
    </row>
    <row r="481" spans="1:7" s="3" customFormat="1">
      <c r="A481" s="57" t="s">
        <v>573</v>
      </c>
      <c r="B481" s="3">
        <v>179.63</v>
      </c>
      <c r="C481" s="3">
        <v>255.83</v>
      </c>
      <c r="D481" s="3">
        <v>511.66</v>
      </c>
      <c r="E481" s="3">
        <v>0</v>
      </c>
      <c r="F481" s="3" t="s">
        <v>574</v>
      </c>
      <c r="G481" s="3" t="s">
        <v>557</v>
      </c>
    </row>
    <row r="482" spans="1:7" s="3" customFormat="1">
      <c r="A482" s="57" t="s">
        <v>554</v>
      </c>
      <c r="B482" s="3">
        <v>145</v>
      </c>
      <c r="C482" s="3">
        <v>190</v>
      </c>
      <c r="D482" s="3">
        <v>380</v>
      </c>
      <c r="E482" s="3">
        <v>0</v>
      </c>
      <c r="F482" s="48" t="s">
        <v>150</v>
      </c>
      <c r="G482" s="49" t="s">
        <v>557</v>
      </c>
    </row>
    <row r="483" spans="1:7" s="3" customFormat="1">
      <c r="A483" s="57" t="s">
        <v>555</v>
      </c>
      <c r="B483" s="3">
        <v>145</v>
      </c>
      <c r="C483" s="3">
        <v>190</v>
      </c>
      <c r="D483" s="3">
        <v>380</v>
      </c>
      <c r="E483" s="3">
        <v>0</v>
      </c>
      <c r="F483" s="48" t="s">
        <v>558</v>
      </c>
      <c r="G483" s="49" t="s">
        <v>557</v>
      </c>
    </row>
    <row r="484" spans="1:7" s="3" customFormat="1">
      <c r="A484" s="57" t="s">
        <v>551</v>
      </c>
      <c r="B484" s="3">
        <v>1</v>
      </c>
      <c r="C484" s="3">
        <v>1</v>
      </c>
      <c r="D484" s="3">
        <v>1</v>
      </c>
      <c r="E484" s="3">
        <v>0</v>
      </c>
    </row>
    <row r="485" spans="1:7" s="3" customFormat="1">
      <c r="A485" s="57" t="s">
        <v>576</v>
      </c>
      <c r="B485" s="3">
        <v>128.74</v>
      </c>
      <c r="C485" s="3">
        <v>193.27</v>
      </c>
      <c r="D485" s="3">
        <v>386.54</v>
      </c>
      <c r="E485" s="3">
        <v>0</v>
      </c>
      <c r="F485" s="3" t="s">
        <v>577</v>
      </c>
      <c r="G485" s="3" t="s">
        <v>557</v>
      </c>
    </row>
    <row r="486" spans="1:7" s="3" customFormat="1">
      <c r="A486" s="57" t="s">
        <v>556</v>
      </c>
      <c r="B486" s="3">
        <v>145</v>
      </c>
      <c r="C486" s="3">
        <v>190</v>
      </c>
      <c r="D486" s="3">
        <v>380</v>
      </c>
      <c r="E486" s="3">
        <v>0</v>
      </c>
      <c r="F486" s="48" t="s">
        <v>559</v>
      </c>
      <c r="G486" s="49" t="s">
        <v>557</v>
      </c>
    </row>
    <row r="487" spans="1:7" s="3" customFormat="1">
      <c r="A487" s="57" t="s">
        <v>116</v>
      </c>
      <c r="B487" s="3">
        <v>179.63</v>
      </c>
      <c r="C487" s="3">
        <v>255.83</v>
      </c>
      <c r="D487" s="47">
        <v>511.66</v>
      </c>
      <c r="E487" s="3">
        <v>0</v>
      </c>
      <c r="F487" s="3" t="s">
        <v>38</v>
      </c>
      <c r="G487" s="3" t="s">
        <v>451</v>
      </c>
    </row>
    <row r="488" spans="1:7" s="3" customFormat="1">
      <c r="A488" s="57" t="s">
        <v>123</v>
      </c>
      <c r="B488" s="3">
        <v>147.21</v>
      </c>
      <c r="C488" s="3">
        <v>245.62</v>
      </c>
      <c r="D488" s="47">
        <v>491.24</v>
      </c>
      <c r="E488" s="3">
        <v>0</v>
      </c>
      <c r="F488" s="3" t="s">
        <v>69</v>
      </c>
      <c r="G488" s="3" t="s">
        <v>451</v>
      </c>
    </row>
    <row r="489" spans="1:7" s="3" customFormat="1">
      <c r="A489" s="57" t="s">
        <v>122</v>
      </c>
      <c r="B489" s="3">
        <v>122.1</v>
      </c>
      <c r="C489" s="3">
        <v>190.49</v>
      </c>
      <c r="D489" s="47">
        <v>380.98</v>
      </c>
      <c r="E489" s="3">
        <v>0</v>
      </c>
      <c r="F489" s="3" t="s">
        <v>66</v>
      </c>
      <c r="G489" s="3" t="s">
        <v>451</v>
      </c>
    </row>
    <row r="490" spans="1:7" s="3" customFormat="1">
      <c r="A490" s="57" t="s">
        <v>546</v>
      </c>
      <c r="B490" s="3">
        <v>1</v>
      </c>
      <c r="C490" s="3">
        <v>1</v>
      </c>
      <c r="D490" s="3">
        <v>1</v>
      </c>
      <c r="E490" s="3">
        <v>0</v>
      </c>
    </row>
    <row r="491" spans="1:7" s="3" customFormat="1">
      <c r="A491" s="57" t="s">
        <v>497</v>
      </c>
      <c r="B491" s="3">
        <v>10.55</v>
      </c>
      <c r="C491" s="3">
        <v>30</v>
      </c>
      <c r="D491" s="47">
        <v>60</v>
      </c>
      <c r="E491" s="3">
        <v>0</v>
      </c>
      <c r="F491" s="3" t="s">
        <v>325</v>
      </c>
      <c r="G491" s="3" t="s">
        <v>451</v>
      </c>
    </row>
    <row r="492" spans="1:7" s="3" customFormat="1">
      <c r="A492" s="57" t="s">
        <v>498</v>
      </c>
      <c r="B492" s="3">
        <v>14.41</v>
      </c>
      <c r="C492" s="3">
        <v>40</v>
      </c>
      <c r="D492" s="47">
        <v>80</v>
      </c>
      <c r="E492" s="3">
        <v>0</v>
      </c>
      <c r="F492" s="3" t="s">
        <v>327</v>
      </c>
      <c r="G492" s="3" t="s">
        <v>451</v>
      </c>
    </row>
    <row r="493" spans="1:7" s="3" customFormat="1">
      <c r="A493" s="57" t="s">
        <v>499</v>
      </c>
      <c r="B493" s="3">
        <v>21.84</v>
      </c>
      <c r="C493" s="3">
        <v>60</v>
      </c>
      <c r="D493" s="47">
        <v>120</v>
      </c>
      <c r="E493" s="3">
        <v>0</v>
      </c>
      <c r="F493" s="3" t="s">
        <v>329</v>
      </c>
      <c r="G493" s="3" t="s">
        <v>451</v>
      </c>
    </row>
    <row r="494" spans="1:7" s="3" customFormat="1">
      <c r="A494" s="57" t="s">
        <v>117</v>
      </c>
      <c r="B494" s="3">
        <v>192.25</v>
      </c>
      <c r="C494" s="3">
        <v>278.10000000000002</v>
      </c>
      <c r="D494" s="47">
        <v>556.20000000000005</v>
      </c>
      <c r="E494" s="3">
        <v>0</v>
      </c>
      <c r="F494" s="3" t="s">
        <v>118</v>
      </c>
      <c r="G494" s="3" t="s">
        <v>451</v>
      </c>
    </row>
    <row r="495" spans="1:7" s="3" customFormat="1">
      <c r="A495" s="57" t="s">
        <v>125</v>
      </c>
      <c r="B495" s="3">
        <v>128.74</v>
      </c>
      <c r="C495" s="3">
        <v>193.27</v>
      </c>
      <c r="D495" s="47">
        <v>386.54</v>
      </c>
      <c r="E495" s="3">
        <v>0</v>
      </c>
      <c r="F495" s="3" t="s">
        <v>9</v>
      </c>
      <c r="G495" s="3" t="s">
        <v>451</v>
      </c>
    </row>
    <row r="496" spans="1:7" s="3" customFormat="1">
      <c r="A496" s="57" t="s">
        <v>119</v>
      </c>
      <c r="B496" s="3">
        <v>199.43</v>
      </c>
      <c r="C496" s="3">
        <v>288.04000000000002</v>
      </c>
      <c r="D496" s="47">
        <v>576.08000000000004</v>
      </c>
      <c r="E496" s="3">
        <v>0</v>
      </c>
      <c r="F496" s="3" t="s">
        <v>120</v>
      </c>
      <c r="G496" s="3" t="s">
        <v>451</v>
      </c>
    </row>
    <row r="497" spans="1:7" s="3" customFormat="1">
      <c r="A497" s="57" t="s">
        <v>121</v>
      </c>
      <c r="B497" s="3">
        <v>158.99</v>
      </c>
      <c r="C497" s="3">
        <v>245.02</v>
      </c>
      <c r="D497" s="47">
        <v>490.04</v>
      </c>
      <c r="E497" s="3">
        <v>0</v>
      </c>
      <c r="F497" s="3" t="s">
        <v>21</v>
      </c>
      <c r="G497" s="3" t="s">
        <v>451</v>
      </c>
    </row>
    <row r="498" spans="1:7" s="3" customFormat="1">
      <c r="A498" s="57" t="s">
        <v>197</v>
      </c>
      <c r="B498" s="3">
        <v>179.63</v>
      </c>
      <c r="C498" s="3">
        <v>255.83</v>
      </c>
      <c r="D498" s="47">
        <v>511.66</v>
      </c>
      <c r="E498" s="3">
        <v>0</v>
      </c>
      <c r="F498" s="3" t="s">
        <v>38</v>
      </c>
      <c r="G498" s="3" t="s">
        <v>452</v>
      </c>
    </row>
    <row r="499" spans="1:7" s="3" customFormat="1">
      <c r="A499" s="57" t="s">
        <v>140</v>
      </c>
      <c r="B499" s="3">
        <v>147.21</v>
      </c>
      <c r="C499" s="3">
        <v>245.62</v>
      </c>
      <c r="D499" s="47">
        <v>491.24</v>
      </c>
      <c r="E499" s="3">
        <v>0</v>
      </c>
      <c r="F499" s="3" t="s">
        <v>69</v>
      </c>
      <c r="G499" s="3" t="s">
        <v>452</v>
      </c>
    </row>
    <row r="500" spans="1:7" s="3" customFormat="1">
      <c r="A500" s="57" t="s">
        <v>139</v>
      </c>
      <c r="B500" s="3">
        <v>122.1</v>
      </c>
      <c r="C500" s="3">
        <v>190.49</v>
      </c>
      <c r="D500" s="47">
        <v>380.98</v>
      </c>
      <c r="E500" s="3">
        <v>0</v>
      </c>
      <c r="F500" s="3" t="s">
        <v>66</v>
      </c>
      <c r="G500" s="3" t="s">
        <v>452</v>
      </c>
    </row>
    <row r="501" spans="1:7" s="3" customFormat="1">
      <c r="A501" s="57" t="s">
        <v>545</v>
      </c>
      <c r="B501" s="3">
        <v>1</v>
      </c>
      <c r="C501" s="3">
        <v>1</v>
      </c>
      <c r="D501" s="3">
        <v>1</v>
      </c>
      <c r="E501" s="3">
        <v>0</v>
      </c>
    </row>
    <row r="502" spans="1:7" s="3" customFormat="1">
      <c r="A502" s="57" t="s">
        <v>500</v>
      </c>
      <c r="B502" s="3">
        <v>10.55</v>
      </c>
      <c r="C502" s="3">
        <v>30</v>
      </c>
      <c r="D502" s="47">
        <v>60</v>
      </c>
      <c r="E502" s="3">
        <v>0</v>
      </c>
      <c r="F502" s="3" t="s">
        <v>325</v>
      </c>
      <c r="G502" s="3" t="s">
        <v>452</v>
      </c>
    </row>
    <row r="503" spans="1:7" s="3" customFormat="1">
      <c r="A503" s="57" t="s">
        <v>501</v>
      </c>
      <c r="B503" s="3">
        <v>14.41</v>
      </c>
      <c r="C503" s="3">
        <v>40</v>
      </c>
      <c r="D503" s="47">
        <v>80</v>
      </c>
      <c r="E503" s="3">
        <v>0</v>
      </c>
      <c r="F503" s="3" t="s">
        <v>327</v>
      </c>
      <c r="G503" s="3" t="s">
        <v>452</v>
      </c>
    </row>
    <row r="504" spans="1:7" s="3" customFormat="1">
      <c r="A504" s="57" t="s">
        <v>502</v>
      </c>
      <c r="B504" s="3">
        <v>21.84</v>
      </c>
      <c r="C504" s="3">
        <v>60</v>
      </c>
      <c r="D504" s="47">
        <v>120</v>
      </c>
      <c r="E504" s="3">
        <v>0</v>
      </c>
      <c r="F504" s="3" t="s">
        <v>329</v>
      </c>
      <c r="G504" s="3" t="s">
        <v>452</v>
      </c>
    </row>
    <row r="505" spans="1:7" s="3" customFormat="1">
      <c r="A505" s="57" t="s">
        <v>136</v>
      </c>
      <c r="B505" s="3">
        <v>192.25</v>
      </c>
      <c r="C505" s="3">
        <v>278.10000000000002</v>
      </c>
      <c r="D505" s="47">
        <v>556.20000000000005</v>
      </c>
      <c r="E505" s="3">
        <v>0</v>
      </c>
      <c r="F505" s="3" t="s">
        <v>118</v>
      </c>
      <c r="G505" s="3" t="s">
        <v>452</v>
      </c>
    </row>
    <row r="506" spans="1:7" s="3" customFormat="1">
      <c r="A506" s="57" t="s">
        <v>141</v>
      </c>
      <c r="B506" s="3">
        <v>128.74</v>
      </c>
      <c r="C506" s="3">
        <v>193.27</v>
      </c>
      <c r="D506" s="47">
        <v>386.54</v>
      </c>
      <c r="E506" s="3">
        <v>0</v>
      </c>
      <c r="F506" s="3" t="s">
        <v>9</v>
      </c>
      <c r="G506" s="3" t="s">
        <v>452</v>
      </c>
    </row>
    <row r="507" spans="1:7" s="3" customFormat="1">
      <c r="A507" s="57" t="s">
        <v>137</v>
      </c>
      <c r="B507" s="3">
        <v>199.43</v>
      </c>
      <c r="C507" s="3">
        <v>288.04000000000002</v>
      </c>
      <c r="D507" s="47">
        <v>576.08000000000004</v>
      </c>
      <c r="E507" s="3">
        <v>0</v>
      </c>
      <c r="F507" s="3" t="s">
        <v>120</v>
      </c>
      <c r="G507" s="3" t="s">
        <v>452</v>
      </c>
    </row>
    <row r="508" spans="1:7" s="3" customFormat="1">
      <c r="A508" s="57" t="s">
        <v>138</v>
      </c>
      <c r="B508" s="3">
        <v>158.99</v>
      </c>
      <c r="C508" s="3">
        <v>245.02</v>
      </c>
      <c r="D508" s="47">
        <v>490.04</v>
      </c>
      <c r="E508" s="3">
        <v>0</v>
      </c>
      <c r="F508" s="3" t="s">
        <v>21</v>
      </c>
      <c r="G508" s="3" t="s">
        <v>452</v>
      </c>
    </row>
    <row r="509" spans="1:7" s="3" customFormat="1">
      <c r="A509" s="57" t="s">
        <v>143</v>
      </c>
      <c r="B509" s="3">
        <v>179.63</v>
      </c>
      <c r="C509" s="3">
        <v>255.83</v>
      </c>
      <c r="D509" s="47">
        <v>511.66</v>
      </c>
      <c r="E509" s="3">
        <v>0</v>
      </c>
      <c r="F509" s="3" t="s">
        <v>38</v>
      </c>
      <c r="G509" s="3" t="s">
        <v>453</v>
      </c>
    </row>
    <row r="510" spans="1:7" s="3" customFormat="1">
      <c r="A510" s="57" t="s">
        <v>148</v>
      </c>
      <c r="B510" s="3">
        <v>147.21</v>
      </c>
      <c r="C510" s="3">
        <v>245.62</v>
      </c>
      <c r="D510" s="47">
        <v>491.24</v>
      </c>
      <c r="E510" s="3">
        <v>0</v>
      </c>
      <c r="F510" s="3" t="s">
        <v>69</v>
      </c>
      <c r="G510" s="3" t="s">
        <v>453</v>
      </c>
    </row>
    <row r="511" spans="1:7" s="3" customFormat="1">
      <c r="A511" s="57" t="s">
        <v>147</v>
      </c>
      <c r="B511" s="3">
        <v>122.1</v>
      </c>
      <c r="C511" s="3">
        <v>190.49</v>
      </c>
      <c r="D511" s="47">
        <v>380.98</v>
      </c>
      <c r="E511" s="3">
        <v>0</v>
      </c>
      <c r="F511" s="3" t="s">
        <v>66</v>
      </c>
      <c r="G511" s="3" t="s">
        <v>453</v>
      </c>
    </row>
    <row r="512" spans="1:7" s="3" customFormat="1">
      <c r="A512" s="57" t="s">
        <v>549</v>
      </c>
      <c r="B512" s="3">
        <v>1</v>
      </c>
      <c r="C512" s="3">
        <v>1</v>
      </c>
      <c r="D512" s="3">
        <v>1</v>
      </c>
      <c r="E512" s="3">
        <v>0</v>
      </c>
    </row>
    <row r="513" spans="1:7" s="3" customFormat="1">
      <c r="A513" s="57" t="s">
        <v>503</v>
      </c>
      <c r="B513" s="3">
        <v>10.55</v>
      </c>
      <c r="C513" s="3">
        <v>30</v>
      </c>
      <c r="D513" s="47">
        <v>60</v>
      </c>
      <c r="E513" s="3">
        <v>0</v>
      </c>
      <c r="F513" s="3" t="s">
        <v>325</v>
      </c>
      <c r="G513" s="3" t="s">
        <v>453</v>
      </c>
    </row>
    <row r="514" spans="1:7" s="3" customFormat="1">
      <c r="A514" s="57" t="s">
        <v>504</v>
      </c>
      <c r="B514" s="3">
        <v>14.41</v>
      </c>
      <c r="C514" s="3">
        <v>40</v>
      </c>
      <c r="D514" s="47">
        <v>80</v>
      </c>
      <c r="E514" s="3">
        <v>0</v>
      </c>
      <c r="F514" s="3" t="s">
        <v>327</v>
      </c>
      <c r="G514" s="3" t="s">
        <v>453</v>
      </c>
    </row>
    <row r="515" spans="1:7" s="3" customFormat="1">
      <c r="A515" s="57" t="s">
        <v>505</v>
      </c>
      <c r="B515" s="3">
        <v>21.84</v>
      </c>
      <c r="C515" s="3">
        <v>60</v>
      </c>
      <c r="D515" s="47">
        <v>120</v>
      </c>
      <c r="E515" s="3">
        <v>0</v>
      </c>
      <c r="F515" s="3" t="s">
        <v>329</v>
      </c>
      <c r="G515" s="3" t="s">
        <v>453</v>
      </c>
    </row>
    <row r="516" spans="1:7" s="3" customFormat="1">
      <c r="A516" s="57" t="s">
        <v>152</v>
      </c>
      <c r="B516" s="3">
        <v>193.85</v>
      </c>
      <c r="C516" s="3">
        <v>278.10000000000002</v>
      </c>
      <c r="D516" s="47">
        <v>556.20000000000005</v>
      </c>
      <c r="E516" s="3">
        <v>0</v>
      </c>
      <c r="F516" s="3" t="s">
        <v>127</v>
      </c>
      <c r="G516" s="3" t="s">
        <v>453</v>
      </c>
    </row>
    <row r="517" spans="1:7" s="3" customFormat="1">
      <c r="A517" s="57" t="s">
        <v>144</v>
      </c>
      <c r="B517" s="3">
        <v>192.25</v>
      </c>
      <c r="C517" s="3">
        <v>278.10000000000002</v>
      </c>
      <c r="D517" s="47">
        <v>556.20000000000005</v>
      </c>
      <c r="E517" s="3">
        <v>0</v>
      </c>
      <c r="F517" s="3" t="s">
        <v>118</v>
      </c>
      <c r="G517" s="3" t="s">
        <v>453</v>
      </c>
    </row>
    <row r="518" spans="1:7" s="3" customFormat="1">
      <c r="A518" s="57" t="s">
        <v>151</v>
      </c>
      <c r="B518" s="3">
        <v>128.74</v>
      </c>
      <c r="C518" s="3">
        <v>193.27</v>
      </c>
      <c r="D518" s="47">
        <v>386.54</v>
      </c>
      <c r="E518" s="3">
        <v>0</v>
      </c>
      <c r="F518" s="3" t="s">
        <v>9</v>
      </c>
      <c r="G518" s="3" t="s">
        <v>453</v>
      </c>
    </row>
    <row r="519" spans="1:7" s="3" customFormat="1">
      <c r="A519" s="57" t="s">
        <v>145</v>
      </c>
      <c r="B519" s="3">
        <v>199.43</v>
      </c>
      <c r="C519" s="3">
        <v>288.04000000000002</v>
      </c>
      <c r="D519" s="47">
        <v>576.08000000000004</v>
      </c>
      <c r="E519" s="3">
        <v>0</v>
      </c>
      <c r="F519" s="3" t="s">
        <v>120</v>
      </c>
      <c r="G519" s="3" t="s">
        <v>453</v>
      </c>
    </row>
    <row r="520" spans="1:7" s="3" customFormat="1">
      <c r="A520" s="57" t="s">
        <v>146</v>
      </c>
      <c r="B520" s="3">
        <v>158.99</v>
      </c>
      <c r="C520" s="3">
        <v>245.02</v>
      </c>
      <c r="D520" s="47">
        <v>490.04</v>
      </c>
      <c r="E520" s="3">
        <v>0</v>
      </c>
      <c r="F520" s="3" t="s">
        <v>21</v>
      </c>
      <c r="G520" s="3" t="s">
        <v>453</v>
      </c>
    </row>
    <row r="521" spans="1:7" s="3" customFormat="1">
      <c r="A521" s="57" t="s">
        <v>161</v>
      </c>
      <c r="B521" s="3">
        <v>179.63</v>
      </c>
      <c r="C521" s="3">
        <v>255.83</v>
      </c>
      <c r="D521" s="47">
        <v>511.66</v>
      </c>
      <c r="E521" s="3">
        <v>0</v>
      </c>
      <c r="F521" s="3" t="s">
        <v>38</v>
      </c>
      <c r="G521" s="3" t="s">
        <v>455</v>
      </c>
    </row>
    <row r="522" spans="1:7" s="3" customFormat="1">
      <c r="A522" s="57" t="s">
        <v>166</v>
      </c>
      <c r="B522" s="3">
        <v>147.21</v>
      </c>
      <c r="C522" s="3">
        <v>245.62</v>
      </c>
      <c r="D522" s="47">
        <v>491.24</v>
      </c>
      <c r="E522" s="3">
        <v>0</v>
      </c>
      <c r="F522" s="3" t="s">
        <v>69</v>
      </c>
      <c r="G522" s="3" t="s">
        <v>455</v>
      </c>
    </row>
    <row r="523" spans="1:7" s="3" customFormat="1">
      <c r="A523" s="57" t="s">
        <v>167</v>
      </c>
      <c r="B523" s="3">
        <v>135.33000000000001</v>
      </c>
      <c r="C523" s="3">
        <v>204.34</v>
      </c>
      <c r="D523" s="47">
        <v>408.68</v>
      </c>
      <c r="E523" s="3">
        <v>0</v>
      </c>
      <c r="F523" s="3" t="s">
        <v>150</v>
      </c>
      <c r="G523" s="3" t="s">
        <v>455</v>
      </c>
    </row>
    <row r="524" spans="1:7" s="3" customFormat="1">
      <c r="A524" s="57" t="s">
        <v>165</v>
      </c>
      <c r="B524" s="3">
        <v>122.1</v>
      </c>
      <c r="C524" s="3">
        <v>190.49</v>
      </c>
      <c r="D524" s="47">
        <v>380.98</v>
      </c>
      <c r="E524" s="3">
        <v>0</v>
      </c>
      <c r="F524" s="3" t="s">
        <v>66</v>
      </c>
      <c r="G524" s="3" t="s">
        <v>455</v>
      </c>
    </row>
    <row r="525" spans="1:7" s="3" customFormat="1">
      <c r="A525" s="57" t="s">
        <v>548</v>
      </c>
      <c r="B525" s="3">
        <v>1</v>
      </c>
      <c r="C525" s="3">
        <v>1</v>
      </c>
      <c r="D525" s="3">
        <v>1</v>
      </c>
      <c r="E525" s="3">
        <v>0</v>
      </c>
    </row>
    <row r="526" spans="1:7" s="3" customFormat="1">
      <c r="A526" s="57" t="s">
        <v>509</v>
      </c>
      <c r="B526" s="3">
        <v>10.55</v>
      </c>
      <c r="C526" s="3">
        <v>30</v>
      </c>
      <c r="D526" s="47">
        <v>60</v>
      </c>
      <c r="E526" s="3">
        <v>0</v>
      </c>
      <c r="F526" s="3" t="s">
        <v>325</v>
      </c>
      <c r="G526" s="3" t="s">
        <v>455</v>
      </c>
    </row>
    <row r="527" spans="1:7" s="3" customFormat="1">
      <c r="A527" s="57" t="s">
        <v>510</v>
      </c>
      <c r="B527" s="3">
        <v>14.41</v>
      </c>
      <c r="C527" s="3">
        <v>40</v>
      </c>
      <c r="D527" s="47">
        <v>80</v>
      </c>
      <c r="E527" s="3">
        <v>0</v>
      </c>
      <c r="F527" s="3" t="s">
        <v>327</v>
      </c>
      <c r="G527" s="3" t="s">
        <v>455</v>
      </c>
    </row>
    <row r="528" spans="1:7" s="3" customFormat="1">
      <c r="A528" s="57" t="s">
        <v>511</v>
      </c>
      <c r="B528" s="3">
        <v>21.84</v>
      </c>
      <c r="C528" s="3">
        <v>60</v>
      </c>
      <c r="D528" s="47">
        <v>120</v>
      </c>
      <c r="E528" s="3">
        <v>0</v>
      </c>
      <c r="F528" s="3" t="s">
        <v>329</v>
      </c>
      <c r="G528" s="3" t="s">
        <v>455</v>
      </c>
    </row>
    <row r="529" spans="1:7" s="3" customFormat="1">
      <c r="A529" s="57" t="s">
        <v>162</v>
      </c>
      <c r="B529" s="3">
        <v>192.25</v>
      </c>
      <c r="C529" s="3">
        <v>278.10000000000002</v>
      </c>
      <c r="D529" s="47">
        <v>556.20000000000005</v>
      </c>
      <c r="E529" s="3">
        <v>0</v>
      </c>
      <c r="F529" s="3" t="s">
        <v>118</v>
      </c>
      <c r="G529" s="3" t="s">
        <v>455</v>
      </c>
    </row>
    <row r="530" spans="1:7" s="3" customFormat="1">
      <c r="A530" s="57" t="s">
        <v>168</v>
      </c>
      <c r="B530" s="3">
        <v>128.74</v>
      </c>
      <c r="C530" s="3">
        <v>193.27</v>
      </c>
      <c r="D530" s="47">
        <v>386.54</v>
      </c>
      <c r="E530" s="3">
        <v>0</v>
      </c>
      <c r="F530" s="3" t="s">
        <v>9</v>
      </c>
      <c r="G530" s="3" t="s">
        <v>455</v>
      </c>
    </row>
    <row r="531" spans="1:7" s="3" customFormat="1">
      <c r="A531" s="57" t="s">
        <v>163</v>
      </c>
      <c r="B531" s="3">
        <v>199.43</v>
      </c>
      <c r="C531" s="3">
        <v>288.04000000000002</v>
      </c>
      <c r="D531" s="47">
        <v>576.08000000000004</v>
      </c>
      <c r="E531" s="3">
        <v>0</v>
      </c>
      <c r="F531" s="3" t="s">
        <v>120</v>
      </c>
      <c r="G531" s="3" t="s">
        <v>455</v>
      </c>
    </row>
    <row r="532" spans="1:7" s="3" customFormat="1">
      <c r="A532" s="57" t="s">
        <v>164</v>
      </c>
      <c r="B532" s="3">
        <v>158.99</v>
      </c>
      <c r="C532" s="3">
        <v>245.02</v>
      </c>
      <c r="D532" s="47">
        <v>490.04</v>
      </c>
      <c r="E532" s="3">
        <v>0</v>
      </c>
      <c r="F532" s="3" t="s">
        <v>21</v>
      </c>
      <c r="G532" s="3" t="s">
        <v>455</v>
      </c>
    </row>
    <row r="533" spans="1:7" s="3" customFormat="1">
      <c r="A533" s="57" t="s">
        <v>128</v>
      </c>
      <c r="B533" s="3">
        <v>179.63</v>
      </c>
      <c r="C533" s="3">
        <v>255.83</v>
      </c>
      <c r="D533" s="47">
        <v>511.66</v>
      </c>
      <c r="E533" s="3">
        <v>0</v>
      </c>
      <c r="F533" s="3" t="s">
        <v>38</v>
      </c>
      <c r="G533" s="3" t="s">
        <v>456</v>
      </c>
    </row>
    <row r="534" spans="1:7" s="3" customFormat="1">
      <c r="A534" s="57" t="s">
        <v>133</v>
      </c>
      <c r="B534" s="3">
        <v>147.21</v>
      </c>
      <c r="C534" s="3">
        <v>245.62</v>
      </c>
      <c r="D534" s="47">
        <v>491.24</v>
      </c>
      <c r="E534" s="3">
        <v>0</v>
      </c>
      <c r="F534" s="3" t="s">
        <v>69</v>
      </c>
      <c r="G534" s="3" t="s">
        <v>456</v>
      </c>
    </row>
    <row r="535" spans="1:7" s="3" customFormat="1">
      <c r="A535" s="57" t="s">
        <v>132</v>
      </c>
      <c r="B535" s="3">
        <v>122.1</v>
      </c>
      <c r="C535" s="3">
        <v>190.49</v>
      </c>
      <c r="D535" s="47">
        <v>380.98</v>
      </c>
      <c r="E535" s="3">
        <v>0</v>
      </c>
      <c r="F535" s="3" t="s">
        <v>66</v>
      </c>
      <c r="G535" s="3" t="s">
        <v>456</v>
      </c>
    </row>
    <row r="536" spans="1:7" s="3" customFormat="1">
      <c r="A536" s="57" t="s">
        <v>547</v>
      </c>
      <c r="B536" s="3">
        <v>1</v>
      </c>
      <c r="C536" s="3">
        <v>1</v>
      </c>
      <c r="D536" s="3">
        <v>1</v>
      </c>
      <c r="E536" s="3">
        <v>0</v>
      </c>
    </row>
    <row r="537" spans="1:7" s="3" customFormat="1">
      <c r="A537" s="57" t="s">
        <v>512</v>
      </c>
      <c r="B537" s="3">
        <v>10.55</v>
      </c>
      <c r="C537" s="3">
        <v>30</v>
      </c>
      <c r="D537" s="47">
        <v>60</v>
      </c>
      <c r="E537" s="3">
        <v>0</v>
      </c>
      <c r="F537" s="3" t="s">
        <v>325</v>
      </c>
      <c r="G537" s="3" t="s">
        <v>456</v>
      </c>
    </row>
    <row r="538" spans="1:7" s="3" customFormat="1">
      <c r="A538" s="57" t="s">
        <v>513</v>
      </c>
      <c r="B538" s="3">
        <v>14.41</v>
      </c>
      <c r="C538" s="3">
        <v>40</v>
      </c>
      <c r="D538" s="47">
        <v>80</v>
      </c>
      <c r="E538" s="3">
        <v>0</v>
      </c>
      <c r="F538" s="3" t="s">
        <v>327</v>
      </c>
      <c r="G538" s="3" t="s">
        <v>456</v>
      </c>
    </row>
    <row r="539" spans="1:7" s="3" customFormat="1">
      <c r="A539" s="57" t="s">
        <v>514</v>
      </c>
      <c r="B539" s="3">
        <v>21.84</v>
      </c>
      <c r="C539" s="3">
        <v>60</v>
      </c>
      <c r="D539" s="47">
        <v>120</v>
      </c>
      <c r="E539" s="3">
        <v>0</v>
      </c>
      <c r="F539" s="3" t="s">
        <v>329</v>
      </c>
      <c r="G539" s="3" t="s">
        <v>456</v>
      </c>
    </row>
    <row r="540" spans="1:7" s="3" customFormat="1">
      <c r="A540" s="57" t="s">
        <v>129</v>
      </c>
      <c r="B540" s="3">
        <v>192.25</v>
      </c>
      <c r="C540" s="3">
        <v>278.10000000000002</v>
      </c>
      <c r="D540" s="47">
        <v>556.20000000000005</v>
      </c>
      <c r="E540" s="3">
        <v>0</v>
      </c>
      <c r="F540" s="3" t="s">
        <v>118</v>
      </c>
      <c r="G540" s="3" t="s">
        <v>456</v>
      </c>
    </row>
    <row r="541" spans="1:7" s="3" customFormat="1">
      <c r="A541" s="57" t="s">
        <v>134</v>
      </c>
      <c r="B541" s="3">
        <v>128.74</v>
      </c>
      <c r="C541" s="3">
        <v>193.27</v>
      </c>
      <c r="D541" s="47">
        <v>386.54</v>
      </c>
      <c r="E541" s="3">
        <v>0</v>
      </c>
      <c r="F541" s="3" t="s">
        <v>9</v>
      </c>
      <c r="G541" s="3" t="s">
        <v>456</v>
      </c>
    </row>
    <row r="542" spans="1:7" s="3" customFormat="1">
      <c r="A542" s="57" t="s">
        <v>130</v>
      </c>
      <c r="B542" s="3">
        <v>199.43</v>
      </c>
      <c r="C542" s="3">
        <v>288.04000000000002</v>
      </c>
      <c r="D542" s="47">
        <v>576.08000000000004</v>
      </c>
      <c r="E542" s="3">
        <v>0</v>
      </c>
      <c r="F542" s="3" t="s">
        <v>120</v>
      </c>
      <c r="G542" s="3" t="s">
        <v>456</v>
      </c>
    </row>
    <row r="543" spans="1:7" s="3" customFormat="1">
      <c r="A543" s="57" t="s">
        <v>131</v>
      </c>
      <c r="B543" s="3">
        <v>158.99</v>
      </c>
      <c r="C543" s="3">
        <v>245.02</v>
      </c>
      <c r="D543" s="47">
        <v>490.04</v>
      </c>
      <c r="E543" s="3">
        <v>0</v>
      </c>
      <c r="F543" s="3" t="s">
        <v>21</v>
      </c>
      <c r="G543" s="3" t="s">
        <v>456</v>
      </c>
    </row>
    <row r="544" spans="1:7" s="3" customFormat="1">
      <c r="A544" s="57" t="s">
        <v>515</v>
      </c>
      <c r="B544" s="3">
        <v>0</v>
      </c>
      <c r="C544" s="3">
        <v>0</v>
      </c>
      <c r="D544" s="3">
        <v>0</v>
      </c>
      <c r="E544" s="3">
        <v>0</v>
      </c>
      <c r="F544" s="3" t="s">
        <v>66</v>
      </c>
    </row>
    <row r="545" spans="1:6" s="3" customFormat="1">
      <c r="A545" s="57" t="s">
        <v>516</v>
      </c>
      <c r="B545" s="3">
        <v>0</v>
      </c>
      <c r="C545" s="3">
        <v>0</v>
      </c>
      <c r="D545" s="3">
        <v>0</v>
      </c>
      <c r="E545" s="3">
        <v>0</v>
      </c>
      <c r="F545" s="3" t="s">
        <v>66</v>
      </c>
    </row>
  </sheetData>
  <autoFilter ref="A1:H545" xr:uid="{00000000-0009-0000-0000-000004000000}"/>
  <pageMargins left="0.7" right="0.7" top="0.75" bottom="0.75" header="0.3" footer="0.3"/>
  <pageSetup orientation="portrait" horizontalDpi="4294967292" verticalDpi="4294967292" r:id="rId1"/>
  <customProperties>
    <customPr name="%locator_row%" r:id="rId2"/>
    <customPr name="%startcell%" r:id="rId3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249977111117893"/>
  </sheetPr>
  <dimension ref="A1:D40"/>
  <sheetViews>
    <sheetView workbookViewId="0">
      <selection activeCell="A2" sqref="A2"/>
    </sheetView>
  </sheetViews>
  <sheetFormatPr defaultColWidth="11" defaultRowHeight="15.6"/>
  <cols>
    <col min="2" max="3" width="15" customWidth="1"/>
    <col min="4" max="4" width="101.3984375" style="38" customWidth="1"/>
  </cols>
  <sheetData>
    <row r="1" spans="1:4">
      <c r="A1" s="8" t="s">
        <v>306</v>
      </c>
      <c r="B1" s="8" t="s">
        <v>310</v>
      </c>
      <c r="C1" s="8" t="s">
        <v>311</v>
      </c>
      <c r="D1" s="10" t="s">
        <v>307</v>
      </c>
    </row>
    <row r="2" spans="1:4" ht="171.6">
      <c r="A2" t="s">
        <v>308</v>
      </c>
      <c r="B2" t="s">
        <v>309</v>
      </c>
      <c r="C2" s="2">
        <v>43039</v>
      </c>
      <c r="D2" s="38" t="s">
        <v>312</v>
      </c>
    </row>
    <row r="3" spans="1:4">
      <c r="A3" t="s">
        <v>313</v>
      </c>
      <c r="B3" t="s">
        <v>309</v>
      </c>
      <c r="C3" s="2">
        <v>43055</v>
      </c>
      <c r="D3" s="38" t="s">
        <v>314</v>
      </c>
    </row>
    <row r="4" spans="1:4">
      <c r="A4" t="s">
        <v>316</v>
      </c>
      <c r="B4" t="s">
        <v>309</v>
      </c>
      <c r="C4" s="2">
        <v>43061</v>
      </c>
      <c r="D4" s="38" t="s">
        <v>317</v>
      </c>
    </row>
    <row r="5" spans="1:4" ht="31.2">
      <c r="A5" t="s">
        <v>318</v>
      </c>
      <c r="B5" t="s">
        <v>309</v>
      </c>
      <c r="C5" s="2">
        <v>43076</v>
      </c>
      <c r="D5" s="38" t="s">
        <v>319</v>
      </c>
    </row>
    <row r="6" spans="1:4" ht="31.2">
      <c r="A6" t="s">
        <v>529</v>
      </c>
      <c r="B6" t="s">
        <v>309</v>
      </c>
      <c r="C6" s="2">
        <v>43088</v>
      </c>
      <c r="D6" s="38" t="s">
        <v>530</v>
      </c>
    </row>
    <row r="7" spans="1:4">
      <c r="A7" t="s">
        <v>623</v>
      </c>
      <c r="B7" t="s">
        <v>624</v>
      </c>
      <c r="C7" s="2">
        <v>43112</v>
      </c>
      <c r="D7" s="38" t="s">
        <v>632</v>
      </c>
    </row>
    <row r="8" spans="1:4" ht="140.4">
      <c r="A8" t="s">
        <v>625</v>
      </c>
      <c r="B8" t="s">
        <v>624</v>
      </c>
      <c r="C8" s="2">
        <v>43123</v>
      </c>
      <c r="D8" s="38" t="s">
        <v>629</v>
      </c>
    </row>
    <row r="9" spans="1:4" ht="31.2">
      <c r="A9" t="s">
        <v>626</v>
      </c>
      <c r="B9" t="s">
        <v>624</v>
      </c>
      <c r="C9" s="2">
        <v>43136</v>
      </c>
      <c r="D9" s="38" t="s">
        <v>630</v>
      </c>
    </row>
    <row r="10" spans="1:4" ht="31.2">
      <c r="A10" t="s">
        <v>627</v>
      </c>
      <c r="B10" t="s">
        <v>624</v>
      </c>
      <c r="C10" s="2">
        <v>43144</v>
      </c>
      <c r="D10" s="38" t="s">
        <v>631</v>
      </c>
    </row>
    <row r="11" spans="1:4" ht="156">
      <c r="A11" t="s">
        <v>628</v>
      </c>
      <c r="B11" t="s">
        <v>624</v>
      </c>
      <c r="C11" s="2">
        <v>43144</v>
      </c>
      <c r="D11" s="38" t="s">
        <v>637</v>
      </c>
    </row>
    <row r="12" spans="1:4" ht="31.2">
      <c r="A12" t="s">
        <v>635</v>
      </c>
      <c r="B12" t="s">
        <v>624</v>
      </c>
      <c r="C12" s="2">
        <v>43145</v>
      </c>
      <c r="D12" s="38" t="s">
        <v>636</v>
      </c>
    </row>
    <row r="13" spans="1:4" ht="31.2">
      <c r="A13" t="s">
        <v>633</v>
      </c>
      <c r="B13" t="s">
        <v>624</v>
      </c>
      <c r="C13" s="2">
        <v>43152</v>
      </c>
      <c r="D13" s="38" t="s">
        <v>634</v>
      </c>
    </row>
    <row r="14" spans="1:4">
      <c r="A14" t="s">
        <v>638</v>
      </c>
      <c r="B14" t="s">
        <v>624</v>
      </c>
      <c r="C14" s="2">
        <v>43173</v>
      </c>
      <c r="D14" s="38" t="s">
        <v>639</v>
      </c>
    </row>
    <row r="15" spans="1:4">
      <c r="A15" t="s">
        <v>643</v>
      </c>
      <c r="B15" t="s">
        <v>624</v>
      </c>
      <c r="C15" s="2">
        <v>43189</v>
      </c>
      <c r="D15" s="38" t="s">
        <v>653</v>
      </c>
    </row>
    <row r="16" spans="1:4" ht="31.2">
      <c r="A16" t="s">
        <v>651</v>
      </c>
      <c r="B16" t="s">
        <v>624</v>
      </c>
      <c r="C16" s="2">
        <v>43196</v>
      </c>
      <c r="D16" s="38" t="s">
        <v>652</v>
      </c>
    </row>
    <row r="17" spans="1:4" ht="46.8">
      <c r="A17" t="s">
        <v>654</v>
      </c>
      <c r="B17" t="s">
        <v>624</v>
      </c>
      <c r="C17" s="2">
        <v>43199</v>
      </c>
      <c r="D17" s="38" t="s">
        <v>655</v>
      </c>
    </row>
    <row r="18" spans="1:4" ht="218.4">
      <c r="A18" t="s">
        <v>656</v>
      </c>
      <c r="B18" t="s">
        <v>624</v>
      </c>
      <c r="C18" s="2">
        <v>43200</v>
      </c>
      <c r="D18" s="38" t="s">
        <v>657</v>
      </c>
    </row>
    <row r="19" spans="1:4">
      <c r="A19" t="s">
        <v>659</v>
      </c>
      <c r="B19" t="s">
        <v>624</v>
      </c>
      <c r="C19" s="2">
        <v>43202</v>
      </c>
      <c r="D19" s="38" t="s">
        <v>660</v>
      </c>
    </row>
    <row r="20" spans="1:4" ht="78">
      <c r="A20" t="s">
        <v>678</v>
      </c>
      <c r="B20" t="s">
        <v>624</v>
      </c>
      <c r="C20" s="2">
        <v>43224</v>
      </c>
      <c r="D20" s="38" t="s">
        <v>679</v>
      </c>
    </row>
    <row r="21" spans="1:4" ht="78">
      <c r="A21" t="s">
        <v>697</v>
      </c>
      <c r="B21" t="s">
        <v>624</v>
      </c>
      <c r="C21" s="2">
        <v>43230</v>
      </c>
      <c r="D21" s="38" t="s">
        <v>696</v>
      </c>
    </row>
    <row r="22" spans="1:4">
      <c r="A22" t="s">
        <v>698</v>
      </c>
      <c r="B22" t="s">
        <v>624</v>
      </c>
      <c r="C22" s="2">
        <v>43250</v>
      </c>
      <c r="D22" s="38" t="s">
        <v>699</v>
      </c>
    </row>
    <row r="23" spans="1:4" ht="62.4">
      <c r="A23" t="s">
        <v>715</v>
      </c>
      <c r="B23" t="s">
        <v>624</v>
      </c>
      <c r="C23" s="2">
        <v>43258</v>
      </c>
      <c r="D23" s="38" t="s">
        <v>716</v>
      </c>
    </row>
    <row r="24" spans="1:4" ht="358.8">
      <c r="A24" t="s">
        <v>781</v>
      </c>
      <c r="B24" t="s">
        <v>624</v>
      </c>
      <c r="C24" s="2">
        <v>43289</v>
      </c>
      <c r="D24" s="38" t="s">
        <v>782</v>
      </c>
    </row>
    <row r="25" spans="1:4" ht="46.8">
      <c r="A25" t="s">
        <v>790</v>
      </c>
      <c r="B25" t="s">
        <v>624</v>
      </c>
      <c r="C25" s="2">
        <v>43329</v>
      </c>
      <c r="D25" s="38" t="s">
        <v>791</v>
      </c>
    </row>
    <row r="26" spans="1:4" ht="31.2">
      <c r="A26" t="s">
        <v>797</v>
      </c>
      <c r="B26" t="s">
        <v>624</v>
      </c>
      <c r="C26" s="2">
        <v>43340</v>
      </c>
      <c r="D26" s="54" t="s">
        <v>798</v>
      </c>
    </row>
    <row r="27" spans="1:4" ht="31.2">
      <c r="A27" t="s">
        <v>811</v>
      </c>
      <c r="B27" t="s">
        <v>624</v>
      </c>
      <c r="C27" s="2">
        <v>43355</v>
      </c>
      <c r="D27" s="54" t="s">
        <v>812</v>
      </c>
    </row>
    <row r="28" spans="1:4" ht="31.2">
      <c r="A28" t="s">
        <v>813</v>
      </c>
      <c r="B28" t="s">
        <v>624</v>
      </c>
      <c r="C28" s="2">
        <v>43356</v>
      </c>
      <c r="D28" s="54" t="s">
        <v>814</v>
      </c>
    </row>
    <row r="29" spans="1:4" ht="140.4">
      <c r="A29" t="s">
        <v>815</v>
      </c>
      <c r="B29" t="s">
        <v>624</v>
      </c>
      <c r="C29" s="2">
        <v>43363</v>
      </c>
      <c r="D29" s="54" t="s">
        <v>816</v>
      </c>
    </row>
    <row r="30" spans="1:4" ht="46.8">
      <c r="A30" t="s">
        <v>817</v>
      </c>
      <c r="B30" t="s">
        <v>624</v>
      </c>
      <c r="C30" s="2">
        <v>43378</v>
      </c>
      <c r="D30" s="54" t="s">
        <v>818</v>
      </c>
    </row>
    <row r="31" spans="1:4" ht="31.2">
      <c r="A31" t="s">
        <v>825</v>
      </c>
      <c r="B31" t="s">
        <v>624</v>
      </c>
      <c r="C31" s="2">
        <v>43388</v>
      </c>
      <c r="D31" s="54" t="s">
        <v>826</v>
      </c>
    </row>
    <row r="32" spans="1:4" ht="46.8">
      <c r="A32" t="s">
        <v>838</v>
      </c>
      <c r="B32" t="s">
        <v>624</v>
      </c>
      <c r="C32" s="2">
        <v>43413</v>
      </c>
      <c r="D32" s="54" t="s">
        <v>839</v>
      </c>
    </row>
    <row r="33" spans="1:4" ht="31.2">
      <c r="A33" t="s">
        <v>840</v>
      </c>
      <c r="B33" t="s">
        <v>624</v>
      </c>
      <c r="C33" s="2">
        <v>43423</v>
      </c>
      <c r="D33" s="38" t="s">
        <v>841</v>
      </c>
    </row>
    <row r="34" spans="1:4">
      <c r="D34" s="57"/>
    </row>
    <row r="35" spans="1:4">
      <c r="D35" s="57"/>
    </row>
    <row r="36" spans="1:4">
      <c r="D36" s="57"/>
    </row>
    <row r="37" spans="1:4">
      <c r="D37" s="57"/>
    </row>
    <row r="38" spans="1:4">
      <c r="D38" s="57"/>
    </row>
    <row r="39" spans="1:4">
      <c r="D39" s="57"/>
    </row>
    <row r="40" spans="1:4">
      <c r="D40" s="57"/>
    </row>
  </sheetData>
  <pageMargins left="0.7" right="0.7" top="0.75" bottom="0.75" header="0.3" footer="0.3"/>
  <pageSetup orientation="portrait" r:id="rId1"/>
  <customProperties>
    <customPr name="%locator_row%" r:id="rId2"/>
    <customPr name="%startcell%" r:id="rId3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39"/>
  <sheetViews>
    <sheetView workbookViewId="0"/>
  </sheetViews>
  <sheetFormatPr defaultRowHeight="15.6"/>
  <sheetData>
    <row r="1" spans="1:1">
      <c r="A1" t="s">
        <v>578</v>
      </c>
    </row>
    <row r="2" spans="1:1">
      <c r="A2" s="46" t="s">
        <v>56</v>
      </c>
    </row>
    <row r="3" spans="1:1">
      <c r="A3" s="46" t="s">
        <v>54</v>
      </c>
    </row>
    <row r="4" spans="1:1">
      <c r="A4" s="46" t="s">
        <v>38</v>
      </c>
    </row>
    <row r="5" spans="1:1">
      <c r="A5" s="46" t="s">
        <v>120</v>
      </c>
    </row>
    <row r="6" spans="1:1">
      <c r="A6" s="46" t="s">
        <v>22</v>
      </c>
    </row>
    <row r="7" spans="1:1">
      <c r="A7" s="46" t="s">
        <v>69</v>
      </c>
    </row>
    <row r="8" spans="1:1">
      <c r="A8" s="46" t="s">
        <v>180</v>
      </c>
    </row>
    <row r="9" spans="1:1">
      <c r="A9" s="46" t="s">
        <v>179</v>
      </c>
    </row>
    <row r="10" spans="1:1">
      <c r="A10" s="46" t="s">
        <v>40</v>
      </c>
    </row>
    <row r="11" spans="1:1">
      <c r="A11" s="46" t="s">
        <v>46</v>
      </c>
    </row>
    <row r="12" spans="1:1">
      <c r="A12" s="46" t="s">
        <v>66</v>
      </c>
    </row>
    <row r="13" spans="1:1">
      <c r="A13" s="46" t="s">
        <v>21</v>
      </c>
    </row>
    <row r="14" spans="1:1">
      <c r="A14" s="46" t="s">
        <v>58</v>
      </c>
    </row>
    <row r="15" spans="1:1">
      <c r="A15" s="46" t="s">
        <v>572</v>
      </c>
    </row>
    <row r="16" spans="1:1">
      <c r="A16" s="46" t="s">
        <v>127</v>
      </c>
    </row>
    <row r="17" spans="1:1">
      <c r="A17" s="46" t="s">
        <v>569</v>
      </c>
    </row>
    <row r="18" spans="1:1">
      <c r="A18" s="46" t="s">
        <v>48</v>
      </c>
    </row>
    <row r="19" spans="1:1">
      <c r="A19" s="46" t="s">
        <v>118</v>
      </c>
    </row>
    <row r="20" spans="1:1">
      <c r="A20" s="46" t="s">
        <v>9</v>
      </c>
    </row>
    <row r="21" spans="1:1">
      <c r="A21" s="46" t="s">
        <v>44</v>
      </c>
    </row>
    <row r="22" spans="1:1">
      <c r="A22" s="46" t="s">
        <v>62</v>
      </c>
    </row>
    <row r="23" spans="1:1">
      <c r="A23" s="46" t="s">
        <v>52</v>
      </c>
    </row>
    <row r="24" spans="1:1">
      <c r="A24" s="46" t="s">
        <v>50</v>
      </c>
    </row>
    <row r="25" spans="1:1">
      <c r="A25" s="46" t="s">
        <v>574</v>
      </c>
    </row>
    <row r="26" spans="1:1">
      <c r="A26" s="46" t="s">
        <v>150</v>
      </c>
    </row>
    <row r="27" spans="1:1">
      <c r="A27" s="46" t="s">
        <v>558</v>
      </c>
    </row>
    <row r="28" spans="1:1">
      <c r="A28" s="46" t="s">
        <v>577</v>
      </c>
    </row>
    <row r="29" spans="1:1">
      <c r="A29" s="46" t="s">
        <v>559</v>
      </c>
    </row>
    <row r="30" spans="1:1">
      <c r="A30" s="46" t="s">
        <v>95</v>
      </c>
    </row>
    <row r="31" spans="1:1">
      <c r="A31" s="46" t="s">
        <v>60</v>
      </c>
    </row>
    <row r="32" spans="1:1">
      <c r="A32" s="46" t="s">
        <v>124</v>
      </c>
    </row>
    <row r="33" spans="1:1">
      <c r="A33" s="46" t="s">
        <v>178</v>
      </c>
    </row>
    <row r="34" spans="1:1">
      <c r="A34" s="46" t="s">
        <v>37</v>
      </c>
    </row>
    <row r="35" spans="1:1">
      <c r="A35" s="46" t="s">
        <v>64</v>
      </c>
    </row>
    <row r="36" spans="1:1">
      <c r="A36" s="46" t="s">
        <v>181</v>
      </c>
    </row>
    <row r="37" spans="1:1">
      <c r="A37" s="46" t="s">
        <v>325</v>
      </c>
    </row>
    <row r="38" spans="1:1">
      <c r="A38" s="46" t="s">
        <v>327</v>
      </c>
    </row>
    <row r="39" spans="1:1">
      <c r="A39" s="46" t="s">
        <v>329</v>
      </c>
    </row>
  </sheetData>
  <pageMargins left="0.7" right="0.7" top="0.75" bottom="0.75" header="0.3" footer="0.3"/>
  <customProperties>
    <customPr name="%locator_row%" r:id="rId1"/>
    <customPr name="%startcell%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07"/>
  <sheetViews>
    <sheetView workbookViewId="0">
      <pane ySplit="1" topLeftCell="A138" activePane="bottomLeft" state="frozenSplit"/>
      <selection pane="bottomLeft" activeCell="A160" sqref="A160"/>
    </sheetView>
  </sheetViews>
  <sheetFormatPr defaultRowHeight="15.6"/>
  <cols>
    <col min="1" max="1" width="46.59765625" bestFit="1" customWidth="1"/>
    <col min="2" max="2" width="36.69921875" bestFit="1" customWidth="1"/>
    <col min="3" max="3" width="27.69921875" bestFit="1" customWidth="1"/>
    <col min="4" max="4" width="14.8984375" bestFit="1" customWidth="1"/>
    <col min="5" max="5" width="58" bestFit="1" customWidth="1"/>
    <col min="6" max="6" width="74.8984375" bestFit="1" customWidth="1"/>
    <col min="7" max="7" width="72.69921875" bestFit="1" customWidth="1"/>
  </cols>
  <sheetData>
    <row r="1" spans="1:7">
      <c r="A1" s="14" t="s">
        <v>561</v>
      </c>
      <c r="B1" s="14" t="s">
        <v>562</v>
      </c>
      <c r="C1" s="14" t="s">
        <v>563</v>
      </c>
      <c r="D1" s="14" t="s">
        <v>564</v>
      </c>
      <c r="E1" s="14" t="s">
        <v>565</v>
      </c>
      <c r="F1" s="14" t="s">
        <v>566</v>
      </c>
      <c r="G1" s="14" t="s">
        <v>567</v>
      </c>
    </row>
    <row r="2" spans="1:7">
      <c r="A2" t="s">
        <v>320</v>
      </c>
      <c r="B2">
        <v>45.79</v>
      </c>
      <c r="C2">
        <v>73.861302839999993</v>
      </c>
      <c r="D2">
        <v>147.72</v>
      </c>
      <c r="E2" t="s">
        <v>180</v>
      </c>
      <c r="G2" t="b">
        <v>0</v>
      </c>
    </row>
    <row r="3" spans="1:7">
      <c r="A3" t="s">
        <v>322</v>
      </c>
      <c r="B3">
        <v>64.599999999999994</v>
      </c>
      <c r="C3">
        <v>104.6158678</v>
      </c>
      <c r="D3">
        <v>209.23</v>
      </c>
      <c r="E3" t="s">
        <v>178</v>
      </c>
      <c r="G3" t="b">
        <v>0</v>
      </c>
    </row>
    <row r="4" spans="1:7">
      <c r="A4" t="s">
        <v>323</v>
      </c>
      <c r="B4">
        <v>67.7</v>
      </c>
      <c r="C4">
        <v>102.19288109999999</v>
      </c>
      <c r="D4">
        <v>204.39</v>
      </c>
      <c r="E4" t="s">
        <v>179</v>
      </c>
      <c r="G4" t="b">
        <v>0</v>
      </c>
    </row>
    <row r="5" spans="1:7">
      <c r="A5" t="s">
        <v>269</v>
      </c>
      <c r="B5">
        <v>93.81</v>
      </c>
      <c r="C5">
        <v>146.15538670000001</v>
      </c>
      <c r="D5">
        <v>292.31</v>
      </c>
      <c r="E5" t="s">
        <v>52</v>
      </c>
      <c r="G5" t="b">
        <v>0</v>
      </c>
    </row>
    <row r="6" spans="1:7">
      <c r="A6" t="s">
        <v>268</v>
      </c>
      <c r="B6">
        <v>70.650000000000006</v>
      </c>
      <c r="C6">
        <v>112.4272205</v>
      </c>
      <c r="D6">
        <v>224.85</v>
      </c>
      <c r="E6" t="s">
        <v>50</v>
      </c>
      <c r="G6" t="b">
        <v>0</v>
      </c>
    </row>
    <row r="7" spans="1:7">
      <c r="A7" t="s">
        <v>274</v>
      </c>
      <c r="B7">
        <v>85.7</v>
      </c>
      <c r="C7">
        <v>134.91266469999999</v>
      </c>
      <c r="D7">
        <v>269.83</v>
      </c>
      <c r="E7" t="s">
        <v>60</v>
      </c>
      <c r="G7" t="b">
        <v>0</v>
      </c>
    </row>
    <row r="8" spans="1:7">
      <c r="A8" t="s">
        <v>359</v>
      </c>
      <c r="B8">
        <v>151.58000000000001</v>
      </c>
      <c r="C8">
        <v>230.5003064</v>
      </c>
      <c r="D8">
        <v>461</v>
      </c>
      <c r="E8" t="s">
        <v>44</v>
      </c>
      <c r="G8" t="b">
        <v>0</v>
      </c>
    </row>
    <row r="9" spans="1:7">
      <c r="A9" t="s">
        <v>360</v>
      </c>
      <c r="B9">
        <v>133.24</v>
      </c>
      <c r="C9">
        <v>208.56944290000001</v>
      </c>
      <c r="D9">
        <v>417.14</v>
      </c>
      <c r="E9" t="s">
        <v>37</v>
      </c>
      <c r="G9" t="b">
        <v>0</v>
      </c>
    </row>
    <row r="10" spans="1:7">
      <c r="A10" t="s">
        <v>361</v>
      </c>
      <c r="B10">
        <v>129.12</v>
      </c>
      <c r="C10">
        <v>203.11858280000001</v>
      </c>
      <c r="D10">
        <v>406.24</v>
      </c>
      <c r="E10" t="s">
        <v>181</v>
      </c>
      <c r="G10" t="b">
        <v>0</v>
      </c>
    </row>
    <row r="11" spans="1:7">
      <c r="A11" t="s">
        <v>362</v>
      </c>
      <c r="B11">
        <v>45.79</v>
      </c>
      <c r="C11">
        <v>73.861302839999993</v>
      </c>
      <c r="D11">
        <v>147.72</v>
      </c>
      <c r="E11" t="s">
        <v>180</v>
      </c>
      <c r="G11" t="b">
        <v>0</v>
      </c>
    </row>
    <row r="12" spans="1:7">
      <c r="A12" t="s">
        <v>364</v>
      </c>
      <c r="B12">
        <v>64.599999999999994</v>
      </c>
      <c r="C12">
        <v>104.6158678</v>
      </c>
      <c r="D12">
        <v>209.23</v>
      </c>
      <c r="E12" t="s">
        <v>178</v>
      </c>
      <c r="G12" t="b">
        <v>0</v>
      </c>
    </row>
    <row r="13" spans="1:7">
      <c r="A13" t="s">
        <v>365</v>
      </c>
      <c r="B13">
        <v>67.7</v>
      </c>
      <c r="C13">
        <v>102.19288109999999</v>
      </c>
      <c r="D13">
        <v>204.39</v>
      </c>
      <c r="E13" t="s">
        <v>179</v>
      </c>
      <c r="G13" t="b">
        <v>0</v>
      </c>
    </row>
    <row r="14" spans="1:7">
      <c r="A14" t="s">
        <v>367</v>
      </c>
      <c r="B14">
        <v>14.41</v>
      </c>
      <c r="C14">
        <v>40</v>
      </c>
      <c r="D14">
        <v>80</v>
      </c>
      <c r="E14" t="s">
        <v>327</v>
      </c>
      <c r="F14" t="s">
        <v>363</v>
      </c>
      <c r="G14" t="b">
        <v>0</v>
      </c>
    </row>
    <row r="15" spans="1:7">
      <c r="A15" t="s">
        <v>368</v>
      </c>
      <c r="B15">
        <v>21.84</v>
      </c>
      <c r="C15">
        <v>60</v>
      </c>
      <c r="D15">
        <v>120</v>
      </c>
      <c r="E15" t="s">
        <v>329</v>
      </c>
      <c r="F15" t="s">
        <v>363</v>
      </c>
      <c r="G15" t="b">
        <v>0</v>
      </c>
    </row>
    <row r="16" spans="1:7">
      <c r="A16" t="s">
        <v>369</v>
      </c>
      <c r="B16">
        <v>116.3</v>
      </c>
      <c r="C16">
        <v>175.4205943</v>
      </c>
      <c r="D16">
        <v>350.84</v>
      </c>
      <c r="E16" t="s">
        <v>9</v>
      </c>
      <c r="G16" t="b">
        <v>0</v>
      </c>
    </row>
    <row r="17" spans="1:7">
      <c r="A17" t="s">
        <v>370</v>
      </c>
      <c r="B17">
        <v>125.37</v>
      </c>
      <c r="C17">
        <v>192.25725589999999</v>
      </c>
      <c r="D17">
        <v>384.51</v>
      </c>
      <c r="E17" t="s">
        <v>124</v>
      </c>
      <c r="G17" t="b">
        <v>0</v>
      </c>
    </row>
    <row r="18" spans="1:7">
      <c r="A18" t="s">
        <v>371</v>
      </c>
      <c r="B18">
        <v>141.37</v>
      </c>
      <c r="C18">
        <v>213.30778079999999</v>
      </c>
      <c r="D18">
        <v>426.62</v>
      </c>
      <c r="E18" t="s">
        <v>22</v>
      </c>
      <c r="G18" t="b">
        <v>0</v>
      </c>
    </row>
    <row r="19" spans="1:7">
      <c r="A19" t="s">
        <v>372</v>
      </c>
      <c r="B19">
        <v>151.58000000000001</v>
      </c>
      <c r="C19">
        <v>230.5003064</v>
      </c>
      <c r="D19">
        <v>461</v>
      </c>
      <c r="E19" t="s">
        <v>44</v>
      </c>
      <c r="G19" t="b">
        <v>0</v>
      </c>
    </row>
    <row r="20" spans="1:7">
      <c r="A20" t="s">
        <v>373</v>
      </c>
      <c r="B20">
        <v>133.24</v>
      </c>
      <c r="C20">
        <v>208.56944290000001</v>
      </c>
      <c r="D20">
        <v>417.14</v>
      </c>
      <c r="E20" t="s">
        <v>37</v>
      </c>
      <c r="G20" t="b">
        <v>0</v>
      </c>
    </row>
    <row r="21" spans="1:7">
      <c r="A21" t="s">
        <v>374</v>
      </c>
      <c r="B21">
        <v>129.12</v>
      </c>
      <c r="C21">
        <v>203.11858280000001</v>
      </c>
      <c r="D21">
        <v>406.24</v>
      </c>
      <c r="E21" t="s">
        <v>181</v>
      </c>
      <c r="G21" t="b">
        <v>0</v>
      </c>
    </row>
    <row r="22" spans="1:7">
      <c r="A22" t="s">
        <v>375</v>
      </c>
      <c r="B22">
        <v>45.79</v>
      </c>
      <c r="C22">
        <v>73.861302839999993</v>
      </c>
      <c r="D22">
        <v>147.72</v>
      </c>
      <c r="E22" t="s">
        <v>180</v>
      </c>
      <c r="G22" t="b">
        <v>0</v>
      </c>
    </row>
    <row r="23" spans="1:7">
      <c r="A23" t="s">
        <v>377</v>
      </c>
      <c r="B23">
        <v>64.599999999999994</v>
      </c>
      <c r="C23">
        <v>104.6158678</v>
      </c>
      <c r="D23">
        <v>209.23</v>
      </c>
      <c r="E23" t="s">
        <v>178</v>
      </c>
      <c r="G23" t="b">
        <v>0</v>
      </c>
    </row>
    <row r="24" spans="1:7">
      <c r="A24" t="s">
        <v>378</v>
      </c>
      <c r="B24">
        <v>67.7</v>
      </c>
      <c r="C24">
        <v>102.19288109999999</v>
      </c>
      <c r="D24">
        <v>204.39</v>
      </c>
      <c r="E24" t="s">
        <v>179</v>
      </c>
      <c r="G24" t="b">
        <v>0</v>
      </c>
    </row>
    <row r="25" spans="1:7">
      <c r="A25" t="s">
        <v>379</v>
      </c>
      <c r="B25">
        <v>10.55</v>
      </c>
      <c r="C25">
        <v>30</v>
      </c>
      <c r="D25">
        <v>60</v>
      </c>
      <c r="E25" t="s">
        <v>325</v>
      </c>
      <c r="F25" t="s">
        <v>376</v>
      </c>
      <c r="G25" t="b">
        <v>0</v>
      </c>
    </row>
    <row r="26" spans="1:7">
      <c r="A26" t="s">
        <v>380</v>
      </c>
      <c r="B26">
        <v>14.41</v>
      </c>
      <c r="C26">
        <v>40</v>
      </c>
      <c r="D26">
        <v>80</v>
      </c>
      <c r="E26" t="s">
        <v>327</v>
      </c>
      <c r="F26" t="s">
        <v>376</v>
      </c>
      <c r="G26" t="b">
        <v>0</v>
      </c>
    </row>
    <row r="27" spans="1:7">
      <c r="A27" t="s">
        <v>381</v>
      </c>
      <c r="B27">
        <v>21.84</v>
      </c>
      <c r="C27">
        <v>60</v>
      </c>
      <c r="D27">
        <v>120</v>
      </c>
      <c r="E27" t="s">
        <v>329</v>
      </c>
      <c r="F27" t="s">
        <v>376</v>
      </c>
      <c r="G27" t="b">
        <v>0</v>
      </c>
    </row>
    <row r="28" spans="1:7">
      <c r="A28" t="s">
        <v>382</v>
      </c>
      <c r="B28">
        <v>116.3</v>
      </c>
      <c r="C28">
        <v>175.4205943</v>
      </c>
      <c r="D28">
        <v>350.84</v>
      </c>
      <c r="E28" t="s">
        <v>9</v>
      </c>
      <c r="G28" t="b">
        <v>0</v>
      </c>
    </row>
    <row r="29" spans="1:7">
      <c r="A29" t="s">
        <v>383</v>
      </c>
      <c r="B29">
        <v>125.37</v>
      </c>
      <c r="C29">
        <v>192.25725589999999</v>
      </c>
      <c r="D29">
        <v>384.51</v>
      </c>
      <c r="E29" t="s">
        <v>124</v>
      </c>
      <c r="G29" t="b">
        <v>0</v>
      </c>
    </row>
    <row r="30" spans="1:7">
      <c r="A30" t="s">
        <v>384</v>
      </c>
      <c r="B30">
        <v>141.37</v>
      </c>
      <c r="C30">
        <v>213.30778079999999</v>
      </c>
      <c r="D30">
        <v>426.62</v>
      </c>
      <c r="E30" t="s">
        <v>22</v>
      </c>
      <c r="G30" t="b">
        <v>0</v>
      </c>
    </row>
    <row r="31" spans="1:7">
      <c r="A31" t="s">
        <v>385</v>
      </c>
      <c r="B31">
        <v>151.58000000000001</v>
      </c>
      <c r="C31">
        <v>230.5003064</v>
      </c>
      <c r="D31">
        <v>461</v>
      </c>
      <c r="E31" t="s">
        <v>44</v>
      </c>
      <c r="G31" t="b">
        <v>0</v>
      </c>
    </row>
    <row r="32" spans="1:7">
      <c r="A32" t="s">
        <v>386</v>
      </c>
      <c r="B32">
        <v>133.24</v>
      </c>
      <c r="C32">
        <v>208.56944290000001</v>
      </c>
      <c r="D32">
        <v>417.14</v>
      </c>
      <c r="E32" t="s">
        <v>37</v>
      </c>
      <c r="G32" t="b">
        <v>0</v>
      </c>
    </row>
    <row r="33" spans="1:7">
      <c r="A33" t="s">
        <v>387</v>
      </c>
      <c r="B33">
        <v>129.12</v>
      </c>
      <c r="C33">
        <v>203.11858280000001</v>
      </c>
      <c r="D33">
        <v>406.24</v>
      </c>
      <c r="E33" t="s">
        <v>181</v>
      </c>
      <c r="G33" t="b">
        <v>0</v>
      </c>
    </row>
    <row r="34" spans="1:7">
      <c r="A34" t="s">
        <v>388</v>
      </c>
      <c r="B34">
        <v>45.79</v>
      </c>
      <c r="C34">
        <v>73.861302839999993</v>
      </c>
      <c r="D34">
        <v>147.72</v>
      </c>
      <c r="E34" t="s">
        <v>180</v>
      </c>
      <c r="G34" t="b">
        <v>0</v>
      </c>
    </row>
    <row r="35" spans="1:7">
      <c r="A35" t="s">
        <v>390</v>
      </c>
      <c r="B35">
        <v>64.599999999999994</v>
      </c>
      <c r="C35">
        <v>104.6158678</v>
      </c>
      <c r="D35">
        <v>209.23</v>
      </c>
      <c r="E35" t="s">
        <v>178</v>
      </c>
      <c r="G35" t="b">
        <v>0</v>
      </c>
    </row>
    <row r="36" spans="1:7">
      <c r="A36" t="s">
        <v>366</v>
      </c>
      <c r="B36">
        <v>10.55</v>
      </c>
      <c r="C36">
        <v>30</v>
      </c>
      <c r="D36">
        <v>60</v>
      </c>
      <c r="E36" t="s">
        <v>325</v>
      </c>
      <c r="F36" t="s">
        <v>363</v>
      </c>
      <c r="G36" t="b">
        <v>0</v>
      </c>
    </row>
    <row r="37" spans="1:7">
      <c r="A37" t="s">
        <v>391</v>
      </c>
      <c r="B37">
        <v>67.7</v>
      </c>
      <c r="C37">
        <v>102.19288109999999</v>
      </c>
      <c r="D37">
        <v>204.39</v>
      </c>
      <c r="E37" t="s">
        <v>179</v>
      </c>
      <c r="G37" t="b">
        <v>0</v>
      </c>
    </row>
    <row r="38" spans="1:7">
      <c r="A38" t="s">
        <v>392</v>
      </c>
      <c r="B38">
        <v>10.55</v>
      </c>
      <c r="C38">
        <v>30</v>
      </c>
      <c r="D38">
        <v>60</v>
      </c>
      <c r="E38" t="s">
        <v>325</v>
      </c>
      <c r="F38" t="s">
        <v>389</v>
      </c>
      <c r="G38" t="b">
        <v>0</v>
      </c>
    </row>
    <row r="39" spans="1:7">
      <c r="A39" t="s">
        <v>393</v>
      </c>
      <c r="B39">
        <v>14.41</v>
      </c>
      <c r="C39">
        <v>40</v>
      </c>
      <c r="D39">
        <v>80</v>
      </c>
      <c r="E39" t="s">
        <v>327</v>
      </c>
      <c r="F39" t="s">
        <v>389</v>
      </c>
      <c r="G39" t="b">
        <v>0</v>
      </c>
    </row>
    <row r="40" spans="1:7">
      <c r="A40" t="s">
        <v>394</v>
      </c>
      <c r="B40">
        <v>21.84</v>
      </c>
      <c r="C40">
        <v>60</v>
      </c>
      <c r="D40">
        <v>120</v>
      </c>
      <c r="E40" t="s">
        <v>329</v>
      </c>
      <c r="F40" t="s">
        <v>389</v>
      </c>
      <c r="G40" t="b">
        <v>0</v>
      </c>
    </row>
    <row r="41" spans="1:7">
      <c r="A41" t="s">
        <v>395</v>
      </c>
      <c r="B41">
        <v>116.3</v>
      </c>
      <c r="C41">
        <v>175.4205943</v>
      </c>
      <c r="D41">
        <v>350.84</v>
      </c>
      <c r="E41" t="s">
        <v>9</v>
      </c>
      <c r="G41" t="b">
        <v>0</v>
      </c>
    </row>
    <row r="42" spans="1:7">
      <c r="A42" t="s">
        <v>396</v>
      </c>
      <c r="B42">
        <v>125.37</v>
      </c>
      <c r="C42">
        <v>192.25725589999999</v>
      </c>
      <c r="D42">
        <v>384.51</v>
      </c>
      <c r="E42" t="s">
        <v>124</v>
      </c>
      <c r="G42" t="b">
        <v>0</v>
      </c>
    </row>
    <row r="43" spans="1:7">
      <c r="A43" t="s">
        <v>397</v>
      </c>
      <c r="B43">
        <v>141.37</v>
      </c>
      <c r="C43">
        <v>213.30778079999999</v>
      </c>
      <c r="D43">
        <v>426.62</v>
      </c>
      <c r="E43" t="s">
        <v>22</v>
      </c>
      <c r="G43" t="b">
        <v>0</v>
      </c>
    </row>
    <row r="44" spans="1:7">
      <c r="A44" t="s">
        <v>398</v>
      </c>
      <c r="B44">
        <v>151.58000000000001</v>
      </c>
      <c r="C44">
        <v>230.5003064</v>
      </c>
      <c r="D44">
        <v>461</v>
      </c>
      <c r="E44" t="s">
        <v>44</v>
      </c>
      <c r="G44" t="b">
        <v>0</v>
      </c>
    </row>
    <row r="45" spans="1:7">
      <c r="A45" t="s">
        <v>399</v>
      </c>
      <c r="B45">
        <v>133.24</v>
      </c>
      <c r="C45">
        <v>208.56944290000001</v>
      </c>
      <c r="D45">
        <v>417.14</v>
      </c>
      <c r="E45" t="s">
        <v>37</v>
      </c>
      <c r="G45" t="b">
        <v>0</v>
      </c>
    </row>
    <row r="46" spans="1:7">
      <c r="A46" t="s">
        <v>400</v>
      </c>
      <c r="B46">
        <v>129.12</v>
      </c>
      <c r="C46">
        <v>203.11858280000001</v>
      </c>
      <c r="D46">
        <v>406.24</v>
      </c>
      <c r="E46" t="s">
        <v>181</v>
      </c>
      <c r="G46" t="b">
        <v>0</v>
      </c>
    </row>
    <row r="47" spans="1:7">
      <c r="A47" t="s">
        <v>401</v>
      </c>
      <c r="B47">
        <v>45.79</v>
      </c>
      <c r="C47">
        <v>73.861302839999993</v>
      </c>
      <c r="D47">
        <v>147.72</v>
      </c>
      <c r="E47" t="s">
        <v>180</v>
      </c>
      <c r="F47" t="s">
        <v>560</v>
      </c>
      <c r="G47" t="b">
        <v>0</v>
      </c>
    </row>
    <row r="48" spans="1:7">
      <c r="A48" t="s">
        <v>438</v>
      </c>
      <c r="B48">
        <v>129.12</v>
      </c>
      <c r="C48">
        <v>203.11858280000001</v>
      </c>
      <c r="D48">
        <v>406.24</v>
      </c>
      <c r="E48" t="s">
        <v>181</v>
      </c>
      <c r="G48" t="b">
        <v>0</v>
      </c>
    </row>
    <row r="49" spans="1:7">
      <c r="A49" t="s">
        <v>402</v>
      </c>
      <c r="B49">
        <v>64.599999999999994</v>
      </c>
      <c r="C49">
        <v>104.6158678</v>
      </c>
      <c r="D49">
        <v>209.23</v>
      </c>
      <c r="E49" t="s">
        <v>178</v>
      </c>
      <c r="F49" t="s">
        <v>560</v>
      </c>
      <c r="G49" t="b">
        <v>0</v>
      </c>
    </row>
    <row r="50" spans="1:7">
      <c r="A50" t="s">
        <v>403</v>
      </c>
      <c r="B50">
        <v>67.7</v>
      </c>
      <c r="C50">
        <v>102.19288109999999</v>
      </c>
      <c r="D50">
        <v>204.39</v>
      </c>
      <c r="E50" t="s">
        <v>179</v>
      </c>
      <c r="F50" t="s">
        <v>560</v>
      </c>
      <c r="G50" t="b">
        <v>0</v>
      </c>
    </row>
    <row r="51" spans="1:7">
      <c r="A51" t="s">
        <v>404</v>
      </c>
      <c r="B51">
        <v>10.55</v>
      </c>
      <c r="C51">
        <v>30</v>
      </c>
      <c r="D51">
        <v>60</v>
      </c>
      <c r="E51" t="s">
        <v>325</v>
      </c>
      <c r="F51" t="s">
        <v>560</v>
      </c>
      <c r="G51" t="b">
        <v>0</v>
      </c>
    </row>
    <row r="52" spans="1:7">
      <c r="A52" t="s">
        <v>405</v>
      </c>
      <c r="B52">
        <v>14.41</v>
      </c>
      <c r="C52">
        <v>40</v>
      </c>
      <c r="D52">
        <v>80</v>
      </c>
      <c r="E52" t="s">
        <v>327</v>
      </c>
      <c r="F52" t="s">
        <v>560</v>
      </c>
      <c r="G52" t="b">
        <v>0</v>
      </c>
    </row>
    <row r="53" spans="1:7">
      <c r="A53" t="s">
        <v>406</v>
      </c>
      <c r="B53">
        <v>21.84</v>
      </c>
      <c r="C53">
        <v>60</v>
      </c>
      <c r="D53">
        <v>120</v>
      </c>
      <c r="E53" t="s">
        <v>329</v>
      </c>
      <c r="F53" t="s">
        <v>560</v>
      </c>
      <c r="G53" t="b">
        <v>0</v>
      </c>
    </row>
    <row r="54" spans="1:7">
      <c r="A54" t="s">
        <v>407</v>
      </c>
      <c r="B54">
        <v>116.3</v>
      </c>
      <c r="C54">
        <v>175.4205943</v>
      </c>
      <c r="D54">
        <v>350.84</v>
      </c>
      <c r="E54" t="s">
        <v>9</v>
      </c>
      <c r="F54" t="s">
        <v>560</v>
      </c>
      <c r="G54" t="b">
        <v>0</v>
      </c>
    </row>
    <row r="55" spans="1:7">
      <c r="A55" t="s">
        <v>408</v>
      </c>
      <c r="B55">
        <v>125.37</v>
      </c>
      <c r="C55">
        <v>192.25725589999999</v>
      </c>
      <c r="D55">
        <v>384.51</v>
      </c>
      <c r="E55" t="s">
        <v>124</v>
      </c>
      <c r="F55" t="s">
        <v>560</v>
      </c>
      <c r="G55" t="b">
        <v>0</v>
      </c>
    </row>
    <row r="56" spans="1:7">
      <c r="A56" t="s">
        <v>409</v>
      </c>
      <c r="B56">
        <v>141.37</v>
      </c>
      <c r="C56">
        <v>213.30778079999999</v>
      </c>
      <c r="D56">
        <v>426.62</v>
      </c>
      <c r="E56" t="s">
        <v>22</v>
      </c>
      <c r="F56" t="s">
        <v>560</v>
      </c>
      <c r="G56" t="b">
        <v>0</v>
      </c>
    </row>
    <row r="57" spans="1:7">
      <c r="A57" t="s">
        <v>410</v>
      </c>
      <c r="B57">
        <v>151.58000000000001</v>
      </c>
      <c r="C57">
        <v>230.5003064</v>
      </c>
      <c r="D57">
        <v>461</v>
      </c>
      <c r="E57" t="s">
        <v>44</v>
      </c>
      <c r="F57" t="s">
        <v>560</v>
      </c>
      <c r="G57" t="b">
        <v>0</v>
      </c>
    </row>
    <row r="58" spans="1:7">
      <c r="A58" t="s">
        <v>411</v>
      </c>
      <c r="B58">
        <v>133.24</v>
      </c>
      <c r="C58">
        <v>208.56944290000001</v>
      </c>
      <c r="D58">
        <v>417.14</v>
      </c>
      <c r="E58" t="s">
        <v>37</v>
      </c>
      <c r="F58" t="s">
        <v>560</v>
      </c>
      <c r="G58" t="b">
        <v>0</v>
      </c>
    </row>
    <row r="59" spans="1:7">
      <c r="A59" t="s">
        <v>412</v>
      </c>
      <c r="B59">
        <v>129.12</v>
      </c>
      <c r="C59">
        <v>203.11858280000001</v>
      </c>
      <c r="D59">
        <v>406.24</v>
      </c>
      <c r="E59" t="s">
        <v>181</v>
      </c>
      <c r="F59" t="s">
        <v>560</v>
      </c>
      <c r="G59" t="b">
        <v>0</v>
      </c>
    </row>
    <row r="60" spans="1:7">
      <c r="A60" t="s">
        <v>413</v>
      </c>
      <c r="B60">
        <v>45.79</v>
      </c>
      <c r="C60">
        <v>73.861302839999993</v>
      </c>
      <c r="D60">
        <v>147.72</v>
      </c>
      <c r="E60" t="s">
        <v>180</v>
      </c>
      <c r="G60" t="b">
        <v>0</v>
      </c>
    </row>
    <row r="61" spans="1:7">
      <c r="A61" t="s">
        <v>415</v>
      </c>
      <c r="B61">
        <v>64.599999999999994</v>
      </c>
      <c r="C61">
        <v>104.6158678</v>
      </c>
      <c r="D61">
        <v>209.23</v>
      </c>
      <c r="E61" t="s">
        <v>178</v>
      </c>
      <c r="G61" t="b">
        <v>0</v>
      </c>
    </row>
    <row r="62" spans="1:7">
      <c r="A62" t="s">
        <v>416</v>
      </c>
      <c r="B62">
        <v>67.7</v>
      </c>
      <c r="C62">
        <v>102.19288109999999</v>
      </c>
      <c r="D62">
        <v>204.39</v>
      </c>
      <c r="E62" t="s">
        <v>179</v>
      </c>
      <c r="G62" t="b">
        <v>0</v>
      </c>
    </row>
    <row r="63" spans="1:7">
      <c r="A63" t="s">
        <v>417</v>
      </c>
      <c r="B63">
        <v>10.55</v>
      </c>
      <c r="C63">
        <v>30</v>
      </c>
      <c r="D63">
        <v>60</v>
      </c>
      <c r="E63" t="s">
        <v>325</v>
      </c>
      <c r="F63" t="s">
        <v>414</v>
      </c>
      <c r="G63" t="b">
        <v>0</v>
      </c>
    </row>
    <row r="64" spans="1:7">
      <c r="A64" t="s">
        <v>418</v>
      </c>
      <c r="B64">
        <v>14.41</v>
      </c>
      <c r="C64">
        <v>40</v>
      </c>
      <c r="D64">
        <v>80</v>
      </c>
      <c r="E64" t="s">
        <v>327</v>
      </c>
      <c r="F64" t="s">
        <v>414</v>
      </c>
      <c r="G64" t="b">
        <v>0</v>
      </c>
    </row>
    <row r="65" spans="1:7">
      <c r="A65" t="s">
        <v>419</v>
      </c>
      <c r="B65">
        <v>21.84</v>
      </c>
      <c r="C65">
        <v>60</v>
      </c>
      <c r="D65">
        <v>120</v>
      </c>
      <c r="E65" t="s">
        <v>329</v>
      </c>
      <c r="F65" t="s">
        <v>414</v>
      </c>
      <c r="G65" t="b">
        <v>0</v>
      </c>
    </row>
    <row r="66" spans="1:7">
      <c r="A66" t="s">
        <v>420</v>
      </c>
      <c r="B66">
        <v>116.3</v>
      </c>
      <c r="C66">
        <v>175.4205943</v>
      </c>
      <c r="D66">
        <v>350.84</v>
      </c>
      <c r="E66" t="s">
        <v>9</v>
      </c>
      <c r="G66" t="b">
        <v>0</v>
      </c>
    </row>
    <row r="67" spans="1:7">
      <c r="A67" t="s">
        <v>421</v>
      </c>
      <c r="B67">
        <v>125.37</v>
      </c>
      <c r="C67">
        <v>192.25725589999999</v>
      </c>
      <c r="D67">
        <v>384.51</v>
      </c>
      <c r="E67" t="s">
        <v>124</v>
      </c>
      <c r="G67" t="b">
        <v>0</v>
      </c>
    </row>
    <row r="68" spans="1:7">
      <c r="A68" t="s">
        <v>422</v>
      </c>
      <c r="B68">
        <v>141.37</v>
      </c>
      <c r="C68">
        <v>213.30778079999999</v>
      </c>
      <c r="D68">
        <v>426.62</v>
      </c>
      <c r="E68" t="s">
        <v>22</v>
      </c>
      <c r="G68" t="b">
        <v>0</v>
      </c>
    </row>
    <row r="69" spans="1:7">
      <c r="A69" t="s">
        <v>423</v>
      </c>
      <c r="B69">
        <v>151.58000000000001</v>
      </c>
      <c r="C69">
        <v>230.5003064</v>
      </c>
      <c r="D69">
        <v>461</v>
      </c>
      <c r="E69" t="s">
        <v>44</v>
      </c>
      <c r="G69" t="b">
        <v>0</v>
      </c>
    </row>
    <row r="70" spans="1:7">
      <c r="A70" t="s">
        <v>424</v>
      </c>
      <c r="B70">
        <v>133.24</v>
      </c>
      <c r="C70">
        <v>208.56944290000001</v>
      </c>
      <c r="D70">
        <v>417.14</v>
      </c>
      <c r="E70" t="s">
        <v>37</v>
      </c>
      <c r="G70" t="b">
        <v>0</v>
      </c>
    </row>
    <row r="71" spans="1:7">
      <c r="A71" t="s">
        <v>425</v>
      </c>
      <c r="B71">
        <v>129.12</v>
      </c>
      <c r="C71">
        <v>203.11858280000001</v>
      </c>
      <c r="D71">
        <v>406.24</v>
      </c>
      <c r="E71" t="s">
        <v>181</v>
      </c>
      <c r="G71" t="b">
        <v>0</v>
      </c>
    </row>
    <row r="72" spans="1:7">
      <c r="A72" t="s">
        <v>426</v>
      </c>
      <c r="B72">
        <v>45.79</v>
      </c>
      <c r="C72">
        <v>73.861302839999993</v>
      </c>
      <c r="D72">
        <v>147.72</v>
      </c>
      <c r="E72" t="s">
        <v>180</v>
      </c>
      <c r="G72" t="b">
        <v>0</v>
      </c>
    </row>
    <row r="73" spans="1:7">
      <c r="A73" t="s">
        <v>428</v>
      </c>
      <c r="B73">
        <v>64.599999999999994</v>
      </c>
      <c r="C73">
        <v>104.6158678</v>
      </c>
      <c r="D73">
        <v>209.23</v>
      </c>
      <c r="E73" t="s">
        <v>178</v>
      </c>
      <c r="G73" t="b">
        <v>0</v>
      </c>
    </row>
    <row r="74" spans="1:7">
      <c r="A74" t="s">
        <v>429</v>
      </c>
      <c r="B74">
        <v>67.7</v>
      </c>
      <c r="C74">
        <v>102.19288109999999</v>
      </c>
      <c r="D74">
        <v>204.39</v>
      </c>
      <c r="E74" t="s">
        <v>179</v>
      </c>
      <c r="G74" t="b">
        <v>0</v>
      </c>
    </row>
    <row r="75" spans="1:7">
      <c r="A75" t="s">
        <v>430</v>
      </c>
      <c r="B75">
        <v>10.55</v>
      </c>
      <c r="C75">
        <v>30</v>
      </c>
      <c r="D75">
        <v>60</v>
      </c>
      <c r="E75" t="s">
        <v>325</v>
      </c>
      <c r="F75" t="s">
        <v>427</v>
      </c>
      <c r="G75" t="b">
        <v>0</v>
      </c>
    </row>
    <row r="76" spans="1:7">
      <c r="A76" t="s">
        <v>431</v>
      </c>
      <c r="B76">
        <v>14.41</v>
      </c>
      <c r="C76">
        <v>40</v>
      </c>
      <c r="D76">
        <v>80</v>
      </c>
      <c r="E76" t="s">
        <v>327</v>
      </c>
      <c r="F76" t="s">
        <v>427</v>
      </c>
      <c r="G76" t="b">
        <v>0</v>
      </c>
    </row>
    <row r="77" spans="1:7">
      <c r="A77" t="s">
        <v>432</v>
      </c>
      <c r="B77">
        <v>21.84</v>
      </c>
      <c r="C77">
        <v>60</v>
      </c>
      <c r="D77">
        <v>120</v>
      </c>
      <c r="E77" t="s">
        <v>329</v>
      </c>
      <c r="F77" t="s">
        <v>427</v>
      </c>
      <c r="G77" t="b">
        <v>0</v>
      </c>
    </row>
    <row r="78" spans="1:7">
      <c r="A78" t="s">
        <v>433</v>
      </c>
      <c r="B78">
        <v>116.3</v>
      </c>
      <c r="C78">
        <v>175.4205943</v>
      </c>
      <c r="D78">
        <v>350.84</v>
      </c>
      <c r="E78" t="s">
        <v>9</v>
      </c>
      <c r="G78" t="b">
        <v>0</v>
      </c>
    </row>
    <row r="79" spans="1:7">
      <c r="A79" t="s">
        <v>434</v>
      </c>
      <c r="B79">
        <v>125.37</v>
      </c>
      <c r="C79">
        <v>192.25725589999999</v>
      </c>
      <c r="D79">
        <v>384.51</v>
      </c>
      <c r="E79" t="s">
        <v>124</v>
      </c>
      <c r="G79" t="b">
        <v>0</v>
      </c>
    </row>
    <row r="80" spans="1:7">
      <c r="A80" t="s">
        <v>435</v>
      </c>
      <c r="B80">
        <v>141.37</v>
      </c>
      <c r="C80">
        <v>213.30778079999999</v>
      </c>
      <c r="D80">
        <v>426.62</v>
      </c>
      <c r="E80" t="s">
        <v>22</v>
      </c>
      <c r="G80" t="b">
        <v>0</v>
      </c>
    </row>
    <row r="81" spans="1:7">
      <c r="A81" t="s">
        <v>436</v>
      </c>
      <c r="B81">
        <v>151.58000000000001</v>
      </c>
      <c r="C81">
        <v>230.5003064</v>
      </c>
      <c r="D81">
        <v>461</v>
      </c>
      <c r="E81" t="s">
        <v>44</v>
      </c>
      <c r="G81" t="b">
        <v>0</v>
      </c>
    </row>
    <row r="82" spans="1:7">
      <c r="A82" t="s">
        <v>437</v>
      </c>
      <c r="B82">
        <v>133.24</v>
      </c>
      <c r="C82">
        <v>208.56944290000001</v>
      </c>
      <c r="D82">
        <v>417.14</v>
      </c>
      <c r="E82" t="s">
        <v>37</v>
      </c>
      <c r="G82" t="b">
        <v>0</v>
      </c>
    </row>
    <row r="83" spans="1:7">
      <c r="A83" t="s">
        <v>461</v>
      </c>
      <c r="B83">
        <v>14.41</v>
      </c>
      <c r="C83">
        <v>40</v>
      </c>
      <c r="D83">
        <v>80</v>
      </c>
      <c r="E83" t="s">
        <v>327</v>
      </c>
      <c r="F83" t="s">
        <v>174</v>
      </c>
      <c r="G83" t="b">
        <v>0</v>
      </c>
    </row>
    <row r="84" spans="1:7">
      <c r="A84" t="s">
        <v>439</v>
      </c>
      <c r="B84">
        <v>49.6</v>
      </c>
      <c r="C84">
        <v>80</v>
      </c>
      <c r="D84">
        <v>160</v>
      </c>
      <c r="E84" t="s">
        <v>180</v>
      </c>
      <c r="F84" t="s">
        <v>553</v>
      </c>
      <c r="G84" t="b">
        <v>0</v>
      </c>
    </row>
    <row r="85" spans="1:7">
      <c r="A85" t="s">
        <v>440</v>
      </c>
      <c r="B85">
        <v>67.930000000000007</v>
      </c>
      <c r="C85">
        <v>110</v>
      </c>
      <c r="D85">
        <v>220</v>
      </c>
      <c r="E85" t="s">
        <v>178</v>
      </c>
      <c r="F85" t="s">
        <v>553</v>
      </c>
      <c r="G85" t="b">
        <v>0</v>
      </c>
    </row>
    <row r="86" spans="1:7">
      <c r="A86" t="s">
        <v>441</v>
      </c>
      <c r="B86">
        <v>72.88</v>
      </c>
      <c r="C86">
        <v>110</v>
      </c>
      <c r="D86">
        <v>220</v>
      </c>
      <c r="E86" t="s">
        <v>179</v>
      </c>
      <c r="F86" t="s">
        <v>553</v>
      </c>
      <c r="G86" t="b">
        <v>0</v>
      </c>
    </row>
    <row r="87" spans="1:7">
      <c r="A87" t="s">
        <v>442</v>
      </c>
      <c r="B87">
        <v>10.55</v>
      </c>
      <c r="C87">
        <v>30</v>
      </c>
      <c r="D87">
        <v>60</v>
      </c>
      <c r="E87" t="s">
        <v>325</v>
      </c>
      <c r="F87" t="s">
        <v>553</v>
      </c>
      <c r="G87" t="b">
        <v>0</v>
      </c>
    </row>
    <row r="88" spans="1:7">
      <c r="A88" t="s">
        <v>443</v>
      </c>
      <c r="B88">
        <v>14.41</v>
      </c>
      <c r="C88">
        <v>40</v>
      </c>
      <c r="D88">
        <v>80</v>
      </c>
      <c r="E88" t="s">
        <v>327</v>
      </c>
      <c r="F88" t="s">
        <v>553</v>
      </c>
      <c r="G88" t="b">
        <v>0</v>
      </c>
    </row>
    <row r="89" spans="1:7">
      <c r="A89" t="s">
        <v>444</v>
      </c>
      <c r="B89">
        <v>21.84</v>
      </c>
      <c r="C89">
        <v>60</v>
      </c>
      <c r="D89">
        <v>120</v>
      </c>
      <c r="E89" t="s">
        <v>329</v>
      </c>
      <c r="F89" t="s">
        <v>553</v>
      </c>
      <c r="G89" t="b">
        <v>0</v>
      </c>
    </row>
    <row r="90" spans="1:7">
      <c r="A90" t="s">
        <v>445</v>
      </c>
      <c r="B90">
        <v>125.97</v>
      </c>
      <c r="C90">
        <v>190</v>
      </c>
      <c r="D90">
        <v>380</v>
      </c>
      <c r="E90" t="s">
        <v>9</v>
      </c>
      <c r="F90" t="s">
        <v>553</v>
      </c>
      <c r="G90" t="b">
        <v>0</v>
      </c>
    </row>
    <row r="91" spans="1:7">
      <c r="A91" t="s">
        <v>446</v>
      </c>
      <c r="B91">
        <v>123.9</v>
      </c>
      <c r="C91">
        <v>190</v>
      </c>
      <c r="D91">
        <v>380</v>
      </c>
      <c r="E91" t="s">
        <v>124</v>
      </c>
      <c r="F91" t="s">
        <v>553</v>
      </c>
      <c r="G91" t="b">
        <v>0</v>
      </c>
    </row>
    <row r="92" spans="1:7">
      <c r="A92" t="s">
        <v>447</v>
      </c>
      <c r="B92">
        <v>152.43</v>
      </c>
      <c r="C92">
        <v>230</v>
      </c>
      <c r="D92">
        <v>460</v>
      </c>
      <c r="E92" t="s">
        <v>22</v>
      </c>
      <c r="F92" t="s">
        <v>553</v>
      </c>
      <c r="G92" t="b">
        <v>0</v>
      </c>
    </row>
    <row r="93" spans="1:7">
      <c r="A93" t="s">
        <v>448</v>
      </c>
      <c r="B93">
        <v>151.25</v>
      </c>
      <c r="C93">
        <v>230</v>
      </c>
      <c r="D93">
        <v>460</v>
      </c>
      <c r="E93" t="s">
        <v>44</v>
      </c>
      <c r="F93" t="s">
        <v>553</v>
      </c>
      <c r="G93" t="b">
        <v>0</v>
      </c>
    </row>
    <row r="94" spans="1:7">
      <c r="A94" t="s">
        <v>449</v>
      </c>
      <c r="B94">
        <v>134.16</v>
      </c>
      <c r="C94">
        <v>210</v>
      </c>
      <c r="D94">
        <v>420</v>
      </c>
      <c r="E94" t="s">
        <v>37</v>
      </c>
      <c r="F94" t="s">
        <v>553</v>
      </c>
      <c r="G94" t="b">
        <v>0</v>
      </c>
    </row>
    <row r="95" spans="1:7">
      <c r="A95" t="s">
        <v>450</v>
      </c>
      <c r="B95">
        <v>139.85</v>
      </c>
      <c r="C95">
        <v>220</v>
      </c>
      <c r="D95">
        <v>440</v>
      </c>
      <c r="E95" t="s">
        <v>181</v>
      </c>
      <c r="F95" t="s">
        <v>553</v>
      </c>
      <c r="G95" t="b">
        <v>0</v>
      </c>
    </row>
    <row r="96" spans="1:7">
      <c r="A96" t="s">
        <v>198</v>
      </c>
      <c r="B96">
        <v>179.63</v>
      </c>
      <c r="C96">
        <v>255.82980520000001</v>
      </c>
      <c r="D96">
        <v>511.66</v>
      </c>
      <c r="E96" t="s">
        <v>38</v>
      </c>
      <c r="G96" t="b">
        <v>0</v>
      </c>
    </row>
    <row r="97" spans="1:7">
      <c r="A97" t="s">
        <v>202</v>
      </c>
      <c r="B97">
        <v>65.09</v>
      </c>
      <c r="C97">
        <v>97.64</v>
      </c>
      <c r="D97">
        <v>195.28</v>
      </c>
      <c r="E97" t="s">
        <v>69</v>
      </c>
      <c r="G97" t="b">
        <v>0</v>
      </c>
    </row>
    <row r="98" spans="1:7">
      <c r="A98" t="s">
        <v>201</v>
      </c>
      <c r="B98">
        <v>158.99</v>
      </c>
      <c r="C98">
        <v>245.0227342</v>
      </c>
      <c r="D98">
        <v>490.05</v>
      </c>
      <c r="E98" t="s">
        <v>66</v>
      </c>
      <c r="G98" t="b">
        <v>0</v>
      </c>
    </row>
    <row r="99" spans="1:7">
      <c r="A99" t="s">
        <v>457</v>
      </c>
      <c r="B99">
        <v>10.55</v>
      </c>
      <c r="C99">
        <v>30</v>
      </c>
      <c r="D99">
        <v>60</v>
      </c>
      <c r="E99" t="s">
        <v>325</v>
      </c>
      <c r="F99" t="s">
        <v>23</v>
      </c>
      <c r="G99" t="b">
        <v>0</v>
      </c>
    </row>
    <row r="100" spans="1:7">
      <c r="A100" t="s">
        <v>458</v>
      </c>
      <c r="B100">
        <v>14.41</v>
      </c>
      <c r="C100">
        <v>40</v>
      </c>
      <c r="D100">
        <v>80</v>
      </c>
      <c r="E100" t="s">
        <v>327</v>
      </c>
      <c r="F100" t="s">
        <v>23</v>
      </c>
      <c r="G100" t="b">
        <v>0</v>
      </c>
    </row>
    <row r="101" spans="1:7">
      <c r="A101" t="s">
        <v>459</v>
      </c>
      <c r="B101">
        <v>21.84</v>
      </c>
      <c r="C101">
        <v>60</v>
      </c>
      <c r="D101">
        <v>120</v>
      </c>
      <c r="E101" t="s">
        <v>329</v>
      </c>
      <c r="F101" t="s">
        <v>23</v>
      </c>
      <c r="G101" t="b">
        <v>0</v>
      </c>
    </row>
    <row r="102" spans="1:7">
      <c r="A102" t="s">
        <v>203</v>
      </c>
      <c r="B102">
        <v>193.85</v>
      </c>
      <c r="C102">
        <v>278.10499099999998</v>
      </c>
      <c r="D102">
        <v>556.21</v>
      </c>
      <c r="E102" t="s">
        <v>127</v>
      </c>
      <c r="G102" t="b">
        <v>0</v>
      </c>
    </row>
    <row r="103" spans="1:7">
      <c r="A103" t="s">
        <v>199</v>
      </c>
      <c r="B103">
        <v>192.25</v>
      </c>
      <c r="C103">
        <v>278.10499099999998</v>
      </c>
      <c r="D103">
        <v>556.21</v>
      </c>
      <c r="E103" t="s">
        <v>118</v>
      </c>
      <c r="G103" t="b">
        <v>0</v>
      </c>
    </row>
    <row r="104" spans="1:7">
      <c r="A104" t="s">
        <v>27</v>
      </c>
      <c r="B104">
        <v>128.74</v>
      </c>
      <c r="C104">
        <v>193.2681303</v>
      </c>
      <c r="D104">
        <v>386.54</v>
      </c>
      <c r="E104" t="s">
        <v>9</v>
      </c>
      <c r="G104" t="b">
        <v>0</v>
      </c>
    </row>
    <row r="105" spans="1:7">
      <c r="A105" t="s">
        <v>200</v>
      </c>
      <c r="B105">
        <v>199.43</v>
      </c>
      <c r="C105">
        <v>288.03731210000001</v>
      </c>
      <c r="D105">
        <v>576.07000000000005</v>
      </c>
      <c r="E105" t="s">
        <v>120</v>
      </c>
      <c r="G105" t="b">
        <v>0</v>
      </c>
    </row>
    <row r="106" spans="1:7">
      <c r="A106" t="s">
        <v>182</v>
      </c>
      <c r="B106">
        <v>135.33000000000001</v>
      </c>
      <c r="C106">
        <v>204.34339170000001</v>
      </c>
      <c r="D106">
        <v>408.69</v>
      </c>
      <c r="E106" t="s">
        <v>150</v>
      </c>
      <c r="G106" t="b">
        <v>0</v>
      </c>
    </row>
    <row r="107" spans="1:7">
      <c r="A107" t="s">
        <v>20</v>
      </c>
      <c r="B107">
        <v>122.1</v>
      </c>
      <c r="C107">
        <v>190.49302080000001</v>
      </c>
      <c r="D107">
        <v>380.99</v>
      </c>
      <c r="E107" t="s">
        <v>21</v>
      </c>
      <c r="G107" t="b">
        <v>0</v>
      </c>
    </row>
    <row r="108" spans="1:7">
      <c r="A108" t="s">
        <v>228</v>
      </c>
      <c r="B108">
        <v>179.63</v>
      </c>
      <c r="C108">
        <v>255.82980520000001</v>
      </c>
      <c r="D108">
        <v>511.66</v>
      </c>
      <c r="E108" t="s">
        <v>38</v>
      </c>
      <c r="G108" t="b">
        <v>0</v>
      </c>
    </row>
    <row r="109" spans="1:7">
      <c r="A109" t="s">
        <v>233</v>
      </c>
      <c r="B109">
        <v>65.09</v>
      </c>
      <c r="C109">
        <v>97.64</v>
      </c>
      <c r="D109">
        <v>195.28</v>
      </c>
      <c r="E109" t="s">
        <v>69</v>
      </c>
      <c r="G109" t="b">
        <v>0</v>
      </c>
    </row>
    <row r="110" spans="1:7">
      <c r="A110" t="s">
        <v>232</v>
      </c>
      <c r="B110">
        <v>158.99</v>
      </c>
      <c r="C110">
        <v>245.0227342</v>
      </c>
      <c r="D110">
        <v>490.05</v>
      </c>
      <c r="E110" t="s">
        <v>66</v>
      </c>
      <c r="G110" t="b">
        <v>0</v>
      </c>
    </row>
    <row r="111" spans="1:7">
      <c r="A111" t="s">
        <v>460</v>
      </c>
      <c r="B111">
        <v>10.55</v>
      </c>
      <c r="C111">
        <v>30</v>
      </c>
      <c r="D111">
        <v>60</v>
      </c>
      <c r="E111" t="s">
        <v>325</v>
      </c>
      <c r="F111" t="s">
        <v>174</v>
      </c>
      <c r="G111" t="b">
        <v>0</v>
      </c>
    </row>
    <row r="112" spans="1:7">
      <c r="A112" t="s">
        <v>462</v>
      </c>
      <c r="B112">
        <v>21.84</v>
      </c>
      <c r="C112">
        <v>60</v>
      </c>
      <c r="D112">
        <v>120</v>
      </c>
      <c r="E112" t="s">
        <v>329</v>
      </c>
      <c r="F112" t="s">
        <v>174</v>
      </c>
      <c r="G112" t="b">
        <v>0</v>
      </c>
    </row>
    <row r="113" spans="1:7">
      <c r="A113" t="s">
        <v>235</v>
      </c>
      <c r="B113">
        <v>193.85</v>
      </c>
      <c r="C113">
        <v>278.10499099999998</v>
      </c>
      <c r="D113">
        <v>556.21</v>
      </c>
      <c r="E113" t="s">
        <v>127</v>
      </c>
      <c r="G113" t="b">
        <v>0</v>
      </c>
    </row>
    <row r="114" spans="1:7">
      <c r="A114" t="s">
        <v>229</v>
      </c>
      <c r="B114">
        <v>192.25</v>
      </c>
      <c r="C114">
        <v>278.10499099999998</v>
      </c>
      <c r="D114">
        <v>556.21</v>
      </c>
      <c r="E114" t="s">
        <v>118</v>
      </c>
      <c r="G114" t="b">
        <v>0</v>
      </c>
    </row>
    <row r="115" spans="1:7">
      <c r="A115" t="s">
        <v>234</v>
      </c>
      <c r="B115">
        <v>128.74</v>
      </c>
      <c r="C115">
        <v>193.2681303</v>
      </c>
      <c r="D115">
        <v>386.54</v>
      </c>
      <c r="E115" t="s">
        <v>9</v>
      </c>
      <c r="G115" t="b">
        <v>0</v>
      </c>
    </row>
    <row r="116" spans="1:7">
      <c r="A116" t="s">
        <v>230</v>
      </c>
      <c r="B116">
        <v>199.43</v>
      </c>
      <c r="C116">
        <v>288.03731210000001</v>
      </c>
      <c r="D116">
        <v>576.07000000000005</v>
      </c>
      <c r="E116" t="s">
        <v>120</v>
      </c>
      <c r="G116" t="b">
        <v>0</v>
      </c>
    </row>
    <row r="117" spans="1:7">
      <c r="A117" t="s">
        <v>184</v>
      </c>
      <c r="B117">
        <v>135.33000000000001</v>
      </c>
      <c r="C117">
        <v>204.34339170000001</v>
      </c>
      <c r="D117">
        <v>408.69</v>
      </c>
      <c r="E117" t="s">
        <v>150</v>
      </c>
      <c r="G117" t="b">
        <v>0</v>
      </c>
    </row>
    <row r="118" spans="1:7">
      <c r="A118" t="s">
        <v>231</v>
      </c>
      <c r="B118">
        <v>122.1</v>
      </c>
      <c r="C118">
        <v>190.49302080000001</v>
      </c>
      <c r="D118">
        <v>380.99</v>
      </c>
      <c r="E118" t="s">
        <v>21</v>
      </c>
      <c r="G118" t="b">
        <v>0</v>
      </c>
    </row>
    <row r="119" spans="1:7">
      <c r="A119" t="s">
        <v>236</v>
      </c>
      <c r="B119">
        <v>179.63</v>
      </c>
      <c r="C119">
        <v>255.82980520000001</v>
      </c>
      <c r="D119">
        <v>511.66</v>
      </c>
      <c r="E119" t="s">
        <v>38</v>
      </c>
      <c r="G119" t="b">
        <v>0</v>
      </c>
    </row>
    <row r="120" spans="1:7">
      <c r="A120" t="s">
        <v>240</v>
      </c>
      <c r="B120">
        <v>65.09</v>
      </c>
      <c r="C120">
        <v>97.64</v>
      </c>
      <c r="D120">
        <v>195.28</v>
      </c>
      <c r="E120" t="s">
        <v>69</v>
      </c>
      <c r="G120" t="b">
        <v>0</v>
      </c>
    </row>
    <row r="121" spans="1:7">
      <c r="A121" t="s">
        <v>185</v>
      </c>
      <c r="B121">
        <v>158.99</v>
      </c>
      <c r="C121">
        <v>245.0227342</v>
      </c>
      <c r="D121">
        <v>490.05</v>
      </c>
      <c r="E121" t="s">
        <v>66</v>
      </c>
      <c r="G121" t="b">
        <v>0</v>
      </c>
    </row>
    <row r="122" spans="1:7">
      <c r="A122" t="s">
        <v>463</v>
      </c>
      <c r="B122">
        <v>10.55</v>
      </c>
      <c r="C122">
        <v>30</v>
      </c>
      <c r="D122">
        <v>60</v>
      </c>
      <c r="E122" t="s">
        <v>325</v>
      </c>
      <c r="F122" t="s">
        <v>176</v>
      </c>
      <c r="G122" t="b">
        <v>0</v>
      </c>
    </row>
    <row r="123" spans="1:7">
      <c r="A123" t="s">
        <v>464</v>
      </c>
      <c r="B123">
        <v>14.41</v>
      </c>
      <c r="C123">
        <v>40</v>
      </c>
      <c r="D123">
        <v>80</v>
      </c>
      <c r="E123" t="s">
        <v>327</v>
      </c>
      <c r="F123" t="s">
        <v>176</v>
      </c>
      <c r="G123" t="b">
        <v>0</v>
      </c>
    </row>
    <row r="124" spans="1:7">
      <c r="A124" t="s">
        <v>465</v>
      </c>
      <c r="B124">
        <v>21.84</v>
      </c>
      <c r="C124">
        <v>60</v>
      </c>
      <c r="D124">
        <v>120</v>
      </c>
      <c r="E124" t="s">
        <v>329</v>
      </c>
      <c r="F124" t="s">
        <v>176</v>
      </c>
      <c r="G124" t="b">
        <v>0</v>
      </c>
    </row>
    <row r="125" spans="1:7">
      <c r="A125" t="s">
        <v>243</v>
      </c>
      <c r="B125">
        <v>193.85</v>
      </c>
      <c r="C125">
        <v>278.10499099999998</v>
      </c>
      <c r="D125">
        <v>556.21</v>
      </c>
      <c r="E125" t="s">
        <v>127</v>
      </c>
      <c r="G125" t="b">
        <v>0</v>
      </c>
    </row>
    <row r="126" spans="1:7">
      <c r="A126" t="s">
        <v>237</v>
      </c>
      <c r="B126">
        <v>192.25</v>
      </c>
      <c r="C126">
        <v>278.10499099999998</v>
      </c>
      <c r="D126">
        <v>556.21</v>
      </c>
      <c r="E126" t="s">
        <v>118</v>
      </c>
      <c r="G126" t="b">
        <v>0</v>
      </c>
    </row>
    <row r="127" spans="1:7">
      <c r="A127" t="s">
        <v>242</v>
      </c>
      <c r="B127">
        <v>128.74</v>
      </c>
      <c r="C127">
        <v>193.2681303</v>
      </c>
      <c r="D127">
        <v>386.54</v>
      </c>
      <c r="E127" t="s">
        <v>9</v>
      </c>
      <c r="G127" t="b">
        <v>0</v>
      </c>
    </row>
    <row r="128" spans="1:7">
      <c r="A128" t="s">
        <v>238</v>
      </c>
      <c r="B128">
        <v>199.43</v>
      </c>
      <c r="C128">
        <v>288.03731210000001</v>
      </c>
      <c r="D128">
        <v>576.07000000000005</v>
      </c>
      <c r="E128" t="s">
        <v>120</v>
      </c>
      <c r="G128" t="b">
        <v>0</v>
      </c>
    </row>
    <row r="129" spans="1:7">
      <c r="A129" t="s">
        <v>241</v>
      </c>
      <c r="B129">
        <v>135.33000000000001</v>
      </c>
      <c r="C129">
        <v>204.34339170000001</v>
      </c>
      <c r="D129">
        <v>408.69</v>
      </c>
      <c r="E129" t="s">
        <v>150</v>
      </c>
      <c r="G129" t="b">
        <v>0</v>
      </c>
    </row>
    <row r="130" spans="1:7">
      <c r="A130" t="s">
        <v>239</v>
      </c>
      <c r="B130">
        <v>122.1</v>
      </c>
      <c r="C130">
        <v>190.49302080000001</v>
      </c>
      <c r="D130">
        <v>380.99</v>
      </c>
      <c r="E130" t="s">
        <v>21</v>
      </c>
      <c r="G130" t="b">
        <v>0</v>
      </c>
    </row>
    <row r="131" spans="1:7">
      <c r="A131" t="s">
        <v>244</v>
      </c>
      <c r="B131">
        <v>179.63</v>
      </c>
      <c r="C131">
        <v>255.82980520000001</v>
      </c>
      <c r="D131">
        <v>511.66</v>
      </c>
      <c r="E131" t="s">
        <v>38</v>
      </c>
      <c r="G131" t="b">
        <v>0</v>
      </c>
    </row>
    <row r="132" spans="1:7">
      <c r="A132" t="s">
        <v>249</v>
      </c>
      <c r="B132">
        <v>147.21</v>
      </c>
      <c r="C132">
        <v>245.62314169999999</v>
      </c>
      <c r="D132">
        <v>491.25</v>
      </c>
      <c r="E132" t="s">
        <v>69</v>
      </c>
      <c r="G132" t="b">
        <v>0</v>
      </c>
    </row>
    <row r="133" spans="1:7">
      <c r="A133" t="s">
        <v>248</v>
      </c>
      <c r="B133">
        <v>158.99</v>
      </c>
      <c r="C133">
        <v>245.0227342</v>
      </c>
      <c r="D133">
        <v>490.05</v>
      </c>
      <c r="E133" t="s">
        <v>66</v>
      </c>
      <c r="G133" t="b">
        <v>0</v>
      </c>
    </row>
    <row r="134" spans="1:7">
      <c r="A134" t="s">
        <v>466</v>
      </c>
      <c r="B134">
        <v>10.55</v>
      </c>
      <c r="C134">
        <v>30</v>
      </c>
      <c r="D134">
        <v>60</v>
      </c>
      <c r="E134" t="s">
        <v>325</v>
      </c>
      <c r="F134" t="s">
        <v>175</v>
      </c>
      <c r="G134" t="b">
        <v>0</v>
      </c>
    </row>
    <row r="135" spans="1:7">
      <c r="A135" t="s">
        <v>467</v>
      </c>
      <c r="B135">
        <v>14.41</v>
      </c>
      <c r="C135">
        <v>40</v>
      </c>
      <c r="D135">
        <v>80</v>
      </c>
      <c r="E135" t="s">
        <v>327</v>
      </c>
      <c r="F135" t="s">
        <v>175</v>
      </c>
      <c r="G135" t="b">
        <v>0</v>
      </c>
    </row>
    <row r="136" spans="1:7">
      <c r="A136" t="s">
        <v>468</v>
      </c>
      <c r="B136">
        <v>21.84</v>
      </c>
      <c r="C136">
        <v>60</v>
      </c>
      <c r="D136">
        <v>120</v>
      </c>
      <c r="E136" t="s">
        <v>329</v>
      </c>
      <c r="F136" t="s">
        <v>175</v>
      </c>
      <c r="G136" t="b">
        <v>0</v>
      </c>
    </row>
    <row r="137" spans="1:7">
      <c r="A137" t="s">
        <v>251</v>
      </c>
      <c r="B137">
        <v>193.85</v>
      </c>
      <c r="C137">
        <v>278.10499099999998</v>
      </c>
      <c r="D137">
        <v>556.21</v>
      </c>
      <c r="E137" t="s">
        <v>127</v>
      </c>
      <c r="G137" t="b">
        <v>0</v>
      </c>
    </row>
    <row r="138" spans="1:7">
      <c r="A138" t="s">
        <v>245</v>
      </c>
      <c r="B138">
        <v>192.25</v>
      </c>
      <c r="C138">
        <v>278.10499099999998</v>
      </c>
      <c r="D138">
        <v>556.21</v>
      </c>
      <c r="E138" t="s">
        <v>118</v>
      </c>
      <c r="G138" t="b">
        <v>0</v>
      </c>
    </row>
    <row r="139" spans="1:7">
      <c r="A139" t="s">
        <v>250</v>
      </c>
      <c r="B139">
        <v>128.74</v>
      </c>
      <c r="C139">
        <v>193.2681303</v>
      </c>
      <c r="D139">
        <v>386.54</v>
      </c>
      <c r="E139" t="s">
        <v>9</v>
      </c>
      <c r="G139" t="b">
        <v>0</v>
      </c>
    </row>
    <row r="140" spans="1:7">
      <c r="A140" t="s">
        <v>246</v>
      </c>
      <c r="B140">
        <v>199.43</v>
      </c>
      <c r="C140">
        <v>288.03731210000001</v>
      </c>
      <c r="D140">
        <v>576.07000000000005</v>
      </c>
      <c r="E140" t="s">
        <v>120</v>
      </c>
      <c r="G140" t="b">
        <v>0</v>
      </c>
    </row>
    <row r="141" spans="1:7">
      <c r="A141" t="s">
        <v>186</v>
      </c>
      <c r="B141">
        <v>135.33000000000001</v>
      </c>
      <c r="C141">
        <v>204.34339170000001</v>
      </c>
      <c r="D141">
        <v>408.69</v>
      </c>
      <c r="E141" t="s">
        <v>150</v>
      </c>
      <c r="G141" t="b">
        <v>0</v>
      </c>
    </row>
    <row r="142" spans="1:7">
      <c r="A142" t="s">
        <v>247</v>
      </c>
      <c r="B142">
        <v>122.1</v>
      </c>
      <c r="C142">
        <v>190.49302080000001</v>
      </c>
      <c r="D142">
        <v>380.99</v>
      </c>
      <c r="E142" t="s">
        <v>21</v>
      </c>
      <c r="G142" t="b">
        <v>0</v>
      </c>
    </row>
    <row r="143" spans="1:7">
      <c r="A143" t="s">
        <v>252</v>
      </c>
      <c r="B143">
        <v>179.63</v>
      </c>
      <c r="C143">
        <v>255.82980520000001</v>
      </c>
      <c r="D143">
        <v>511.66</v>
      </c>
      <c r="E143" t="s">
        <v>38</v>
      </c>
      <c r="G143" t="b">
        <v>0</v>
      </c>
    </row>
    <row r="144" spans="1:7">
      <c r="A144" t="s">
        <v>257</v>
      </c>
      <c r="B144">
        <v>65.09</v>
      </c>
      <c r="C144">
        <v>97.64</v>
      </c>
      <c r="D144">
        <v>195.28</v>
      </c>
      <c r="E144" t="s">
        <v>69</v>
      </c>
      <c r="G144" t="b">
        <v>0</v>
      </c>
    </row>
    <row r="145" spans="1:7">
      <c r="A145" t="s">
        <v>258</v>
      </c>
      <c r="B145">
        <v>135.33000000000001</v>
      </c>
      <c r="C145">
        <v>204.34339170000001</v>
      </c>
      <c r="D145">
        <v>408.69</v>
      </c>
      <c r="E145" t="s">
        <v>150</v>
      </c>
      <c r="G145" t="b">
        <v>0</v>
      </c>
    </row>
    <row r="146" spans="1:7">
      <c r="A146" t="s">
        <v>256</v>
      </c>
      <c r="B146">
        <v>158.99</v>
      </c>
      <c r="C146">
        <v>245.0227342</v>
      </c>
      <c r="D146">
        <v>490.05</v>
      </c>
      <c r="E146" t="s">
        <v>66</v>
      </c>
      <c r="G146" t="b">
        <v>0</v>
      </c>
    </row>
    <row r="147" spans="1:7">
      <c r="A147" t="s">
        <v>469</v>
      </c>
      <c r="B147">
        <v>10.55</v>
      </c>
      <c r="C147">
        <v>30</v>
      </c>
      <c r="D147">
        <v>60</v>
      </c>
      <c r="E147" t="s">
        <v>325</v>
      </c>
      <c r="F147" t="s">
        <v>177</v>
      </c>
      <c r="G147" t="b">
        <v>0</v>
      </c>
    </row>
    <row r="148" spans="1:7">
      <c r="A148" t="s">
        <v>470</v>
      </c>
      <c r="B148">
        <v>14.41</v>
      </c>
      <c r="C148">
        <v>40</v>
      </c>
      <c r="D148">
        <v>80</v>
      </c>
      <c r="E148" t="s">
        <v>327</v>
      </c>
      <c r="F148" t="s">
        <v>177</v>
      </c>
      <c r="G148" t="b">
        <v>0</v>
      </c>
    </row>
    <row r="149" spans="1:7">
      <c r="A149" t="s">
        <v>471</v>
      </c>
      <c r="B149">
        <v>21.84</v>
      </c>
      <c r="C149">
        <v>60</v>
      </c>
      <c r="D149">
        <v>120</v>
      </c>
      <c r="E149" t="s">
        <v>329</v>
      </c>
      <c r="F149" t="s">
        <v>177</v>
      </c>
      <c r="G149" t="b">
        <v>0</v>
      </c>
    </row>
    <row r="150" spans="1:7">
      <c r="A150" t="s">
        <v>260</v>
      </c>
      <c r="B150">
        <v>193.85</v>
      </c>
      <c r="C150">
        <v>278.10499099999998</v>
      </c>
      <c r="D150">
        <v>556.21</v>
      </c>
      <c r="E150" t="s">
        <v>127</v>
      </c>
      <c r="G150" t="b">
        <v>0</v>
      </c>
    </row>
    <row r="151" spans="1:7">
      <c r="A151" t="s">
        <v>253</v>
      </c>
      <c r="B151">
        <v>192.25</v>
      </c>
      <c r="C151">
        <v>278.10499099999998</v>
      </c>
      <c r="D151">
        <v>556.21</v>
      </c>
      <c r="E151" t="s">
        <v>118</v>
      </c>
      <c r="G151" t="b">
        <v>0</v>
      </c>
    </row>
    <row r="152" spans="1:7">
      <c r="A152" t="s">
        <v>259</v>
      </c>
      <c r="B152">
        <v>128.74</v>
      </c>
      <c r="C152">
        <v>193.2681303</v>
      </c>
      <c r="D152">
        <v>386.54</v>
      </c>
      <c r="E152" t="s">
        <v>9</v>
      </c>
      <c r="G152" t="b">
        <v>0</v>
      </c>
    </row>
    <row r="153" spans="1:7">
      <c r="A153" t="s">
        <v>254</v>
      </c>
      <c r="B153">
        <v>199.43</v>
      </c>
      <c r="C153">
        <v>288.03731210000001</v>
      </c>
      <c r="D153">
        <v>576.07000000000005</v>
      </c>
      <c r="E153" t="s">
        <v>120</v>
      </c>
      <c r="G153" t="b">
        <v>0</v>
      </c>
    </row>
    <row r="154" spans="1:7">
      <c r="A154" t="s">
        <v>255</v>
      </c>
      <c r="B154">
        <v>122.1</v>
      </c>
      <c r="C154">
        <v>190.49302080000001</v>
      </c>
      <c r="D154">
        <v>380.99</v>
      </c>
      <c r="E154" t="s">
        <v>21</v>
      </c>
      <c r="G154" t="b">
        <v>0</v>
      </c>
    </row>
    <row r="155" spans="1:7">
      <c r="A155" t="s">
        <v>204</v>
      </c>
      <c r="B155">
        <v>179.63</v>
      </c>
      <c r="C155">
        <v>255.82980520000001</v>
      </c>
      <c r="D155">
        <v>511.66</v>
      </c>
      <c r="E155" t="s">
        <v>38</v>
      </c>
      <c r="G155" t="b">
        <v>0</v>
      </c>
    </row>
    <row r="156" spans="1:7">
      <c r="A156" t="s">
        <v>225</v>
      </c>
      <c r="B156">
        <v>65.09</v>
      </c>
      <c r="C156">
        <v>97.64</v>
      </c>
      <c r="D156">
        <v>19528</v>
      </c>
      <c r="E156" t="s">
        <v>69</v>
      </c>
      <c r="G156" t="b">
        <v>0</v>
      </c>
    </row>
    <row r="157" spans="1:7">
      <c r="A157" t="s">
        <v>207</v>
      </c>
      <c r="B157">
        <v>158.99</v>
      </c>
      <c r="C157">
        <v>245.0227342</v>
      </c>
      <c r="D157">
        <v>490.05</v>
      </c>
      <c r="E157" t="s">
        <v>66</v>
      </c>
      <c r="G157" t="b">
        <v>0</v>
      </c>
    </row>
    <row r="158" spans="1:7">
      <c r="A158" t="s">
        <v>472</v>
      </c>
      <c r="B158">
        <v>10.55</v>
      </c>
      <c r="C158">
        <v>30</v>
      </c>
      <c r="D158">
        <v>60</v>
      </c>
      <c r="E158" t="s">
        <v>325</v>
      </c>
      <c r="F158" t="s">
        <v>173</v>
      </c>
      <c r="G158" t="b">
        <v>0</v>
      </c>
    </row>
    <row r="159" spans="1:7">
      <c r="A159" t="s">
        <v>473</v>
      </c>
      <c r="B159">
        <v>14.41</v>
      </c>
      <c r="C159">
        <v>40</v>
      </c>
      <c r="D159">
        <v>80</v>
      </c>
      <c r="E159" t="s">
        <v>327</v>
      </c>
      <c r="F159" t="s">
        <v>173</v>
      </c>
      <c r="G159" t="b">
        <v>0</v>
      </c>
    </row>
    <row r="160" spans="1:7">
      <c r="A160" t="s">
        <v>474</v>
      </c>
      <c r="B160">
        <v>21.84</v>
      </c>
      <c r="C160">
        <v>60</v>
      </c>
      <c r="D160">
        <v>120</v>
      </c>
      <c r="E160" t="s">
        <v>329</v>
      </c>
      <c r="F160" t="s">
        <v>173</v>
      </c>
      <c r="G160" t="b">
        <v>0</v>
      </c>
    </row>
    <row r="161" spans="1:7">
      <c r="A161" t="s">
        <v>227</v>
      </c>
      <c r="B161">
        <v>193.85</v>
      </c>
      <c r="C161">
        <v>278.10499099999998</v>
      </c>
      <c r="D161">
        <v>556.21</v>
      </c>
      <c r="E161" t="s">
        <v>127</v>
      </c>
      <c r="G161" t="b">
        <v>0</v>
      </c>
    </row>
    <row r="162" spans="1:7">
      <c r="A162" t="s">
        <v>205</v>
      </c>
      <c r="B162">
        <v>192.25</v>
      </c>
      <c r="C162">
        <v>278.10499099999998</v>
      </c>
      <c r="D162">
        <v>556.21</v>
      </c>
      <c r="E162" t="s">
        <v>118</v>
      </c>
      <c r="G162" t="b">
        <v>0</v>
      </c>
    </row>
    <row r="163" spans="1:7">
      <c r="A163" t="s">
        <v>226</v>
      </c>
      <c r="B163">
        <v>128.74</v>
      </c>
      <c r="C163">
        <v>193.2681303</v>
      </c>
      <c r="D163">
        <v>386.54</v>
      </c>
      <c r="E163" t="s">
        <v>9</v>
      </c>
      <c r="G163" t="b">
        <v>0</v>
      </c>
    </row>
    <row r="164" spans="1:7">
      <c r="A164" t="s">
        <v>206</v>
      </c>
      <c r="B164">
        <v>199.43</v>
      </c>
      <c r="C164">
        <v>288.03731210000001</v>
      </c>
      <c r="D164">
        <v>576.07000000000005</v>
      </c>
      <c r="E164" t="s">
        <v>120</v>
      </c>
      <c r="G164" t="b">
        <v>0</v>
      </c>
    </row>
    <row r="165" spans="1:7">
      <c r="A165" t="s">
        <v>183</v>
      </c>
      <c r="B165">
        <v>135.33000000000001</v>
      </c>
      <c r="C165">
        <v>204.34339170000001</v>
      </c>
      <c r="D165">
        <v>408.69</v>
      </c>
      <c r="E165" t="s">
        <v>150</v>
      </c>
      <c r="G165" t="b">
        <v>0</v>
      </c>
    </row>
    <row r="166" spans="1:7">
      <c r="A166" t="s">
        <v>208</v>
      </c>
      <c r="B166">
        <v>122.1</v>
      </c>
      <c r="C166">
        <v>190.49302080000001</v>
      </c>
      <c r="D166">
        <v>380.99</v>
      </c>
      <c r="E166" t="s">
        <v>21</v>
      </c>
      <c r="G166" t="b">
        <v>0</v>
      </c>
    </row>
    <row r="167" spans="1:7">
      <c r="A167" t="s">
        <v>262</v>
      </c>
      <c r="B167">
        <v>64.290000000000006</v>
      </c>
      <c r="C167">
        <v>112.4272205</v>
      </c>
      <c r="D167">
        <v>224.85</v>
      </c>
      <c r="E167" t="s">
        <v>69</v>
      </c>
      <c r="G167" t="b">
        <v>0</v>
      </c>
    </row>
    <row r="168" spans="1:7">
      <c r="A168" t="s">
        <v>263</v>
      </c>
      <c r="B168">
        <v>126.75</v>
      </c>
      <c r="C168">
        <v>199.14959210000001</v>
      </c>
      <c r="D168">
        <v>398.3</v>
      </c>
      <c r="E168" t="s">
        <v>40</v>
      </c>
      <c r="G168" t="b">
        <v>0</v>
      </c>
    </row>
    <row r="169" spans="1:7">
      <c r="A169" t="s">
        <v>266</v>
      </c>
      <c r="B169">
        <v>96.01</v>
      </c>
      <c r="C169">
        <v>142.05494469999999</v>
      </c>
      <c r="D169">
        <v>284.11</v>
      </c>
      <c r="E169" t="s">
        <v>46</v>
      </c>
      <c r="G169" t="b">
        <v>0</v>
      </c>
    </row>
    <row r="170" spans="1:7">
      <c r="A170" t="s">
        <v>261</v>
      </c>
      <c r="B170">
        <v>110.42</v>
      </c>
      <c r="C170">
        <v>168.122749</v>
      </c>
      <c r="D170">
        <v>336.25</v>
      </c>
      <c r="E170" t="s">
        <v>66</v>
      </c>
      <c r="G170" t="b">
        <v>0</v>
      </c>
    </row>
    <row r="171" spans="1:7">
      <c r="A171" t="s">
        <v>475</v>
      </c>
      <c r="B171">
        <v>10.55</v>
      </c>
      <c r="C171">
        <v>30</v>
      </c>
      <c r="D171">
        <v>60</v>
      </c>
      <c r="E171" t="s">
        <v>325</v>
      </c>
      <c r="F171" t="s">
        <v>172</v>
      </c>
      <c r="G171" t="b">
        <v>0</v>
      </c>
    </row>
    <row r="172" spans="1:7">
      <c r="A172" t="s">
        <v>324</v>
      </c>
      <c r="B172">
        <v>10.55</v>
      </c>
      <c r="C172">
        <v>30</v>
      </c>
      <c r="D172">
        <v>60</v>
      </c>
      <c r="E172" t="s">
        <v>325</v>
      </c>
      <c r="F172" t="s">
        <v>321</v>
      </c>
      <c r="G172" t="b">
        <v>0</v>
      </c>
    </row>
    <row r="173" spans="1:7">
      <c r="A173" t="s">
        <v>326</v>
      </c>
      <c r="B173">
        <v>14.41</v>
      </c>
      <c r="C173">
        <v>40</v>
      </c>
      <c r="D173">
        <v>80</v>
      </c>
      <c r="E173" t="s">
        <v>327</v>
      </c>
      <c r="F173" t="s">
        <v>321</v>
      </c>
      <c r="G173" t="b">
        <v>0</v>
      </c>
    </row>
    <row r="174" spans="1:7">
      <c r="A174" t="s">
        <v>328</v>
      </c>
      <c r="B174">
        <v>21.84</v>
      </c>
      <c r="C174">
        <v>60</v>
      </c>
      <c r="D174">
        <v>120</v>
      </c>
      <c r="E174" t="s">
        <v>329</v>
      </c>
      <c r="F174" t="s">
        <v>321</v>
      </c>
      <c r="G174" t="b">
        <v>0</v>
      </c>
    </row>
    <row r="175" spans="1:7">
      <c r="A175" t="s">
        <v>330</v>
      </c>
      <c r="B175">
        <v>116.3</v>
      </c>
      <c r="C175">
        <v>175.4205943</v>
      </c>
      <c r="D175">
        <v>350.84</v>
      </c>
      <c r="E175" t="s">
        <v>9</v>
      </c>
      <c r="G175" t="b">
        <v>0</v>
      </c>
    </row>
    <row r="176" spans="1:7">
      <c r="A176" t="s">
        <v>331</v>
      </c>
      <c r="B176">
        <v>125.37</v>
      </c>
      <c r="C176">
        <v>192.25725589999999</v>
      </c>
      <c r="D176">
        <v>384.51</v>
      </c>
      <c r="E176" t="s">
        <v>124</v>
      </c>
      <c r="G176" t="b">
        <v>0</v>
      </c>
    </row>
    <row r="177" spans="1:7">
      <c r="A177" t="s">
        <v>332</v>
      </c>
      <c r="B177">
        <v>141.37</v>
      </c>
      <c r="C177">
        <v>213.30778079999999</v>
      </c>
      <c r="D177">
        <v>426.62</v>
      </c>
      <c r="E177" t="s">
        <v>22</v>
      </c>
      <c r="G177" t="b">
        <v>0</v>
      </c>
    </row>
    <row r="178" spans="1:7">
      <c r="A178" t="s">
        <v>333</v>
      </c>
      <c r="B178">
        <v>151.58000000000001</v>
      </c>
      <c r="C178">
        <v>230.5003064</v>
      </c>
      <c r="D178">
        <v>461</v>
      </c>
      <c r="E178" t="s">
        <v>44</v>
      </c>
      <c r="G178" t="b">
        <v>0</v>
      </c>
    </row>
    <row r="179" spans="1:7">
      <c r="A179" t="s">
        <v>334</v>
      </c>
      <c r="B179">
        <v>133.24</v>
      </c>
      <c r="C179">
        <v>208.56944290000001</v>
      </c>
      <c r="D179">
        <v>417.14</v>
      </c>
      <c r="E179" t="s">
        <v>37</v>
      </c>
      <c r="G179" t="b">
        <v>0</v>
      </c>
    </row>
    <row r="180" spans="1:7">
      <c r="A180" t="s">
        <v>334</v>
      </c>
      <c r="B180">
        <v>133.24</v>
      </c>
      <c r="C180">
        <v>208.56944290000001</v>
      </c>
      <c r="D180">
        <v>417.14</v>
      </c>
      <c r="E180" t="s">
        <v>37</v>
      </c>
      <c r="G180" t="b">
        <v>0</v>
      </c>
    </row>
    <row r="181" spans="1:7">
      <c r="A181" t="s">
        <v>335</v>
      </c>
      <c r="B181">
        <v>129.12</v>
      </c>
      <c r="C181">
        <v>203.11858280000001</v>
      </c>
      <c r="D181">
        <v>406.24</v>
      </c>
      <c r="E181" t="s">
        <v>181</v>
      </c>
      <c r="G181" t="b">
        <v>0</v>
      </c>
    </row>
    <row r="182" spans="1:7">
      <c r="A182" t="s">
        <v>336</v>
      </c>
      <c r="B182">
        <v>45.79</v>
      </c>
      <c r="C182">
        <v>73.861302839999993</v>
      </c>
      <c r="D182">
        <v>147.72</v>
      </c>
      <c r="E182" t="s">
        <v>180</v>
      </c>
      <c r="G182" t="b">
        <v>0</v>
      </c>
    </row>
    <row r="183" spans="1:7">
      <c r="A183" t="s">
        <v>338</v>
      </c>
      <c r="B183">
        <v>64.599999999999994</v>
      </c>
      <c r="C183">
        <v>104.6158678</v>
      </c>
      <c r="D183">
        <v>209.23</v>
      </c>
      <c r="E183" t="s">
        <v>178</v>
      </c>
      <c r="G183" t="b">
        <v>0</v>
      </c>
    </row>
    <row r="184" spans="1:7">
      <c r="A184" t="s">
        <v>339</v>
      </c>
      <c r="B184">
        <v>67.7</v>
      </c>
      <c r="C184">
        <v>102.19288109999999</v>
      </c>
      <c r="D184">
        <v>204.39</v>
      </c>
      <c r="E184" t="s">
        <v>179</v>
      </c>
      <c r="G184" t="b">
        <v>0</v>
      </c>
    </row>
    <row r="185" spans="1:7">
      <c r="A185" t="s">
        <v>340</v>
      </c>
      <c r="B185">
        <v>10.55</v>
      </c>
      <c r="C185">
        <v>30</v>
      </c>
      <c r="D185">
        <v>60</v>
      </c>
      <c r="E185" t="s">
        <v>325</v>
      </c>
      <c r="F185" t="s">
        <v>337</v>
      </c>
      <c r="G185" t="b">
        <v>0</v>
      </c>
    </row>
    <row r="186" spans="1:7">
      <c r="A186" t="s">
        <v>341</v>
      </c>
      <c r="B186">
        <v>14.41</v>
      </c>
      <c r="C186">
        <v>40</v>
      </c>
      <c r="D186">
        <v>80</v>
      </c>
      <c r="E186" t="s">
        <v>327</v>
      </c>
      <c r="F186" t="s">
        <v>337</v>
      </c>
      <c r="G186" t="b">
        <v>0</v>
      </c>
    </row>
    <row r="187" spans="1:7">
      <c r="A187" t="s">
        <v>342</v>
      </c>
      <c r="B187">
        <v>21.84</v>
      </c>
      <c r="C187">
        <v>60</v>
      </c>
      <c r="D187">
        <v>120</v>
      </c>
      <c r="E187" t="s">
        <v>329</v>
      </c>
      <c r="F187" t="s">
        <v>337</v>
      </c>
      <c r="G187" t="b">
        <v>0</v>
      </c>
    </row>
    <row r="188" spans="1:7">
      <c r="A188" t="s">
        <v>343</v>
      </c>
      <c r="B188">
        <v>116.3</v>
      </c>
      <c r="C188">
        <v>175.4205943</v>
      </c>
      <c r="D188">
        <v>350.84</v>
      </c>
      <c r="E188" t="s">
        <v>9</v>
      </c>
      <c r="G188" t="b">
        <v>0</v>
      </c>
    </row>
    <row r="189" spans="1:7">
      <c r="A189" t="s">
        <v>344</v>
      </c>
      <c r="B189">
        <v>125.37</v>
      </c>
      <c r="C189">
        <v>192.25725589999999</v>
      </c>
      <c r="D189">
        <v>384.51</v>
      </c>
      <c r="E189" t="s">
        <v>124</v>
      </c>
      <c r="G189" t="b">
        <v>0</v>
      </c>
    </row>
    <row r="190" spans="1:7">
      <c r="A190" t="s">
        <v>345</v>
      </c>
      <c r="B190">
        <v>141.37</v>
      </c>
      <c r="C190">
        <v>213.30778079999999</v>
      </c>
      <c r="D190">
        <v>426.62</v>
      </c>
      <c r="E190" t="s">
        <v>22</v>
      </c>
      <c r="G190" t="b">
        <v>0</v>
      </c>
    </row>
    <row r="191" spans="1:7">
      <c r="A191" t="s">
        <v>346</v>
      </c>
      <c r="B191">
        <v>151.58000000000001</v>
      </c>
      <c r="C191">
        <v>230.5003064</v>
      </c>
      <c r="D191">
        <v>461</v>
      </c>
      <c r="E191" t="s">
        <v>44</v>
      </c>
      <c r="G191" t="b">
        <v>0</v>
      </c>
    </row>
    <row r="192" spans="1:7">
      <c r="A192" t="s">
        <v>347</v>
      </c>
      <c r="B192">
        <v>133.24</v>
      </c>
      <c r="C192">
        <v>208.56944290000001</v>
      </c>
      <c r="D192">
        <v>417.14</v>
      </c>
      <c r="E192" t="s">
        <v>37</v>
      </c>
      <c r="G192" t="b">
        <v>0</v>
      </c>
    </row>
    <row r="193" spans="1:7">
      <c r="A193" t="s">
        <v>348</v>
      </c>
      <c r="B193">
        <v>129.12</v>
      </c>
      <c r="C193">
        <v>203.11858280000001</v>
      </c>
      <c r="D193">
        <v>406.24</v>
      </c>
      <c r="E193" t="s">
        <v>181</v>
      </c>
      <c r="G193" t="b">
        <v>0</v>
      </c>
    </row>
    <row r="194" spans="1:7">
      <c r="A194" t="s">
        <v>349</v>
      </c>
      <c r="B194">
        <v>45.79</v>
      </c>
      <c r="C194">
        <v>73.861302839999993</v>
      </c>
      <c r="D194">
        <v>147.72</v>
      </c>
      <c r="E194" t="s">
        <v>180</v>
      </c>
      <c r="G194" t="b">
        <v>0</v>
      </c>
    </row>
    <row r="195" spans="1:7">
      <c r="A195" t="s">
        <v>351</v>
      </c>
      <c r="B195">
        <v>64.599999999999994</v>
      </c>
      <c r="C195">
        <v>104.6158678</v>
      </c>
      <c r="D195">
        <v>209.23</v>
      </c>
      <c r="E195" t="s">
        <v>178</v>
      </c>
      <c r="G195" t="b">
        <v>0</v>
      </c>
    </row>
    <row r="196" spans="1:7">
      <c r="A196" t="s">
        <v>352</v>
      </c>
      <c r="B196">
        <v>67.7</v>
      </c>
      <c r="C196">
        <v>102.19288109999999</v>
      </c>
      <c r="D196">
        <v>204.39</v>
      </c>
      <c r="E196" t="s">
        <v>179</v>
      </c>
      <c r="G196" t="b">
        <v>0</v>
      </c>
    </row>
    <row r="197" spans="1:7">
      <c r="A197" t="s">
        <v>353</v>
      </c>
      <c r="B197">
        <v>10.55</v>
      </c>
      <c r="C197">
        <v>30</v>
      </c>
      <c r="D197">
        <v>60</v>
      </c>
      <c r="E197" t="s">
        <v>325</v>
      </c>
      <c r="F197" t="s">
        <v>350</v>
      </c>
      <c r="G197" t="b">
        <v>0</v>
      </c>
    </row>
    <row r="198" spans="1:7">
      <c r="A198" t="s">
        <v>354</v>
      </c>
      <c r="B198">
        <v>14.41</v>
      </c>
      <c r="C198">
        <v>40</v>
      </c>
      <c r="D198">
        <v>80</v>
      </c>
      <c r="E198" t="s">
        <v>327</v>
      </c>
      <c r="F198" t="s">
        <v>350</v>
      </c>
      <c r="G198" t="b">
        <v>0</v>
      </c>
    </row>
    <row r="199" spans="1:7">
      <c r="A199" t="s">
        <v>355</v>
      </c>
      <c r="B199">
        <v>21.84</v>
      </c>
      <c r="C199">
        <v>60</v>
      </c>
      <c r="D199">
        <v>120</v>
      </c>
      <c r="E199" t="s">
        <v>329</v>
      </c>
      <c r="F199" t="s">
        <v>350</v>
      </c>
      <c r="G199" t="b">
        <v>0</v>
      </c>
    </row>
    <row r="200" spans="1:7">
      <c r="A200" t="s">
        <v>356</v>
      </c>
      <c r="B200">
        <v>116.3</v>
      </c>
      <c r="C200">
        <v>175.4205943</v>
      </c>
      <c r="D200">
        <v>350.84</v>
      </c>
      <c r="E200" t="s">
        <v>9</v>
      </c>
      <c r="G200" t="b">
        <v>0</v>
      </c>
    </row>
    <row r="201" spans="1:7">
      <c r="A201" t="s">
        <v>357</v>
      </c>
      <c r="B201">
        <v>125.37</v>
      </c>
      <c r="C201">
        <v>192.25725589999999</v>
      </c>
      <c r="D201">
        <v>384.51</v>
      </c>
      <c r="E201" t="s">
        <v>124</v>
      </c>
      <c r="G201" t="b">
        <v>0</v>
      </c>
    </row>
    <row r="202" spans="1:7">
      <c r="A202" t="s">
        <v>358</v>
      </c>
      <c r="B202">
        <v>141.37</v>
      </c>
      <c r="C202">
        <v>213.30778079999999</v>
      </c>
      <c r="D202">
        <v>426.62</v>
      </c>
      <c r="E202" t="s">
        <v>22</v>
      </c>
      <c r="G202" t="b">
        <v>0</v>
      </c>
    </row>
    <row r="203" spans="1:7">
      <c r="A203" t="s">
        <v>194</v>
      </c>
      <c r="B203">
        <v>135.33000000000001</v>
      </c>
      <c r="C203">
        <v>204.34339170000001</v>
      </c>
      <c r="D203">
        <v>408.69</v>
      </c>
      <c r="E203" t="s">
        <v>150</v>
      </c>
      <c r="G203" t="b">
        <v>0</v>
      </c>
    </row>
    <row r="204" spans="1:7">
      <c r="A204" t="s">
        <v>131</v>
      </c>
      <c r="B204">
        <v>122.1</v>
      </c>
      <c r="C204">
        <v>190.49302080000001</v>
      </c>
      <c r="D204">
        <v>380.99</v>
      </c>
      <c r="E204" t="s">
        <v>21</v>
      </c>
      <c r="G204" t="b">
        <v>0</v>
      </c>
    </row>
    <row r="205" spans="1:7">
      <c r="A205" t="s">
        <v>476</v>
      </c>
      <c r="B205">
        <v>14.41</v>
      </c>
      <c r="C205">
        <v>40</v>
      </c>
      <c r="D205">
        <v>80</v>
      </c>
      <c r="E205" t="s">
        <v>327</v>
      </c>
      <c r="F205" t="s">
        <v>172</v>
      </c>
      <c r="G205" t="b">
        <v>0</v>
      </c>
    </row>
    <row r="206" spans="1:7">
      <c r="A206" t="s">
        <v>477</v>
      </c>
      <c r="B206">
        <v>21.84</v>
      </c>
      <c r="C206">
        <v>60</v>
      </c>
      <c r="D206">
        <v>120</v>
      </c>
      <c r="E206" t="s">
        <v>329</v>
      </c>
      <c r="F206" t="s">
        <v>172</v>
      </c>
      <c r="G206" t="b">
        <v>0</v>
      </c>
    </row>
    <row r="207" spans="1:7">
      <c r="A207" t="s">
        <v>272</v>
      </c>
      <c r="B207">
        <v>133.75</v>
      </c>
      <c r="C207">
        <v>202.36899700000001</v>
      </c>
      <c r="D207">
        <v>404.74</v>
      </c>
      <c r="E207" t="s">
        <v>58</v>
      </c>
      <c r="G207" t="b">
        <v>0</v>
      </c>
    </row>
    <row r="208" spans="1:7">
      <c r="A208" t="s">
        <v>271</v>
      </c>
      <c r="B208">
        <v>62.58</v>
      </c>
      <c r="C208">
        <v>101.1844985</v>
      </c>
      <c r="D208">
        <v>202.37</v>
      </c>
      <c r="E208" t="s">
        <v>56</v>
      </c>
      <c r="G208" t="b">
        <v>0</v>
      </c>
    </row>
    <row r="209" spans="1:7">
      <c r="A209" t="s">
        <v>267</v>
      </c>
      <c r="B209">
        <v>64.930000000000007</v>
      </c>
      <c r="C209">
        <v>104.0261361</v>
      </c>
      <c r="D209">
        <v>208.05</v>
      </c>
      <c r="E209" t="s">
        <v>48</v>
      </c>
      <c r="G209" t="b">
        <v>0</v>
      </c>
    </row>
    <row r="210" spans="1:7">
      <c r="A210" t="s">
        <v>275</v>
      </c>
      <c r="B210">
        <v>144.55000000000001</v>
      </c>
      <c r="C210">
        <v>214.94836699999999</v>
      </c>
      <c r="D210">
        <v>429.9</v>
      </c>
      <c r="E210" t="s">
        <v>62</v>
      </c>
      <c r="G210" t="b">
        <v>0</v>
      </c>
    </row>
    <row r="211" spans="1:7">
      <c r="A211" t="s">
        <v>264</v>
      </c>
      <c r="B211">
        <v>99.04</v>
      </c>
      <c r="C211">
        <v>155.5110152</v>
      </c>
      <c r="D211">
        <v>311.02</v>
      </c>
      <c r="E211" t="s">
        <v>9</v>
      </c>
      <c r="G211" t="b">
        <v>0</v>
      </c>
    </row>
    <row r="212" spans="1:7">
      <c r="A212" t="s">
        <v>115</v>
      </c>
      <c r="B212">
        <v>86.82</v>
      </c>
      <c r="C212">
        <v>134.91266469999999</v>
      </c>
      <c r="D212">
        <v>269.83</v>
      </c>
      <c r="E212" t="s">
        <v>64</v>
      </c>
      <c r="G212" t="b">
        <v>0</v>
      </c>
    </row>
    <row r="213" spans="1:7">
      <c r="A213" t="s">
        <v>224</v>
      </c>
      <c r="B213">
        <v>64.290000000000006</v>
      </c>
      <c r="C213">
        <v>112.4272205</v>
      </c>
      <c r="D213">
        <v>224.85</v>
      </c>
      <c r="E213" t="s">
        <v>69</v>
      </c>
      <c r="G213" t="b">
        <v>0</v>
      </c>
    </row>
    <row r="214" spans="1:7">
      <c r="A214" t="s">
        <v>39</v>
      </c>
      <c r="B214">
        <v>126.75</v>
      </c>
      <c r="C214">
        <v>199.14959210000001</v>
      </c>
      <c r="D214">
        <v>398.3</v>
      </c>
      <c r="E214" t="s">
        <v>40</v>
      </c>
      <c r="G214" t="b">
        <v>0</v>
      </c>
    </row>
    <row r="215" spans="1:7">
      <c r="A215" t="s">
        <v>45</v>
      </c>
      <c r="B215">
        <v>96.01</v>
      </c>
      <c r="C215">
        <v>142.05494469999999</v>
      </c>
      <c r="D215">
        <v>284.11</v>
      </c>
      <c r="E215" t="s">
        <v>46</v>
      </c>
      <c r="G215" t="b">
        <v>0</v>
      </c>
    </row>
    <row r="216" spans="1:7">
      <c r="A216" t="s">
        <v>223</v>
      </c>
      <c r="B216">
        <v>110.42</v>
      </c>
      <c r="C216">
        <v>168.122749</v>
      </c>
      <c r="D216">
        <v>336.25</v>
      </c>
      <c r="E216" t="s">
        <v>66</v>
      </c>
      <c r="G216" t="b">
        <v>0</v>
      </c>
    </row>
    <row r="217" spans="1:7">
      <c r="A217" t="s">
        <v>493</v>
      </c>
      <c r="B217">
        <v>10.55</v>
      </c>
      <c r="C217">
        <v>30</v>
      </c>
      <c r="D217">
        <v>60</v>
      </c>
      <c r="E217" t="s">
        <v>325</v>
      </c>
      <c r="F217" t="s">
        <v>41</v>
      </c>
      <c r="G217" t="b">
        <v>0</v>
      </c>
    </row>
    <row r="218" spans="1:7">
      <c r="A218" t="s">
        <v>494</v>
      </c>
      <c r="B218">
        <v>14.41</v>
      </c>
      <c r="C218">
        <v>40</v>
      </c>
      <c r="D218">
        <v>80</v>
      </c>
      <c r="E218" t="s">
        <v>327</v>
      </c>
      <c r="F218" t="s">
        <v>41</v>
      </c>
      <c r="G218" t="b">
        <v>0</v>
      </c>
    </row>
    <row r="219" spans="1:7">
      <c r="A219" t="s">
        <v>495</v>
      </c>
      <c r="B219">
        <v>21.84</v>
      </c>
      <c r="C219">
        <v>60</v>
      </c>
      <c r="D219">
        <v>120</v>
      </c>
      <c r="E219" t="s">
        <v>329</v>
      </c>
      <c r="F219" t="s">
        <v>41</v>
      </c>
      <c r="G219" t="b">
        <v>0</v>
      </c>
    </row>
    <row r="220" spans="1:7">
      <c r="A220" t="s">
        <v>57</v>
      </c>
      <c r="B220">
        <v>133.75</v>
      </c>
      <c r="C220">
        <v>202.36899700000001</v>
      </c>
      <c r="D220">
        <v>404.74</v>
      </c>
      <c r="E220" t="s">
        <v>58</v>
      </c>
      <c r="G220" t="b">
        <v>0</v>
      </c>
    </row>
    <row r="221" spans="1:7">
      <c r="A221" t="s">
        <v>55</v>
      </c>
      <c r="B221">
        <v>62.58</v>
      </c>
      <c r="C221">
        <v>101.1844985</v>
      </c>
      <c r="D221">
        <v>202.37</v>
      </c>
      <c r="E221" t="s">
        <v>56</v>
      </c>
      <c r="G221" t="b">
        <v>0</v>
      </c>
    </row>
    <row r="222" spans="1:7">
      <c r="A222" t="s">
        <v>47</v>
      </c>
      <c r="B222">
        <v>64.930000000000007</v>
      </c>
      <c r="C222">
        <v>104.0261361</v>
      </c>
      <c r="D222">
        <v>208.05</v>
      </c>
      <c r="E222" t="s">
        <v>48</v>
      </c>
      <c r="G222" t="b">
        <v>0</v>
      </c>
    </row>
    <row r="223" spans="1:7">
      <c r="A223" t="s">
        <v>61</v>
      </c>
      <c r="B223">
        <v>144.55000000000001</v>
      </c>
      <c r="C223">
        <v>214.94836699999999</v>
      </c>
      <c r="D223">
        <v>429.9</v>
      </c>
      <c r="E223" t="s">
        <v>62</v>
      </c>
      <c r="G223" t="b">
        <v>0</v>
      </c>
    </row>
    <row r="224" spans="1:7">
      <c r="A224" t="s">
        <v>42</v>
      </c>
      <c r="B224">
        <v>99.04</v>
      </c>
      <c r="C224">
        <v>155.5110152</v>
      </c>
      <c r="D224">
        <v>311.02</v>
      </c>
      <c r="E224" t="s">
        <v>9</v>
      </c>
      <c r="G224" t="b">
        <v>0</v>
      </c>
    </row>
    <row r="225" spans="1:7">
      <c r="A225" t="s">
        <v>51</v>
      </c>
      <c r="B225">
        <v>93.81</v>
      </c>
      <c r="C225">
        <v>146.15538670000001</v>
      </c>
      <c r="D225">
        <v>292.31</v>
      </c>
      <c r="E225" t="s">
        <v>52</v>
      </c>
      <c r="G225" t="b">
        <v>0</v>
      </c>
    </row>
    <row r="226" spans="1:7">
      <c r="A226" t="s">
        <v>49</v>
      </c>
      <c r="B226">
        <v>70.650000000000006</v>
      </c>
      <c r="C226">
        <v>112.4272205</v>
      </c>
      <c r="D226">
        <v>224.85</v>
      </c>
      <c r="E226" t="s">
        <v>50</v>
      </c>
      <c r="G226" t="b">
        <v>0</v>
      </c>
    </row>
    <row r="227" spans="1:7">
      <c r="A227" t="s">
        <v>59</v>
      </c>
      <c r="B227">
        <v>85.7</v>
      </c>
      <c r="C227">
        <v>134.91266469999999</v>
      </c>
      <c r="D227">
        <v>269.83</v>
      </c>
      <c r="E227" t="s">
        <v>60</v>
      </c>
      <c r="G227" t="b">
        <v>0</v>
      </c>
    </row>
    <row r="228" spans="1:7">
      <c r="A228" t="s">
        <v>189</v>
      </c>
      <c r="B228">
        <v>107.91</v>
      </c>
      <c r="C228">
        <v>168.6408308</v>
      </c>
      <c r="D228">
        <v>337.28</v>
      </c>
      <c r="E228" t="s">
        <v>95</v>
      </c>
      <c r="G228" t="b">
        <v>0</v>
      </c>
    </row>
    <row r="229" spans="1:7">
      <c r="A229" t="s">
        <v>53</v>
      </c>
      <c r="B229">
        <v>113.86</v>
      </c>
      <c r="C229">
        <v>179.88355290000001</v>
      </c>
      <c r="D229">
        <v>359.77</v>
      </c>
      <c r="E229" t="s">
        <v>54</v>
      </c>
      <c r="G229" t="b">
        <v>0</v>
      </c>
    </row>
    <row r="230" spans="1:7">
      <c r="A230" t="s">
        <v>43</v>
      </c>
      <c r="B230">
        <v>137.29</v>
      </c>
      <c r="C230">
        <v>213.61171899999999</v>
      </c>
      <c r="D230">
        <v>427.22</v>
      </c>
      <c r="E230" t="s">
        <v>44</v>
      </c>
      <c r="G230" t="b">
        <v>0</v>
      </c>
    </row>
    <row r="231" spans="1:7">
      <c r="A231" t="s">
        <v>63</v>
      </c>
      <c r="B231">
        <v>86.82</v>
      </c>
      <c r="C231">
        <v>134.91266469999999</v>
      </c>
      <c r="D231">
        <v>269.83</v>
      </c>
      <c r="E231" t="s">
        <v>64</v>
      </c>
      <c r="G231" t="b">
        <v>0</v>
      </c>
    </row>
    <row r="232" spans="1:7">
      <c r="A232" t="s">
        <v>116</v>
      </c>
      <c r="B232">
        <v>179.63</v>
      </c>
      <c r="C232">
        <v>255.82980520000001</v>
      </c>
      <c r="D232">
        <v>511.66</v>
      </c>
      <c r="E232" t="s">
        <v>38</v>
      </c>
      <c r="G232" t="b">
        <v>0</v>
      </c>
    </row>
    <row r="233" spans="1:7">
      <c r="A233" t="s">
        <v>123</v>
      </c>
      <c r="B233">
        <v>147.21</v>
      </c>
      <c r="C233">
        <v>245.62314169999999</v>
      </c>
      <c r="D233">
        <v>491.25</v>
      </c>
      <c r="E233" t="s">
        <v>69</v>
      </c>
      <c r="G233" t="b">
        <v>0</v>
      </c>
    </row>
    <row r="234" spans="1:7">
      <c r="A234" t="s">
        <v>122</v>
      </c>
      <c r="B234">
        <v>158.99</v>
      </c>
      <c r="C234">
        <v>245.0227342</v>
      </c>
      <c r="D234">
        <v>490.05</v>
      </c>
      <c r="E234" t="s">
        <v>66</v>
      </c>
      <c r="G234" t="b">
        <v>0</v>
      </c>
    </row>
    <row r="235" spans="1:7">
      <c r="A235" t="s">
        <v>497</v>
      </c>
      <c r="B235">
        <v>10.55</v>
      </c>
      <c r="C235">
        <v>30</v>
      </c>
      <c r="D235">
        <v>60</v>
      </c>
      <c r="E235" t="s">
        <v>325</v>
      </c>
      <c r="F235" t="s">
        <v>451</v>
      </c>
      <c r="G235" t="b">
        <v>0</v>
      </c>
    </row>
    <row r="236" spans="1:7">
      <c r="A236" t="s">
        <v>498</v>
      </c>
      <c r="B236">
        <v>14.41</v>
      </c>
      <c r="C236">
        <v>40</v>
      </c>
      <c r="D236">
        <v>80</v>
      </c>
      <c r="E236" t="s">
        <v>327</v>
      </c>
      <c r="F236" t="s">
        <v>451</v>
      </c>
      <c r="G236" t="b">
        <v>0</v>
      </c>
    </row>
    <row r="237" spans="1:7">
      <c r="A237" t="s">
        <v>499</v>
      </c>
      <c r="B237">
        <v>21.84</v>
      </c>
      <c r="C237">
        <v>60</v>
      </c>
      <c r="D237">
        <v>120</v>
      </c>
      <c r="E237" t="s">
        <v>329</v>
      </c>
      <c r="F237" t="s">
        <v>451</v>
      </c>
      <c r="G237" t="b">
        <v>0</v>
      </c>
    </row>
    <row r="238" spans="1:7">
      <c r="A238" t="s">
        <v>126</v>
      </c>
      <c r="B238">
        <v>193.85</v>
      </c>
      <c r="C238">
        <v>278.10499099999998</v>
      </c>
      <c r="D238">
        <v>556.21</v>
      </c>
      <c r="E238" t="s">
        <v>127</v>
      </c>
      <c r="G238" t="b">
        <v>0</v>
      </c>
    </row>
    <row r="239" spans="1:7">
      <c r="A239" t="s">
        <v>117</v>
      </c>
      <c r="B239">
        <v>192.25</v>
      </c>
      <c r="C239">
        <v>278.10499099999998</v>
      </c>
      <c r="D239">
        <v>556.21</v>
      </c>
      <c r="E239" t="s">
        <v>118</v>
      </c>
      <c r="G239" t="b">
        <v>0</v>
      </c>
    </row>
    <row r="240" spans="1:7">
      <c r="A240" t="s">
        <v>125</v>
      </c>
      <c r="B240">
        <v>128.74</v>
      </c>
      <c r="C240">
        <v>193.2681303</v>
      </c>
      <c r="D240">
        <v>386.54</v>
      </c>
      <c r="E240" t="s">
        <v>9</v>
      </c>
      <c r="G240" t="b">
        <v>0</v>
      </c>
    </row>
    <row r="241" spans="1:7">
      <c r="A241" t="s">
        <v>119</v>
      </c>
      <c r="B241">
        <v>199.43</v>
      </c>
      <c r="C241">
        <v>288.03731210000001</v>
      </c>
      <c r="D241">
        <v>576.07000000000005</v>
      </c>
      <c r="E241" t="s">
        <v>120</v>
      </c>
      <c r="G241" t="b">
        <v>0</v>
      </c>
    </row>
    <row r="242" spans="1:7">
      <c r="A242" t="s">
        <v>193</v>
      </c>
      <c r="B242">
        <v>135.33000000000001</v>
      </c>
      <c r="C242">
        <v>204.34339170000001</v>
      </c>
      <c r="D242">
        <v>408.69</v>
      </c>
      <c r="E242" t="s">
        <v>150</v>
      </c>
      <c r="G242" t="b">
        <v>0</v>
      </c>
    </row>
    <row r="243" spans="1:7">
      <c r="A243" t="s">
        <v>121</v>
      </c>
      <c r="B243">
        <v>122.1</v>
      </c>
      <c r="C243">
        <v>190.49302080000001</v>
      </c>
      <c r="D243">
        <v>380.99</v>
      </c>
      <c r="E243" t="s">
        <v>21</v>
      </c>
      <c r="G243" t="b">
        <v>0</v>
      </c>
    </row>
    <row r="244" spans="1:7">
      <c r="A244" t="s">
        <v>197</v>
      </c>
      <c r="B244">
        <v>179.63</v>
      </c>
      <c r="C244">
        <v>255.82980520000001</v>
      </c>
      <c r="D244">
        <v>511.66</v>
      </c>
      <c r="E244" t="s">
        <v>38</v>
      </c>
      <c r="G244" t="b">
        <v>0</v>
      </c>
    </row>
    <row r="245" spans="1:7">
      <c r="A245" t="s">
        <v>140</v>
      </c>
      <c r="B245">
        <v>147.21</v>
      </c>
      <c r="C245">
        <v>245.62314169999999</v>
      </c>
      <c r="D245">
        <v>491.25</v>
      </c>
      <c r="E245" t="s">
        <v>69</v>
      </c>
      <c r="G245" t="b">
        <v>0</v>
      </c>
    </row>
    <row r="246" spans="1:7">
      <c r="A246" t="s">
        <v>139</v>
      </c>
      <c r="B246">
        <v>158.99</v>
      </c>
      <c r="C246">
        <v>245.0227342</v>
      </c>
      <c r="D246">
        <v>490.05</v>
      </c>
      <c r="E246" t="s">
        <v>66</v>
      </c>
      <c r="G246" t="b">
        <v>0</v>
      </c>
    </row>
    <row r="247" spans="1:7">
      <c r="A247" t="s">
        <v>500</v>
      </c>
      <c r="B247">
        <v>10.55</v>
      </c>
      <c r="C247">
        <v>30</v>
      </c>
      <c r="D247">
        <v>60</v>
      </c>
      <c r="E247" t="s">
        <v>325</v>
      </c>
      <c r="F247" t="s">
        <v>452</v>
      </c>
      <c r="G247" t="b">
        <v>0</v>
      </c>
    </row>
    <row r="248" spans="1:7">
      <c r="A248" t="s">
        <v>501</v>
      </c>
      <c r="B248">
        <v>14.41</v>
      </c>
      <c r="C248">
        <v>40</v>
      </c>
      <c r="D248">
        <v>80</v>
      </c>
      <c r="E248" t="s">
        <v>327</v>
      </c>
      <c r="F248" t="s">
        <v>452</v>
      </c>
      <c r="G248" t="b">
        <v>0</v>
      </c>
    </row>
    <row r="249" spans="1:7">
      <c r="A249" t="s">
        <v>502</v>
      </c>
      <c r="B249">
        <v>21.84</v>
      </c>
      <c r="C249">
        <v>60</v>
      </c>
      <c r="D249">
        <v>120</v>
      </c>
      <c r="E249" t="s">
        <v>329</v>
      </c>
      <c r="F249" t="s">
        <v>452</v>
      </c>
      <c r="G249" t="b">
        <v>0</v>
      </c>
    </row>
    <row r="250" spans="1:7">
      <c r="A250" t="s">
        <v>142</v>
      </c>
      <c r="B250">
        <v>193.85</v>
      </c>
      <c r="C250">
        <v>278.10499099999998</v>
      </c>
      <c r="D250">
        <v>556.21</v>
      </c>
      <c r="E250" t="s">
        <v>127</v>
      </c>
      <c r="G250" t="b">
        <v>0</v>
      </c>
    </row>
    <row r="251" spans="1:7">
      <c r="A251" t="s">
        <v>136</v>
      </c>
      <c r="B251">
        <v>192.25</v>
      </c>
      <c r="C251">
        <v>278.10499099999998</v>
      </c>
      <c r="D251">
        <v>556.21</v>
      </c>
      <c r="E251" t="s">
        <v>118</v>
      </c>
      <c r="G251" t="b">
        <v>0</v>
      </c>
    </row>
    <row r="252" spans="1:7">
      <c r="A252" t="s">
        <v>141</v>
      </c>
      <c r="B252">
        <v>128.74</v>
      </c>
      <c r="C252">
        <v>193.2681303</v>
      </c>
      <c r="D252">
        <v>386.54</v>
      </c>
      <c r="E252" t="s">
        <v>9</v>
      </c>
      <c r="G252" t="b">
        <v>0</v>
      </c>
    </row>
    <row r="253" spans="1:7">
      <c r="A253" t="s">
        <v>137</v>
      </c>
      <c r="B253">
        <v>199.43</v>
      </c>
      <c r="C253">
        <v>288.03731210000001</v>
      </c>
      <c r="D253">
        <v>576.07000000000005</v>
      </c>
      <c r="E253" t="s">
        <v>120</v>
      </c>
      <c r="G253" t="b">
        <v>0</v>
      </c>
    </row>
    <row r="254" spans="1:7">
      <c r="A254" t="s">
        <v>195</v>
      </c>
      <c r="B254">
        <v>135.33000000000001</v>
      </c>
      <c r="C254">
        <v>204.34339170000001</v>
      </c>
      <c r="D254">
        <v>408.69</v>
      </c>
      <c r="E254" t="s">
        <v>150</v>
      </c>
      <c r="G254" t="b">
        <v>0</v>
      </c>
    </row>
    <row r="255" spans="1:7">
      <c r="A255" t="s">
        <v>138</v>
      </c>
      <c r="B255">
        <v>122.1</v>
      </c>
      <c r="C255">
        <v>190.49302080000001</v>
      </c>
      <c r="D255">
        <v>380.99</v>
      </c>
      <c r="E255" t="s">
        <v>21</v>
      </c>
      <c r="G255" t="b">
        <v>0</v>
      </c>
    </row>
    <row r="256" spans="1:7">
      <c r="A256" t="s">
        <v>143</v>
      </c>
      <c r="B256">
        <v>179.63</v>
      </c>
      <c r="C256">
        <v>255.82980520000001</v>
      </c>
      <c r="D256">
        <v>511.66</v>
      </c>
      <c r="E256" t="s">
        <v>38</v>
      </c>
      <c r="G256" t="b">
        <v>0</v>
      </c>
    </row>
    <row r="257" spans="1:7">
      <c r="A257" t="s">
        <v>148</v>
      </c>
      <c r="B257">
        <v>147.21</v>
      </c>
      <c r="C257">
        <v>245.62314169999999</v>
      </c>
      <c r="D257">
        <v>491.25</v>
      </c>
      <c r="E257" t="s">
        <v>69</v>
      </c>
      <c r="G257" t="b">
        <v>0</v>
      </c>
    </row>
    <row r="258" spans="1:7">
      <c r="A258" t="s">
        <v>147</v>
      </c>
      <c r="B258">
        <v>158.99</v>
      </c>
      <c r="C258">
        <v>245.0227342</v>
      </c>
      <c r="D258">
        <v>490.05</v>
      </c>
      <c r="E258" t="s">
        <v>66</v>
      </c>
      <c r="G258" t="b">
        <v>0</v>
      </c>
    </row>
    <row r="259" spans="1:7">
      <c r="A259" t="s">
        <v>503</v>
      </c>
      <c r="B259">
        <v>10.55</v>
      </c>
      <c r="C259">
        <v>30</v>
      </c>
      <c r="D259">
        <v>60</v>
      </c>
      <c r="E259" t="s">
        <v>325</v>
      </c>
      <c r="F259" t="s">
        <v>453</v>
      </c>
      <c r="G259" t="b">
        <v>0</v>
      </c>
    </row>
    <row r="260" spans="1:7">
      <c r="A260" t="s">
        <v>504</v>
      </c>
      <c r="B260">
        <v>14.41</v>
      </c>
      <c r="C260">
        <v>40</v>
      </c>
      <c r="D260">
        <v>80</v>
      </c>
      <c r="E260" t="s">
        <v>327</v>
      </c>
      <c r="F260" t="s">
        <v>453</v>
      </c>
      <c r="G260" t="b">
        <v>0</v>
      </c>
    </row>
    <row r="261" spans="1:7">
      <c r="A261" t="s">
        <v>505</v>
      </c>
      <c r="B261">
        <v>21.84</v>
      </c>
      <c r="C261">
        <v>60</v>
      </c>
      <c r="D261">
        <v>120</v>
      </c>
      <c r="E261" t="s">
        <v>329</v>
      </c>
      <c r="F261" t="s">
        <v>453</v>
      </c>
      <c r="G261" t="b">
        <v>0</v>
      </c>
    </row>
    <row r="262" spans="1:7">
      <c r="A262" t="s">
        <v>152</v>
      </c>
      <c r="B262">
        <v>193.85</v>
      </c>
      <c r="C262">
        <v>278.10499099999998</v>
      </c>
      <c r="D262">
        <v>556.21</v>
      </c>
      <c r="E262" t="s">
        <v>127</v>
      </c>
      <c r="G262" t="b">
        <v>0</v>
      </c>
    </row>
    <row r="263" spans="1:7">
      <c r="A263" t="s">
        <v>144</v>
      </c>
      <c r="B263">
        <v>192.25</v>
      </c>
      <c r="C263">
        <v>278.10499099999998</v>
      </c>
      <c r="D263">
        <v>556.21</v>
      </c>
      <c r="E263" t="s">
        <v>118</v>
      </c>
      <c r="G263" t="b">
        <v>0</v>
      </c>
    </row>
    <row r="264" spans="1:7">
      <c r="A264" t="s">
        <v>151</v>
      </c>
      <c r="B264">
        <v>128.74</v>
      </c>
      <c r="C264">
        <v>193.2681303</v>
      </c>
      <c r="D264">
        <v>386.54</v>
      </c>
      <c r="E264" t="s">
        <v>9</v>
      </c>
      <c r="G264" t="b">
        <v>0</v>
      </c>
    </row>
    <row r="265" spans="1:7">
      <c r="A265" t="s">
        <v>145</v>
      </c>
      <c r="B265">
        <v>199.43</v>
      </c>
      <c r="C265">
        <v>288.03731210000001</v>
      </c>
      <c r="D265">
        <v>576.07000000000005</v>
      </c>
      <c r="E265" t="s">
        <v>120</v>
      </c>
      <c r="G265" t="b">
        <v>0</v>
      </c>
    </row>
    <row r="266" spans="1:7">
      <c r="A266" t="s">
        <v>149</v>
      </c>
      <c r="B266">
        <v>135.33000000000001</v>
      </c>
      <c r="C266">
        <v>204.34339170000001</v>
      </c>
      <c r="D266">
        <v>408.69</v>
      </c>
      <c r="E266" t="s">
        <v>150</v>
      </c>
      <c r="G266" t="b">
        <v>0</v>
      </c>
    </row>
    <row r="267" spans="1:7">
      <c r="A267" t="s">
        <v>146</v>
      </c>
      <c r="B267">
        <v>122.1</v>
      </c>
      <c r="C267">
        <v>190.49302080000001</v>
      </c>
      <c r="D267">
        <v>380.99</v>
      </c>
      <c r="E267" t="s">
        <v>21</v>
      </c>
      <c r="G267" t="b">
        <v>0</v>
      </c>
    </row>
    <row r="268" spans="1:7">
      <c r="A268" t="s">
        <v>153</v>
      </c>
      <c r="B268">
        <v>179.63</v>
      </c>
      <c r="C268">
        <v>255.82980520000001</v>
      </c>
      <c r="D268">
        <v>511.66</v>
      </c>
      <c r="E268" t="s">
        <v>38</v>
      </c>
      <c r="G268" t="b">
        <v>0</v>
      </c>
    </row>
    <row r="269" spans="1:7">
      <c r="A269" t="s">
        <v>158</v>
      </c>
      <c r="B269">
        <v>147.21</v>
      </c>
      <c r="C269">
        <v>245.62314169999999</v>
      </c>
      <c r="D269">
        <v>491.25</v>
      </c>
      <c r="E269" t="s">
        <v>69</v>
      </c>
      <c r="G269" t="b">
        <v>0</v>
      </c>
    </row>
    <row r="270" spans="1:7">
      <c r="A270" t="s">
        <v>157</v>
      </c>
      <c r="B270">
        <v>158.99</v>
      </c>
      <c r="C270">
        <v>245.0227342</v>
      </c>
      <c r="D270">
        <v>490.05</v>
      </c>
      <c r="E270" t="s">
        <v>66</v>
      </c>
      <c r="G270" t="b">
        <v>0</v>
      </c>
    </row>
    <row r="271" spans="1:7">
      <c r="A271" t="s">
        <v>506</v>
      </c>
      <c r="B271">
        <v>10.55</v>
      </c>
      <c r="C271">
        <v>30</v>
      </c>
      <c r="D271">
        <v>60</v>
      </c>
      <c r="E271" t="s">
        <v>325</v>
      </c>
      <c r="F271" t="s">
        <v>454</v>
      </c>
      <c r="G271" t="b">
        <v>0</v>
      </c>
    </row>
    <row r="272" spans="1:7">
      <c r="A272" t="s">
        <v>507</v>
      </c>
      <c r="B272">
        <v>14.41</v>
      </c>
      <c r="C272">
        <v>40</v>
      </c>
      <c r="D272">
        <v>80</v>
      </c>
      <c r="E272" t="s">
        <v>327</v>
      </c>
      <c r="F272" t="s">
        <v>454</v>
      </c>
      <c r="G272" t="b">
        <v>0</v>
      </c>
    </row>
    <row r="273" spans="1:7">
      <c r="A273" t="s">
        <v>508</v>
      </c>
      <c r="B273">
        <v>21.84</v>
      </c>
      <c r="C273">
        <v>60</v>
      </c>
      <c r="D273">
        <v>120</v>
      </c>
      <c r="E273" t="s">
        <v>329</v>
      </c>
      <c r="F273" t="s">
        <v>454</v>
      </c>
      <c r="G273" t="b">
        <v>0</v>
      </c>
    </row>
    <row r="274" spans="1:7">
      <c r="A274" t="s">
        <v>160</v>
      </c>
      <c r="B274">
        <v>193.85</v>
      </c>
      <c r="C274">
        <v>278.10499099999998</v>
      </c>
      <c r="D274">
        <v>556.21</v>
      </c>
      <c r="E274" t="s">
        <v>127</v>
      </c>
      <c r="G274" t="b">
        <v>0</v>
      </c>
    </row>
    <row r="275" spans="1:7">
      <c r="A275" t="s">
        <v>154</v>
      </c>
      <c r="B275">
        <v>192.25</v>
      </c>
      <c r="C275">
        <v>278.10499099999998</v>
      </c>
      <c r="D275">
        <v>556.21</v>
      </c>
      <c r="E275" t="s">
        <v>118</v>
      </c>
      <c r="G275" t="b">
        <v>0</v>
      </c>
    </row>
    <row r="276" spans="1:7">
      <c r="A276" t="s">
        <v>76</v>
      </c>
      <c r="B276">
        <v>113.86</v>
      </c>
      <c r="C276">
        <v>179.88355290000001</v>
      </c>
      <c r="D276">
        <v>359.77</v>
      </c>
      <c r="E276" t="s">
        <v>54</v>
      </c>
      <c r="G276" t="b">
        <v>0</v>
      </c>
    </row>
    <row r="277" spans="1:7">
      <c r="A277" t="s">
        <v>190</v>
      </c>
      <c r="B277">
        <v>137.29</v>
      </c>
      <c r="C277">
        <v>213.61171899999999</v>
      </c>
      <c r="D277">
        <v>427.22</v>
      </c>
      <c r="E277" t="s">
        <v>44</v>
      </c>
      <c r="G277" t="b">
        <v>0</v>
      </c>
    </row>
    <row r="278" spans="1:7">
      <c r="A278" t="s">
        <v>80</v>
      </c>
      <c r="B278">
        <v>86.82</v>
      </c>
      <c r="C278">
        <v>134.91266469999999</v>
      </c>
      <c r="D278">
        <v>269.83</v>
      </c>
      <c r="E278" t="s">
        <v>64</v>
      </c>
      <c r="G278" t="b">
        <v>0</v>
      </c>
    </row>
    <row r="279" spans="1:7">
      <c r="A279" t="s">
        <v>83</v>
      </c>
      <c r="B279">
        <v>64.290000000000006</v>
      </c>
      <c r="C279">
        <v>112.4272205</v>
      </c>
      <c r="D279">
        <v>224.85</v>
      </c>
      <c r="E279" t="s">
        <v>69</v>
      </c>
      <c r="G279" t="b">
        <v>0</v>
      </c>
    </row>
    <row r="280" spans="1:7">
      <c r="A280" t="s">
        <v>84</v>
      </c>
      <c r="B280">
        <v>126.75</v>
      </c>
      <c r="C280">
        <v>199.14959210000001</v>
      </c>
      <c r="D280">
        <v>398.3</v>
      </c>
      <c r="E280" t="s">
        <v>40</v>
      </c>
      <c r="G280" t="b">
        <v>0</v>
      </c>
    </row>
    <row r="281" spans="1:7">
      <c r="A281" t="s">
        <v>87</v>
      </c>
      <c r="B281">
        <v>96.01</v>
      </c>
      <c r="C281">
        <v>142.05494469999999</v>
      </c>
      <c r="D281">
        <v>284.11</v>
      </c>
      <c r="E281" t="s">
        <v>46</v>
      </c>
      <c r="G281" t="b">
        <v>0</v>
      </c>
    </row>
    <row r="282" spans="1:7">
      <c r="A282" t="s">
        <v>159</v>
      </c>
      <c r="B282">
        <v>128.74</v>
      </c>
      <c r="C282">
        <v>193.2681303</v>
      </c>
      <c r="D282">
        <v>386.54</v>
      </c>
      <c r="E282" t="s">
        <v>9</v>
      </c>
      <c r="G282" t="b">
        <v>0</v>
      </c>
    </row>
    <row r="283" spans="1:7">
      <c r="A283" t="s">
        <v>155</v>
      </c>
      <c r="B283">
        <v>199.43</v>
      </c>
      <c r="C283">
        <v>288.03731210000001</v>
      </c>
      <c r="D283">
        <v>576.07000000000005</v>
      </c>
      <c r="E283" t="s">
        <v>120</v>
      </c>
      <c r="G283" t="b">
        <v>0</v>
      </c>
    </row>
    <row r="284" spans="1:7">
      <c r="A284" t="s">
        <v>196</v>
      </c>
      <c r="B284">
        <v>135.33000000000001</v>
      </c>
      <c r="C284">
        <v>204.34339170000001</v>
      </c>
      <c r="D284">
        <v>408.69</v>
      </c>
      <c r="E284" t="s">
        <v>150</v>
      </c>
      <c r="G284" t="b">
        <v>0</v>
      </c>
    </row>
    <row r="285" spans="1:7">
      <c r="A285" t="s">
        <v>156</v>
      </c>
      <c r="B285">
        <v>122.1</v>
      </c>
      <c r="C285">
        <v>190.49302080000001</v>
      </c>
      <c r="D285">
        <v>380.99</v>
      </c>
      <c r="E285" t="s">
        <v>21</v>
      </c>
      <c r="G285" t="b">
        <v>0</v>
      </c>
    </row>
    <row r="286" spans="1:7">
      <c r="A286" t="s">
        <v>161</v>
      </c>
      <c r="B286">
        <v>179.63</v>
      </c>
      <c r="C286">
        <v>255.82980520000001</v>
      </c>
      <c r="D286">
        <v>511.66</v>
      </c>
      <c r="E286" t="s">
        <v>38</v>
      </c>
      <c r="G286" t="b">
        <v>0</v>
      </c>
    </row>
    <row r="287" spans="1:7">
      <c r="A287" t="s">
        <v>166</v>
      </c>
      <c r="B287">
        <v>147.21</v>
      </c>
      <c r="C287">
        <v>245.62314169999999</v>
      </c>
      <c r="D287">
        <v>491.25</v>
      </c>
      <c r="E287" t="s">
        <v>69</v>
      </c>
      <c r="G287" t="b">
        <v>0</v>
      </c>
    </row>
    <row r="288" spans="1:7">
      <c r="A288" t="s">
        <v>167</v>
      </c>
      <c r="B288">
        <v>135.33000000000001</v>
      </c>
      <c r="C288">
        <v>204.34339170000001</v>
      </c>
      <c r="D288">
        <v>408.69</v>
      </c>
      <c r="E288" t="s">
        <v>150</v>
      </c>
      <c r="G288" t="b">
        <v>0</v>
      </c>
    </row>
    <row r="289" spans="1:7">
      <c r="A289" t="s">
        <v>165</v>
      </c>
      <c r="B289">
        <v>158.99</v>
      </c>
      <c r="C289">
        <v>245.0227342</v>
      </c>
      <c r="D289">
        <v>490.05</v>
      </c>
      <c r="E289" t="s">
        <v>66</v>
      </c>
      <c r="G289" t="b">
        <v>0</v>
      </c>
    </row>
    <row r="290" spans="1:7">
      <c r="A290" t="s">
        <v>509</v>
      </c>
      <c r="B290">
        <v>10.55</v>
      </c>
      <c r="C290">
        <v>30</v>
      </c>
      <c r="D290">
        <v>60</v>
      </c>
      <c r="E290" t="s">
        <v>325</v>
      </c>
      <c r="F290" t="s">
        <v>455</v>
      </c>
      <c r="G290" t="b">
        <v>0</v>
      </c>
    </row>
    <row r="291" spans="1:7">
      <c r="A291" t="s">
        <v>510</v>
      </c>
      <c r="B291">
        <v>14.41</v>
      </c>
      <c r="C291">
        <v>40</v>
      </c>
      <c r="D291">
        <v>80</v>
      </c>
      <c r="E291" t="s">
        <v>327</v>
      </c>
      <c r="F291" t="s">
        <v>455</v>
      </c>
      <c r="G291" t="b">
        <v>0</v>
      </c>
    </row>
    <row r="292" spans="1:7">
      <c r="A292" t="s">
        <v>511</v>
      </c>
      <c r="B292">
        <v>21.84</v>
      </c>
      <c r="C292">
        <v>60</v>
      </c>
      <c r="D292">
        <v>120</v>
      </c>
      <c r="E292" t="s">
        <v>329</v>
      </c>
      <c r="F292" t="s">
        <v>455</v>
      </c>
      <c r="G292" t="b">
        <v>0</v>
      </c>
    </row>
    <row r="293" spans="1:7">
      <c r="A293" t="s">
        <v>169</v>
      </c>
      <c r="B293">
        <v>193.85</v>
      </c>
      <c r="C293">
        <v>278.10499099999998</v>
      </c>
      <c r="D293">
        <v>556.21</v>
      </c>
      <c r="E293" t="s">
        <v>127</v>
      </c>
      <c r="G293" t="b">
        <v>0</v>
      </c>
    </row>
    <row r="294" spans="1:7">
      <c r="A294" t="s">
        <v>162</v>
      </c>
      <c r="B294">
        <v>192.25</v>
      </c>
      <c r="C294">
        <v>278.10499099999998</v>
      </c>
      <c r="D294">
        <v>556.21</v>
      </c>
      <c r="E294" t="s">
        <v>118</v>
      </c>
      <c r="G294" t="b">
        <v>0</v>
      </c>
    </row>
    <row r="295" spans="1:7">
      <c r="A295" t="s">
        <v>168</v>
      </c>
      <c r="B295">
        <v>128.74</v>
      </c>
      <c r="C295">
        <v>193.2681303</v>
      </c>
      <c r="D295">
        <v>386.54</v>
      </c>
      <c r="E295" t="s">
        <v>9</v>
      </c>
      <c r="G295" t="b">
        <v>0</v>
      </c>
    </row>
    <row r="296" spans="1:7">
      <c r="A296" t="s">
        <v>163</v>
      </c>
      <c r="B296">
        <v>199.43</v>
      </c>
      <c r="C296">
        <v>288.03731210000001</v>
      </c>
      <c r="D296">
        <v>576.07000000000005</v>
      </c>
      <c r="E296" t="s">
        <v>120</v>
      </c>
      <c r="G296" t="b">
        <v>0</v>
      </c>
    </row>
    <row r="297" spans="1:7">
      <c r="A297" t="s">
        <v>164</v>
      </c>
      <c r="B297">
        <v>122.1</v>
      </c>
      <c r="C297">
        <v>190.49302080000001</v>
      </c>
      <c r="D297">
        <v>380.99</v>
      </c>
      <c r="E297" t="s">
        <v>21</v>
      </c>
      <c r="G297" t="b">
        <v>0</v>
      </c>
    </row>
    <row r="298" spans="1:7">
      <c r="A298" t="s">
        <v>128</v>
      </c>
      <c r="B298">
        <v>179.63</v>
      </c>
      <c r="C298">
        <v>255.82980520000001</v>
      </c>
      <c r="D298">
        <v>511.66</v>
      </c>
      <c r="E298" t="s">
        <v>38</v>
      </c>
      <c r="G298" t="b">
        <v>0</v>
      </c>
    </row>
    <row r="299" spans="1:7">
      <c r="A299" t="s">
        <v>133</v>
      </c>
      <c r="B299">
        <v>147.21</v>
      </c>
      <c r="C299">
        <v>245.62314169999999</v>
      </c>
      <c r="D299">
        <v>491.25</v>
      </c>
      <c r="E299" t="s">
        <v>69</v>
      </c>
      <c r="G299" t="b">
        <v>0</v>
      </c>
    </row>
    <row r="300" spans="1:7">
      <c r="A300" t="s">
        <v>132</v>
      </c>
      <c r="B300">
        <v>158.99</v>
      </c>
      <c r="C300">
        <v>245.0227342</v>
      </c>
      <c r="D300">
        <v>490.05</v>
      </c>
      <c r="E300" t="s">
        <v>66</v>
      </c>
      <c r="G300" t="b">
        <v>0</v>
      </c>
    </row>
    <row r="301" spans="1:7">
      <c r="A301" t="s">
        <v>512</v>
      </c>
      <c r="B301">
        <v>10.55</v>
      </c>
      <c r="C301">
        <v>30</v>
      </c>
      <c r="D301">
        <v>60</v>
      </c>
      <c r="E301" t="s">
        <v>325</v>
      </c>
      <c r="F301" t="s">
        <v>456</v>
      </c>
      <c r="G301" t="b">
        <v>0</v>
      </c>
    </row>
    <row r="302" spans="1:7">
      <c r="A302" t="s">
        <v>513</v>
      </c>
      <c r="B302">
        <v>14.41</v>
      </c>
      <c r="C302">
        <v>40</v>
      </c>
      <c r="D302">
        <v>80</v>
      </c>
      <c r="E302" t="s">
        <v>327</v>
      </c>
      <c r="F302" t="s">
        <v>456</v>
      </c>
      <c r="G302" t="b">
        <v>0</v>
      </c>
    </row>
    <row r="303" spans="1:7">
      <c r="A303" t="s">
        <v>514</v>
      </c>
      <c r="B303">
        <v>21.84</v>
      </c>
      <c r="C303">
        <v>60</v>
      </c>
      <c r="D303">
        <v>120</v>
      </c>
      <c r="E303" t="s">
        <v>329</v>
      </c>
      <c r="F303" t="s">
        <v>456</v>
      </c>
      <c r="G303" t="b">
        <v>0</v>
      </c>
    </row>
    <row r="304" spans="1:7">
      <c r="A304" t="s">
        <v>135</v>
      </c>
      <c r="B304">
        <v>193.85</v>
      </c>
      <c r="C304">
        <v>278.10499099999998</v>
      </c>
      <c r="D304">
        <v>556.21</v>
      </c>
      <c r="E304" t="s">
        <v>127</v>
      </c>
      <c r="G304" t="b">
        <v>0</v>
      </c>
    </row>
    <row r="305" spans="1:7">
      <c r="A305" t="s">
        <v>129</v>
      </c>
      <c r="B305">
        <v>192.25</v>
      </c>
      <c r="C305">
        <v>278.10499099999998</v>
      </c>
      <c r="D305">
        <v>556.21</v>
      </c>
      <c r="E305" t="s">
        <v>118</v>
      </c>
      <c r="G305" t="b">
        <v>0</v>
      </c>
    </row>
    <row r="306" spans="1:7">
      <c r="A306" t="s">
        <v>134</v>
      </c>
      <c r="B306">
        <v>128.74</v>
      </c>
      <c r="C306">
        <v>193.2681303</v>
      </c>
      <c r="D306">
        <v>386.54</v>
      </c>
      <c r="E306" t="s">
        <v>9</v>
      </c>
      <c r="G306" t="b">
        <v>0</v>
      </c>
    </row>
    <row r="307" spans="1:7">
      <c r="A307" t="s">
        <v>130</v>
      </c>
      <c r="B307">
        <v>199.43</v>
      </c>
      <c r="C307">
        <v>288.03731210000001</v>
      </c>
      <c r="D307">
        <v>576.07000000000005</v>
      </c>
      <c r="E307" t="s">
        <v>120</v>
      </c>
      <c r="G307" t="b">
        <v>0</v>
      </c>
    </row>
    <row r="308" spans="1:7">
      <c r="A308" t="s">
        <v>273</v>
      </c>
      <c r="B308">
        <v>107.91</v>
      </c>
      <c r="C308">
        <v>168.6408308</v>
      </c>
      <c r="D308">
        <v>337.28</v>
      </c>
      <c r="E308" t="s">
        <v>95</v>
      </c>
      <c r="G308" t="b">
        <v>0</v>
      </c>
    </row>
    <row r="309" spans="1:7">
      <c r="A309" t="s">
        <v>270</v>
      </c>
      <c r="B309">
        <v>113.86</v>
      </c>
      <c r="C309">
        <v>179.88355290000001</v>
      </c>
      <c r="D309">
        <v>359.77</v>
      </c>
      <c r="E309" t="s">
        <v>54</v>
      </c>
      <c r="G309" t="b">
        <v>0</v>
      </c>
    </row>
    <row r="310" spans="1:7">
      <c r="A310" t="s">
        <v>265</v>
      </c>
      <c r="B310">
        <v>137.29</v>
      </c>
      <c r="C310">
        <v>213.61171899999999</v>
      </c>
      <c r="D310">
        <v>427.22</v>
      </c>
      <c r="E310" t="s">
        <v>44</v>
      </c>
      <c r="G310" t="b">
        <v>0</v>
      </c>
    </row>
    <row r="311" spans="1:7">
      <c r="A311" t="s">
        <v>276</v>
      </c>
      <c r="B311">
        <v>86.82</v>
      </c>
      <c r="C311">
        <v>134.91266469999999</v>
      </c>
      <c r="D311">
        <v>269.83</v>
      </c>
      <c r="E311" t="s">
        <v>64</v>
      </c>
      <c r="G311" t="b">
        <v>0</v>
      </c>
    </row>
    <row r="312" spans="1:7">
      <c r="A312" t="s">
        <v>278</v>
      </c>
      <c r="B312">
        <v>64.290000000000006</v>
      </c>
      <c r="C312">
        <v>112.4272205</v>
      </c>
      <c r="D312">
        <v>224.85</v>
      </c>
      <c r="E312" t="s">
        <v>69</v>
      </c>
      <c r="G312" t="b">
        <v>0</v>
      </c>
    </row>
    <row r="313" spans="1:7">
      <c r="A313" t="s">
        <v>279</v>
      </c>
      <c r="B313">
        <v>126.75</v>
      </c>
      <c r="C313">
        <v>199.14959210000001</v>
      </c>
      <c r="D313">
        <v>398.3</v>
      </c>
      <c r="E313" t="s">
        <v>40</v>
      </c>
      <c r="G313" t="b">
        <v>0</v>
      </c>
    </row>
    <row r="314" spans="1:7">
      <c r="A314" t="s">
        <v>282</v>
      </c>
      <c r="B314">
        <v>96.01</v>
      </c>
      <c r="C314">
        <v>142.05494469999999</v>
      </c>
      <c r="D314">
        <v>284.11</v>
      </c>
      <c r="E314" t="s">
        <v>46</v>
      </c>
      <c r="G314" t="b">
        <v>0</v>
      </c>
    </row>
    <row r="315" spans="1:7">
      <c r="A315" t="s">
        <v>277</v>
      </c>
      <c r="B315">
        <v>110.42</v>
      </c>
      <c r="C315">
        <v>168.122749</v>
      </c>
      <c r="D315">
        <v>336.25</v>
      </c>
      <c r="E315" t="s">
        <v>66</v>
      </c>
      <c r="G315" t="b">
        <v>0</v>
      </c>
    </row>
    <row r="316" spans="1:7">
      <c r="A316" t="s">
        <v>478</v>
      </c>
      <c r="B316">
        <v>10.55</v>
      </c>
      <c r="C316">
        <v>30</v>
      </c>
      <c r="D316">
        <v>60</v>
      </c>
      <c r="E316" t="s">
        <v>325</v>
      </c>
      <c r="F316" t="s">
        <v>170</v>
      </c>
      <c r="G316" t="b">
        <v>0</v>
      </c>
    </row>
    <row r="317" spans="1:7">
      <c r="A317" t="s">
        <v>479</v>
      </c>
      <c r="B317">
        <v>14.41</v>
      </c>
      <c r="C317">
        <v>40</v>
      </c>
      <c r="D317">
        <v>80</v>
      </c>
      <c r="E317" t="s">
        <v>327</v>
      </c>
      <c r="F317" t="s">
        <v>170</v>
      </c>
      <c r="G317" t="b">
        <v>0</v>
      </c>
    </row>
    <row r="318" spans="1:7">
      <c r="A318" t="s">
        <v>480</v>
      </c>
      <c r="B318">
        <v>21.84</v>
      </c>
      <c r="C318">
        <v>60</v>
      </c>
      <c r="D318">
        <v>120</v>
      </c>
      <c r="E318" t="s">
        <v>329</v>
      </c>
      <c r="F318" t="s">
        <v>170</v>
      </c>
      <c r="G318" t="b">
        <v>0</v>
      </c>
    </row>
    <row r="319" spans="1:7">
      <c r="A319" t="s">
        <v>288</v>
      </c>
      <c r="B319">
        <v>133.75</v>
      </c>
      <c r="C319">
        <v>202.36899700000001</v>
      </c>
      <c r="D319">
        <v>404.74</v>
      </c>
      <c r="E319" t="s">
        <v>58</v>
      </c>
      <c r="G319" t="b">
        <v>0</v>
      </c>
    </row>
    <row r="320" spans="1:7">
      <c r="A320" t="s">
        <v>287</v>
      </c>
      <c r="B320">
        <v>62.58</v>
      </c>
      <c r="C320">
        <v>101.1844985</v>
      </c>
      <c r="D320">
        <v>202.37</v>
      </c>
      <c r="E320" t="s">
        <v>56</v>
      </c>
      <c r="G320" t="b">
        <v>0</v>
      </c>
    </row>
    <row r="321" spans="1:7">
      <c r="A321" t="s">
        <v>283</v>
      </c>
      <c r="B321">
        <v>64.930000000000007</v>
      </c>
      <c r="C321">
        <v>104.0261361</v>
      </c>
      <c r="D321">
        <v>208.05</v>
      </c>
      <c r="E321" t="s">
        <v>48</v>
      </c>
      <c r="G321" t="b">
        <v>0</v>
      </c>
    </row>
    <row r="322" spans="1:7">
      <c r="A322" t="s">
        <v>188</v>
      </c>
      <c r="B322">
        <v>144.55000000000001</v>
      </c>
      <c r="C322">
        <v>214.94836699999999</v>
      </c>
      <c r="D322">
        <v>429.9</v>
      </c>
      <c r="E322" t="s">
        <v>62</v>
      </c>
      <c r="G322" t="b">
        <v>0</v>
      </c>
    </row>
    <row r="323" spans="1:7">
      <c r="A323" t="s">
        <v>280</v>
      </c>
      <c r="B323">
        <v>99.04</v>
      </c>
      <c r="C323">
        <v>155.5110152</v>
      </c>
      <c r="D323">
        <v>311.02</v>
      </c>
      <c r="E323" t="s">
        <v>9</v>
      </c>
      <c r="G323" t="b">
        <v>0</v>
      </c>
    </row>
    <row r="324" spans="1:7">
      <c r="A324" t="s">
        <v>285</v>
      </c>
      <c r="B324">
        <v>93.81</v>
      </c>
      <c r="C324">
        <v>146.15538670000001</v>
      </c>
      <c r="D324">
        <v>292.31</v>
      </c>
      <c r="E324" t="s">
        <v>52</v>
      </c>
      <c r="G324" t="b">
        <v>0</v>
      </c>
    </row>
    <row r="325" spans="1:7">
      <c r="A325" t="s">
        <v>284</v>
      </c>
      <c r="B325">
        <v>70.650000000000006</v>
      </c>
      <c r="C325">
        <v>112.4272205</v>
      </c>
      <c r="D325">
        <v>224.85</v>
      </c>
      <c r="E325" t="s">
        <v>50</v>
      </c>
      <c r="G325" t="b">
        <v>0</v>
      </c>
    </row>
    <row r="326" spans="1:7">
      <c r="A326" t="s">
        <v>289</v>
      </c>
      <c r="B326">
        <v>85.7</v>
      </c>
      <c r="C326">
        <v>134.91266469999999</v>
      </c>
      <c r="D326">
        <v>269.83</v>
      </c>
      <c r="E326" t="s">
        <v>60</v>
      </c>
      <c r="G326" t="b">
        <v>0</v>
      </c>
    </row>
    <row r="327" spans="1:7">
      <c r="A327" t="s">
        <v>187</v>
      </c>
      <c r="B327">
        <v>107.91</v>
      </c>
      <c r="C327">
        <v>168.6408308</v>
      </c>
      <c r="D327">
        <v>337.28</v>
      </c>
      <c r="E327" t="s">
        <v>95</v>
      </c>
      <c r="G327" t="b">
        <v>0</v>
      </c>
    </row>
    <row r="328" spans="1:7">
      <c r="A328" t="s">
        <v>286</v>
      </c>
      <c r="B328">
        <v>113.86</v>
      </c>
      <c r="C328">
        <v>179.88355290000001</v>
      </c>
      <c r="D328">
        <v>359.77</v>
      </c>
      <c r="E328" t="s">
        <v>54</v>
      </c>
      <c r="G328" t="b">
        <v>0</v>
      </c>
    </row>
    <row r="329" spans="1:7">
      <c r="A329" t="s">
        <v>281</v>
      </c>
      <c r="B329">
        <v>137.29</v>
      </c>
      <c r="C329">
        <v>213.61171899999999</v>
      </c>
      <c r="D329">
        <v>427.22</v>
      </c>
      <c r="E329" t="s">
        <v>44</v>
      </c>
      <c r="G329" t="b">
        <v>0</v>
      </c>
    </row>
    <row r="330" spans="1:7">
      <c r="A330" t="s">
        <v>290</v>
      </c>
      <c r="B330">
        <v>86.82</v>
      </c>
      <c r="C330">
        <v>134.91266469999999</v>
      </c>
      <c r="D330">
        <v>269.83</v>
      </c>
      <c r="E330" t="s">
        <v>64</v>
      </c>
      <c r="G330" t="b">
        <v>0</v>
      </c>
    </row>
    <row r="331" spans="1:7">
      <c r="A331" t="s">
        <v>292</v>
      </c>
      <c r="B331">
        <v>64.290000000000006</v>
      </c>
      <c r="C331">
        <v>112.4272205</v>
      </c>
      <c r="D331">
        <v>224.85</v>
      </c>
      <c r="E331" t="s">
        <v>69</v>
      </c>
      <c r="G331" t="b">
        <v>0</v>
      </c>
    </row>
    <row r="332" spans="1:7">
      <c r="A332" t="s">
        <v>209</v>
      </c>
      <c r="B332">
        <v>126.75</v>
      </c>
      <c r="C332">
        <v>199.14959210000001</v>
      </c>
      <c r="D332">
        <v>398.3</v>
      </c>
      <c r="E332" t="s">
        <v>40</v>
      </c>
      <c r="G332" t="b">
        <v>0</v>
      </c>
    </row>
    <row r="333" spans="1:7">
      <c r="A333" t="s">
        <v>212</v>
      </c>
      <c r="B333">
        <v>96.01</v>
      </c>
      <c r="C333">
        <v>142.05494469999999</v>
      </c>
      <c r="D333">
        <v>284.11</v>
      </c>
      <c r="E333" t="s">
        <v>46</v>
      </c>
      <c r="G333" t="b">
        <v>0</v>
      </c>
    </row>
    <row r="334" spans="1:7">
      <c r="A334" t="s">
        <v>291</v>
      </c>
      <c r="B334">
        <v>110.42</v>
      </c>
      <c r="C334">
        <v>168.122749</v>
      </c>
      <c r="D334">
        <v>336.25</v>
      </c>
      <c r="E334" t="s">
        <v>66</v>
      </c>
      <c r="G334" t="b">
        <v>0</v>
      </c>
    </row>
    <row r="335" spans="1:7">
      <c r="A335" t="s">
        <v>481</v>
      </c>
      <c r="B335">
        <v>10.55</v>
      </c>
      <c r="C335">
        <v>30</v>
      </c>
      <c r="D335">
        <v>60</v>
      </c>
      <c r="E335" t="s">
        <v>325</v>
      </c>
      <c r="F335" t="s">
        <v>171</v>
      </c>
      <c r="G335" t="b">
        <v>0</v>
      </c>
    </row>
    <row r="336" spans="1:7">
      <c r="A336" t="s">
        <v>482</v>
      </c>
      <c r="B336">
        <v>14.41</v>
      </c>
      <c r="C336">
        <v>40</v>
      </c>
      <c r="D336">
        <v>80</v>
      </c>
      <c r="E336" t="s">
        <v>327</v>
      </c>
      <c r="F336" t="s">
        <v>171</v>
      </c>
      <c r="G336" t="b">
        <v>0</v>
      </c>
    </row>
    <row r="337" spans="1:7">
      <c r="A337" t="s">
        <v>483</v>
      </c>
      <c r="B337">
        <v>21.84</v>
      </c>
      <c r="C337">
        <v>60</v>
      </c>
      <c r="D337">
        <v>120</v>
      </c>
      <c r="E337" t="s">
        <v>329</v>
      </c>
      <c r="F337" t="s">
        <v>171</v>
      </c>
      <c r="G337" t="b">
        <v>0</v>
      </c>
    </row>
    <row r="338" spans="1:7">
      <c r="A338" t="s">
        <v>218</v>
      </c>
      <c r="B338">
        <v>133.75</v>
      </c>
      <c r="C338">
        <v>202.36899700000001</v>
      </c>
      <c r="D338">
        <v>404.74</v>
      </c>
      <c r="E338" t="s">
        <v>58</v>
      </c>
      <c r="G338" t="b">
        <v>0</v>
      </c>
    </row>
    <row r="339" spans="1:7">
      <c r="A339" t="s">
        <v>217</v>
      </c>
      <c r="B339">
        <v>62.58</v>
      </c>
      <c r="C339">
        <v>101.1844985</v>
      </c>
      <c r="D339">
        <v>202.37</v>
      </c>
      <c r="E339" t="s">
        <v>56</v>
      </c>
      <c r="G339" t="b">
        <v>0</v>
      </c>
    </row>
    <row r="340" spans="1:7">
      <c r="A340" t="s">
        <v>213</v>
      </c>
      <c r="B340">
        <v>64.930000000000007</v>
      </c>
      <c r="C340">
        <v>104.0261361</v>
      </c>
      <c r="D340">
        <v>208.05</v>
      </c>
      <c r="E340" t="s">
        <v>48</v>
      </c>
      <c r="G340" t="b">
        <v>0</v>
      </c>
    </row>
    <row r="341" spans="1:7">
      <c r="A341" t="s">
        <v>221</v>
      </c>
      <c r="B341">
        <v>144.55000000000001</v>
      </c>
      <c r="C341">
        <v>214.94836699999999</v>
      </c>
      <c r="D341">
        <v>429.9</v>
      </c>
      <c r="E341" t="s">
        <v>62</v>
      </c>
      <c r="G341" t="b">
        <v>0</v>
      </c>
    </row>
    <row r="342" spans="1:7">
      <c r="A342" t="s">
        <v>210</v>
      </c>
      <c r="B342">
        <v>99.04</v>
      </c>
      <c r="C342">
        <v>155.5110152</v>
      </c>
      <c r="D342">
        <v>311.02</v>
      </c>
      <c r="E342" t="s">
        <v>9</v>
      </c>
      <c r="G342" t="b">
        <v>0</v>
      </c>
    </row>
    <row r="343" spans="1:7">
      <c r="A343" t="s">
        <v>215</v>
      </c>
      <c r="B343">
        <v>93.81</v>
      </c>
      <c r="C343">
        <v>146.15538670000001</v>
      </c>
      <c r="D343">
        <v>292.31</v>
      </c>
      <c r="E343" t="s">
        <v>52</v>
      </c>
      <c r="G343" t="b">
        <v>0</v>
      </c>
    </row>
    <row r="344" spans="1:7">
      <c r="A344" t="s">
        <v>214</v>
      </c>
      <c r="B344">
        <v>70.650000000000006</v>
      </c>
      <c r="C344">
        <v>112.4272205</v>
      </c>
      <c r="D344">
        <v>224.85</v>
      </c>
      <c r="E344" t="s">
        <v>50</v>
      </c>
      <c r="G344" t="b">
        <v>0</v>
      </c>
    </row>
    <row r="345" spans="1:7">
      <c r="A345" t="s">
        <v>220</v>
      </c>
      <c r="B345">
        <v>85.7</v>
      </c>
      <c r="C345">
        <v>134.91266469999999</v>
      </c>
      <c r="D345">
        <v>269.83</v>
      </c>
      <c r="E345" t="s">
        <v>60</v>
      </c>
      <c r="G345" t="b">
        <v>0</v>
      </c>
    </row>
    <row r="346" spans="1:7">
      <c r="A346" t="s">
        <v>219</v>
      </c>
      <c r="B346">
        <v>107.91</v>
      </c>
      <c r="C346">
        <v>168.6408308</v>
      </c>
      <c r="D346">
        <v>337.28</v>
      </c>
      <c r="E346" t="s">
        <v>95</v>
      </c>
      <c r="G346" t="b">
        <v>0</v>
      </c>
    </row>
    <row r="347" spans="1:7">
      <c r="A347" t="s">
        <v>216</v>
      </c>
      <c r="B347">
        <v>113.86</v>
      </c>
      <c r="C347">
        <v>179.88355290000001</v>
      </c>
      <c r="D347">
        <v>359.77</v>
      </c>
      <c r="E347" t="s">
        <v>54</v>
      </c>
      <c r="G347" t="b">
        <v>0</v>
      </c>
    </row>
    <row r="348" spans="1:7">
      <c r="A348" t="s">
        <v>211</v>
      </c>
      <c r="B348">
        <v>137.29</v>
      </c>
      <c r="C348">
        <v>213.61171899999999</v>
      </c>
      <c r="D348">
        <v>427.22</v>
      </c>
      <c r="E348" t="s">
        <v>44</v>
      </c>
      <c r="G348" t="b">
        <v>0</v>
      </c>
    </row>
    <row r="349" spans="1:7">
      <c r="A349" t="s">
        <v>222</v>
      </c>
      <c r="B349">
        <v>86.82</v>
      </c>
      <c r="C349">
        <v>134.91266469999999</v>
      </c>
      <c r="D349">
        <v>269.83</v>
      </c>
      <c r="E349" t="s">
        <v>64</v>
      </c>
      <c r="G349" t="b">
        <v>0</v>
      </c>
    </row>
    <row r="350" spans="1:7">
      <c r="A350" t="s">
        <v>68</v>
      </c>
      <c r="B350">
        <v>64.290000000000006</v>
      </c>
      <c r="C350">
        <v>112.4272205</v>
      </c>
      <c r="D350">
        <v>224.85</v>
      </c>
      <c r="E350" t="s">
        <v>69</v>
      </c>
      <c r="G350" t="b">
        <v>0</v>
      </c>
    </row>
    <row r="351" spans="1:7">
      <c r="A351" t="s">
        <v>70</v>
      </c>
      <c r="B351">
        <v>126.75</v>
      </c>
      <c r="C351">
        <v>199.14959210000001</v>
      </c>
      <c r="D351">
        <v>398.3</v>
      </c>
      <c r="E351" t="s">
        <v>40</v>
      </c>
      <c r="G351" t="b">
        <v>0</v>
      </c>
    </row>
    <row r="352" spans="1:7">
      <c r="A352" t="s">
        <v>72</v>
      </c>
      <c r="B352">
        <v>96.01</v>
      </c>
      <c r="C352">
        <v>142.05494469999999</v>
      </c>
      <c r="D352">
        <v>284.11</v>
      </c>
      <c r="E352" t="s">
        <v>46</v>
      </c>
      <c r="G352" t="b">
        <v>0</v>
      </c>
    </row>
    <row r="353" spans="1:7">
      <c r="A353" t="s">
        <v>65</v>
      </c>
      <c r="B353">
        <v>110.42</v>
      </c>
      <c r="C353">
        <v>168.122749</v>
      </c>
      <c r="D353">
        <v>336.25</v>
      </c>
      <c r="E353" t="s">
        <v>66</v>
      </c>
      <c r="G353" t="b">
        <v>0</v>
      </c>
    </row>
    <row r="354" spans="1:7">
      <c r="A354" t="s">
        <v>484</v>
      </c>
      <c r="B354">
        <v>10.55</v>
      </c>
      <c r="C354">
        <v>30</v>
      </c>
      <c r="D354">
        <v>60</v>
      </c>
      <c r="E354" t="s">
        <v>325</v>
      </c>
      <c r="F354" t="s">
        <v>67</v>
      </c>
      <c r="G354" t="b">
        <v>0</v>
      </c>
    </row>
    <row r="355" spans="1:7">
      <c r="A355" t="s">
        <v>485</v>
      </c>
      <c r="B355">
        <v>14.41</v>
      </c>
      <c r="C355">
        <v>40</v>
      </c>
      <c r="D355">
        <v>80</v>
      </c>
      <c r="E355" t="s">
        <v>327</v>
      </c>
      <c r="F355" t="s">
        <v>67</v>
      </c>
      <c r="G355" t="b">
        <v>0</v>
      </c>
    </row>
    <row r="356" spans="1:7">
      <c r="A356" t="s">
        <v>486</v>
      </c>
      <c r="B356">
        <v>21.84</v>
      </c>
      <c r="C356">
        <v>60</v>
      </c>
      <c r="D356">
        <v>120</v>
      </c>
      <c r="E356" t="s">
        <v>329</v>
      </c>
      <c r="F356" t="s">
        <v>67</v>
      </c>
      <c r="G356" t="b">
        <v>0</v>
      </c>
    </row>
    <row r="357" spans="1:7">
      <c r="A357" t="s">
        <v>78</v>
      </c>
      <c r="B357">
        <v>133.75</v>
      </c>
      <c r="C357">
        <v>202.36899700000001</v>
      </c>
      <c r="D357">
        <v>404.74</v>
      </c>
      <c r="E357" t="s">
        <v>58</v>
      </c>
      <c r="G357" t="b">
        <v>0</v>
      </c>
    </row>
    <row r="358" spans="1:7">
      <c r="A358" t="s">
        <v>77</v>
      </c>
      <c r="B358">
        <v>62.58</v>
      </c>
      <c r="C358">
        <v>101.1844985</v>
      </c>
      <c r="D358">
        <v>202.37</v>
      </c>
      <c r="E358" t="s">
        <v>56</v>
      </c>
      <c r="G358" t="b">
        <v>0</v>
      </c>
    </row>
    <row r="359" spans="1:7">
      <c r="A359" t="s">
        <v>73</v>
      </c>
      <c r="B359">
        <v>64.930000000000007</v>
      </c>
      <c r="C359">
        <v>104.0261361</v>
      </c>
      <c r="D359">
        <v>208.05</v>
      </c>
      <c r="E359" t="s">
        <v>48</v>
      </c>
      <c r="G359" t="b">
        <v>0</v>
      </c>
    </row>
    <row r="360" spans="1:7">
      <c r="A360" t="s">
        <v>192</v>
      </c>
      <c r="B360">
        <v>144.55000000000001</v>
      </c>
      <c r="C360">
        <v>214.94836699999999</v>
      </c>
      <c r="D360">
        <v>429.9</v>
      </c>
      <c r="E360" t="s">
        <v>62</v>
      </c>
      <c r="G360" t="b">
        <v>0</v>
      </c>
    </row>
    <row r="361" spans="1:7">
      <c r="A361" t="s">
        <v>71</v>
      </c>
      <c r="B361">
        <v>99.04</v>
      </c>
      <c r="C361">
        <v>155.5110152</v>
      </c>
      <c r="D361">
        <v>311.02</v>
      </c>
      <c r="E361" t="s">
        <v>9</v>
      </c>
      <c r="G361" t="b">
        <v>0</v>
      </c>
    </row>
    <row r="362" spans="1:7">
      <c r="A362" t="s">
        <v>75</v>
      </c>
      <c r="B362">
        <v>93.81</v>
      </c>
      <c r="C362">
        <v>146.15538670000001</v>
      </c>
      <c r="D362">
        <v>292.31</v>
      </c>
      <c r="E362" t="s">
        <v>52</v>
      </c>
      <c r="G362" t="b">
        <v>0</v>
      </c>
    </row>
    <row r="363" spans="1:7">
      <c r="A363" t="s">
        <v>74</v>
      </c>
      <c r="B363">
        <v>70.650000000000006</v>
      </c>
      <c r="C363">
        <v>112.4272205</v>
      </c>
      <c r="D363">
        <v>224.85</v>
      </c>
      <c r="E363" t="s">
        <v>50</v>
      </c>
      <c r="G363" t="b">
        <v>0</v>
      </c>
    </row>
    <row r="364" spans="1:7">
      <c r="A364" t="s">
        <v>79</v>
      </c>
      <c r="B364">
        <v>85.7</v>
      </c>
      <c r="C364">
        <v>134.91266469999999</v>
      </c>
      <c r="D364">
        <v>269.83</v>
      </c>
      <c r="E364" t="s">
        <v>60</v>
      </c>
      <c r="G364" t="b">
        <v>0</v>
      </c>
    </row>
    <row r="365" spans="1:7">
      <c r="A365" t="s">
        <v>191</v>
      </c>
      <c r="B365">
        <v>107.91</v>
      </c>
      <c r="C365">
        <v>168.6408308</v>
      </c>
      <c r="D365">
        <v>337.28</v>
      </c>
      <c r="E365" t="s">
        <v>95</v>
      </c>
      <c r="G365" t="b">
        <v>0</v>
      </c>
    </row>
    <row r="366" spans="1:7">
      <c r="A366" t="s">
        <v>81</v>
      </c>
      <c r="B366">
        <v>110.42</v>
      </c>
      <c r="C366">
        <v>168.122749</v>
      </c>
      <c r="D366">
        <v>336.25</v>
      </c>
      <c r="E366" t="s">
        <v>66</v>
      </c>
      <c r="G366" t="b">
        <v>0</v>
      </c>
    </row>
    <row r="367" spans="1:7">
      <c r="A367" t="s">
        <v>487</v>
      </c>
      <c r="B367">
        <v>10.55</v>
      </c>
      <c r="C367">
        <v>30</v>
      </c>
      <c r="D367">
        <v>60</v>
      </c>
      <c r="E367" t="s">
        <v>325</v>
      </c>
      <c r="F367" t="s">
        <v>82</v>
      </c>
      <c r="G367" t="b">
        <v>0</v>
      </c>
    </row>
    <row r="368" spans="1:7">
      <c r="A368" t="s">
        <v>488</v>
      </c>
      <c r="B368">
        <v>14.41</v>
      </c>
      <c r="C368">
        <v>40</v>
      </c>
      <c r="D368">
        <v>80</v>
      </c>
      <c r="E368" t="s">
        <v>327</v>
      </c>
      <c r="F368" t="s">
        <v>82</v>
      </c>
      <c r="G368" t="b">
        <v>0</v>
      </c>
    </row>
    <row r="369" spans="1:7">
      <c r="A369" t="s">
        <v>489</v>
      </c>
      <c r="B369">
        <v>21.84</v>
      </c>
      <c r="C369">
        <v>60</v>
      </c>
      <c r="D369">
        <v>120</v>
      </c>
      <c r="E369" t="s">
        <v>329</v>
      </c>
      <c r="F369" t="s">
        <v>82</v>
      </c>
      <c r="G369" t="b">
        <v>0</v>
      </c>
    </row>
    <row r="370" spans="1:7">
      <c r="A370" t="s">
        <v>93</v>
      </c>
      <c r="B370">
        <v>133.75</v>
      </c>
      <c r="C370">
        <v>202.36899700000001</v>
      </c>
      <c r="D370">
        <v>404.74</v>
      </c>
      <c r="E370" t="s">
        <v>58</v>
      </c>
      <c r="G370" t="b">
        <v>0</v>
      </c>
    </row>
    <row r="371" spans="1:7">
      <c r="A371" t="s">
        <v>92</v>
      </c>
      <c r="B371">
        <v>62.58</v>
      </c>
      <c r="C371">
        <v>101.1844985</v>
      </c>
      <c r="D371">
        <v>202.37</v>
      </c>
      <c r="E371" t="s">
        <v>56</v>
      </c>
      <c r="G371" t="b">
        <v>0</v>
      </c>
    </row>
    <row r="372" spans="1:7">
      <c r="A372" t="s">
        <v>88</v>
      </c>
      <c r="B372">
        <v>64.930000000000007</v>
      </c>
      <c r="C372">
        <v>104.0261361</v>
      </c>
      <c r="D372">
        <v>208.05</v>
      </c>
      <c r="E372" t="s">
        <v>48</v>
      </c>
      <c r="G372" t="b">
        <v>0</v>
      </c>
    </row>
    <row r="373" spans="1:7">
      <c r="A373" t="s">
        <v>97</v>
      </c>
      <c r="B373">
        <v>144.55000000000001</v>
      </c>
      <c r="C373">
        <v>214.94836699999999</v>
      </c>
      <c r="D373">
        <v>429.9</v>
      </c>
      <c r="E373" t="s">
        <v>62</v>
      </c>
      <c r="G373" t="b">
        <v>0</v>
      </c>
    </row>
    <row r="374" spans="1:7">
      <c r="A374" t="s">
        <v>85</v>
      </c>
      <c r="B374">
        <v>99.04</v>
      </c>
      <c r="C374">
        <v>155.5110152</v>
      </c>
      <c r="D374">
        <v>311.02</v>
      </c>
      <c r="E374" t="s">
        <v>9</v>
      </c>
      <c r="G374" t="b">
        <v>0</v>
      </c>
    </row>
    <row r="375" spans="1:7">
      <c r="A375" t="s">
        <v>90</v>
      </c>
      <c r="B375">
        <v>93.81</v>
      </c>
      <c r="C375">
        <v>146.15538670000001</v>
      </c>
      <c r="D375">
        <v>292.31</v>
      </c>
      <c r="E375" t="s">
        <v>52</v>
      </c>
      <c r="G375" t="b">
        <v>0</v>
      </c>
    </row>
    <row r="376" spans="1:7">
      <c r="A376" t="s">
        <v>89</v>
      </c>
      <c r="B376">
        <v>70.650000000000006</v>
      </c>
      <c r="C376">
        <v>112.4272205</v>
      </c>
      <c r="D376">
        <v>224.85</v>
      </c>
      <c r="E376" t="s">
        <v>50</v>
      </c>
      <c r="G376" t="b">
        <v>0</v>
      </c>
    </row>
    <row r="377" spans="1:7">
      <c r="A377" t="s">
        <v>96</v>
      </c>
      <c r="B377">
        <v>85.7</v>
      </c>
      <c r="C377">
        <v>134.91266469999999</v>
      </c>
      <c r="D377">
        <v>269.83</v>
      </c>
      <c r="E377" t="s">
        <v>60</v>
      </c>
      <c r="G377" t="b">
        <v>0</v>
      </c>
    </row>
    <row r="378" spans="1:7">
      <c r="A378" t="s">
        <v>94</v>
      </c>
      <c r="B378">
        <v>107.91</v>
      </c>
      <c r="C378">
        <v>168.6408308</v>
      </c>
      <c r="D378">
        <v>337.28</v>
      </c>
      <c r="E378" t="s">
        <v>95</v>
      </c>
      <c r="G378" t="b">
        <v>0</v>
      </c>
    </row>
    <row r="379" spans="1:7">
      <c r="A379" t="s">
        <v>91</v>
      </c>
      <c r="B379">
        <v>113.86</v>
      </c>
      <c r="C379">
        <v>179.88355290000001</v>
      </c>
      <c r="D379">
        <v>359.77</v>
      </c>
      <c r="E379" t="s">
        <v>54</v>
      </c>
      <c r="G379" t="b">
        <v>0</v>
      </c>
    </row>
    <row r="380" spans="1:7">
      <c r="A380" t="s">
        <v>86</v>
      </c>
      <c r="B380">
        <v>137.29</v>
      </c>
      <c r="C380">
        <v>213.61171899999999</v>
      </c>
      <c r="D380">
        <v>427.22</v>
      </c>
      <c r="E380" t="s">
        <v>44</v>
      </c>
      <c r="G380" t="b">
        <v>0</v>
      </c>
    </row>
    <row r="381" spans="1:7">
      <c r="A381" t="s">
        <v>98</v>
      </c>
      <c r="B381">
        <v>86.82</v>
      </c>
      <c r="C381">
        <v>134.91266469999999</v>
      </c>
      <c r="D381">
        <v>269.83</v>
      </c>
      <c r="E381" t="s">
        <v>64</v>
      </c>
      <c r="G381" t="b">
        <v>0</v>
      </c>
    </row>
    <row r="382" spans="1:7">
      <c r="A382" t="s">
        <v>101</v>
      </c>
      <c r="B382">
        <v>64.290000000000006</v>
      </c>
      <c r="C382">
        <v>112.4272205</v>
      </c>
      <c r="D382">
        <v>224.85</v>
      </c>
      <c r="E382" t="s">
        <v>69</v>
      </c>
      <c r="G382" t="b">
        <v>0</v>
      </c>
    </row>
    <row r="383" spans="1:7">
      <c r="A383" t="s">
        <v>102</v>
      </c>
      <c r="B383">
        <v>126.75</v>
      </c>
      <c r="C383">
        <v>199.14959210000001</v>
      </c>
      <c r="D383">
        <v>398.3</v>
      </c>
      <c r="E383" t="s">
        <v>40</v>
      </c>
      <c r="G383" t="b">
        <v>0</v>
      </c>
    </row>
    <row r="384" spans="1:7">
      <c r="A384" t="s">
        <v>105</v>
      </c>
      <c r="B384">
        <v>96.01</v>
      </c>
      <c r="C384">
        <v>142.05494469999999</v>
      </c>
      <c r="D384">
        <v>284.11</v>
      </c>
      <c r="E384" t="s">
        <v>46</v>
      </c>
      <c r="G384" t="b">
        <v>0</v>
      </c>
    </row>
    <row r="385" spans="1:7">
      <c r="A385" t="s">
        <v>99</v>
      </c>
      <c r="B385">
        <v>110.42</v>
      </c>
      <c r="C385">
        <v>168.122749</v>
      </c>
      <c r="D385">
        <v>336.25</v>
      </c>
      <c r="E385" t="s">
        <v>66</v>
      </c>
      <c r="G385" t="b">
        <v>0</v>
      </c>
    </row>
    <row r="386" spans="1:7">
      <c r="A386" t="s">
        <v>490</v>
      </c>
      <c r="B386">
        <v>10.55</v>
      </c>
      <c r="C386">
        <v>30</v>
      </c>
      <c r="D386">
        <v>60</v>
      </c>
      <c r="E386" t="s">
        <v>325</v>
      </c>
      <c r="F386" t="s">
        <v>100</v>
      </c>
      <c r="G386" t="b">
        <v>0</v>
      </c>
    </row>
    <row r="387" spans="1:7">
      <c r="A387" t="s">
        <v>491</v>
      </c>
      <c r="B387">
        <v>14.41</v>
      </c>
      <c r="C387">
        <v>40</v>
      </c>
      <c r="D387">
        <v>80</v>
      </c>
      <c r="E387" t="s">
        <v>327</v>
      </c>
      <c r="F387" t="s">
        <v>100</v>
      </c>
      <c r="G387" t="b">
        <v>0</v>
      </c>
    </row>
    <row r="388" spans="1:7">
      <c r="A388" t="s">
        <v>492</v>
      </c>
      <c r="B388">
        <v>21.84</v>
      </c>
      <c r="C388">
        <v>60</v>
      </c>
      <c r="D388">
        <v>120</v>
      </c>
      <c r="E388" t="s">
        <v>329</v>
      </c>
      <c r="F388" t="s">
        <v>100</v>
      </c>
      <c r="G388" t="b">
        <v>0</v>
      </c>
    </row>
    <row r="389" spans="1:7">
      <c r="A389" t="s">
        <v>111</v>
      </c>
      <c r="B389">
        <v>133.75</v>
      </c>
      <c r="C389">
        <v>202.36899700000001</v>
      </c>
      <c r="D389">
        <v>404.74</v>
      </c>
      <c r="E389" t="s">
        <v>58</v>
      </c>
      <c r="G389" t="b">
        <v>0</v>
      </c>
    </row>
    <row r="390" spans="1:7">
      <c r="A390" t="s">
        <v>110</v>
      </c>
      <c r="B390">
        <v>62.58</v>
      </c>
      <c r="C390">
        <v>101.1844985</v>
      </c>
      <c r="D390">
        <v>202.37</v>
      </c>
      <c r="E390" t="s">
        <v>56</v>
      </c>
      <c r="G390" t="b">
        <v>0</v>
      </c>
    </row>
    <row r="391" spans="1:7">
      <c r="A391" t="s">
        <v>106</v>
      </c>
      <c r="B391">
        <v>64.930000000000007</v>
      </c>
      <c r="C391">
        <v>104.0261361</v>
      </c>
      <c r="D391">
        <v>208.05</v>
      </c>
      <c r="E391" t="s">
        <v>48</v>
      </c>
      <c r="G391" t="b">
        <v>0</v>
      </c>
    </row>
    <row r="392" spans="1:7">
      <c r="A392" t="s">
        <v>114</v>
      </c>
      <c r="B392">
        <v>144.55000000000001</v>
      </c>
      <c r="C392">
        <v>214.94836699999999</v>
      </c>
      <c r="D392">
        <v>429.9</v>
      </c>
      <c r="E392" t="s">
        <v>62</v>
      </c>
      <c r="G392" t="b">
        <v>0</v>
      </c>
    </row>
    <row r="393" spans="1:7">
      <c r="A393" t="s">
        <v>103</v>
      </c>
      <c r="B393">
        <v>99.04</v>
      </c>
      <c r="C393">
        <v>155.5110152</v>
      </c>
      <c r="D393">
        <v>311.02</v>
      </c>
      <c r="E393" t="s">
        <v>9</v>
      </c>
      <c r="G393" t="b">
        <v>0</v>
      </c>
    </row>
    <row r="394" spans="1:7">
      <c r="A394" t="s">
        <v>108</v>
      </c>
      <c r="B394">
        <v>93.81</v>
      </c>
      <c r="C394">
        <v>146.15538670000001</v>
      </c>
      <c r="D394">
        <v>292.31</v>
      </c>
      <c r="E394" t="s">
        <v>52</v>
      </c>
      <c r="G394" t="b">
        <v>0</v>
      </c>
    </row>
    <row r="395" spans="1:7">
      <c r="A395" t="s">
        <v>107</v>
      </c>
      <c r="B395">
        <v>70.650000000000006</v>
      </c>
      <c r="C395">
        <v>112.4272205</v>
      </c>
      <c r="D395">
        <v>224.85</v>
      </c>
      <c r="E395" t="s">
        <v>50</v>
      </c>
      <c r="G395" t="b">
        <v>0</v>
      </c>
    </row>
    <row r="396" spans="1:7">
      <c r="A396" t="s">
        <v>113</v>
      </c>
      <c r="B396">
        <v>85.7</v>
      </c>
      <c r="C396">
        <v>134.91266469999999</v>
      </c>
      <c r="D396">
        <v>269.83</v>
      </c>
      <c r="E396" t="s">
        <v>60</v>
      </c>
      <c r="G396" t="b">
        <v>0</v>
      </c>
    </row>
    <row r="397" spans="1:7">
      <c r="A397" t="s">
        <v>112</v>
      </c>
      <c r="B397">
        <v>107.91</v>
      </c>
      <c r="C397">
        <v>168.6408308</v>
      </c>
      <c r="D397">
        <v>337.28</v>
      </c>
      <c r="E397" t="s">
        <v>95</v>
      </c>
      <c r="G397" t="b">
        <v>0</v>
      </c>
    </row>
    <row r="398" spans="1:7">
      <c r="A398" t="s">
        <v>109</v>
      </c>
      <c r="B398">
        <v>113.86</v>
      </c>
      <c r="C398">
        <v>179.88355290000001</v>
      </c>
      <c r="D398">
        <v>359.77</v>
      </c>
      <c r="E398" t="s">
        <v>54</v>
      </c>
      <c r="G398" t="b">
        <v>0</v>
      </c>
    </row>
    <row r="399" spans="1:7">
      <c r="A399" t="s">
        <v>104</v>
      </c>
      <c r="B399">
        <v>137.29</v>
      </c>
      <c r="C399">
        <v>213.61171899999999</v>
      </c>
      <c r="D399">
        <v>427.22</v>
      </c>
      <c r="E399" t="s">
        <v>44</v>
      </c>
      <c r="G399" t="b">
        <v>0</v>
      </c>
    </row>
    <row r="400" spans="1:7">
      <c r="A400" t="s">
        <v>568</v>
      </c>
      <c r="B400">
        <v>128.74</v>
      </c>
      <c r="C400">
        <v>193.2681303</v>
      </c>
      <c r="D400">
        <v>386.54</v>
      </c>
      <c r="E400" t="s">
        <v>569</v>
      </c>
      <c r="F400" t="s">
        <v>570</v>
      </c>
      <c r="G400" t="b">
        <v>0</v>
      </c>
    </row>
    <row r="401" spans="1:7">
      <c r="A401" t="s">
        <v>554</v>
      </c>
      <c r="B401">
        <v>145</v>
      </c>
      <c r="C401">
        <v>190</v>
      </c>
      <c r="D401">
        <v>380</v>
      </c>
      <c r="E401" t="s">
        <v>150</v>
      </c>
      <c r="F401" t="s">
        <v>557</v>
      </c>
      <c r="G401" t="b">
        <v>0</v>
      </c>
    </row>
    <row r="402" spans="1:7">
      <c r="A402" t="s">
        <v>556</v>
      </c>
      <c r="B402">
        <v>145</v>
      </c>
      <c r="C402">
        <v>190</v>
      </c>
      <c r="D402">
        <v>380</v>
      </c>
      <c r="E402" t="s">
        <v>559</v>
      </c>
      <c r="F402" t="s">
        <v>557</v>
      </c>
      <c r="G402" t="b">
        <v>0</v>
      </c>
    </row>
    <row r="403" spans="1:7">
      <c r="A403" t="s">
        <v>555</v>
      </c>
      <c r="B403">
        <v>145</v>
      </c>
      <c r="C403">
        <v>190</v>
      </c>
      <c r="D403">
        <v>380</v>
      </c>
      <c r="E403" t="s">
        <v>558</v>
      </c>
      <c r="F403" t="s">
        <v>557</v>
      </c>
      <c r="G403" t="b">
        <v>0</v>
      </c>
    </row>
    <row r="404" spans="1:7">
      <c r="A404" t="s">
        <v>571</v>
      </c>
      <c r="B404">
        <v>64.930000000000007</v>
      </c>
      <c r="C404">
        <v>104.0261361</v>
      </c>
      <c r="D404">
        <v>208.05</v>
      </c>
      <c r="E404" t="s">
        <v>572</v>
      </c>
      <c r="F404" t="s">
        <v>570</v>
      </c>
      <c r="G404" t="b">
        <v>0</v>
      </c>
    </row>
    <row r="405" spans="1:7">
      <c r="A405" t="s">
        <v>573</v>
      </c>
      <c r="B405">
        <v>179.63</v>
      </c>
      <c r="C405">
        <v>255.82980520000001</v>
      </c>
      <c r="D405">
        <v>511.66</v>
      </c>
      <c r="E405" t="s">
        <v>574</v>
      </c>
      <c r="F405" t="s">
        <v>557</v>
      </c>
      <c r="G405" t="b">
        <v>0</v>
      </c>
    </row>
    <row r="406" spans="1:7">
      <c r="A406" t="s">
        <v>575</v>
      </c>
      <c r="B406">
        <v>193.85</v>
      </c>
      <c r="C406">
        <v>278.10499099999998</v>
      </c>
      <c r="D406">
        <v>556.21</v>
      </c>
      <c r="E406" t="s">
        <v>127</v>
      </c>
      <c r="F406" t="s">
        <v>570</v>
      </c>
      <c r="G406" t="b">
        <v>0</v>
      </c>
    </row>
    <row r="407" spans="1:7">
      <c r="A407" t="s">
        <v>576</v>
      </c>
      <c r="B407">
        <v>128.74</v>
      </c>
      <c r="C407">
        <v>193.2681303</v>
      </c>
      <c r="D407">
        <v>386.54</v>
      </c>
      <c r="E407" t="s">
        <v>577</v>
      </c>
      <c r="F407" t="s">
        <v>557</v>
      </c>
      <c r="G407" t="b">
        <v>0</v>
      </c>
    </row>
  </sheetData>
  <dataValidations count="1">
    <dataValidation type="list" allowBlank="1" showInputMessage="1" showErrorMessage="1" sqref="G408:G410 G2:G407" xr:uid="{00000000-0002-0000-0700-000000000000}">
      <formula1>"TRUE,FALSE"</formula1>
    </dataValidation>
  </dataValidations>
  <pageMargins left="0.7" right="0.7" top="0.75" bottom="0.75" header="0.3" footer="0.3"/>
  <pageSetup orientation="portrait" r:id="rId1"/>
  <customProperties>
    <customPr name="%get_maps%" r:id="rId2"/>
    <customPr name="%locator_row%" r:id="rId3"/>
    <customPr name="%startcell%" r:id="rId4"/>
  </customPropertie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Enabler4Excel_Picklist_Values!$A$2:$A$39</xm:f>
          </x14:formula1>
          <xm:sqref>E408:E410 E2:E407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75"/>
  <sheetViews>
    <sheetView workbookViewId="0">
      <pane ySplit="1" topLeftCell="A404" activePane="bottomLeft" state="frozenSplit"/>
      <selection pane="bottomLeft" activeCell="D1" sqref="D1:D1048576"/>
    </sheetView>
  </sheetViews>
  <sheetFormatPr defaultRowHeight="15.6"/>
  <cols>
    <col min="1" max="1" width="46.8984375" bestFit="1" customWidth="1"/>
    <col min="2" max="2" width="35.59765625" bestFit="1" customWidth="1"/>
    <col min="3" max="3" width="37.69921875" bestFit="1" customWidth="1"/>
  </cols>
  <sheetData>
    <row r="1" spans="1:3">
      <c r="A1" s="14" t="s">
        <v>603</v>
      </c>
      <c r="B1" s="14" t="s">
        <v>604</v>
      </c>
      <c r="C1" s="14" t="s">
        <v>618</v>
      </c>
    </row>
    <row r="2" spans="1:3">
      <c r="A2" t="s">
        <v>605</v>
      </c>
      <c r="B2" t="b">
        <v>0</v>
      </c>
    </row>
    <row r="3" spans="1:3">
      <c r="A3" t="s">
        <v>354</v>
      </c>
      <c r="B3" t="b">
        <v>0</v>
      </c>
      <c r="C3" t="s">
        <v>350</v>
      </c>
    </row>
    <row r="4" spans="1:3">
      <c r="A4" t="s">
        <v>355</v>
      </c>
      <c r="B4" t="b">
        <v>0</v>
      </c>
      <c r="C4" t="s">
        <v>350</v>
      </c>
    </row>
    <row r="5" spans="1:3">
      <c r="A5" t="s">
        <v>366</v>
      </c>
      <c r="B5" t="b">
        <v>0</v>
      </c>
      <c r="C5" t="s">
        <v>363</v>
      </c>
    </row>
    <row r="6" spans="1:3">
      <c r="A6" t="s">
        <v>342</v>
      </c>
      <c r="B6" t="b">
        <v>0</v>
      </c>
      <c r="C6" t="s">
        <v>337</v>
      </c>
    </row>
    <row r="7" spans="1:3">
      <c r="A7" t="s">
        <v>353</v>
      </c>
      <c r="B7" t="b">
        <v>0</v>
      </c>
      <c r="C7" t="s">
        <v>350</v>
      </c>
    </row>
    <row r="8" spans="1:3">
      <c r="A8" t="s">
        <v>470</v>
      </c>
      <c r="B8" t="b">
        <v>0</v>
      </c>
      <c r="C8" t="s">
        <v>177</v>
      </c>
    </row>
    <row r="9" spans="1:3">
      <c r="A9" t="s">
        <v>471</v>
      </c>
      <c r="B9" t="b">
        <v>0</v>
      </c>
      <c r="C9" t="s">
        <v>177</v>
      </c>
    </row>
    <row r="10" spans="1:3">
      <c r="A10" t="s">
        <v>472</v>
      </c>
      <c r="B10" t="b">
        <v>0</v>
      </c>
      <c r="C10" t="s">
        <v>173</v>
      </c>
    </row>
    <row r="11" spans="1:3">
      <c r="A11" t="s">
        <v>469</v>
      </c>
      <c r="B11" t="b">
        <v>0</v>
      </c>
      <c r="C11" t="s">
        <v>177</v>
      </c>
    </row>
    <row r="12" spans="1:3">
      <c r="A12" t="s">
        <v>473</v>
      </c>
      <c r="B12" t="b">
        <v>0</v>
      </c>
      <c r="C12" t="s">
        <v>173</v>
      </c>
    </row>
    <row r="13" spans="1:3">
      <c r="A13" t="s">
        <v>474</v>
      </c>
      <c r="B13" t="b">
        <v>0</v>
      </c>
      <c r="C13" t="s">
        <v>173</v>
      </c>
    </row>
    <row r="14" spans="1:3">
      <c r="A14" t="s">
        <v>475</v>
      </c>
      <c r="B14" t="b">
        <v>0</v>
      </c>
      <c r="C14" t="s">
        <v>172</v>
      </c>
    </row>
    <row r="15" spans="1:3">
      <c r="A15" t="s">
        <v>226</v>
      </c>
      <c r="B15" t="b">
        <v>0</v>
      </c>
    </row>
    <row r="16" spans="1:3">
      <c r="A16" t="s">
        <v>206</v>
      </c>
      <c r="B16" t="b">
        <v>0</v>
      </c>
    </row>
    <row r="17" spans="1:3">
      <c r="A17" t="s">
        <v>324</v>
      </c>
      <c r="B17" t="b">
        <v>0</v>
      </c>
      <c r="C17" t="s">
        <v>321</v>
      </c>
    </row>
    <row r="18" spans="1:3">
      <c r="A18" t="s">
        <v>326</v>
      </c>
      <c r="B18" t="b">
        <v>0</v>
      </c>
      <c r="C18" t="s">
        <v>321</v>
      </c>
    </row>
    <row r="19" spans="1:3">
      <c r="A19" t="s">
        <v>328</v>
      </c>
      <c r="B19" t="b">
        <v>0</v>
      </c>
      <c r="C19" t="s">
        <v>321</v>
      </c>
    </row>
    <row r="20" spans="1:3">
      <c r="A20" t="s">
        <v>340</v>
      </c>
      <c r="B20" t="b">
        <v>0</v>
      </c>
      <c r="C20" t="s">
        <v>337</v>
      </c>
    </row>
    <row r="21" spans="1:3">
      <c r="A21" t="s">
        <v>341</v>
      </c>
      <c r="B21" t="b">
        <v>0</v>
      </c>
      <c r="C21" t="s">
        <v>337</v>
      </c>
    </row>
    <row r="22" spans="1:3">
      <c r="A22" t="s">
        <v>368</v>
      </c>
      <c r="B22" t="b">
        <v>0</v>
      </c>
      <c r="C22" t="s">
        <v>363</v>
      </c>
    </row>
    <row r="23" spans="1:3">
      <c r="A23" t="s">
        <v>379</v>
      </c>
      <c r="B23" t="b">
        <v>0</v>
      </c>
      <c r="C23" t="s">
        <v>376</v>
      </c>
    </row>
    <row r="24" spans="1:3">
      <c r="A24" t="s">
        <v>380</v>
      </c>
      <c r="B24" t="b">
        <v>0</v>
      </c>
      <c r="C24" t="s">
        <v>376</v>
      </c>
    </row>
    <row r="25" spans="1:3">
      <c r="A25" t="s">
        <v>381</v>
      </c>
      <c r="B25" t="b">
        <v>0</v>
      </c>
      <c r="C25" t="s">
        <v>376</v>
      </c>
    </row>
    <row r="26" spans="1:3">
      <c r="A26" t="s">
        <v>367</v>
      </c>
      <c r="B26" t="b">
        <v>0</v>
      </c>
      <c r="C26" t="s">
        <v>363</v>
      </c>
    </row>
    <row r="27" spans="1:3">
      <c r="A27" t="s">
        <v>417</v>
      </c>
      <c r="B27" t="b">
        <v>0</v>
      </c>
      <c r="C27" t="s">
        <v>414</v>
      </c>
    </row>
    <row r="28" spans="1:3">
      <c r="A28" t="s">
        <v>418</v>
      </c>
      <c r="B28" t="b">
        <v>0</v>
      </c>
      <c r="C28" t="s">
        <v>414</v>
      </c>
    </row>
    <row r="29" spans="1:3">
      <c r="A29" t="s">
        <v>392</v>
      </c>
      <c r="B29" t="b">
        <v>0</v>
      </c>
      <c r="C29" t="s">
        <v>389</v>
      </c>
    </row>
    <row r="30" spans="1:3">
      <c r="A30" t="s">
        <v>393</v>
      </c>
      <c r="B30" t="b">
        <v>0</v>
      </c>
      <c r="C30" t="s">
        <v>389</v>
      </c>
    </row>
    <row r="31" spans="1:3">
      <c r="A31" t="s">
        <v>394</v>
      </c>
      <c r="B31" t="b">
        <v>0</v>
      </c>
      <c r="C31" t="s">
        <v>389</v>
      </c>
    </row>
    <row r="32" spans="1:3">
      <c r="A32" t="s">
        <v>419</v>
      </c>
      <c r="B32" t="b">
        <v>0</v>
      </c>
      <c r="C32" t="s">
        <v>414</v>
      </c>
    </row>
    <row r="33" spans="1:3">
      <c r="A33" t="s">
        <v>457</v>
      </c>
      <c r="B33" t="b">
        <v>0</v>
      </c>
      <c r="C33" t="s">
        <v>23</v>
      </c>
    </row>
    <row r="34" spans="1:3">
      <c r="A34" t="s">
        <v>458</v>
      </c>
      <c r="B34" t="b">
        <v>0</v>
      </c>
      <c r="C34" t="s">
        <v>23</v>
      </c>
    </row>
    <row r="35" spans="1:3">
      <c r="A35" t="s">
        <v>459</v>
      </c>
      <c r="B35" t="b">
        <v>0</v>
      </c>
      <c r="C35" t="s">
        <v>23</v>
      </c>
    </row>
    <row r="36" spans="1:3">
      <c r="A36" t="s">
        <v>460</v>
      </c>
      <c r="B36" t="b">
        <v>0</v>
      </c>
      <c r="C36" t="s">
        <v>174</v>
      </c>
    </row>
    <row r="37" spans="1:3">
      <c r="A37" t="s">
        <v>461</v>
      </c>
      <c r="B37" t="b">
        <v>0</v>
      </c>
      <c r="C37" t="s">
        <v>174</v>
      </c>
    </row>
    <row r="38" spans="1:3">
      <c r="A38" t="s">
        <v>462</v>
      </c>
      <c r="B38" t="b">
        <v>0</v>
      </c>
      <c r="C38" t="s">
        <v>174</v>
      </c>
    </row>
    <row r="39" spans="1:3">
      <c r="A39" t="s">
        <v>463</v>
      </c>
      <c r="B39" t="b">
        <v>0</v>
      </c>
      <c r="C39" t="s">
        <v>176</v>
      </c>
    </row>
    <row r="40" spans="1:3">
      <c r="A40" t="s">
        <v>464</v>
      </c>
      <c r="B40" t="b">
        <v>0</v>
      </c>
      <c r="C40" t="s">
        <v>176</v>
      </c>
    </row>
    <row r="41" spans="1:3">
      <c r="A41" t="s">
        <v>465</v>
      </c>
      <c r="B41" t="b">
        <v>0</v>
      </c>
      <c r="C41" t="s">
        <v>176</v>
      </c>
    </row>
    <row r="42" spans="1:3">
      <c r="A42" t="s">
        <v>476</v>
      </c>
      <c r="B42" t="b">
        <v>0</v>
      </c>
      <c r="C42" t="s">
        <v>172</v>
      </c>
    </row>
    <row r="43" spans="1:3">
      <c r="A43" t="s">
        <v>477</v>
      </c>
      <c r="B43" t="b">
        <v>0</v>
      </c>
      <c r="C43" t="s">
        <v>172</v>
      </c>
    </row>
    <row r="44" spans="1:3">
      <c r="A44" t="s">
        <v>478</v>
      </c>
      <c r="B44" t="b">
        <v>0</v>
      </c>
      <c r="C44" t="s">
        <v>170</v>
      </c>
    </row>
    <row r="45" spans="1:3">
      <c r="A45" t="s">
        <v>479</v>
      </c>
      <c r="B45" t="b">
        <v>0</v>
      </c>
      <c r="C45" t="s">
        <v>170</v>
      </c>
    </row>
    <row r="46" spans="1:3">
      <c r="A46" t="s">
        <v>208</v>
      </c>
      <c r="B46" t="b">
        <v>0</v>
      </c>
    </row>
    <row r="47" spans="1:3">
      <c r="A47" t="s">
        <v>262</v>
      </c>
      <c r="B47" t="b">
        <v>0</v>
      </c>
    </row>
    <row r="48" spans="1:3">
      <c r="A48" t="s">
        <v>263</v>
      </c>
      <c r="B48" t="b">
        <v>0</v>
      </c>
    </row>
    <row r="49" spans="1:2">
      <c r="A49" t="s">
        <v>266</v>
      </c>
      <c r="B49" t="b">
        <v>0</v>
      </c>
    </row>
    <row r="50" spans="1:2">
      <c r="A50" t="s">
        <v>261</v>
      </c>
      <c r="B50" t="b">
        <v>0</v>
      </c>
    </row>
    <row r="51" spans="1:2">
      <c r="A51" t="s">
        <v>272</v>
      </c>
      <c r="B51" t="b">
        <v>0</v>
      </c>
    </row>
    <row r="52" spans="1:2">
      <c r="A52" t="s">
        <v>271</v>
      </c>
      <c r="B52" t="b">
        <v>0</v>
      </c>
    </row>
    <row r="53" spans="1:2">
      <c r="A53" t="s">
        <v>267</v>
      </c>
      <c r="B53" t="b">
        <v>0</v>
      </c>
    </row>
    <row r="54" spans="1:2">
      <c r="A54" t="s">
        <v>275</v>
      </c>
      <c r="B54" t="b">
        <v>0</v>
      </c>
    </row>
    <row r="55" spans="1:2">
      <c r="A55" t="s">
        <v>264</v>
      </c>
      <c r="B55" t="b">
        <v>0</v>
      </c>
    </row>
    <row r="56" spans="1:2">
      <c r="A56" t="s">
        <v>269</v>
      </c>
      <c r="B56" t="b">
        <v>0</v>
      </c>
    </row>
    <row r="57" spans="1:2">
      <c r="A57" t="s">
        <v>268</v>
      </c>
      <c r="B57" t="b">
        <v>0</v>
      </c>
    </row>
    <row r="58" spans="1:2">
      <c r="A58" t="s">
        <v>274</v>
      </c>
      <c r="B58" t="b">
        <v>0</v>
      </c>
    </row>
    <row r="59" spans="1:2">
      <c r="A59" t="s">
        <v>273</v>
      </c>
      <c r="B59" t="b">
        <v>0</v>
      </c>
    </row>
    <row r="60" spans="1:2">
      <c r="A60" t="s">
        <v>270</v>
      </c>
      <c r="B60" t="b">
        <v>0</v>
      </c>
    </row>
    <row r="61" spans="1:2">
      <c r="A61" t="s">
        <v>265</v>
      </c>
      <c r="B61" t="b">
        <v>0</v>
      </c>
    </row>
    <row r="62" spans="1:2">
      <c r="A62" t="s">
        <v>276</v>
      </c>
      <c r="B62" t="b">
        <v>0</v>
      </c>
    </row>
    <row r="63" spans="1:2">
      <c r="A63" t="s">
        <v>278</v>
      </c>
      <c r="B63" t="b">
        <v>0</v>
      </c>
    </row>
    <row r="64" spans="1:2">
      <c r="A64" t="s">
        <v>279</v>
      </c>
      <c r="B64" t="b">
        <v>0</v>
      </c>
    </row>
    <row r="65" spans="1:2">
      <c r="A65" t="s">
        <v>282</v>
      </c>
      <c r="B65" t="b">
        <v>0</v>
      </c>
    </row>
    <row r="66" spans="1:2">
      <c r="A66" t="s">
        <v>277</v>
      </c>
      <c r="B66" t="b">
        <v>0</v>
      </c>
    </row>
    <row r="67" spans="1:2">
      <c r="A67" t="s">
        <v>288</v>
      </c>
      <c r="B67" t="b">
        <v>0</v>
      </c>
    </row>
    <row r="68" spans="1:2">
      <c r="A68" t="s">
        <v>287</v>
      </c>
      <c r="B68" t="b">
        <v>0</v>
      </c>
    </row>
    <row r="69" spans="1:2">
      <c r="A69" t="s">
        <v>283</v>
      </c>
      <c r="B69" t="b">
        <v>0</v>
      </c>
    </row>
    <row r="70" spans="1:2">
      <c r="A70" t="s">
        <v>188</v>
      </c>
      <c r="B70" t="b">
        <v>0</v>
      </c>
    </row>
    <row r="71" spans="1:2">
      <c r="A71" t="s">
        <v>280</v>
      </c>
      <c r="B71" t="b">
        <v>0</v>
      </c>
    </row>
    <row r="72" spans="1:2">
      <c r="A72" t="s">
        <v>285</v>
      </c>
      <c r="B72" t="b">
        <v>0</v>
      </c>
    </row>
    <row r="73" spans="1:2">
      <c r="A73" t="s">
        <v>284</v>
      </c>
      <c r="B73" t="b">
        <v>0</v>
      </c>
    </row>
    <row r="74" spans="1:2">
      <c r="A74" t="s">
        <v>289</v>
      </c>
      <c r="B74" t="b">
        <v>0</v>
      </c>
    </row>
    <row r="75" spans="1:2">
      <c r="A75" t="s">
        <v>187</v>
      </c>
      <c r="B75" t="b">
        <v>0</v>
      </c>
    </row>
    <row r="76" spans="1:2">
      <c r="A76" t="s">
        <v>286</v>
      </c>
      <c r="B76" t="b">
        <v>0</v>
      </c>
    </row>
    <row r="77" spans="1:2">
      <c r="A77" t="s">
        <v>281</v>
      </c>
      <c r="B77" t="b">
        <v>0</v>
      </c>
    </row>
    <row r="78" spans="1:2">
      <c r="A78" t="s">
        <v>290</v>
      </c>
      <c r="B78" t="b">
        <v>0</v>
      </c>
    </row>
    <row r="79" spans="1:2">
      <c r="A79" t="s">
        <v>292</v>
      </c>
      <c r="B79" t="b">
        <v>0</v>
      </c>
    </row>
    <row r="80" spans="1:2">
      <c r="A80" t="s">
        <v>209</v>
      </c>
      <c r="B80" t="b">
        <v>0</v>
      </c>
    </row>
    <row r="81" spans="1:2">
      <c r="A81" t="s">
        <v>212</v>
      </c>
      <c r="B81" t="b">
        <v>0</v>
      </c>
    </row>
    <row r="82" spans="1:2">
      <c r="A82" t="s">
        <v>291</v>
      </c>
      <c r="B82" t="b">
        <v>0</v>
      </c>
    </row>
    <row r="83" spans="1:2">
      <c r="A83" t="s">
        <v>218</v>
      </c>
      <c r="B83" t="b">
        <v>0</v>
      </c>
    </row>
    <row r="84" spans="1:2">
      <c r="A84" t="s">
        <v>217</v>
      </c>
      <c r="B84" t="b">
        <v>0</v>
      </c>
    </row>
    <row r="85" spans="1:2">
      <c r="A85" t="s">
        <v>213</v>
      </c>
      <c r="B85" t="b">
        <v>0</v>
      </c>
    </row>
    <row r="86" spans="1:2">
      <c r="A86" t="s">
        <v>221</v>
      </c>
      <c r="B86" t="b">
        <v>0</v>
      </c>
    </row>
    <row r="87" spans="1:2">
      <c r="A87" t="s">
        <v>210</v>
      </c>
      <c r="B87" t="b">
        <v>0</v>
      </c>
    </row>
    <row r="88" spans="1:2">
      <c r="A88" t="s">
        <v>215</v>
      </c>
      <c r="B88" t="b">
        <v>0</v>
      </c>
    </row>
    <row r="89" spans="1:2">
      <c r="A89" t="s">
        <v>214</v>
      </c>
      <c r="B89" t="b">
        <v>0</v>
      </c>
    </row>
    <row r="90" spans="1:2">
      <c r="A90" t="s">
        <v>220</v>
      </c>
      <c r="B90" t="b">
        <v>0</v>
      </c>
    </row>
    <row r="91" spans="1:2">
      <c r="A91" t="s">
        <v>219</v>
      </c>
      <c r="B91" t="b">
        <v>0</v>
      </c>
    </row>
    <row r="92" spans="1:2">
      <c r="A92" t="s">
        <v>216</v>
      </c>
      <c r="B92" t="b">
        <v>0</v>
      </c>
    </row>
    <row r="93" spans="1:2">
      <c r="A93" t="s">
        <v>211</v>
      </c>
      <c r="B93" t="b">
        <v>0</v>
      </c>
    </row>
    <row r="94" spans="1:2">
      <c r="A94" t="s">
        <v>222</v>
      </c>
      <c r="B94" t="b">
        <v>0</v>
      </c>
    </row>
    <row r="95" spans="1:2">
      <c r="A95" t="s">
        <v>68</v>
      </c>
      <c r="B95" t="b">
        <v>0</v>
      </c>
    </row>
    <row r="96" spans="1:2">
      <c r="A96" t="s">
        <v>70</v>
      </c>
      <c r="B96" t="b">
        <v>0</v>
      </c>
    </row>
    <row r="97" spans="1:2">
      <c r="A97" t="s">
        <v>72</v>
      </c>
      <c r="B97" t="b">
        <v>0</v>
      </c>
    </row>
    <row r="98" spans="1:2">
      <c r="A98" t="s">
        <v>65</v>
      </c>
      <c r="B98" t="b">
        <v>0</v>
      </c>
    </row>
    <row r="99" spans="1:2">
      <c r="A99" t="s">
        <v>78</v>
      </c>
      <c r="B99" t="b">
        <v>0</v>
      </c>
    </row>
    <row r="100" spans="1:2">
      <c r="A100" t="s">
        <v>77</v>
      </c>
      <c r="B100" t="b">
        <v>0</v>
      </c>
    </row>
    <row r="101" spans="1:2">
      <c r="A101" t="s">
        <v>73</v>
      </c>
      <c r="B101" t="b">
        <v>0</v>
      </c>
    </row>
    <row r="102" spans="1:2">
      <c r="A102" t="s">
        <v>192</v>
      </c>
      <c r="B102" t="b">
        <v>0</v>
      </c>
    </row>
    <row r="103" spans="1:2">
      <c r="A103" t="s">
        <v>71</v>
      </c>
      <c r="B103" t="b">
        <v>0</v>
      </c>
    </row>
    <row r="104" spans="1:2">
      <c r="A104" t="s">
        <v>75</v>
      </c>
      <c r="B104" t="b">
        <v>0</v>
      </c>
    </row>
    <row r="105" spans="1:2">
      <c r="A105" t="s">
        <v>74</v>
      </c>
      <c r="B105" t="b">
        <v>0</v>
      </c>
    </row>
    <row r="106" spans="1:2">
      <c r="A106" t="s">
        <v>79</v>
      </c>
      <c r="B106" t="b">
        <v>0</v>
      </c>
    </row>
    <row r="107" spans="1:2">
      <c r="A107" t="s">
        <v>191</v>
      </c>
      <c r="B107" t="b">
        <v>0</v>
      </c>
    </row>
    <row r="108" spans="1:2">
      <c r="A108" t="s">
        <v>76</v>
      </c>
      <c r="B108" t="b">
        <v>0</v>
      </c>
    </row>
    <row r="109" spans="1:2">
      <c r="A109" t="s">
        <v>190</v>
      </c>
      <c r="B109" t="b">
        <v>0</v>
      </c>
    </row>
    <row r="110" spans="1:2">
      <c r="A110" t="s">
        <v>80</v>
      </c>
      <c r="B110" t="b">
        <v>0</v>
      </c>
    </row>
    <row r="111" spans="1:2">
      <c r="A111" t="s">
        <v>83</v>
      </c>
      <c r="B111" t="b">
        <v>0</v>
      </c>
    </row>
    <row r="112" spans="1:2">
      <c r="A112" t="s">
        <v>84</v>
      </c>
      <c r="B112" t="b">
        <v>0</v>
      </c>
    </row>
    <row r="113" spans="1:2">
      <c r="A113" t="s">
        <v>87</v>
      </c>
      <c r="B113" t="b">
        <v>0</v>
      </c>
    </row>
    <row r="114" spans="1:2">
      <c r="A114" t="s">
        <v>81</v>
      </c>
      <c r="B114" t="b">
        <v>0</v>
      </c>
    </row>
    <row r="115" spans="1:2">
      <c r="A115" t="s">
        <v>93</v>
      </c>
      <c r="B115" t="b">
        <v>0</v>
      </c>
    </row>
    <row r="116" spans="1:2">
      <c r="A116" t="s">
        <v>92</v>
      </c>
      <c r="B116" t="b">
        <v>0</v>
      </c>
    </row>
    <row r="117" spans="1:2">
      <c r="A117" t="s">
        <v>88</v>
      </c>
      <c r="B117" t="b">
        <v>0</v>
      </c>
    </row>
    <row r="118" spans="1:2">
      <c r="A118" t="s">
        <v>97</v>
      </c>
      <c r="B118" t="b">
        <v>0</v>
      </c>
    </row>
    <row r="119" spans="1:2">
      <c r="A119" t="s">
        <v>85</v>
      </c>
      <c r="B119" t="b">
        <v>0</v>
      </c>
    </row>
    <row r="120" spans="1:2">
      <c r="A120" t="s">
        <v>90</v>
      </c>
      <c r="B120" t="b">
        <v>0</v>
      </c>
    </row>
    <row r="121" spans="1:2">
      <c r="A121" t="s">
        <v>89</v>
      </c>
      <c r="B121" t="b">
        <v>0</v>
      </c>
    </row>
    <row r="122" spans="1:2">
      <c r="A122" t="s">
        <v>96</v>
      </c>
      <c r="B122" t="b">
        <v>0</v>
      </c>
    </row>
    <row r="123" spans="1:2">
      <c r="A123" t="s">
        <v>94</v>
      </c>
      <c r="B123" t="b">
        <v>0</v>
      </c>
    </row>
    <row r="124" spans="1:2">
      <c r="A124" t="s">
        <v>91</v>
      </c>
      <c r="B124" t="b">
        <v>0</v>
      </c>
    </row>
    <row r="125" spans="1:2">
      <c r="A125" t="s">
        <v>86</v>
      </c>
      <c r="B125" t="b">
        <v>0</v>
      </c>
    </row>
    <row r="126" spans="1:2">
      <c r="A126" t="s">
        <v>98</v>
      </c>
      <c r="B126" t="b">
        <v>0</v>
      </c>
    </row>
    <row r="127" spans="1:2">
      <c r="A127" t="s">
        <v>101</v>
      </c>
      <c r="B127" t="b">
        <v>0</v>
      </c>
    </row>
    <row r="128" spans="1:2">
      <c r="A128" t="s">
        <v>102</v>
      </c>
      <c r="B128" t="b">
        <v>0</v>
      </c>
    </row>
    <row r="129" spans="1:2">
      <c r="A129" t="s">
        <v>105</v>
      </c>
      <c r="B129" t="b">
        <v>0</v>
      </c>
    </row>
    <row r="130" spans="1:2">
      <c r="A130" t="s">
        <v>99</v>
      </c>
      <c r="B130" t="b">
        <v>0</v>
      </c>
    </row>
    <row r="131" spans="1:2">
      <c r="A131" t="s">
        <v>111</v>
      </c>
      <c r="B131" t="b">
        <v>0</v>
      </c>
    </row>
    <row r="132" spans="1:2">
      <c r="A132" t="s">
        <v>110</v>
      </c>
      <c r="B132" t="b">
        <v>0</v>
      </c>
    </row>
    <row r="133" spans="1:2">
      <c r="A133" t="s">
        <v>106</v>
      </c>
      <c r="B133" t="b">
        <v>0</v>
      </c>
    </row>
    <row r="134" spans="1:2">
      <c r="A134" t="s">
        <v>114</v>
      </c>
      <c r="B134" t="b">
        <v>0</v>
      </c>
    </row>
    <row r="135" spans="1:2">
      <c r="A135" t="s">
        <v>103</v>
      </c>
      <c r="B135" t="b">
        <v>0</v>
      </c>
    </row>
    <row r="136" spans="1:2">
      <c r="A136" t="s">
        <v>108</v>
      </c>
      <c r="B136" t="b">
        <v>0</v>
      </c>
    </row>
    <row r="137" spans="1:2">
      <c r="A137" t="s">
        <v>107</v>
      </c>
      <c r="B137" t="b">
        <v>0</v>
      </c>
    </row>
    <row r="138" spans="1:2">
      <c r="A138" t="s">
        <v>113</v>
      </c>
      <c r="B138" t="b">
        <v>0</v>
      </c>
    </row>
    <row r="139" spans="1:2">
      <c r="A139" t="s">
        <v>112</v>
      </c>
      <c r="B139" t="b">
        <v>0</v>
      </c>
    </row>
    <row r="140" spans="1:2">
      <c r="A140" t="s">
        <v>109</v>
      </c>
      <c r="B140" t="b">
        <v>0</v>
      </c>
    </row>
    <row r="141" spans="1:2">
      <c r="A141" t="s">
        <v>104</v>
      </c>
      <c r="B141" t="b">
        <v>0</v>
      </c>
    </row>
    <row r="142" spans="1:2">
      <c r="A142" t="s">
        <v>115</v>
      </c>
      <c r="B142" t="b">
        <v>0</v>
      </c>
    </row>
    <row r="143" spans="1:2">
      <c r="A143" t="s">
        <v>224</v>
      </c>
      <c r="B143" t="b">
        <v>0</v>
      </c>
    </row>
    <row r="144" spans="1:2">
      <c r="A144" t="s">
        <v>39</v>
      </c>
      <c r="B144" t="b">
        <v>0</v>
      </c>
    </row>
    <row r="145" spans="1:2">
      <c r="A145" t="s">
        <v>45</v>
      </c>
      <c r="B145" t="b">
        <v>0</v>
      </c>
    </row>
    <row r="146" spans="1:2">
      <c r="A146" t="s">
        <v>223</v>
      </c>
      <c r="B146" t="b">
        <v>0</v>
      </c>
    </row>
    <row r="147" spans="1:2">
      <c r="A147" t="s">
        <v>57</v>
      </c>
      <c r="B147" t="b">
        <v>0</v>
      </c>
    </row>
    <row r="148" spans="1:2">
      <c r="A148" t="s">
        <v>55</v>
      </c>
      <c r="B148" t="b">
        <v>0</v>
      </c>
    </row>
    <row r="149" spans="1:2">
      <c r="A149" t="s">
        <v>47</v>
      </c>
      <c r="B149" t="b">
        <v>0</v>
      </c>
    </row>
    <row r="150" spans="1:2">
      <c r="A150" t="s">
        <v>61</v>
      </c>
      <c r="B150" t="b">
        <v>0</v>
      </c>
    </row>
    <row r="151" spans="1:2">
      <c r="A151" t="s">
        <v>42</v>
      </c>
      <c r="B151" t="b">
        <v>0</v>
      </c>
    </row>
    <row r="152" spans="1:2">
      <c r="A152" t="s">
        <v>51</v>
      </c>
      <c r="B152" t="b">
        <v>0</v>
      </c>
    </row>
    <row r="153" spans="1:2">
      <c r="A153" t="s">
        <v>49</v>
      </c>
      <c r="B153" t="b">
        <v>0</v>
      </c>
    </row>
    <row r="154" spans="1:2">
      <c r="A154" t="s">
        <v>59</v>
      </c>
      <c r="B154" t="b">
        <v>0</v>
      </c>
    </row>
    <row r="155" spans="1:2">
      <c r="A155" t="s">
        <v>189</v>
      </c>
      <c r="B155" t="b">
        <v>0</v>
      </c>
    </row>
    <row r="156" spans="1:2">
      <c r="A156" t="s">
        <v>53</v>
      </c>
      <c r="B156" t="b">
        <v>0</v>
      </c>
    </row>
    <row r="157" spans="1:2">
      <c r="A157" t="s">
        <v>43</v>
      </c>
      <c r="B157" t="b">
        <v>0</v>
      </c>
    </row>
    <row r="158" spans="1:2">
      <c r="A158" t="s">
        <v>63</v>
      </c>
      <c r="B158" t="b">
        <v>0</v>
      </c>
    </row>
    <row r="159" spans="1:2">
      <c r="A159" t="s">
        <v>496</v>
      </c>
      <c r="B159" t="b">
        <v>0</v>
      </c>
    </row>
    <row r="160" spans="1:2">
      <c r="A160" t="s">
        <v>116</v>
      </c>
      <c r="B160" t="b">
        <v>0</v>
      </c>
    </row>
    <row r="161" spans="1:2">
      <c r="A161" t="s">
        <v>123</v>
      </c>
      <c r="B161" t="b">
        <v>0</v>
      </c>
    </row>
    <row r="162" spans="1:2">
      <c r="A162" t="s">
        <v>122</v>
      </c>
      <c r="B162" t="b">
        <v>0</v>
      </c>
    </row>
    <row r="163" spans="1:2">
      <c r="A163" t="s">
        <v>126</v>
      </c>
      <c r="B163" t="b">
        <v>0</v>
      </c>
    </row>
    <row r="164" spans="1:2">
      <c r="A164" t="s">
        <v>117</v>
      </c>
      <c r="B164" t="b">
        <v>0</v>
      </c>
    </row>
    <row r="165" spans="1:2">
      <c r="A165" t="s">
        <v>125</v>
      </c>
      <c r="B165" t="b">
        <v>0</v>
      </c>
    </row>
    <row r="166" spans="1:2">
      <c r="A166" t="s">
        <v>119</v>
      </c>
      <c r="B166" t="b">
        <v>0</v>
      </c>
    </row>
    <row r="167" spans="1:2">
      <c r="A167" t="s">
        <v>121</v>
      </c>
      <c r="B167" t="b">
        <v>0</v>
      </c>
    </row>
    <row r="168" spans="1:2">
      <c r="A168" t="s">
        <v>197</v>
      </c>
      <c r="B168" t="b">
        <v>0</v>
      </c>
    </row>
    <row r="169" spans="1:2">
      <c r="A169" t="s">
        <v>606</v>
      </c>
      <c r="B169" t="b">
        <v>0</v>
      </c>
    </row>
    <row r="170" spans="1:2">
      <c r="A170" t="s">
        <v>140</v>
      </c>
      <c r="B170" t="b">
        <v>0</v>
      </c>
    </row>
    <row r="171" spans="1:2">
      <c r="A171" t="s">
        <v>139</v>
      </c>
      <c r="B171" t="b">
        <v>0</v>
      </c>
    </row>
    <row r="172" spans="1:2">
      <c r="A172" t="s">
        <v>142</v>
      </c>
      <c r="B172" t="b">
        <v>0</v>
      </c>
    </row>
    <row r="173" spans="1:2">
      <c r="A173" t="s">
        <v>136</v>
      </c>
      <c r="B173" t="b">
        <v>0</v>
      </c>
    </row>
    <row r="174" spans="1:2">
      <c r="A174" t="s">
        <v>141</v>
      </c>
      <c r="B174" t="b">
        <v>0</v>
      </c>
    </row>
    <row r="175" spans="1:2">
      <c r="A175" t="s">
        <v>137</v>
      </c>
      <c r="B175" t="b">
        <v>0</v>
      </c>
    </row>
    <row r="176" spans="1:2">
      <c r="A176" t="s">
        <v>138</v>
      </c>
      <c r="B176" t="b">
        <v>0</v>
      </c>
    </row>
    <row r="177" spans="1:2">
      <c r="A177" t="s">
        <v>143</v>
      </c>
      <c r="B177" t="b">
        <v>0</v>
      </c>
    </row>
    <row r="178" spans="1:2">
      <c r="A178" t="s">
        <v>148</v>
      </c>
      <c r="B178" t="b">
        <v>0</v>
      </c>
    </row>
    <row r="179" spans="1:2">
      <c r="A179" t="s">
        <v>147</v>
      </c>
      <c r="B179" t="b">
        <v>0</v>
      </c>
    </row>
    <row r="180" spans="1:2">
      <c r="A180" t="s">
        <v>152</v>
      </c>
      <c r="B180" t="b">
        <v>0</v>
      </c>
    </row>
    <row r="181" spans="1:2">
      <c r="A181" t="s">
        <v>144</v>
      </c>
      <c r="B181" t="b">
        <v>0</v>
      </c>
    </row>
    <row r="182" spans="1:2">
      <c r="A182" t="s">
        <v>151</v>
      </c>
      <c r="B182" t="b">
        <v>0</v>
      </c>
    </row>
    <row r="183" spans="1:2">
      <c r="A183" t="s">
        <v>145</v>
      </c>
      <c r="B183" t="b">
        <v>0</v>
      </c>
    </row>
    <row r="184" spans="1:2">
      <c r="A184" t="s">
        <v>146</v>
      </c>
      <c r="B184" t="b">
        <v>0</v>
      </c>
    </row>
    <row r="185" spans="1:2">
      <c r="A185" t="s">
        <v>161</v>
      </c>
      <c r="B185" t="b">
        <v>0</v>
      </c>
    </row>
    <row r="186" spans="1:2">
      <c r="A186" t="s">
        <v>166</v>
      </c>
      <c r="B186" t="b">
        <v>0</v>
      </c>
    </row>
    <row r="187" spans="1:2">
      <c r="A187" t="s">
        <v>167</v>
      </c>
      <c r="B187" t="b">
        <v>0</v>
      </c>
    </row>
    <row r="188" spans="1:2">
      <c r="A188" t="s">
        <v>165</v>
      </c>
      <c r="B188" t="b">
        <v>0</v>
      </c>
    </row>
    <row r="189" spans="1:2">
      <c r="A189" t="s">
        <v>169</v>
      </c>
      <c r="B189" t="b">
        <v>0</v>
      </c>
    </row>
    <row r="190" spans="1:2">
      <c r="A190" t="s">
        <v>162</v>
      </c>
      <c r="B190" t="b">
        <v>0</v>
      </c>
    </row>
    <row r="191" spans="1:2">
      <c r="A191" t="s">
        <v>168</v>
      </c>
      <c r="B191" t="b">
        <v>0</v>
      </c>
    </row>
    <row r="192" spans="1:2">
      <c r="A192" t="s">
        <v>163</v>
      </c>
      <c r="B192" t="b">
        <v>0</v>
      </c>
    </row>
    <row r="193" spans="1:3">
      <c r="A193" t="s">
        <v>164</v>
      </c>
      <c r="B193" t="b">
        <v>0</v>
      </c>
    </row>
    <row r="194" spans="1:3">
      <c r="A194" t="s">
        <v>128</v>
      </c>
      <c r="B194" t="b">
        <v>0</v>
      </c>
    </row>
    <row r="195" spans="1:3">
      <c r="A195" t="s">
        <v>133</v>
      </c>
      <c r="B195" t="b">
        <v>0</v>
      </c>
    </row>
    <row r="196" spans="1:3">
      <c r="A196" t="s">
        <v>132</v>
      </c>
      <c r="B196" t="b">
        <v>0</v>
      </c>
    </row>
    <row r="197" spans="1:3">
      <c r="A197" t="s">
        <v>135</v>
      </c>
      <c r="B197" t="b">
        <v>0</v>
      </c>
    </row>
    <row r="198" spans="1:3">
      <c r="A198" t="s">
        <v>129</v>
      </c>
      <c r="B198" t="b">
        <v>0</v>
      </c>
    </row>
    <row r="199" spans="1:3">
      <c r="A199" t="s">
        <v>134</v>
      </c>
      <c r="B199" t="b">
        <v>0</v>
      </c>
    </row>
    <row r="200" spans="1:3">
      <c r="A200" t="s">
        <v>130</v>
      </c>
      <c r="B200" t="b">
        <v>0</v>
      </c>
    </row>
    <row r="201" spans="1:3">
      <c r="A201" t="s">
        <v>131</v>
      </c>
      <c r="B201" t="b">
        <v>0</v>
      </c>
    </row>
    <row r="202" spans="1:3">
      <c r="A202" t="s">
        <v>515</v>
      </c>
      <c r="B202" t="b">
        <v>0</v>
      </c>
    </row>
    <row r="203" spans="1:3">
      <c r="A203" t="s">
        <v>516</v>
      </c>
      <c r="B203" t="b">
        <v>0</v>
      </c>
    </row>
    <row r="204" spans="1:3">
      <c r="A204" t="s">
        <v>480</v>
      </c>
      <c r="B204" t="b">
        <v>0</v>
      </c>
      <c r="C204" t="s">
        <v>170</v>
      </c>
    </row>
    <row r="205" spans="1:3">
      <c r="A205" t="s">
        <v>481</v>
      </c>
      <c r="B205" t="b">
        <v>0</v>
      </c>
      <c r="C205" t="s">
        <v>171</v>
      </c>
    </row>
    <row r="206" spans="1:3">
      <c r="A206" t="s">
        <v>482</v>
      </c>
      <c r="B206" t="b">
        <v>0</v>
      </c>
      <c r="C206" t="s">
        <v>171</v>
      </c>
    </row>
    <row r="207" spans="1:3">
      <c r="A207" t="s">
        <v>483</v>
      </c>
      <c r="B207" t="b">
        <v>0</v>
      </c>
      <c r="C207" t="s">
        <v>171</v>
      </c>
    </row>
    <row r="208" spans="1:3">
      <c r="A208" t="s">
        <v>484</v>
      </c>
      <c r="B208" t="b">
        <v>0</v>
      </c>
      <c r="C208" t="s">
        <v>67</v>
      </c>
    </row>
    <row r="209" spans="1:3">
      <c r="A209" t="s">
        <v>485</v>
      </c>
      <c r="B209" t="b">
        <v>0</v>
      </c>
      <c r="C209" t="s">
        <v>67</v>
      </c>
    </row>
    <row r="210" spans="1:3">
      <c r="A210" t="s">
        <v>486</v>
      </c>
      <c r="B210" t="b">
        <v>0</v>
      </c>
      <c r="C210" t="s">
        <v>67</v>
      </c>
    </row>
    <row r="211" spans="1:3">
      <c r="A211" t="s">
        <v>487</v>
      </c>
      <c r="B211" t="b">
        <v>0</v>
      </c>
      <c r="C211" t="s">
        <v>82</v>
      </c>
    </row>
    <row r="212" spans="1:3">
      <c r="A212" t="s">
        <v>488</v>
      </c>
      <c r="B212" t="b">
        <v>0</v>
      </c>
      <c r="C212" t="s">
        <v>82</v>
      </c>
    </row>
    <row r="213" spans="1:3">
      <c r="A213" t="s">
        <v>489</v>
      </c>
      <c r="B213" t="b">
        <v>0</v>
      </c>
      <c r="C213" t="s">
        <v>82</v>
      </c>
    </row>
    <row r="214" spans="1:3">
      <c r="A214" t="s">
        <v>490</v>
      </c>
      <c r="B214" t="b">
        <v>0</v>
      </c>
      <c r="C214" t="s">
        <v>100</v>
      </c>
    </row>
    <row r="215" spans="1:3">
      <c r="A215" t="s">
        <v>491</v>
      </c>
      <c r="B215" t="b">
        <v>0</v>
      </c>
      <c r="C215" t="s">
        <v>100</v>
      </c>
    </row>
    <row r="216" spans="1:3">
      <c r="A216" t="s">
        <v>492</v>
      </c>
      <c r="B216" t="b">
        <v>0</v>
      </c>
      <c r="C216" t="s">
        <v>100</v>
      </c>
    </row>
    <row r="217" spans="1:3">
      <c r="A217" t="s">
        <v>493</v>
      </c>
      <c r="B217" t="b">
        <v>0</v>
      </c>
      <c r="C217" t="s">
        <v>41</v>
      </c>
    </row>
    <row r="218" spans="1:3">
      <c r="A218" t="s">
        <v>494</v>
      </c>
      <c r="B218" t="b">
        <v>0</v>
      </c>
      <c r="C218" t="s">
        <v>41</v>
      </c>
    </row>
    <row r="219" spans="1:3">
      <c r="A219" t="s">
        <v>495</v>
      </c>
      <c r="B219" t="b">
        <v>0</v>
      </c>
      <c r="C219" t="s">
        <v>41</v>
      </c>
    </row>
    <row r="220" spans="1:3">
      <c r="A220" t="s">
        <v>497</v>
      </c>
      <c r="B220" t="b">
        <v>0</v>
      </c>
      <c r="C220" t="s">
        <v>451</v>
      </c>
    </row>
    <row r="221" spans="1:3">
      <c r="A221" t="s">
        <v>498</v>
      </c>
      <c r="B221" t="b">
        <v>0</v>
      </c>
      <c r="C221" t="s">
        <v>451</v>
      </c>
    </row>
    <row r="222" spans="1:3">
      <c r="A222" t="s">
        <v>499</v>
      </c>
      <c r="B222" t="b">
        <v>0</v>
      </c>
      <c r="C222" t="s">
        <v>451</v>
      </c>
    </row>
    <row r="223" spans="1:3">
      <c r="A223" t="s">
        <v>500</v>
      </c>
      <c r="B223" t="b">
        <v>0</v>
      </c>
      <c r="C223" t="s">
        <v>452</v>
      </c>
    </row>
    <row r="224" spans="1:3">
      <c r="A224" t="s">
        <v>501</v>
      </c>
      <c r="B224" t="b">
        <v>0</v>
      </c>
      <c r="C224" t="s">
        <v>452</v>
      </c>
    </row>
    <row r="225" spans="1:3">
      <c r="A225" t="s">
        <v>502</v>
      </c>
      <c r="B225" t="b">
        <v>0</v>
      </c>
      <c r="C225" t="s">
        <v>452</v>
      </c>
    </row>
    <row r="226" spans="1:3">
      <c r="A226" t="s">
        <v>503</v>
      </c>
      <c r="B226" t="b">
        <v>0</v>
      </c>
      <c r="C226" t="s">
        <v>453</v>
      </c>
    </row>
    <row r="227" spans="1:3">
      <c r="A227" t="s">
        <v>504</v>
      </c>
      <c r="B227" t="b">
        <v>0</v>
      </c>
      <c r="C227" t="s">
        <v>453</v>
      </c>
    </row>
    <row r="228" spans="1:3">
      <c r="A228" t="s">
        <v>505</v>
      </c>
      <c r="B228" t="b">
        <v>0</v>
      </c>
      <c r="C228" t="s">
        <v>453</v>
      </c>
    </row>
    <row r="229" spans="1:3">
      <c r="A229" t="s">
        <v>509</v>
      </c>
      <c r="B229" t="b">
        <v>0</v>
      </c>
      <c r="C229" t="s">
        <v>455</v>
      </c>
    </row>
    <row r="230" spans="1:3">
      <c r="A230" t="s">
        <v>510</v>
      </c>
      <c r="B230" t="b">
        <v>0</v>
      </c>
      <c r="C230" t="s">
        <v>455</v>
      </c>
    </row>
    <row r="231" spans="1:3">
      <c r="A231" t="s">
        <v>511</v>
      </c>
      <c r="B231" t="b">
        <v>0</v>
      </c>
      <c r="C231" t="s">
        <v>455</v>
      </c>
    </row>
    <row r="232" spans="1:3">
      <c r="A232" t="s">
        <v>512</v>
      </c>
      <c r="B232" t="b">
        <v>0</v>
      </c>
      <c r="C232" t="s">
        <v>456</v>
      </c>
    </row>
    <row r="233" spans="1:3">
      <c r="A233" t="s">
        <v>513</v>
      </c>
      <c r="B233" t="b">
        <v>0</v>
      </c>
      <c r="C233" t="s">
        <v>456</v>
      </c>
    </row>
    <row r="234" spans="1:3">
      <c r="A234" t="s">
        <v>514</v>
      </c>
      <c r="B234" t="b">
        <v>0</v>
      </c>
      <c r="C234" t="s">
        <v>456</v>
      </c>
    </row>
    <row r="235" spans="1:3">
      <c r="A235" t="s">
        <v>359</v>
      </c>
      <c r="B235" t="b">
        <v>0</v>
      </c>
    </row>
    <row r="236" spans="1:3">
      <c r="A236" t="s">
        <v>360</v>
      </c>
      <c r="B236" t="b">
        <v>0</v>
      </c>
    </row>
    <row r="237" spans="1:3">
      <c r="A237" t="s">
        <v>361</v>
      </c>
      <c r="B237" t="b">
        <v>0</v>
      </c>
    </row>
    <row r="238" spans="1:3">
      <c r="A238" t="s">
        <v>362</v>
      </c>
      <c r="B238" t="b">
        <v>0</v>
      </c>
    </row>
    <row r="239" spans="1:3">
      <c r="A239" t="s">
        <v>364</v>
      </c>
      <c r="B239" t="b">
        <v>0</v>
      </c>
    </row>
    <row r="240" spans="1:3">
      <c r="A240" t="s">
        <v>365</v>
      </c>
      <c r="B240" t="b">
        <v>0</v>
      </c>
    </row>
    <row r="241" spans="1:3">
      <c r="A241" t="s">
        <v>369</v>
      </c>
      <c r="B241" t="b">
        <v>0</v>
      </c>
    </row>
    <row r="242" spans="1:3">
      <c r="A242" t="s">
        <v>370</v>
      </c>
      <c r="B242" t="b">
        <v>0</v>
      </c>
    </row>
    <row r="243" spans="1:3">
      <c r="A243" t="s">
        <v>371</v>
      </c>
      <c r="B243" t="b">
        <v>0</v>
      </c>
    </row>
    <row r="244" spans="1:3">
      <c r="A244" t="s">
        <v>372</v>
      </c>
      <c r="B244" t="b">
        <v>0</v>
      </c>
    </row>
    <row r="245" spans="1:3">
      <c r="A245" t="s">
        <v>373</v>
      </c>
      <c r="B245" t="b">
        <v>0</v>
      </c>
    </row>
    <row r="246" spans="1:3">
      <c r="A246" t="s">
        <v>374</v>
      </c>
      <c r="B246" t="b">
        <v>0</v>
      </c>
    </row>
    <row r="247" spans="1:3">
      <c r="A247" t="s">
        <v>375</v>
      </c>
      <c r="B247" t="b">
        <v>0</v>
      </c>
    </row>
    <row r="248" spans="1:3">
      <c r="A248" t="s">
        <v>377</v>
      </c>
      <c r="B248" t="b">
        <v>0</v>
      </c>
    </row>
    <row r="249" spans="1:3">
      <c r="A249" t="s">
        <v>378</v>
      </c>
      <c r="B249" t="b">
        <v>0</v>
      </c>
    </row>
    <row r="250" spans="1:3">
      <c r="A250" t="s">
        <v>382</v>
      </c>
      <c r="B250" t="b">
        <v>0</v>
      </c>
    </row>
    <row r="251" spans="1:3">
      <c r="A251" t="s">
        <v>383</v>
      </c>
      <c r="B251" t="b">
        <v>0</v>
      </c>
    </row>
    <row r="252" spans="1:3">
      <c r="A252" t="s">
        <v>384</v>
      </c>
      <c r="B252" t="b">
        <v>0</v>
      </c>
    </row>
    <row r="253" spans="1:3">
      <c r="A253" t="s">
        <v>385</v>
      </c>
      <c r="B253" t="b">
        <v>0</v>
      </c>
    </row>
    <row r="254" spans="1:3">
      <c r="A254" t="s">
        <v>439</v>
      </c>
      <c r="B254" t="b">
        <v>0</v>
      </c>
      <c r="C254" t="s">
        <v>553</v>
      </c>
    </row>
    <row r="255" spans="1:3">
      <c r="A255" t="s">
        <v>440</v>
      </c>
      <c r="B255" t="b">
        <v>0</v>
      </c>
      <c r="C255" t="s">
        <v>553</v>
      </c>
    </row>
    <row r="256" spans="1:3">
      <c r="A256" t="s">
        <v>389</v>
      </c>
      <c r="B256" t="b">
        <v>0</v>
      </c>
    </row>
    <row r="257" spans="1:2">
      <c r="A257" t="s">
        <v>521</v>
      </c>
      <c r="B257" t="b">
        <v>0</v>
      </c>
    </row>
    <row r="258" spans="1:2">
      <c r="A258" t="s">
        <v>363</v>
      </c>
      <c r="B258" t="b">
        <v>0</v>
      </c>
    </row>
    <row r="259" spans="1:2">
      <c r="A259" t="s">
        <v>522</v>
      </c>
      <c r="B259" t="b">
        <v>0</v>
      </c>
    </row>
    <row r="260" spans="1:2">
      <c r="A260" t="s">
        <v>560</v>
      </c>
      <c r="B260" t="b">
        <v>0</v>
      </c>
    </row>
    <row r="261" spans="1:2">
      <c r="A261" t="s">
        <v>523</v>
      </c>
      <c r="B261" t="b">
        <v>0</v>
      </c>
    </row>
    <row r="262" spans="1:2">
      <c r="A262" t="s">
        <v>607</v>
      </c>
      <c r="B262" t="b">
        <v>0</v>
      </c>
    </row>
    <row r="263" spans="1:2">
      <c r="A263" t="s">
        <v>524</v>
      </c>
      <c r="B263" t="b">
        <v>0</v>
      </c>
    </row>
    <row r="264" spans="1:2">
      <c r="A264" t="s">
        <v>386</v>
      </c>
      <c r="B264" t="b">
        <v>0</v>
      </c>
    </row>
    <row r="265" spans="1:2">
      <c r="A265" t="s">
        <v>387</v>
      </c>
      <c r="B265" t="b">
        <v>0</v>
      </c>
    </row>
    <row r="266" spans="1:2">
      <c r="A266" t="s">
        <v>388</v>
      </c>
      <c r="B266" t="b">
        <v>0</v>
      </c>
    </row>
    <row r="267" spans="1:2">
      <c r="A267" t="s">
        <v>390</v>
      </c>
      <c r="B267" t="b">
        <v>0</v>
      </c>
    </row>
    <row r="268" spans="1:2">
      <c r="A268" t="s">
        <v>391</v>
      </c>
      <c r="B268" t="b">
        <v>0</v>
      </c>
    </row>
    <row r="269" spans="1:2">
      <c r="A269" t="s">
        <v>395</v>
      </c>
      <c r="B269" t="b">
        <v>0</v>
      </c>
    </row>
    <row r="270" spans="1:2">
      <c r="A270" t="s">
        <v>396</v>
      </c>
      <c r="B270" t="b">
        <v>0</v>
      </c>
    </row>
    <row r="271" spans="1:2">
      <c r="A271" t="s">
        <v>397</v>
      </c>
      <c r="B271" t="b">
        <v>0</v>
      </c>
    </row>
    <row r="272" spans="1:2">
      <c r="A272" t="s">
        <v>398</v>
      </c>
      <c r="B272" t="b">
        <v>0</v>
      </c>
    </row>
    <row r="273" spans="1:3">
      <c r="A273" t="s">
        <v>399</v>
      </c>
      <c r="B273" t="b">
        <v>0</v>
      </c>
    </row>
    <row r="274" spans="1:3">
      <c r="A274" t="s">
        <v>400</v>
      </c>
      <c r="B274" t="b">
        <v>0</v>
      </c>
    </row>
    <row r="275" spans="1:3">
      <c r="A275" t="s">
        <v>401</v>
      </c>
      <c r="B275" t="b">
        <v>0</v>
      </c>
      <c r="C275" t="s">
        <v>560</v>
      </c>
    </row>
    <row r="276" spans="1:3">
      <c r="A276" t="s">
        <v>402</v>
      </c>
      <c r="B276" t="b">
        <v>0</v>
      </c>
      <c r="C276" t="s">
        <v>560</v>
      </c>
    </row>
    <row r="277" spans="1:3">
      <c r="A277" t="s">
        <v>403</v>
      </c>
      <c r="B277" t="b">
        <v>0</v>
      </c>
      <c r="C277" t="s">
        <v>560</v>
      </c>
    </row>
    <row r="278" spans="1:3">
      <c r="A278" t="s">
        <v>441</v>
      </c>
      <c r="B278" t="b">
        <v>0</v>
      </c>
      <c r="C278" t="s">
        <v>553</v>
      </c>
    </row>
    <row r="279" spans="1:3">
      <c r="A279" t="s">
        <v>442</v>
      </c>
      <c r="B279" t="b">
        <v>0</v>
      </c>
      <c r="C279" t="s">
        <v>553</v>
      </c>
    </row>
    <row r="280" spans="1:3">
      <c r="A280" t="s">
        <v>443</v>
      </c>
      <c r="B280" t="b">
        <v>0</v>
      </c>
      <c r="C280" t="s">
        <v>553</v>
      </c>
    </row>
    <row r="281" spans="1:3">
      <c r="A281" t="s">
        <v>444</v>
      </c>
      <c r="B281" t="b">
        <v>0</v>
      </c>
      <c r="C281" t="s">
        <v>553</v>
      </c>
    </row>
    <row r="282" spans="1:3">
      <c r="A282" t="s">
        <v>445</v>
      </c>
      <c r="B282" t="b">
        <v>0</v>
      </c>
      <c r="C282" t="s">
        <v>553</v>
      </c>
    </row>
    <row r="283" spans="1:3">
      <c r="A283" t="s">
        <v>446</v>
      </c>
      <c r="B283" t="b">
        <v>0</v>
      </c>
      <c r="C283" t="s">
        <v>553</v>
      </c>
    </row>
    <row r="284" spans="1:3">
      <c r="A284" t="s">
        <v>447</v>
      </c>
      <c r="B284" t="b">
        <v>0</v>
      </c>
      <c r="C284" t="s">
        <v>553</v>
      </c>
    </row>
    <row r="285" spans="1:3">
      <c r="A285" t="s">
        <v>448</v>
      </c>
      <c r="B285" t="b">
        <v>0</v>
      </c>
      <c r="C285" t="s">
        <v>553</v>
      </c>
    </row>
    <row r="286" spans="1:3">
      <c r="A286" t="s">
        <v>449</v>
      </c>
      <c r="B286" t="b">
        <v>0</v>
      </c>
      <c r="C286" t="s">
        <v>553</v>
      </c>
    </row>
    <row r="287" spans="1:3">
      <c r="A287" t="s">
        <v>450</v>
      </c>
      <c r="B287" t="b">
        <v>0</v>
      </c>
      <c r="C287" t="s">
        <v>553</v>
      </c>
    </row>
    <row r="288" spans="1:3">
      <c r="A288" t="s">
        <v>321</v>
      </c>
      <c r="B288" t="b">
        <v>0</v>
      </c>
    </row>
    <row r="289" spans="1:3">
      <c r="A289" t="s">
        <v>517</v>
      </c>
      <c r="B289" t="b">
        <v>0</v>
      </c>
    </row>
    <row r="290" spans="1:3">
      <c r="A290" t="s">
        <v>337</v>
      </c>
      <c r="B290" t="b">
        <v>0</v>
      </c>
    </row>
    <row r="291" spans="1:3">
      <c r="A291" t="s">
        <v>518</v>
      </c>
      <c r="B291" t="b">
        <v>0</v>
      </c>
    </row>
    <row r="292" spans="1:3">
      <c r="A292" t="s">
        <v>350</v>
      </c>
      <c r="B292" t="b">
        <v>0</v>
      </c>
    </row>
    <row r="293" spans="1:3">
      <c r="A293" t="s">
        <v>519</v>
      </c>
      <c r="B293" t="b">
        <v>0</v>
      </c>
    </row>
    <row r="294" spans="1:3">
      <c r="A294" t="s">
        <v>376</v>
      </c>
      <c r="B294" t="b">
        <v>0</v>
      </c>
    </row>
    <row r="295" spans="1:3">
      <c r="A295" t="s">
        <v>520</v>
      </c>
      <c r="B295" t="b">
        <v>0</v>
      </c>
    </row>
    <row r="296" spans="1:3">
      <c r="A296" t="s">
        <v>320</v>
      </c>
      <c r="B296" t="b">
        <v>0</v>
      </c>
    </row>
    <row r="297" spans="1:3">
      <c r="A297" t="s">
        <v>322</v>
      </c>
      <c r="B297" t="b">
        <v>0</v>
      </c>
    </row>
    <row r="298" spans="1:3">
      <c r="A298" t="s">
        <v>323</v>
      </c>
      <c r="B298" t="b">
        <v>0</v>
      </c>
    </row>
    <row r="299" spans="1:3">
      <c r="A299" t="s">
        <v>330</v>
      </c>
      <c r="B299" t="b">
        <v>0</v>
      </c>
    </row>
    <row r="300" spans="1:3">
      <c r="A300" t="s">
        <v>331</v>
      </c>
      <c r="B300" t="b">
        <v>0</v>
      </c>
    </row>
    <row r="301" spans="1:3">
      <c r="A301" t="s">
        <v>332</v>
      </c>
      <c r="B301" t="b">
        <v>0</v>
      </c>
    </row>
    <row r="302" spans="1:3">
      <c r="A302" t="s">
        <v>404</v>
      </c>
      <c r="B302" t="b">
        <v>0</v>
      </c>
      <c r="C302" t="s">
        <v>560</v>
      </c>
    </row>
    <row r="303" spans="1:3">
      <c r="A303" t="s">
        <v>405</v>
      </c>
      <c r="B303" t="b">
        <v>0</v>
      </c>
      <c r="C303" t="s">
        <v>560</v>
      </c>
    </row>
    <row r="304" spans="1:3">
      <c r="A304" t="s">
        <v>406</v>
      </c>
      <c r="B304" t="b">
        <v>0</v>
      </c>
      <c r="C304" t="s">
        <v>560</v>
      </c>
    </row>
    <row r="305" spans="1:3">
      <c r="A305" t="s">
        <v>407</v>
      </c>
      <c r="B305" t="b">
        <v>0</v>
      </c>
      <c r="C305" t="s">
        <v>560</v>
      </c>
    </row>
    <row r="306" spans="1:3">
      <c r="A306" t="s">
        <v>408</v>
      </c>
      <c r="B306" t="b">
        <v>0</v>
      </c>
      <c r="C306" t="s">
        <v>560</v>
      </c>
    </row>
    <row r="307" spans="1:3">
      <c r="A307" t="s">
        <v>409</v>
      </c>
      <c r="B307" t="b">
        <v>0</v>
      </c>
      <c r="C307" t="s">
        <v>560</v>
      </c>
    </row>
    <row r="308" spans="1:3">
      <c r="A308" t="s">
        <v>410</v>
      </c>
      <c r="B308" t="b">
        <v>0</v>
      </c>
      <c r="C308" t="s">
        <v>560</v>
      </c>
    </row>
    <row r="309" spans="1:3">
      <c r="A309" t="s">
        <v>411</v>
      </c>
      <c r="B309" t="b">
        <v>0</v>
      </c>
      <c r="C309" t="s">
        <v>560</v>
      </c>
    </row>
    <row r="310" spans="1:3">
      <c r="A310" t="s">
        <v>412</v>
      </c>
      <c r="B310" t="b">
        <v>0</v>
      </c>
      <c r="C310" t="s">
        <v>560</v>
      </c>
    </row>
    <row r="311" spans="1:3">
      <c r="A311" t="s">
        <v>413</v>
      </c>
      <c r="B311" t="b">
        <v>0</v>
      </c>
    </row>
    <row r="312" spans="1:3">
      <c r="A312" t="s">
        <v>415</v>
      </c>
      <c r="B312" t="b">
        <v>0</v>
      </c>
    </row>
    <row r="313" spans="1:3">
      <c r="A313" t="s">
        <v>416</v>
      </c>
      <c r="B313" t="b">
        <v>0</v>
      </c>
    </row>
    <row r="314" spans="1:3">
      <c r="A314" t="s">
        <v>420</v>
      </c>
      <c r="B314" t="b">
        <v>0</v>
      </c>
    </row>
    <row r="315" spans="1:3">
      <c r="A315" t="s">
        <v>421</v>
      </c>
      <c r="B315" t="b">
        <v>0</v>
      </c>
    </row>
    <row r="316" spans="1:3">
      <c r="A316" t="s">
        <v>422</v>
      </c>
      <c r="B316" t="b">
        <v>0</v>
      </c>
    </row>
    <row r="317" spans="1:3">
      <c r="A317" t="s">
        <v>423</v>
      </c>
      <c r="B317" t="b">
        <v>0</v>
      </c>
    </row>
    <row r="318" spans="1:3">
      <c r="A318" t="s">
        <v>424</v>
      </c>
      <c r="B318" t="b">
        <v>0</v>
      </c>
    </row>
    <row r="319" spans="1:3">
      <c r="A319" t="s">
        <v>425</v>
      </c>
      <c r="B319" t="b">
        <v>0</v>
      </c>
    </row>
    <row r="320" spans="1:3">
      <c r="A320" t="s">
        <v>67</v>
      </c>
      <c r="B320" t="b">
        <v>0</v>
      </c>
    </row>
    <row r="321" spans="1:2">
      <c r="A321" t="s">
        <v>82</v>
      </c>
      <c r="B321" t="b">
        <v>0</v>
      </c>
    </row>
    <row r="322" spans="1:2">
      <c r="A322" t="s">
        <v>608</v>
      </c>
      <c r="B322" t="b">
        <v>0</v>
      </c>
    </row>
    <row r="323" spans="1:2">
      <c r="A323" t="s">
        <v>100</v>
      </c>
      <c r="B323" t="b">
        <v>0</v>
      </c>
    </row>
    <row r="324" spans="1:2">
      <c r="A324" t="s">
        <v>527</v>
      </c>
      <c r="B324" t="b">
        <v>0</v>
      </c>
    </row>
    <row r="325" spans="1:2">
      <c r="A325" t="s">
        <v>41</v>
      </c>
      <c r="B325" t="b">
        <v>0</v>
      </c>
    </row>
    <row r="326" spans="1:2">
      <c r="A326" t="s">
        <v>451</v>
      </c>
      <c r="B326" t="b">
        <v>0</v>
      </c>
    </row>
    <row r="327" spans="1:2">
      <c r="A327" t="s">
        <v>609</v>
      </c>
      <c r="B327" t="b">
        <v>0</v>
      </c>
    </row>
    <row r="328" spans="1:2">
      <c r="A328" t="s">
        <v>452</v>
      </c>
      <c r="B328" t="b">
        <v>0</v>
      </c>
    </row>
    <row r="329" spans="1:2">
      <c r="A329" t="s">
        <v>610</v>
      </c>
      <c r="B329" t="b">
        <v>0</v>
      </c>
    </row>
    <row r="330" spans="1:2">
      <c r="A330" t="s">
        <v>453</v>
      </c>
      <c r="B330" t="b">
        <v>0</v>
      </c>
    </row>
    <row r="331" spans="1:2">
      <c r="A331" t="s">
        <v>455</v>
      </c>
      <c r="B331" t="b">
        <v>0</v>
      </c>
    </row>
    <row r="332" spans="1:2">
      <c r="A332" t="s">
        <v>528</v>
      </c>
      <c r="B332" t="b">
        <v>0</v>
      </c>
    </row>
    <row r="333" spans="1:2">
      <c r="A333" t="s">
        <v>456</v>
      </c>
      <c r="B333" t="b">
        <v>0</v>
      </c>
    </row>
    <row r="334" spans="1:2">
      <c r="A334" t="s">
        <v>198</v>
      </c>
      <c r="B334" t="b">
        <v>0</v>
      </c>
    </row>
    <row r="335" spans="1:2">
      <c r="A335" t="s">
        <v>202</v>
      </c>
      <c r="B335" t="b">
        <v>0</v>
      </c>
    </row>
    <row r="336" spans="1:2">
      <c r="A336" t="s">
        <v>201</v>
      </c>
      <c r="B336" t="b">
        <v>0</v>
      </c>
    </row>
    <row r="337" spans="1:2">
      <c r="A337" t="s">
        <v>199</v>
      </c>
      <c r="B337" t="b">
        <v>0</v>
      </c>
    </row>
    <row r="338" spans="1:2">
      <c r="A338" t="s">
        <v>27</v>
      </c>
      <c r="B338" t="b">
        <v>0</v>
      </c>
    </row>
    <row r="339" spans="1:2">
      <c r="A339" t="s">
        <v>200</v>
      </c>
      <c r="B339" t="b">
        <v>0</v>
      </c>
    </row>
    <row r="340" spans="1:2">
      <c r="A340" t="s">
        <v>20</v>
      </c>
      <c r="B340" t="b">
        <v>0</v>
      </c>
    </row>
    <row r="341" spans="1:2">
      <c r="A341" t="s">
        <v>228</v>
      </c>
      <c r="B341" t="b">
        <v>0</v>
      </c>
    </row>
    <row r="342" spans="1:2">
      <c r="A342" t="s">
        <v>233</v>
      </c>
      <c r="B342" t="b">
        <v>0</v>
      </c>
    </row>
    <row r="343" spans="1:2">
      <c r="A343" t="s">
        <v>232</v>
      </c>
      <c r="B343" t="b">
        <v>0</v>
      </c>
    </row>
    <row r="344" spans="1:2">
      <c r="A344" t="s">
        <v>229</v>
      </c>
      <c r="B344" t="b">
        <v>0</v>
      </c>
    </row>
    <row r="345" spans="1:2">
      <c r="A345" t="s">
        <v>234</v>
      </c>
      <c r="B345" t="b">
        <v>0</v>
      </c>
    </row>
    <row r="346" spans="1:2">
      <c r="A346" t="s">
        <v>230</v>
      </c>
      <c r="B346" t="b">
        <v>0</v>
      </c>
    </row>
    <row r="347" spans="1:2">
      <c r="A347" t="s">
        <v>231</v>
      </c>
      <c r="B347" t="b">
        <v>0</v>
      </c>
    </row>
    <row r="348" spans="1:2">
      <c r="A348" t="s">
        <v>236</v>
      </c>
      <c r="B348" t="b">
        <v>0</v>
      </c>
    </row>
    <row r="349" spans="1:2">
      <c r="A349" t="s">
        <v>240</v>
      </c>
      <c r="B349" t="b">
        <v>0</v>
      </c>
    </row>
    <row r="350" spans="1:2">
      <c r="A350" t="s">
        <v>414</v>
      </c>
      <c r="B350" t="b">
        <v>0</v>
      </c>
    </row>
    <row r="351" spans="1:2">
      <c r="A351" t="s">
        <v>525</v>
      </c>
      <c r="B351" t="b">
        <v>0</v>
      </c>
    </row>
    <row r="352" spans="1:2">
      <c r="A352" t="s">
        <v>427</v>
      </c>
      <c r="B352" t="b">
        <v>0</v>
      </c>
    </row>
    <row r="353" spans="1:2">
      <c r="A353" t="s">
        <v>526</v>
      </c>
      <c r="B353" t="b">
        <v>0</v>
      </c>
    </row>
    <row r="354" spans="1:2">
      <c r="A354" t="s">
        <v>23</v>
      </c>
      <c r="B354" t="b">
        <v>0</v>
      </c>
    </row>
    <row r="355" spans="1:2">
      <c r="A355" t="s">
        <v>570</v>
      </c>
      <c r="B355" t="b">
        <v>0</v>
      </c>
    </row>
    <row r="356" spans="1:2">
      <c r="A356" t="s">
        <v>174</v>
      </c>
      <c r="B356" t="b">
        <v>0</v>
      </c>
    </row>
    <row r="357" spans="1:2">
      <c r="A357" t="s">
        <v>611</v>
      </c>
      <c r="B357" t="b">
        <v>0</v>
      </c>
    </row>
    <row r="358" spans="1:2">
      <c r="A358" t="s">
        <v>612</v>
      </c>
      <c r="B358" t="b">
        <v>0</v>
      </c>
    </row>
    <row r="359" spans="1:2">
      <c r="A359" t="s">
        <v>176</v>
      </c>
      <c r="B359" t="b">
        <v>0</v>
      </c>
    </row>
    <row r="360" spans="1:2">
      <c r="A360" t="s">
        <v>613</v>
      </c>
      <c r="B360" t="b">
        <v>0</v>
      </c>
    </row>
    <row r="361" spans="1:2">
      <c r="A361" t="s">
        <v>175</v>
      </c>
      <c r="B361" t="b">
        <v>0</v>
      </c>
    </row>
    <row r="362" spans="1:2">
      <c r="A362" t="s">
        <v>177</v>
      </c>
      <c r="B362" t="b">
        <v>0</v>
      </c>
    </row>
    <row r="363" spans="1:2">
      <c r="A363" t="s">
        <v>173</v>
      </c>
      <c r="B363" t="b">
        <v>0</v>
      </c>
    </row>
    <row r="364" spans="1:2">
      <c r="A364" t="s">
        <v>172</v>
      </c>
      <c r="B364" t="b">
        <v>0</v>
      </c>
    </row>
    <row r="365" spans="1:2">
      <c r="A365" t="s">
        <v>170</v>
      </c>
      <c r="B365" t="b">
        <v>0</v>
      </c>
    </row>
    <row r="366" spans="1:2">
      <c r="A366" t="s">
        <v>171</v>
      </c>
      <c r="B366" t="b">
        <v>0</v>
      </c>
    </row>
    <row r="367" spans="1:2">
      <c r="A367" t="s">
        <v>614</v>
      </c>
      <c r="B367" t="b">
        <v>0</v>
      </c>
    </row>
    <row r="368" spans="1:2">
      <c r="A368" t="s">
        <v>185</v>
      </c>
      <c r="B368" t="b">
        <v>0</v>
      </c>
    </row>
    <row r="369" spans="1:2">
      <c r="A369" t="s">
        <v>237</v>
      </c>
      <c r="B369" t="b">
        <v>0</v>
      </c>
    </row>
    <row r="370" spans="1:2">
      <c r="A370" t="s">
        <v>242</v>
      </c>
      <c r="B370" t="b">
        <v>0</v>
      </c>
    </row>
    <row r="371" spans="1:2">
      <c r="A371" t="s">
        <v>238</v>
      </c>
      <c r="B371" t="b">
        <v>0</v>
      </c>
    </row>
    <row r="372" spans="1:2">
      <c r="A372" t="s">
        <v>239</v>
      </c>
      <c r="B372" t="b">
        <v>0</v>
      </c>
    </row>
    <row r="373" spans="1:2">
      <c r="A373" t="s">
        <v>252</v>
      </c>
      <c r="B373" t="b">
        <v>0</v>
      </c>
    </row>
    <row r="374" spans="1:2">
      <c r="A374" t="s">
        <v>257</v>
      </c>
      <c r="B374" t="b">
        <v>0</v>
      </c>
    </row>
    <row r="375" spans="1:2">
      <c r="A375" t="s">
        <v>258</v>
      </c>
      <c r="B375" t="b">
        <v>0</v>
      </c>
    </row>
    <row r="376" spans="1:2">
      <c r="A376" t="s">
        <v>256</v>
      </c>
      <c r="B376" t="b">
        <v>0</v>
      </c>
    </row>
    <row r="377" spans="1:2">
      <c r="A377" t="s">
        <v>333</v>
      </c>
      <c r="B377" t="b">
        <v>0</v>
      </c>
    </row>
    <row r="378" spans="1:2">
      <c r="A378" t="s">
        <v>334</v>
      </c>
      <c r="B378" t="b">
        <v>0</v>
      </c>
    </row>
    <row r="379" spans="1:2">
      <c r="A379" t="s">
        <v>615</v>
      </c>
      <c r="B379" t="b">
        <v>0</v>
      </c>
    </row>
    <row r="380" spans="1:2">
      <c r="A380" t="s">
        <v>335</v>
      </c>
      <c r="B380" t="b">
        <v>0</v>
      </c>
    </row>
    <row r="381" spans="1:2">
      <c r="A381" t="s">
        <v>336</v>
      </c>
      <c r="B381" t="b">
        <v>0</v>
      </c>
    </row>
    <row r="382" spans="1:2">
      <c r="A382" t="s">
        <v>338</v>
      </c>
      <c r="B382" t="b">
        <v>0</v>
      </c>
    </row>
    <row r="383" spans="1:2">
      <c r="A383" t="s">
        <v>339</v>
      </c>
      <c r="B383" t="b">
        <v>0</v>
      </c>
    </row>
    <row r="384" spans="1:2">
      <c r="A384" t="s">
        <v>343</v>
      </c>
      <c r="B384" t="b">
        <v>0</v>
      </c>
    </row>
    <row r="385" spans="1:2">
      <c r="A385" t="s">
        <v>344</v>
      </c>
      <c r="B385" t="b">
        <v>0</v>
      </c>
    </row>
    <row r="386" spans="1:2">
      <c r="A386" t="s">
        <v>345</v>
      </c>
      <c r="B386" t="b">
        <v>0</v>
      </c>
    </row>
    <row r="387" spans="1:2">
      <c r="A387" t="s">
        <v>346</v>
      </c>
      <c r="B387" t="b">
        <v>0</v>
      </c>
    </row>
    <row r="388" spans="1:2">
      <c r="A388" t="s">
        <v>347</v>
      </c>
      <c r="B388" t="b">
        <v>0</v>
      </c>
    </row>
    <row r="389" spans="1:2">
      <c r="A389" t="s">
        <v>348</v>
      </c>
      <c r="B389" t="b">
        <v>0</v>
      </c>
    </row>
    <row r="390" spans="1:2">
      <c r="A390" t="s">
        <v>349</v>
      </c>
      <c r="B390" t="b">
        <v>0</v>
      </c>
    </row>
    <row r="391" spans="1:2">
      <c r="A391" t="s">
        <v>351</v>
      </c>
      <c r="B391" t="b">
        <v>0</v>
      </c>
    </row>
    <row r="392" spans="1:2">
      <c r="A392" t="s">
        <v>352</v>
      </c>
      <c r="B392" t="b">
        <v>0</v>
      </c>
    </row>
    <row r="393" spans="1:2">
      <c r="A393" t="s">
        <v>356</v>
      </c>
      <c r="B393" t="b">
        <v>0</v>
      </c>
    </row>
    <row r="394" spans="1:2">
      <c r="A394" t="s">
        <v>357</v>
      </c>
      <c r="B394" t="b">
        <v>0</v>
      </c>
    </row>
    <row r="395" spans="1:2">
      <c r="A395" t="s">
        <v>358</v>
      </c>
      <c r="B395" t="b">
        <v>0</v>
      </c>
    </row>
    <row r="396" spans="1:2">
      <c r="A396" t="s">
        <v>253</v>
      </c>
      <c r="B396" t="b">
        <v>0</v>
      </c>
    </row>
    <row r="397" spans="1:2">
      <c r="A397" t="s">
        <v>259</v>
      </c>
      <c r="B397" t="b">
        <v>0</v>
      </c>
    </row>
    <row r="398" spans="1:2">
      <c r="A398" t="s">
        <v>254</v>
      </c>
      <c r="B398" t="b">
        <v>0</v>
      </c>
    </row>
    <row r="399" spans="1:2">
      <c r="A399" t="s">
        <v>255</v>
      </c>
      <c r="B399" t="b">
        <v>0</v>
      </c>
    </row>
    <row r="400" spans="1:2">
      <c r="A400" t="s">
        <v>204</v>
      </c>
      <c r="B400" t="b">
        <v>0</v>
      </c>
    </row>
    <row r="401" spans="1:3">
      <c r="A401" t="s">
        <v>225</v>
      </c>
      <c r="B401" t="b">
        <v>0</v>
      </c>
    </row>
    <row r="402" spans="1:3">
      <c r="A402" t="s">
        <v>207</v>
      </c>
      <c r="B402" t="b">
        <v>0</v>
      </c>
    </row>
    <row r="403" spans="1:3">
      <c r="A403" t="s">
        <v>205</v>
      </c>
      <c r="B403" t="b">
        <v>0</v>
      </c>
    </row>
    <row r="404" spans="1:3">
      <c r="A404" t="s">
        <v>539</v>
      </c>
      <c r="B404" t="b">
        <v>0</v>
      </c>
    </row>
    <row r="405" spans="1:3">
      <c r="A405" t="s">
        <v>550</v>
      </c>
      <c r="B405" t="b">
        <v>0</v>
      </c>
    </row>
    <row r="406" spans="1:3">
      <c r="A406" t="s">
        <v>531</v>
      </c>
      <c r="B406" t="b">
        <v>0</v>
      </c>
    </row>
    <row r="407" spans="1:3">
      <c r="A407" t="s">
        <v>533</v>
      </c>
      <c r="B407" t="b">
        <v>0</v>
      </c>
    </row>
    <row r="408" spans="1:3">
      <c r="A408" t="s">
        <v>537</v>
      </c>
      <c r="B408" t="b">
        <v>0</v>
      </c>
    </row>
    <row r="409" spans="1:3">
      <c r="A409" t="s">
        <v>540</v>
      </c>
      <c r="B409" t="b">
        <v>0</v>
      </c>
    </row>
    <row r="410" spans="1:3">
      <c r="A410" t="s">
        <v>541</v>
      </c>
      <c r="B410" t="b">
        <v>0</v>
      </c>
    </row>
    <row r="411" spans="1:3">
      <c r="A411" t="s">
        <v>552</v>
      </c>
      <c r="B411" t="b">
        <v>0</v>
      </c>
    </row>
    <row r="412" spans="1:3">
      <c r="A412" t="s">
        <v>553</v>
      </c>
      <c r="B412" t="b">
        <v>0</v>
      </c>
    </row>
    <row r="413" spans="1:3">
      <c r="A413" t="s">
        <v>575</v>
      </c>
      <c r="B413" t="b">
        <v>0</v>
      </c>
      <c r="C413" t="s">
        <v>570</v>
      </c>
    </row>
    <row r="414" spans="1:3">
      <c r="A414" t="s">
        <v>582</v>
      </c>
      <c r="B414" t="b">
        <v>0</v>
      </c>
    </row>
    <row r="415" spans="1:3">
      <c r="A415" t="s">
        <v>579</v>
      </c>
      <c r="B415" t="b">
        <v>0</v>
      </c>
    </row>
    <row r="416" spans="1:3">
      <c r="A416" t="s">
        <v>600</v>
      </c>
      <c r="B416" t="b">
        <v>0</v>
      </c>
    </row>
    <row r="417" spans="1:3">
      <c r="A417" t="s">
        <v>576</v>
      </c>
      <c r="B417" t="b">
        <v>0</v>
      </c>
      <c r="C417" t="s">
        <v>557</v>
      </c>
    </row>
    <row r="418" spans="1:3">
      <c r="A418" t="s">
        <v>616</v>
      </c>
      <c r="B418" t="b">
        <v>0</v>
      </c>
    </row>
    <row r="419" spans="1:3">
      <c r="A419" t="s">
        <v>601</v>
      </c>
      <c r="B419" t="b">
        <v>0</v>
      </c>
    </row>
    <row r="420" spans="1:3">
      <c r="A420" t="s">
        <v>532</v>
      </c>
      <c r="B420" t="b">
        <v>0</v>
      </c>
    </row>
    <row r="421" spans="1:3">
      <c r="A421" t="s">
        <v>544</v>
      </c>
      <c r="B421" t="b">
        <v>0</v>
      </c>
    </row>
    <row r="422" spans="1:3">
      <c r="A422" t="s">
        <v>545</v>
      </c>
      <c r="B422" t="b">
        <v>0</v>
      </c>
    </row>
    <row r="423" spans="1:3">
      <c r="A423" t="s">
        <v>546</v>
      </c>
      <c r="B423" t="b">
        <v>0</v>
      </c>
    </row>
    <row r="424" spans="1:3">
      <c r="A424" t="s">
        <v>549</v>
      </c>
      <c r="B424" t="b">
        <v>0</v>
      </c>
    </row>
    <row r="425" spans="1:3">
      <c r="A425" t="s">
        <v>538</v>
      </c>
      <c r="B425" t="b">
        <v>0</v>
      </c>
    </row>
    <row r="426" spans="1:3">
      <c r="A426" t="s">
        <v>536</v>
      </c>
      <c r="B426" t="b">
        <v>0</v>
      </c>
    </row>
    <row r="427" spans="1:3">
      <c r="A427" t="s">
        <v>535</v>
      </c>
      <c r="B427" t="b">
        <v>0</v>
      </c>
    </row>
    <row r="428" spans="1:3">
      <c r="A428" t="s">
        <v>534</v>
      </c>
      <c r="B428" t="b">
        <v>0</v>
      </c>
    </row>
    <row r="429" spans="1:3">
      <c r="A429" t="s">
        <v>547</v>
      </c>
      <c r="B429" t="b">
        <v>0</v>
      </c>
    </row>
    <row r="430" spans="1:3">
      <c r="A430" t="s">
        <v>548</v>
      </c>
      <c r="B430" t="b">
        <v>0</v>
      </c>
    </row>
    <row r="431" spans="1:3">
      <c r="A431" t="s">
        <v>543</v>
      </c>
      <c r="B431" t="b">
        <v>0</v>
      </c>
    </row>
    <row r="432" spans="1:3">
      <c r="A432" t="s">
        <v>542</v>
      </c>
      <c r="B432" t="b">
        <v>0</v>
      </c>
    </row>
    <row r="433" spans="1:3">
      <c r="A433" t="s">
        <v>595</v>
      </c>
      <c r="B433" t="b">
        <v>0</v>
      </c>
    </row>
    <row r="434" spans="1:3">
      <c r="A434" t="s">
        <v>557</v>
      </c>
      <c r="B434" t="b">
        <v>0</v>
      </c>
    </row>
    <row r="435" spans="1:3">
      <c r="A435" t="s">
        <v>586</v>
      </c>
      <c r="B435" t="b">
        <v>0</v>
      </c>
    </row>
    <row r="436" spans="1:3">
      <c r="A436" t="s">
        <v>554</v>
      </c>
      <c r="B436" t="b">
        <v>0</v>
      </c>
      <c r="C436" t="s">
        <v>557</v>
      </c>
    </row>
    <row r="437" spans="1:3">
      <c r="A437" t="s">
        <v>597</v>
      </c>
      <c r="B437" t="b">
        <v>0</v>
      </c>
    </row>
    <row r="438" spans="1:3">
      <c r="A438" t="s">
        <v>620</v>
      </c>
      <c r="B438" t="b">
        <v>0</v>
      </c>
    </row>
    <row r="439" spans="1:3">
      <c r="A439" t="s">
        <v>556</v>
      </c>
      <c r="B439" t="b">
        <v>0</v>
      </c>
      <c r="C439" t="s">
        <v>557</v>
      </c>
    </row>
    <row r="440" spans="1:3">
      <c r="A440" t="s">
        <v>555</v>
      </c>
      <c r="B440" t="b">
        <v>0</v>
      </c>
      <c r="C440" t="s">
        <v>557</v>
      </c>
    </row>
    <row r="441" spans="1:3">
      <c r="A441" t="s">
        <v>594</v>
      </c>
      <c r="B441" t="b">
        <v>0</v>
      </c>
    </row>
    <row r="442" spans="1:3">
      <c r="A442" t="s">
        <v>593</v>
      </c>
      <c r="B442" t="b">
        <v>0</v>
      </c>
    </row>
    <row r="443" spans="1:3">
      <c r="A443" t="s">
        <v>590</v>
      </c>
      <c r="B443" t="b">
        <v>0</v>
      </c>
    </row>
    <row r="444" spans="1:3">
      <c r="A444" t="s">
        <v>591</v>
      </c>
      <c r="B444" t="b">
        <v>0</v>
      </c>
    </row>
    <row r="445" spans="1:3">
      <c r="A445" t="s">
        <v>587</v>
      </c>
      <c r="B445" t="b">
        <v>0</v>
      </c>
    </row>
    <row r="446" spans="1:3">
      <c r="A446" t="s">
        <v>588</v>
      </c>
      <c r="B446" t="b">
        <v>0</v>
      </c>
    </row>
    <row r="447" spans="1:3">
      <c r="A447" t="s">
        <v>580</v>
      </c>
      <c r="B447" t="b">
        <v>0</v>
      </c>
    </row>
    <row r="448" spans="1:3">
      <c r="A448" t="s">
        <v>551</v>
      </c>
      <c r="B448" t="b">
        <v>0</v>
      </c>
    </row>
    <row r="449" spans="1:3">
      <c r="A449" t="s">
        <v>589</v>
      </c>
      <c r="B449" t="b">
        <v>0</v>
      </c>
    </row>
    <row r="450" spans="1:3">
      <c r="A450" t="s">
        <v>598</v>
      </c>
      <c r="B450" t="b">
        <v>0</v>
      </c>
    </row>
    <row r="451" spans="1:3">
      <c r="A451" t="s">
        <v>583</v>
      </c>
      <c r="B451" t="b">
        <v>0</v>
      </c>
    </row>
    <row r="452" spans="1:3">
      <c r="A452" t="s">
        <v>619</v>
      </c>
      <c r="B452" t="b">
        <v>0</v>
      </c>
    </row>
    <row r="453" spans="1:3">
      <c r="A453" t="s">
        <v>568</v>
      </c>
      <c r="B453" t="b">
        <v>0</v>
      </c>
      <c r="C453" t="s">
        <v>570</v>
      </c>
    </row>
    <row r="454" spans="1:3">
      <c r="A454" t="s">
        <v>617</v>
      </c>
      <c r="B454" t="b">
        <v>0</v>
      </c>
    </row>
    <row r="455" spans="1:3">
      <c r="A455" t="s">
        <v>581</v>
      </c>
      <c r="B455" t="b">
        <v>0</v>
      </c>
    </row>
    <row r="456" spans="1:3">
      <c r="A456" t="s">
        <v>641</v>
      </c>
      <c r="B456" t="b">
        <v>0</v>
      </c>
    </row>
    <row r="457" spans="1:3">
      <c r="A457" t="s">
        <v>640</v>
      </c>
      <c r="B457" t="b">
        <v>0</v>
      </c>
    </row>
    <row r="458" spans="1:3">
      <c r="A458" t="s">
        <v>646</v>
      </c>
      <c r="B458" t="b">
        <v>0</v>
      </c>
    </row>
    <row r="459" spans="1:3">
      <c r="A459" t="s">
        <v>648</v>
      </c>
      <c r="B459" t="b">
        <v>0</v>
      </c>
    </row>
    <row r="460" spans="1:3">
      <c r="A460" t="s">
        <v>649</v>
      </c>
      <c r="B460" t="b">
        <v>0</v>
      </c>
    </row>
    <row r="461" spans="1:3">
      <c r="A461" t="s">
        <v>650</v>
      </c>
      <c r="B461" t="b">
        <v>0</v>
      </c>
    </row>
    <row r="462" spans="1:3">
      <c r="A462" t="s">
        <v>592</v>
      </c>
      <c r="B462" t="b">
        <v>0</v>
      </c>
    </row>
    <row r="463" spans="1:3">
      <c r="A463" t="s">
        <v>585</v>
      </c>
      <c r="B463" t="b">
        <v>0</v>
      </c>
    </row>
    <row r="464" spans="1:3">
      <c r="A464" t="s">
        <v>584</v>
      </c>
      <c r="B464" t="b">
        <v>0</v>
      </c>
    </row>
    <row r="465" spans="1:3">
      <c r="A465" t="s">
        <v>621</v>
      </c>
      <c r="B465" t="b">
        <v>0</v>
      </c>
    </row>
    <row r="466" spans="1:3">
      <c r="A466" t="s">
        <v>596</v>
      </c>
      <c r="B466" t="b">
        <v>0</v>
      </c>
    </row>
    <row r="467" spans="1:3">
      <c r="A467" t="s">
        <v>571</v>
      </c>
      <c r="B467" t="b">
        <v>0</v>
      </c>
      <c r="C467" t="s">
        <v>570</v>
      </c>
    </row>
    <row r="468" spans="1:3">
      <c r="A468" t="s">
        <v>573</v>
      </c>
      <c r="B468" t="b">
        <v>0</v>
      </c>
      <c r="C468" t="s">
        <v>557</v>
      </c>
    </row>
    <row r="469" spans="1:3">
      <c r="A469" t="s">
        <v>602</v>
      </c>
      <c r="B469" t="b">
        <v>0</v>
      </c>
    </row>
    <row r="470" spans="1:3">
      <c r="A470" t="s">
        <v>599</v>
      </c>
      <c r="B470" t="b">
        <v>0</v>
      </c>
    </row>
    <row r="471" spans="1:3">
      <c r="A471" t="s">
        <v>622</v>
      </c>
      <c r="B471" t="b">
        <v>0</v>
      </c>
    </row>
    <row r="472" spans="1:3">
      <c r="A472" t="s">
        <v>642</v>
      </c>
      <c r="B472" t="b">
        <v>0</v>
      </c>
      <c r="C472" t="s">
        <v>641</v>
      </c>
    </row>
    <row r="473" spans="1:3">
      <c r="A473" t="s">
        <v>645</v>
      </c>
      <c r="B473" t="b">
        <v>0</v>
      </c>
    </row>
    <row r="474" spans="1:3">
      <c r="A474" t="s">
        <v>644</v>
      </c>
      <c r="B474" t="b">
        <v>0</v>
      </c>
    </row>
    <row r="475" spans="1:3">
      <c r="A475" t="s">
        <v>647</v>
      </c>
      <c r="B475" t="b">
        <v>0</v>
      </c>
    </row>
  </sheetData>
  <dataValidations count="1">
    <dataValidation type="list" allowBlank="1" showInputMessage="1" showErrorMessage="1" sqref="B2:B475" xr:uid="{00000000-0002-0000-0800-000000000000}">
      <formula1>"TRUE,FALSE"</formula1>
    </dataValidation>
  </dataValidations>
  <pageMargins left="0.7" right="0.7" top="0.75" bottom="0.75" header="0.3" footer="0.3"/>
  <customProperties>
    <customPr name="%get_maps%" r:id="rId1"/>
    <customPr name="%locator_row%" r:id="rId2"/>
    <customPr name="%startcell%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Info</vt:lpstr>
      <vt:lpstr>ServiceEst-Roles</vt:lpstr>
      <vt:lpstr>ServiceEst-Fixed Fee Milestones</vt:lpstr>
      <vt:lpstr>ServiceEst-Phase</vt:lpstr>
      <vt:lpstr>ServiceEst-ItemMaster</vt:lpstr>
      <vt:lpstr>VersionHistory</vt:lpstr>
      <vt:lpstr>Item Master pricing query</vt:lpstr>
      <vt:lpstr>Item Master solo query</vt:lpstr>
      <vt:lpstr>Locator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Jacob Benson</cp:lastModifiedBy>
  <dcterms:created xsi:type="dcterms:W3CDTF">2017-08-24T13:09:40Z</dcterms:created>
  <dcterms:modified xsi:type="dcterms:W3CDTF">2018-12-03T18:42:05Z</dcterms:modified>
</cp:coreProperties>
</file>