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tricbeaven/Desktop/Bootcamp/Module 1/Challenge/Starter_Code/"/>
    </mc:Choice>
  </mc:AlternateContent>
  <xr:revisionPtr revIDLastSave="0" documentId="13_ncr:1_{40CB4396-2CEF-5C42-828D-F66F36B4ECA2}" xr6:coauthVersionLast="47" xr6:coauthVersionMax="47" xr10:uidLastSave="{00000000-0000-0000-0000-000000000000}"/>
  <bookViews>
    <workbookView xWindow="14820" yWindow="-21100" windowWidth="37120" windowHeight="1848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8" r:id="rId6"/>
  </sheets>
  <definedNames>
    <definedName name="_xlnm._FilterDatabase" localSheetId="0" hidden="1">Crowdfunding!$A$1:$T$1</definedName>
    <definedName name="_xlnm._FilterDatabase" localSheetId="5" hidden="1">Sheet5!#REF!</definedName>
    <definedName name="_xlchart.v1.0" hidden="1">Sheet5!$C$3:$C$567</definedName>
    <definedName name="_xlchart.v1.1" hidden="1">Sheet5!$N$21</definedName>
    <definedName name="_xlchart.v1.10" hidden="1">Sheet5!$Z$34</definedName>
    <definedName name="_xlchart.v1.11" hidden="1">Sheet5!$F$3:$F$366</definedName>
    <definedName name="_xlchart.v1.12" hidden="1">Sheet5!$Z$34</definedName>
    <definedName name="_xlchart.v1.13" hidden="1">Sheet5!$F$3:$F$366</definedName>
    <definedName name="_xlchart.v1.14" hidden="1">Sheet5!$Z$34</definedName>
    <definedName name="_xlchart.v1.15" hidden="1">Sheet5!$C$3:$C$567</definedName>
    <definedName name="_xlchart.v1.16" hidden="1">Sheet5!$N$21</definedName>
    <definedName name="_xlchart.v1.19" hidden="1">Sheet5!$F$3:$F$366</definedName>
    <definedName name="_xlchart.v1.2" hidden="1">Sheet5!$F$3:$F$366</definedName>
    <definedName name="_xlchart.v1.3" hidden="1">Sheet5!$Z$34</definedName>
    <definedName name="_xlchart.v1.4" hidden="1">Sheet5!$F$3:$F$366</definedName>
    <definedName name="_xlchart.v1.5" hidden="1">Sheet5!$Z$34</definedName>
    <definedName name="_xlchart.v1.6" hidden="1">Sheet5!$F$3:$F$366</definedName>
    <definedName name="_xlchart.v1.7" hidden="1">Sheet5!$F$3:$F$366</definedName>
    <definedName name="_xlchart.v1.8" hidden="1">Sheet5!$Z$34</definedName>
    <definedName name="_xlchart.v1.9" hidden="1">Sheet5!$F$3:$F$366</definedName>
    <definedName name="_xlchart.v2.17" hidden="1">Sheet5!$F$3:$F$366</definedName>
    <definedName name="_xlchart.v2.18" hidden="1">Sheet5!$Z$34</definedName>
    <definedName name="failed">Sheet5!$F$3:$F$366</definedName>
    <definedName name="successful">Sheet5!$C$3:$C$567</definedName>
  </definedName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K7" i="8"/>
  <c r="K6" i="8"/>
  <c r="K5" i="8"/>
  <c r="K4" i="8"/>
  <c r="K3" i="8"/>
  <c r="J8" i="8"/>
  <c r="J7" i="8"/>
  <c r="J6" i="8"/>
  <c r="J5" i="8"/>
  <c r="J4" i="8"/>
  <c r="J3" i="8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F10" i="7" s="1"/>
  <c r="E9" i="7"/>
  <c r="D9" i="7"/>
  <c r="C9" i="7"/>
  <c r="F9" i="7" s="1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9" i="7" l="1"/>
  <c r="F8" i="7"/>
  <c r="H8" i="7"/>
  <c r="F11" i="7"/>
  <c r="H11" i="7" s="1"/>
  <c r="I4" i="7"/>
  <c r="H10" i="7"/>
  <c r="I10" i="7"/>
  <c r="I8" i="7"/>
  <c r="I11" i="7"/>
  <c r="G4" i="7"/>
  <c r="H9" i="7"/>
  <c r="F3" i="7"/>
  <c r="G3" i="7" s="1"/>
  <c r="F7" i="7"/>
  <c r="I7" i="7" s="1"/>
  <c r="G11" i="7"/>
  <c r="F14" i="7"/>
  <c r="H14" i="7" s="1"/>
  <c r="F6" i="7"/>
  <c r="G6" i="7" s="1"/>
  <c r="G10" i="7"/>
  <c r="F13" i="7"/>
  <c r="G13" i="7" s="1"/>
  <c r="F5" i="7"/>
  <c r="H5" i="7" s="1"/>
  <c r="G9" i="7"/>
  <c r="F12" i="7"/>
  <c r="I12" i="7" s="1"/>
  <c r="F4" i="7"/>
  <c r="H4" i="7" s="1"/>
  <c r="G8" i="7"/>
  <c r="I13" i="7" l="1"/>
  <c r="G14" i="7"/>
  <c r="H6" i="7"/>
  <c r="I14" i="7"/>
  <c r="H3" i="7"/>
  <c r="I3" i="7"/>
  <c r="G12" i="7"/>
  <c r="H7" i="7"/>
  <c r="I6" i="7"/>
  <c r="H13" i="7"/>
  <c r="H12" i="7"/>
  <c r="G7" i="7"/>
  <c r="I5" i="7"/>
  <c r="G5" i="7"/>
</calcChain>
</file>

<file path=xl/sharedStrings.xml><?xml version="1.0" encoding="utf-8"?>
<sst xmlns="http://schemas.openxmlformats.org/spreadsheetml/2006/main" count="9068" uniqueCount="2119">
  <si>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</si>
  <si>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</si>
  <si>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</si>
  <si>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</si>
  <si>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</si>
  <si>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</si>
  <si>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</si>
  <si>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</si>
  <si>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</si>
  <si>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</si>
  <si>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</si>
  <si>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</si>
  <si>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</si>
  <si>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</si>
  <si>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</si>
  <si>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</si>
  <si>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</si>
  <si>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</si>
  <si>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</si>
  <si>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</si>
  <si>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</si>
  <si>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</si>
  <si>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</si>
  <si>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</si>
  <si>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</si>
  <si>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</si>
  <si>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</si>
  <si>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</si>
  <si>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</si>
  <si>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</si>
  <si>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</si>
  <si>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</si>
  <si>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</si>
  <si>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</si>
  <si>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</si>
  <si>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</si>
  <si>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</si>
  <si>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</si>
  <si>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</si>
  <si>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</si>
  <si>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</si>
  <si>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</si>
  <si>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</si>
  <si>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</si>
  <si>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</si>
  <si>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</si>
  <si>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</si>
  <si>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</si>
  <si>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</si>
  <si>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</si>
  <si>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</si>
  <si>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</si>
  <si>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</si>
  <si>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</si>
  <si>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</si>
  <si>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</si>
  <si>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</si>
  <si>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</si>
  <si>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</si>
  <si>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</si>
  <si>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</si>
  <si>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</si>
  <si>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</si>
  <si>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</si>
  <si>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</si>
  <si>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</si>
  <si>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</si>
  <si>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</si>
  <si>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</si>
  <si>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</si>
  <si>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</si>
  <si>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</si>
  <si>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</si>
  <si>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</si>
  <si>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</si>
  <si>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</si>
  <si>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</si>
  <si>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</si>
  <si>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</si>
  <si>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</si>
  <si>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</si>
  <si>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</si>
  <si>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</si>
  <si>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</si>
  <si>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</si>
  <si>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</si>
  <si>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</si>
  <si>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</si>
  <si>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</si>
  <si>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</si>
  <si>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</si>
  <si>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</si>
  <si>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</si>
  <si>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</si>
  <si>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</si>
  <si>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</si>
  <si>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</si>
  <si>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</si>
  <si>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</si>
  <si>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</si>
  <si>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</si>
  <si>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</si>
  <si>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</si>
  <si>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</si>
  <si>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</si>
  <si>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</si>
  <si>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</si>
  <si>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</si>
  <si>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</si>
  <si>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</si>
  <si>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</si>
  <si>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</si>
  <si>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</si>
  <si>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</si>
  <si>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</si>
  <si>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</si>
  <si>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</si>
  <si>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</si>
  <si>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</si>
  <si>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</si>
  <si>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</si>
  <si>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</si>
  <si>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</si>
  <si>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</si>
  <si>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</si>
  <si>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</si>
  <si>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</si>
  <si>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</si>
  <si>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</si>
  <si>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</si>
  <si>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</si>
  <si>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</si>
  <si>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</si>
  <si>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</si>
  <si>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</si>
  <si>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</si>
  <si>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</si>
  <si>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</si>
  <si>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</si>
  <si>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</si>
  <si>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</si>
  <si>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</si>
  <si>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</si>
  <si>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</si>
  <si>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</si>
  <si>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</si>
  <si>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</si>
  <si>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</si>
  <si>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</si>
  <si>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</si>
  <si>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</si>
  <si>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</si>
  <si>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</si>
  <si>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</si>
  <si>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</si>
  <si>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</si>
  <si>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</si>
  <si>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</si>
  <si>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</si>
  <si>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</si>
  <si>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</si>
  <si>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</si>
  <si>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</si>
  <si>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</si>
  <si>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</si>
  <si>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</si>
  <si>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</si>
  <si>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</si>
  <si>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</si>
  <si>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</si>
  <si>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</si>
  <si>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</si>
  <si>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</si>
  <si>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</si>
  <si>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</si>
  <si>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</si>
  <si>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</si>
  <si>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</si>
  <si>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</si>
  <si>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</si>
  <si>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</si>
  <si>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</si>
  <si>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</si>
  <si>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</si>
  <si>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</si>
  <si>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</si>
  <si>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</si>
  <si>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</si>
  <si>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</si>
  <si>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</si>
  <si>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</si>
  <si>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</si>
  <si>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</si>
  <si>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</si>
  <si>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</si>
  <si>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</si>
  <si>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</si>
  <si>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</si>
  <si>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</si>
  <si>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</si>
  <si>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</si>
  <si>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</si>
  <si>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</si>
  <si>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</si>
  <si>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</si>
  <si>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</si>
  <si>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</si>
  <si>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</si>
  <si>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</si>
  <si>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</si>
  <si>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</si>
  <si>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</si>
  <si>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</si>
  <si>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</si>
  <si>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</si>
  <si>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</si>
  <si>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</si>
  <si>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</si>
  <si>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</si>
  <si>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</si>
  <si>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</si>
  <si>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</si>
  <si>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</si>
  <si>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</si>
  <si>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</si>
  <si>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</si>
  <si>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</si>
  <si>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</si>
  <si>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</si>
  <si>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</si>
  <si>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</si>
  <si>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</si>
  <si>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</si>
  <si>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</si>
  <si>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</si>
  <si>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</si>
  <si>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</si>
  <si>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</si>
  <si>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</si>
  <si>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</si>
  <si>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</si>
  <si>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</si>
  <si>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</si>
  <si>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</si>
  <si>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</si>
  <si>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</si>
  <si>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</si>
  <si>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</si>
  <si>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</si>
  <si>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</si>
  <si>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</si>
  <si>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</si>
  <si>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</si>
  <si>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</si>
  <si>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</si>
  <si>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</si>
  <si>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</si>
  <si>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</si>
  <si>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</si>
  <si>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</si>
  <si>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</si>
  <si>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</si>
  <si>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</si>
  <si>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</si>
  <si>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</si>
  <si>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</si>
  <si>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</si>
  <si>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</si>
  <si>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</si>
  <si>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</si>
  <si>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</si>
  <si>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</si>
  <si>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</si>
  <si>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</si>
  <si>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</si>
  <si>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</si>
  <si>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</si>
  <si>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</si>
  <si>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</si>
  <si>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</si>
  <si>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</si>
  <si>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</si>
  <si>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</si>
  <si>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</si>
  <si>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</si>
  <si>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</si>
  <si>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</si>
  <si>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</si>
  <si>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</si>
  <si>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</si>
  <si>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</si>
  <si>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</si>
  <si>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</si>
  <si>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</si>
  <si>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</si>
  <si>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</si>
  <si>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</si>
  <si>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</si>
  <si>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</si>
  <si>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</si>
  <si>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</si>
  <si>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</si>
  <si>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</si>
  <si>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</si>
  <si>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</si>
  <si>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</si>
  <si>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</si>
  <si>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</si>
  <si>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</si>
  <si>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</si>
  <si>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</si>
  <si>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</si>
  <si>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</si>
  <si>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</si>
  <si>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</si>
  <si>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</si>
  <si>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</si>
  <si>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</si>
  <si>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</si>
  <si>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</si>
  <si>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</si>
  <si>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</si>
  <si>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</si>
  <si>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</si>
  <si>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</si>
  <si>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</si>
  <si>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</si>
  <si>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</si>
  <si>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</si>
  <si>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</si>
  <si>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</si>
  <si>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</si>
  <si>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</si>
  <si>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</si>
  <si>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</si>
  <si>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</si>
  <si>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</si>
  <si>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</si>
  <si>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</si>
  <si>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</si>
  <si>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</si>
  <si>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</si>
  <si>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</si>
  <si>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</si>
  <si>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</si>
  <si>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</si>
  <si>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</si>
  <si>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</si>
  <si>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</si>
  <si>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</si>
  <si>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</si>
  <si>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</si>
  <si>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</si>
  <si>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</si>
  <si>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</si>
  <si>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</si>
  <si>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</si>
  <si>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</si>
  <si>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</si>
  <si>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</si>
  <si>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</si>
  <si>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</si>
  <si>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</si>
  <si>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</si>
  <si>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</si>
  <si>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</si>
  <si>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</si>
  <si>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</si>
  <si>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</si>
  <si>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</si>
  <si>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</si>
  <si>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</si>
  <si>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</si>
  <si>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</si>
  <si>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</si>
  <si>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</si>
  <si>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</si>
  <si>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</si>
  <si>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</si>
  <si>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</si>
  <si>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</si>
  <si>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</si>
  <si>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</si>
  <si>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</si>
  <si>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</si>
  <si>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</si>
  <si>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</si>
  <si>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</si>
  <si>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</si>
  <si>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</si>
  <si>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</si>
  <si>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</si>
  <si>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</si>
  <si>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</si>
  <si>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</si>
  <si>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</si>
  <si>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</si>
  <si>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</si>
  <si>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</si>
  <si>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</si>
  <si>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</si>
  <si>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</si>
  <si>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</si>
  <si>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</si>
  <si>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</si>
  <si>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</si>
  <si>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</si>
  <si>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</si>
  <si>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</si>
  <si>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</si>
  <si>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</si>
  <si>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</si>
  <si>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</si>
  <si>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</si>
  <si>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</si>
  <si>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</si>
  <si>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</si>
  <si>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</si>
  <si>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</si>
  <si>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</si>
  <si>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</si>
  <si>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</si>
  <si>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</si>
  <si>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</si>
  <si>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</si>
  <si>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</si>
  <si>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</si>
  <si>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</si>
  <si>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</si>
  <si>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</si>
  <si>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</si>
  <si>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</si>
  <si>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</si>
  <si>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</si>
  <si>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</si>
  <si>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</si>
  <si>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</si>
  <si>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</si>
  <si>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</si>
  <si>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</si>
  <si>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</si>
  <si>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</si>
  <si>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</si>
  <si>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</si>
  <si>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</si>
  <si>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</si>
  <si>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</si>
  <si>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</si>
  <si>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</si>
  <si>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</si>
  <si>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</si>
  <si>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</si>
  <si>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</si>
  <si>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</si>
  <si>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</si>
  <si>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</si>
  <si>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</si>
  <si>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</si>
  <si>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</si>
  <si>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</si>
  <si>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</si>
  <si>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</si>
  <si>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</si>
  <si>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</si>
  <si>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</si>
  <si>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</si>
  <si>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</si>
  <si>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</si>
  <si>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</si>
  <si>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</si>
  <si>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</si>
  <si>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</si>
  <si>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</si>
  <si>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</si>
  <si>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</si>
  <si>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</si>
  <si>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</si>
  <si>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</si>
  <si>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</si>
  <si>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</si>
  <si>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</si>
  <si>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</si>
  <si>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</si>
  <si>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</si>
  <si>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</si>
  <si>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</si>
  <si>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</si>
  <si>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</si>
  <si>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</si>
  <si>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</si>
  <si>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</si>
  <si>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</si>
  <si>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</si>
  <si>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</si>
  <si>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</si>
  <si>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</si>
  <si>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</si>
  <si>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</si>
  <si>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</si>
  <si>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</si>
  <si>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</si>
  <si>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</si>
  <si>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</si>
  <si>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</si>
  <si>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</si>
  <si>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</si>
  <si>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</si>
  <si>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</si>
  <si>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</si>
  <si>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</si>
  <si>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</si>
  <si>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</si>
  <si>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</si>
  <si>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</si>
  <si>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</si>
  <si>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</si>
  <si>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</si>
  <si>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</si>
  <si>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</si>
  <si>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</si>
  <si>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</si>
  <si>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</si>
  <si>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</si>
  <si>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</si>
  <si>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</si>
  <si>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</si>
  <si>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</si>
  <si>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</si>
  <si>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</si>
  <si>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</si>
  <si>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</si>
  <si>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</si>
  <si>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</si>
  <si>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</si>
  <si>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</si>
  <si>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</si>
  <si>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</si>
  <si>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</si>
  <si>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</si>
  <si>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</si>
  <si>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</si>
  <si>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</si>
  <si>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</si>
  <si>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</si>
  <si>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</si>
  <si>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</si>
  <si>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</si>
  <si>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</si>
  <si>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</si>
  <si>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</si>
  <si>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</si>
  <si>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</si>
  <si>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</si>
  <si>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</si>
  <si>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</si>
  <si>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</si>
  <si>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</si>
  <si>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</si>
  <si>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</si>
  <si>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</si>
  <si>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</si>
  <si>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</si>
  <si>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</si>
  <si>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</si>
  <si>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</si>
  <si>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</si>
  <si>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</si>
  <si>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</si>
  <si>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</si>
  <si>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</si>
  <si>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</si>
  <si>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</si>
  <si>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</si>
  <si>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</si>
  <si>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</si>
  <si>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</si>
  <si>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</si>
  <si>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</si>
  <si>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</si>
  <si>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</si>
  <si>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</si>
  <si>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</si>
  <si>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</si>
  <si>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</si>
  <si>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</si>
  <si>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</si>
  <si>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</si>
  <si>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</si>
  <si>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</si>
  <si>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</si>
  <si>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</si>
  <si>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</si>
  <si>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</si>
  <si>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</si>
  <si>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</si>
  <si>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</si>
  <si>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</si>
  <si>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</si>
  <si>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</si>
  <si>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</si>
  <si>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</si>
  <si>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</si>
  <si>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</si>
  <si>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</si>
  <si>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</si>
  <si>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</si>
  <si>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</si>
  <si>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</si>
  <si>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</si>
  <si>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</si>
  <si>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</si>
  <si>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</si>
  <si>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</si>
  <si>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</si>
  <si>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</si>
  <si>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</si>
  <si>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</si>
  <si>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</si>
  <si>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</si>
  <si>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</si>
  <si>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</si>
  <si>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</si>
  <si>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</si>
  <si>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</si>
  <si>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</si>
  <si>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</si>
  <si>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</si>
  <si>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</si>
  <si>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</si>
  <si>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</si>
  <si>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</si>
  <si>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</si>
  <si>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</si>
  <si>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</si>
  <si>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</si>
  <si>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</si>
  <si>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</si>
  <si>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</si>
  <si>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</si>
  <si>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</si>
  <si>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</si>
  <si>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</si>
  <si>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</si>
  <si>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</si>
  <si>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</si>
  <si>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</si>
  <si>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</si>
  <si>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</si>
  <si>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</si>
  <si>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</si>
  <si>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</si>
  <si>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</si>
  <si>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</si>
  <si>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</si>
  <si>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</si>
  <si>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</si>
  <si>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</si>
  <si>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</si>
  <si>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</si>
  <si>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</si>
  <si>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</si>
  <si>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</si>
  <si>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</si>
  <si>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</si>
  <si>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</si>
  <si>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</si>
  <si>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</si>
  <si>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</si>
  <si>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</si>
  <si>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</si>
  <si>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</si>
  <si>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</si>
  <si>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</si>
  <si>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</si>
  <si>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</si>
  <si>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</si>
  <si>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</si>
  <si>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</si>
  <si>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</si>
  <si>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</si>
  <si>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</si>
  <si>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</si>
  <si>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</si>
  <si>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</si>
  <si>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</si>
  <si>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</si>
  <si>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</si>
  <si>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</si>
  <si>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</si>
  <si>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</si>
  <si>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</si>
  <si>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</si>
  <si>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</si>
  <si>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</si>
  <si>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</si>
  <si>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</si>
  <si>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</si>
  <si>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</si>
  <si>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</si>
  <si>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</si>
  <si>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</si>
  <si>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</si>
  <si>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</si>
  <si>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</si>
  <si>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</si>
  <si>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</si>
  <si>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</si>
  <si>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</si>
  <si>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</si>
  <si>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</si>
  <si>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</si>
  <si>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</si>
  <si>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</si>
  <si>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</si>
  <si>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</si>
  <si>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</si>
  <si>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</si>
  <si>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</si>
  <si>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</si>
  <si>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</si>
  <si>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</si>
  <si>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</si>
  <si>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</si>
  <si>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</si>
  <si>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</si>
  <si>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</si>
  <si>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</si>
  <si>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</si>
  <si>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</si>
  <si>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</si>
  <si>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</si>
  <si>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</si>
  <si>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</si>
  <si>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</si>
  <si>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</si>
  <si>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</si>
  <si>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</si>
  <si>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</si>
  <si>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</si>
  <si>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</si>
  <si>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</si>
  <si>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</si>
  <si>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</si>
  <si>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</si>
  <si>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</si>
  <si>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</si>
  <si>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</si>
  <si>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</si>
  <si>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</si>
  <si>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</si>
  <si>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</si>
  <si>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</si>
  <si>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</si>
  <si>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</si>
  <si>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</si>
  <si>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</si>
  <si>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</si>
  <si>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</si>
  <si>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</si>
  <si>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</si>
  <si>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</si>
  <si>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</si>
  <si>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</si>
  <si>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</si>
  <si>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</si>
  <si>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</si>
  <si>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</si>
  <si>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</si>
  <si>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</si>
  <si>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</si>
  <si>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</si>
  <si>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</si>
  <si>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</si>
  <si>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</si>
  <si>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</si>
  <si>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</si>
  <si>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</si>
  <si>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</si>
  <si>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</si>
  <si>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</si>
  <si>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</si>
  <si>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</si>
  <si>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</si>
  <si>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</si>
  <si>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</si>
  <si>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</si>
  <si>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</si>
  <si>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</si>
  <si>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</si>
  <si>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</si>
  <si>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</si>
  <si>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</si>
  <si>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</si>
  <si>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</si>
  <si>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</si>
  <si>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</si>
  <si>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</si>
  <si>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</si>
  <si>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</si>
  <si>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</si>
  <si>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</si>
  <si>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</si>
  <si>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</si>
  <si>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</si>
  <si>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</si>
  <si>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</si>
  <si>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</si>
  <si>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</si>
  <si>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</si>
  <si>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</si>
  <si>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</si>
  <si>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</si>
  <si>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</si>
  <si>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</si>
  <si>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</si>
  <si>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</si>
  <si>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</si>
  <si>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</si>
  <si>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</si>
  <si>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</si>
  <si>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</si>
  <si>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</si>
  <si>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</si>
  <si>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</si>
  <si>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</si>
  <si>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</si>
  <si>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</si>
  <si>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</si>
  <si>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</si>
  <si>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</si>
  <si>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</si>
  <si>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</si>
  <si>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</si>
  <si>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</si>
  <si>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</si>
  <si>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</si>
  <si>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</si>
  <si>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</si>
  <si>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</si>
  <si>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</si>
  <si>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</si>
  <si>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</si>
  <si>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</si>
  <si>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</si>
  <si>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</si>
  <si>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</si>
  <si>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</si>
  <si>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</si>
  <si>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</si>
  <si>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</si>
  <si>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</si>
  <si>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</si>
  <si>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</si>
  <si>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</si>
  <si>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</si>
  <si>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</si>
  <si>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</si>
  <si>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</si>
  <si>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</si>
  <si>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</si>
  <si>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</si>
  <si>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</si>
  <si>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</si>
  <si>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</si>
  <si>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</si>
  <si>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</si>
  <si>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</si>
  <si>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</si>
  <si>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</si>
  <si>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</si>
  <si>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</si>
  <si>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</si>
  <si>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</si>
  <si>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</si>
  <si>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</si>
  <si>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</si>
  <si>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</si>
  <si>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</si>
  <si>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</si>
  <si>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</si>
  <si>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</si>
  <si>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</si>
  <si>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</si>
  <si>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</si>
  <si>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</si>
  <si>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</si>
  <si>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</si>
  <si>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</si>
  <si>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</si>
  <si>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</si>
  <si>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</si>
  <si>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</si>
  <si>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</si>
  <si>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</si>
  <si>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</si>
  <si>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</si>
  <si>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</si>
  <si>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</si>
  <si>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</si>
  <si>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</si>
  <si>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</si>
  <si>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</si>
  <si>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</si>
  <si>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</si>
  <si>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</si>
  <si>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</si>
  <si>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</si>
  <si>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</si>
  <si>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</si>
  <si>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</si>
  <si>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</si>
  <si>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</si>
  <si>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</si>
  <si>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</si>
  <si>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</si>
  <si>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</si>
  <si>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</si>
  <si>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</si>
  <si>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</si>
  <si>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</si>
  <si>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</si>
  <si>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</si>
  <si>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</si>
  <si>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</si>
  <si>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</si>
  <si>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</si>
  <si>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</si>
  <si>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</si>
  <si>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</si>
  <si>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</si>
  <si>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</si>
  <si>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</si>
  <si>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</si>
  <si>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</si>
  <si>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</si>
  <si>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</si>
  <si>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</si>
  <si>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</si>
  <si>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</si>
  <si>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</si>
  <si>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</si>
  <si>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</si>
  <si>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</si>
  <si>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</si>
  <si>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</si>
  <si>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</si>
  <si>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</si>
  <si>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</si>
  <si>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</si>
  <si>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</si>
  <si>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</si>
  <si>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</si>
  <si>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</si>
  <si>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</si>
  <si>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</si>
  <si>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</si>
  <si>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</si>
  <si>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</si>
  <si>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</si>
  <si>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</si>
  <si>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</si>
  <si>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</si>
  <si>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</si>
  <si>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</si>
  <si>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</si>
  <si>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</si>
  <si>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</si>
  <si>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</si>
  <si>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</si>
  <si>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</si>
  <si>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</si>
  <si>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</si>
  <si>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</si>
  <si>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</si>
  <si>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</si>
  <si>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</si>
  <si>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</si>
  <si>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</si>
  <si>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</si>
  <si>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</si>
  <si>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</si>
  <si>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</si>
  <si>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</si>
  <si>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</si>
  <si>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</si>
  <si>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</si>
  <si>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</si>
  <si>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</si>
  <si>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</si>
  <si>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</si>
  <si>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</si>
  <si>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</si>
  <si>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</si>
  <si>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</si>
  <si>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</si>
  <si>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</si>
  <si>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</si>
  <si>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</si>
  <si>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</si>
  <si>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</si>
  <si>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</si>
  <si>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</si>
  <si>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</si>
  <si>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</si>
  <si>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</si>
  <si>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</si>
  <si>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</si>
  <si>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</si>
  <si>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</si>
  <si>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</si>
  <si>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</si>
  <si>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</si>
  <si>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</si>
  <si>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</si>
  <si>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</si>
  <si>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</si>
  <si>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</si>
  <si>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</si>
  <si>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</si>
  <si>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</si>
  <si>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</si>
  <si>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</si>
  <si>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</si>
  <si>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</si>
  <si>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</si>
  <si>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</si>
  <si>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</si>
  <si>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</si>
  <si>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</si>
  <si>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</si>
  <si>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</si>
  <si>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</si>
  <si>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</si>
  <si>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</si>
  <si>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</si>
  <si>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</si>
  <si>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</si>
  <si>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</si>
  <si>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</si>
  <si>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</si>
  <si>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</si>
  <si>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</si>
  <si>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</si>
  <si>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</si>
  <si>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</si>
  <si>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</si>
  <si>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</si>
  <si>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</si>
  <si>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</si>
  <si>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</si>
  <si>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</si>
  <si>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</si>
  <si>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</si>
  <si>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</si>
  <si>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</si>
  <si>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</si>
  <si>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</si>
  <si>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</si>
  <si>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</si>
  <si>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</si>
  <si>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</si>
  <si>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</si>
  <si>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</si>
  <si>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</si>
  <si>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</si>
  <si>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</si>
  <si>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</si>
  <si>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</si>
  <si>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</si>
  <si>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</si>
  <si>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</si>
  <si>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</si>
  <si>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</si>
  <si>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</si>
  <si>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</si>
  <si>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</si>
  <si>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</si>
  <si>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</si>
  <si>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</si>
  <si>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</si>
  <si>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</si>
  <si>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</si>
  <si>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</si>
  <si>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</si>
  <si>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</si>
  <si>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</si>
  <si>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</si>
  <si>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</si>
  <si>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</si>
  <si>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</si>
  <si>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</si>
  <si>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</si>
  <si>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</si>
  <si>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</si>
  <si>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</si>
  <si>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</si>
  <si>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</si>
  <si>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</si>
  <si>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</si>
  <si>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</si>
  <si>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</si>
  <si>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</si>
  <si>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</si>
  <si>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</si>
  <si>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</si>
  <si>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</si>
  <si>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</si>
  <si>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</si>
  <si>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</si>
  <si>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</si>
  <si>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</si>
  <si>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</si>
  <si>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</si>
  <si>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</si>
  <si>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</si>
  <si>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</si>
  <si>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</si>
  <si>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</si>
  <si>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</si>
  <si>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</si>
  <si>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</si>
  <si>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</si>
  <si>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</si>
  <si>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</si>
  <si>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</si>
  <si>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</si>
  <si>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</si>
  <si>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</si>
  <si>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</si>
  <si>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</si>
  <si>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</si>
  <si>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</si>
  <si>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</si>
  <si>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</si>
  <si>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</si>
  <si>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</si>
  <si>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</si>
  <si>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</si>
  <si>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</si>
  <si>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</si>
  <si>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</si>
  <si>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</si>
  <si>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</si>
  <si>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</si>
  <si>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</si>
  <si>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</si>
  <si>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</si>
  <si>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</si>
  <si>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</si>
  <si>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</si>
  <si>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</si>
  <si>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</si>
  <si>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</si>
  <si>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</si>
  <si>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</si>
  <si>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</si>
  <si>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</si>
  <si>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</si>
  <si>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</si>
  <si>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</si>
  <si>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</si>
  <si>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</si>
  <si>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</si>
  <si>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</si>
  <si>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</si>
  <si>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</si>
  <si>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</si>
  <si>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</si>
  <si>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</si>
  <si>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</si>
  <si>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</si>
  <si>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</si>
  <si>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</si>
  <si>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</si>
  <si>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</si>
  <si>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</si>
  <si>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</si>
  <si>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</si>
  <si>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</si>
  <si>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</si>
  <si>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</si>
  <si>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</si>
  <si>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</si>
  <si>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</si>
  <si>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</si>
  <si>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</si>
  <si>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</si>
  <si>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</si>
  <si>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</si>
  <si>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</si>
  <si>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</si>
  <si>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</si>
  <si>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</si>
  <si>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</si>
  <si>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</si>
  <si>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</si>
  <si>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</si>
  <si>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</si>
  <si>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</si>
  <si>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</si>
  <si>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</si>
  <si>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</si>
  <si>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</si>
  <si>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</si>
  <si>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</si>
  <si>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</si>
  <si>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</si>
  <si>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</si>
  <si>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</si>
  <si>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</si>
  <si>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</si>
  <si>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</si>
  <si>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</si>
  <si>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</si>
  <si>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</si>
  <si>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</si>
  <si>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</si>
  <si>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</si>
  <si>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</si>
  <si>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</si>
  <si>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</si>
  <si>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</si>
  <si>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</si>
  <si>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</si>
  <si>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</si>
  <si>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</si>
  <si>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</si>
  <si>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</si>
  <si>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</si>
  <si>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</si>
  <si>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</si>
  <si>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</si>
  <si>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</si>
  <si>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</si>
  <si>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</si>
  <si>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</si>
  <si>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</si>
  <si>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</si>
  <si>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</si>
  <si>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</si>
  <si>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</si>
  <si>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</si>
  <si>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</si>
  <si>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</si>
  <si>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</si>
  <si>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</si>
  <si>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</si>
  <si>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</si>
  <si>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</si>
  <si>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</si>
  <si>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</si>
  <si>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</si>
  <si>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</si>
  <si>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</si>
  <si>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</si>
  <si>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</si>
  <si>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</si>
  <si>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</si>
  <si>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</si>
  <si>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</si>
  <si>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</si>
  <si>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</si>
  <si>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</si>
  <si>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</si>
  <si>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</si>
  <si>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</si>
  <si>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</si>
  <si>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</si>
  <si>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</si>
  <si>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</si>
  <si>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</si>
  <si>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</si>
  <si>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</si>
  <si>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</si>
  <si>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</si>
  <si>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</si>
  <si>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</si>
  <si>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</si>
  <si>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</si>
  <si>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</si>
  <si>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</si>
  <si>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</si>
  <si>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</si>
  <si>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</si>
  <si>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</si>
  <si>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</si>
  <si>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</si>
  <si>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</si>
  <si>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</si>
  <si>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</si>
  <si>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</si>
  <si>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</si>
  <si>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</si>
  <si>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</si>
  <si>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</si>
  <si>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</si>
  <si>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</si>
  <si>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</si>
  <si>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</si>
  <si>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</si>
  <si>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</si>
  <si>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</si>
  <si>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</si>
  <si>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</si>
  <si>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</si>
  <si>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</si>
  <si>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</si>
  <si>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</si>
  <si>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</si>
  <si>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</si>
  <si>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</si>
  <si>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</si>
  <si>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</si>
  <si>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</si>
  <si>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</si>
  <si>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</si>
  <si>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</si>
  <si>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</si>
  <si>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</si>
  <si>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</si>
  <si>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</si>
  <si>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</si>
  <si>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</si>
  <si>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</si>
  <si>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</si>
  <si>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</si>
  <si>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</si>
  <si>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</si>
  <si>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</si>
  <si>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</si>
  <si>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</si>
  <si>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</si>
  <si>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</si>
  <si>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</si>
  <si>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</si>
  <si>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</si>
  <si>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</si>
  <si>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</si>
  <si>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</si>
  <si>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</si>
  <si>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</si>
  <si>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</si>
  <si>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</si>
  <si>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</si>
  <si>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</si>
  <si>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</si>
  <si>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</si>
  <si>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</si>
  <si>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</si>
  <si>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</si>
  <si>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</si>
  <si>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</si>
  <si>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</si>
  <si>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</si>
  <si>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</si>
  <si>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</si>
  <si>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</si>
  <si>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</si>
  <si>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</si>
  <si>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</si>
  <si>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</si>
  <si>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</si>
  <si>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</si>
  <si>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</si>
  <si>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</si>
  <si>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</si>
  <si>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</si>
  <si>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</si>
  <si>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</si>
  <si>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</si>
  <si>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</si>
  <si>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</si>
  <si>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</si>
  <si>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</si>
  <si>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</si>
  <si>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</si>
  <si>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</si>
  <si>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</si>
  <si>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</si>
  <si>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</si>
  <si>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</si>
  <si>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</si>
  <si>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</si>
  <si>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</si>
  <si>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</si>
  <si>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</si>
  <si>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</si>
  <si>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</si>
  <si>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</si>
  <si>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</si>
  <si>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</si>
  <si>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</si>
  <si>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</si>
  <si>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</si>
  <si>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</si>
  <si>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</si>
  <si>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</si>
  <si>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</si>
  <si>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</si>
  <si>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</si>
  <si>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</si>
  <si>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</si>
  <si>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</si>
  <si>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</si>
  <si>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</si>
  <si>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</si>
  <si>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</si>
  <si>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</si>
  <si>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</si>
  <si>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</si>
  <si>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</si>
  <si>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</si>
  <si>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</si>
  <si>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</si>
  <si>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</si>
  <si>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</si>
  <si>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</si>
  <si>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</si>
  <si>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</si>
  <si>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</si>
  <si>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</si>
  <si>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</si>
  <si>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</si>
  <si>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</si>
  <si>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</si>
  <si>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</si>
  <si>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</si>
  <si>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</si>
  <si>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</si>
  <si>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</si>
  <si>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</si>
  <si>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</si>
  <si>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</si>
  <si>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</si>
  <si>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</si>
  <si>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</si>
  <si>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</si>
  <si>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</si>
  <si>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</si>
  <si>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</si>
  <si>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</si>
  <si>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</si>
  <si>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</si>
  <si>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</si>
  <si>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</si>
  <si>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</si>
  <si>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</si>
  <si>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</si>
  <si>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</si>
  <si>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</si>
  <si>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</si>
  <si>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</si>
  <si>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</si>
  <si>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</si>
  <si>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</si>
  <si>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</si>
  <si>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</si>
  <si>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</si>
  <si>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</si>
  <si>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</si>
  <si>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</si>
  <si>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</si>
  <si>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</si>
  <si>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</si>
  <si>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</si>
  <si>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</si>
  <si>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</si>
  <si>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</si>
  <si>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</si>
  <si>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</si>
  <si>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</si>
  <si>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</si>
  <si>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</si>
  <si>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</si>
  <si>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</si>
  <si>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</si>
  <si>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</si>
  <si>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</si>
  <si>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</si>
  <si>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</si>
  <si>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</si>
  <si>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</si>
  <si>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</si>
  <si>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</si>
  <si>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</si>
  <si>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</si>
  <si>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</si>
  <si>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</si>
  <si>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</si>
  <si>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</si>
  <si>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</si>
  <si>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</si>
  <si>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</si>
  <si>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</si>
  <si>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</si>
  <si>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</si>
  <si>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</si>
  <si>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</si>
  <si>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</si>
  <si>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</si>
  <si>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</si>
  <si>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</si>
  <si>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</si>
  <si>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</si>
  <si>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</si>
  <si>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</si>
  <si>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</si>
  <si>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</si>
  <si>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</si>
  <si>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</si>
  <si>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</si>
  <si>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</si>
  <si>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</si>
  <si>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</si>
  <si>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</si>
  <si>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</si>
  <si>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</si>
  <si>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</si>
  <si>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</si>
  <si>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</si>
  <si>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</si>
  <si>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</si>
  <si>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</si>
  <si>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</si>
  <si>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</si>
  <si>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</si>
  <si>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</si>
  <si>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</si>
  <si>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</si>
  <si>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</si>
  <si>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</si>
  <si>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</si>
  <si>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</si>
  <si>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</si>
  <si>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</si>
  <si>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</si>
  <si>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</si>
  <si>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</si>
  <si>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</si>
  <si>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</si>
  <si>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</si>
  <si>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</si>
  <si>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</si>
  <si>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</si>
  <si>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</si>
  <si>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</si>
  <si>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</si>
  <si>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</si>
  <si>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</si>
  <si>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</si>
  <si>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</si>
  <si>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</si>
  <si>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</si>
  <si>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</si>
  <si>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</si>
  <si>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</si>
  <si>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</si>
  <si>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</si>
  <si>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</si>
  <si>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</si>
  <si>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</si>
  <si>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</si>
  <si>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</si>
  <si>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</si>
  <si>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</si>
  <si>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</si>
  <si>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</si>
  <si>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</si>
  <si>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</si>
  <si>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</si>
  <si>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</si>
  <si>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</si>
  <si>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</si>
  <si>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</si>
  <si>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</si>
  <si>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</si>
  <si>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</si>
  <si>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</si>
  <si>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</si>
  <si>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</si>
  <si>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</si>
  <si>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</si>
  <si>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</si>
  <si>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</si>
  <si>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</si>
  <si>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</si>
  <si>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</si>
  <si>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</si>
  <si>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</si>
  <si>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</si>
  <si>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</si>
  <si>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</si>
  <si>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</si>
  <si>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</si>
  <si>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</si>
  <si>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</si>
  <si>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</si>
  <si>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</si>
  <si>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</si>
  <si>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</si>
  <si>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</si>
  <si>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</si>
  <si>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</si>
  <si>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</si>
  <si>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</si>
  <si>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</si>
  <si>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</si>
  <si>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</si>
  <si>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</si>
  <si>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</si>
  <si>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</si>
  <si>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</si>
  <si>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</si>
  <si>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</si>
  <si>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</si>
  <si>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</si>
  <si>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</si>
  <si>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</si>
  <si>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</si>
  <si>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</si>
  <si>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</si>
  <si>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</si>
  <si>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</si>
  <si>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</si>
  <si>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</si>
  <si>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</si>
  <si>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</si>
  <si>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</si>
  <si>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</si>
  <si>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</si>
  <si>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</si>
  <si>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</si>
  <si>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</si>
  <si>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</si>
  <si>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</si>
  <si>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</si>
  <si>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</si>
  <si>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</si>
  <si>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</si>
  <si>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</si>
  <si>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</si>
  <si>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</si>
  <si>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</si>
  <si>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</si>
  <si>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</si>
  <si>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</si>
  <si>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</si>
  <si>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</si>
  <si>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</si>
  <si>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</si>
  <si>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</si>
  <si>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</si>
  <si>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</si>
  <si>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</si>
  <si>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</si>
  <si>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</si>
  <si>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</si>
  <si>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</si>
  <si>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</si>
  <si>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</si>
  <si>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</si>
  <si>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</si>
  <si>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</si>
  <si>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</si>
  <si>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</si>
  <si>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</si>
  <si>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</si>
  <si>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</si>
  <si>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</si>
  <si>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</si>
  <si>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</si>
  <si>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</si>
  <si>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</si>
  <si>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</si>
  <si>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</si>
  <si>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</si>
  <si>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</si>
  <si>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</si>
  <si>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</si>
  <si>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</si>
  <si>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</si>
  <si>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</si>
  <si>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</si>
  <si>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</si>
  <si>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</si>
  <si>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</si>
  <si>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</si>
  <si>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</si>
  <si>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</si>
  <si>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</si>
  <si>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</si>
  <si>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</si>
  <si>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</si>
  <si>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</si>
  <si>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</si>
  <si>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</si>
  <si>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</si>
  <si>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</si>
  <si>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</si>
  <si>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</si>
  <si>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</si>
  <si>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</si>
  <si>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</si>
  <si>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</si>
  <si>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</si>
  <si>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</si>
  <si>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</si>
  <si>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</si>
  <si>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</si>
  <si>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</si>
  <si>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</si>
  <si>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</si>
  <si>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</si>
  <si>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</si>
  <si>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</si>
  <si>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</si>
  <si>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</si>
  <si>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</si>
  <si>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</si>
  <si>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</si>
  <si>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</si>
  <si>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</si>
  <si>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</si>
  <si>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</si>
  <si>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</si>
  <si>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</si>
  <si>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</si>
  <si>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</si>
  <si>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</si>
  <si>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</si>
  <si>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</si>
  <si>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</si>
  <si>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</si>
  <si>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</si>
  <si>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</si>
  <si>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</si>
  <si>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</si>
  <si>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</si>
  <si>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</si>
  <si>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</si>
  <si>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</si>
  <si>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</si>
  <si>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</si>
  <si>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</si>
  <si>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</si>
  <si>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</si>
  <si>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</si>
  <si>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</si>
  <si>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</si>
  <si>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</si>
  <si>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</si>
  <si>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</si>
  <si>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</si>
  <si>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</si>
  <si>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</si>
  <si>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</si>
  <si>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</si>
  <si>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</si>
  <si>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</si>
  <si>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</si>
  <si>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</si>
  <si>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</si>
  <si>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</si>
  <si>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</si>
  <si>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</si>
  <si>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</si>
  <si>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</si>
  <si>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</si>
  <si>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</si>
  <si>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</si>
  <si>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</si>
  <si>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</si>
  <si>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</si>
  <si>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</si>
  <si>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</si>
  <si>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</si>
  <si>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</si>
  <si>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</si>
  <si>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</si>
  <si>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</si>
  <si>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</si>
  <si>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</si>
  <si>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</si>
  <si>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</si>
  <si>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</si>
  <si>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</si>
  <si>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</si>
  <si>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</si>
  <si>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</si>
  <si>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</si>
  <si>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</si>
  <si>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</si>
  <si>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</si>
  <si>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</si>
  <si>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</si>
  <si>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</si>
  <si>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</si>
  <si>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</si>
  <si>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</si>
  <si>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</si>
  <si>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</si>
  <si>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</si>
  <si>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</si>
  <si>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</si>
  <si>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</si>
  <si>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</si>
  <si>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</si>
  <si>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</si>
  <si>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</si>
  <si>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</si>
  <si>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</si>
  <si>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</si>
  <si>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</si>
  <si>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</si>
  <si>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</si>
  <si>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</si>
  <si>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</si>
  <si>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</si>
  <si>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</si>
  <si>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</si>
  <si>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</si>
  <si>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</si>
  <si>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</si>
  <si>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</si>
  <si>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</si>
  <si>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</si>
  <si>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</si>
  <si>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</si>
  <si>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</si>
  <si>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</si>
  <si>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</si>
  <si>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</si>
  <si>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</si>
  <si>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</si>
  <si>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</si>
  <si>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</si>
  <si>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</si>
  <si>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</si>
  <si>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</si>
  <si>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</si>
  <si>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</si>
  <si>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</si>
  <si>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</si>
  <si>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</si>
  <si>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</si>
  <si>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</si>
  <si>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</si>
  <si>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</si>
  <si>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</si>
  <si>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</si>
  <si>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</si>
  <si>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</si>
  <si>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</si>
  <si>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</si>
  <si>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</si>
  <si>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</si>
  <si>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</si>
  <si>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</si>
  <si>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</si>
  <si>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</si>
  <si>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</si>
  <si>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</si>
  <si>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</si>
  <si>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</si>
  <si>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</si>
  <si>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</si>
  <si>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</si>
  <si>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</si>
  <si>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</si>
  <si>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</si>
  <si>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</si>
  <si>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</si>
  <si>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</si>
  <si>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</si>
  <si>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</si>
  <si>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</si>
  <si>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</si>
  <si>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</si>
  <si>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</si>
  <si>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</si>
  <si>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</si>
  <si>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</si>
  <si>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</si>
  <si>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</si>
  <si>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</si>
  <si>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</si>
  <si>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</si>
  <si>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</si>
  <si>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</si>
  <si>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</si>
  <si>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</si>
  <si>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</si>
  <si>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</si>
  <si>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</si>
  <si>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</si>
  <si>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</si>
  <si>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</si>
  <si>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</si>
  <si>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</si>
  <si>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</si>
  <si>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</si>
  <si>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</si>
  <si>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</si>
  <si>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</si>
  <si>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</si>
  <si>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</si>
  <si>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</si>
  <si>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</si>
  <si>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</si>
  <si>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</si>
  <si>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</si>
  <si>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</si>
  <si>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</si>
  <si>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</si>
  <si>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</si>
  <si>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</si>
  <si>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</si>
  <si>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</si>
  <si>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</si>
  <si>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</si>
  <si>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</si>
  <si>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</si>
  <si>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</si>
  <si>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</si>
  <si>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</si>
  <si>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</si>
  <si>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</si>
  <si>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</si>
  <si>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</si>
  <si>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</si>
  <si>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</si>
  <si>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</si>
  <si>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</si>
  <si>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</si>
  <si>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</si>
  <si>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</si>
  <si>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</si>
  <si>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</si>
  <si>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</si>
  <si>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</si>
  <si>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</si>
  <si>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</si>
  <si>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</si>
  <si>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</si>
  <si>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</si>
  <si>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</si>
  <si>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</si>
  <si>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</si>
  <si>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</si>
  <si>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</si>
  <si>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</si>
  <si>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</si>
  <si>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</si>
  <si>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</si>
  <si>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</si>
  <si>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</si>
  <si>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</si>
  <si>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</si>
  <si>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</si>
  <si>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</si>
  <si>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</si>
  <si>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</si>
  <si>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</si>
  <si>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</si>
  <si>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</si>
  <si>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</si>
  <si>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</si>
  <si>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</si>
  <si>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</si>
  <si>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</si>
  <si>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</si>
  <si>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</si>
  <si>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</si>
  <si>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</si>
  <si>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</si>
  <si>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</si>
  <si>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</si>
  <si>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</si>
  <si>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</si>
  <si>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</si>
  <si>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</si>
  <si>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</si>
  <si>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</si>
  <si>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</si>
  <si>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</si>
  <si>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</si>
  <si>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</si>
  <si>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</si>
  <si>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</si>
  <si>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</si>
  <si>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</si>
  <si>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</si>
  <si>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</si>
  <si>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</si>
  <si>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</si>
  <si>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</si>
  <si>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</si>
  <si>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</si>
  <si>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</si>
  <si>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</si>
  <si>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</si>
  <si>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</si>
  <si>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</si>
  <si>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</si>
  <si>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</si>
  <si>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</si>
  <si>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</si>
  <si>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</si>
  <si>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</si>
  <si>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</si>
  <si>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</si>
  <si>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</si>
  <si>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</si>
  <si>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</si>
  <si>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</si>
  <si>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</si>
  <si>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</si>
  <si>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</si>
  <si>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</si>
  <si>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</si>
  <si>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</si>
  <si>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</si>
  <si>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</si>
  <si>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</si>
  <si>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</si>
  <si>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</si>
  <si>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</si>
  <si>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</si>
  <si>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</si>
  <si>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</si>
  <si>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</si>
  <si>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</si>
  <si>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</si>
  <si>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</si>
  <si>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</si>
  <si>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</si>
  <si>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</si>
  <si>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</si>
  <si>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</si>
  <si>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</si>
  <si>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</si>
  <si>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</si>
  <si>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</si>
  <si>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</si>
  <si>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</si>
  <si>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</si>
  <si>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</si>
  <si>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</si>
  <si>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</si>
  <si>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</si>
  <si>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</si>
  <si>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</si>
  <si>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</si>
  <si>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</si>
  <si>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</si>
  <si>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</si>
  <si>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</si>
  <si>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</si>
  <si>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</si>
  <si>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</si>
  <si>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</si>
  <si>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</si>
  <si>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</si>
  <si>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</si>
  <si>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</si>
  <si>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</si>
  <si>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</si>
  <si>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</si>
  <si>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</si>
  <si>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</si>
  <si>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</si>
  <si>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</si>
  <si>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</si>
  <si>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Values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</si>
  <si>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</si>
  <si>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</si>
  <si>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</si>
  <si>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</si>
  <si>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</si>
  <si>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</si>
  <si>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</si>
  <si>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</si>
  <si>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</si>
  <si>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</si>
  <si>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</si>
  <si>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</si>
  <si>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</si>
  <si>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</si>
  <si>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</si>
  <si>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</si>
  <si>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</si>
  <si>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</si>
  <si>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</si>
  <si>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</si>
  <si>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Year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</si>
  <si>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</si>
  <si>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</si>
  <si>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</si>
  <si>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</si>
  <si>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</si>
  <si>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</si>
  <si>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</si>
  <si>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</si>
  <si>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</si>
  <si>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</si>
  <si>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</si>
  <si>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</si>
  <si>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</si>
  <si>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Mean</t>
  </si>
  <si>
    <t>Median</t>
  </si>
  <si>
    <t>Standard Deviation</t>
  </si>
  <si>
    <t>Failed</t>
  </si>
  <si>
    <t>Min</t>
  </si>
  <si>
    <t>Max</t>
  </si>
  <si>
    <t>Variance</t>
  </si>
  <si>
    <t>Use your data to determine whether the mean or the median better summarises the data.</t>
  </si>
  <si>
    <t>Use your data to determine if there is more variability with successful or unsuccessful campaigns. Does this make sense? Why or why not?</t>
  </si>
  <si>
    <t>The median better summaries the data, because the data is not normally distributed.</t>
  </si>
  <si>
    <t xml:space="preserve">There is more variability with successful campaigns . This does make sense because the successful campaigns have a  high variance and standard deviation. This could be because an  extremely succesful campaign with high number of  backers is more likely to be an outlier than a failed campaign, creating higher variability.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</si>
</sst>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/mm/yy;@"/>
    <numFmt numFmtId="166" formatCode="dd/m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16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420513653081233E-2"/>
          <c:y val="1.3578540630505242E-2"/>
          <c:w val="0.84165610345495079"/>
          <c:h val="0.91545545681944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Sheet1!$D$5:$D$6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Sheet1!$D$7:$D$16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9A8-394E-9A7F-84C21EC0FDE6}"/>
            </c:ext>
          </c:extLst>
        </c:ser>
        <c:ser>
          <c:idx val="1"/>
          <c:order val="1"/>
          <c:tx>
            <c:strRef>
              <c:f>Sheet1!$E$5:$E$6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Sheet1!$C$7:$C$16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9A8-394E-9A7F-84C21EC0FDE6}"/>
            </c:ext>
          </c:extLst>
        </c:ser>
        <c:ser>
          <c:idx val="2"/>
          <c:order val="2"/>
          <c:tx>
            <c:strRef>
              <c:f>Sheet1!$F$5:$F$6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Sheet1!$C$7:$C$16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Sheet1!$F$7:$F$16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9A8-394E-9A7F-84C21EC0FDE6}"/>
            </c:ext>
          </c:extLst>
        </c:ser>
        <c:ser>
          <c:idx val="3"/>
          <c:order val="3"/>
          <c:tx>
            <c:strRef>
              <c:f>Sheet1!$G$5:$G$6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Sheet1!$C$7:$C$16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Sheet1!$G$7:$G$16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9A8-394E-9A7F-84C21EC0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8386800"/>
        <c:axId val="1578388528"/>
      </c:barChart>
      <c:catAx>
        <c:axId val="1578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88528"/>
        <c:crosses val="autoZero"/>
        <c:auto val="1"/>
        <c:lblAlgn val="ctr"/>
        <c:lblOffset val="100"/>
        <c:noMultiLvlLbl val="0"/>
      </c:catAx>
      <c:valAx>
        <c:axId val="1578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4-5C45-8DD0-0D989C0603C1}"/>
            </c:ext>
          </c:extLst>
        </c:ser>
        <c:ser>
          <c:idx val="1"/>
          <c:order val="1"/>
          <c:tx>
            <c:strRef>
              <c:f>Sheet2!$E$4:$E$5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4-5C45-8DD0-0D989C0603C1}"/>
            </c:ext>
          </c:extLst>
        </c:ser>
        <c:ser>
          <c:idx val="2"/>
          <c:order val="2"/>
          <c:tx>
            <c:strRef>
              <c:f>Sheet2!$F$4:$F$5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4-5C45-8DD0-0D989C0603C1}"/>
            </c:ext>
          </c:extLst>
        </c:ser>
        <c:ser>
          <c:idx val="3"/>
          <c:order val="3"/>
          <c:tx>
            <c:strRef>
              <c:f>Sheet2!$G$4:$G$5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Sheet2!$G$6:$G$30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4-5C45-8DD0-0D989C06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2891856"/>
        <c:axId val="1910195152"/>
      </c:barChart>
      <c:catAx>
        <c:axId val="18628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95152"/>
        <c:crosses val="autoZero"/>
        <c:auto val="1"/>
        <c:lblAlgn val="ctr"/>
        <c:lblOffset val="100"/>
        <c:noMultiLvlLbl val="0"/>
      </c:catAx>
      <c:valAx>
        <c:axId val="1910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C-C943-A12C-C62B34E7094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C-C943-A12C-C62B34E7094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C-C943-A12C-C62B34E7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00912"/>
        <c:axId val="1788533712"/>
      </c:lineChart>
      <c:catAx>
        <c:axId val="20393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3712"/>
        <c:crosses val="autoZero"/>
        <c:auto val="1"/>
        <c:lblAlgn val="ctr"/>
        <c:lblOffset val="100"/>
        <c:noMultiLvlLbl val="0"/>
      </c:catAx>
      <c:valAx>
        <c:axId val="1788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90909090909091E-2"/>
          <c:y val="0.11829358650742822"/>
          <c:w val="0.94236990595611281"/>
          <c:h val="0.6997596353087443"/>
        </c:manualLayout>
      </c:layout>
      <c:lineChart>
        <c:grouping val="standard"/>
        <c:varyColors val="0"/>
        <c:ser>
          <c:idx val="0"/>
          <c:order val="0"/>
          <c:tx>
            <c:strRef>
              <c:f>Sheet4!$G$2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5-8344-8BB8-28971EAD97F0}"/>
            </c:ext>
          </c:extLst>
        </c:ser>
        <c:ser>
          <c:idx val="1"/>
          <c:order val="1"/>
          <c:tx>
            <c:strRef>
              <c:f>Sheet4!$H$2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5-8344-8BB8-28971EAD97F0}"/>
            </c:ext>
          </c:extLst>
        </c:ser>
        <c:ser>
          <c:idx val="2"/>
          <c:order val="2"/>
          <c:tx>
            <c:strRef>
              <c:f>Sheet4!$I$2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5-8344-8BB8-28971EAD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06144"/>
        <c:axId val="124939103"/>
      </c:lineChart>
      <c:catAx>
        <c:axId val="11346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9103"/>
        <c:crosses val="autoZero"/>
        <c:auto val="1"/>
        <c:lblAlgn val="ctr"/>
        <c:lblOffset val="100"/>
        <c:noMultiLvlLbl val="0"/>
      </c:catAx>
      <c:valAx>
        <c:axId val="1249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1A7A492F-E81D-DC45-8B8C-AEF7A1559E7C}">
          <cx:dataId val="0"/>
          <cx:layoutPr>
            <cx:binning intervalClosed="r"/>
          </cx:layoutPr>
          <cx:axisId val="1"/>
        </cx:series>
        <cx:series layoutId="paretoLine" ownerIdx="0" uniqueId="{89138391-16BC-EA4C-A7D0-3A2BA83D73D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Successful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9345BBCA-712C-164C-AEE5-18D33D036ED8}">
          <cx:dataId val="0"/>
          <cx:layoutPr>
            <cx:binning intervalClosed="r"/>
          </cx:layoutPr>
          <cx:axisId val="1"/>
        </cx:series>
        <cx:series layoutId="paretoLine" ownerIdx="0" uniqueId="{BC95C190-AFEB-1A45-9A92-90D0E6FE624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</xdr:row>
      <xdr:rowOff>44450</xdr:rowOff>
    </xdr:from>
    <xdr:to>
      <xdr:col>17</xdr:col>
      <xdr:colOff>736600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11CBA-816F-51EA-727C-74990D624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2</xdr:row>
      <xdr:rowOff>31750</xdr:rowOff>
    </xdr:from>
    <xdr:to>
      <xdr:col>19</xdr:col>
      <xdr:colOff>520700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A1E55-99A0-A7AF-7AA2-EBCFE463E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0</xdr:row>
      <xdr:rowOff>177800</xdr:rowOff>
    </xdr:from>
    <xdr:to>
      <xdr:col>13</xdr:col>
      <xdr:colOff>393700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C5F95-A16A-B0C5-6991-62A571D9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14</xdr:row>
      <xdr:rowOff>44450</xdr:rowOff>
    </xdr:from>
    <xdr:to>
      <xdr:col>8</xdr:col>
      <xdr:colOff>1422400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2473A-DB23-6212-E290-8FD978EC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15</xdr:row>
      <xdr:rowOff>146050</xdr:rowOff>
    </xdr:from>
    <xdr:to>
      <xdr:col>50</xdr:col>
      <xdr:colOff>63500</xdr:colOff>
      <xdr:row>29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8E0398-828C-5EB0-EF6A-7A32BC316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7000" y="318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101600</xdr:colOff>
      <xdr:row>0</xdr:row>
      <xdr:rowOff>0</xdr:rowOff>
    </xdr:from>
    <xdr:to>
      <xdr:col>50</xdr:col>
      <xdr:colOff>38100</xdr:colOff>
      <xdr:row>13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3E1AA4B-AA93-294E-F54D-48E28A3FD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 Beaven" refreshedDate="45242.313982060186" createdVersion="8" refreshedVersion="8" minRefreshableVersion="3" recordCount="1000" xr:uid="{0A51B3E1-8EEC-0142-B9B3-E5381C2F76F9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4230604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 Beaven" refreshedDate="45242.31450601852" createdVersion="8" refreshedVersion="8" minRefreshableVersion="3" recordCount="1000" xr:uid="{2167E336-A894-084D-8248-C609EAE02B5F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x v="1"/>
    <s v="Managed bottom-line architecture"/>
    <x v="1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x v="2"/>
    <s v="Function-based leadingedge pricing structure"/>
    <x v="2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x v="3"/>
    <s v="Vision-oriented fresh-thinking conglomeration"/>
    <x v="3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x v="4"/>
    <s v="Proactive foreground core"/>
    <x v="4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x v="5"/>
    <s v="Open-source optimizing database"/>
    <x v="4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x v="6"/>
    <s v="Operative upward-trending algorithm"/>
    <x v="5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x v="7"/>
    <s v="Centralized cohesive challenge"/>
    <x v="6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x v="8"/>
    <s v="Exclusive attitude-oriented intranet"/>
    <x v="7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x v="9"/>
    <s v="Open-source fresh-thinking model"/>
    <x v="8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x v="10"/>
    <s v="Monitored empowering installation"/>
    <x v="5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x v="11"/>
    <s v="Grass-roots zero administration system engine"/>
    <x v="9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x v="12"/>
    <s v="Assimilated hybrid intranet"/>
    <x v="9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x v="13"/>
    <s v="Multi-tiered directional open architecture"/>
    <x v="3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x v="14"/>
    <s v="Cloned directional synergy"/>
    <x v="1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x v="15"/>
    <s v="Extended eco-centric pricing structure"/>
    <x v="11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x v="16"/>
    <s v="Cross-platform systemic adapter"/>
    <x v="12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x v="17"/>
    <s v="Seamless 4thgeneration methodology"/>
    <x v="13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x v="18"/>
    <s v="Exclusive needs-based adapter"/>
    <x v="14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x v="19"/>
    <s v="Down-sized cohesive archive"/>
    <x v="15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x v="20"/>
    <s v="Proactive composite alliance"/>
    <x v="16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x v="21"/>
    <s v="Re-engineered intangible definition"/>
    <x v="17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x v="22"/>
    <s v="Enhanced dynamic definition"/>
    <x v="18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x v="23"/>
    <s v="Devolved next generation adapter"/>
    <x v="6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x v="24"/>
    <s v="Cross-platform intermediate frame"/>
    <x v="19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x v="25"/>
    <s v="Monitored impactful analyzer"/>
    <x v="2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x v="26"/>
    <s v="Optional responsive customer loyalty"/>
    <x v="21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x v="27"/>
    <s v="Diverse transitional migration"/>
    <x v="22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x v="28"/>
    <s v="Synchronized global task-force"/>
    <x v="23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x v="29"/>
    <s v="Focused 6thgeneration forecast"/>
    <x v="24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x v="30"/>
    <s v="Down-sized analyzing challenge"/>
    <x v="25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x v="31"/>
    <s v="Progressive needs-based focus group"/>
    <x v="26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x v="32"/>
    <s v="Ergonomic 6thgeneration success"/>
    <x v="27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x v="33"/>
    <s v="Exclusive interactive approach"/>
    <x v="28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x v="34"/>
    <s v="Reverse-engineered asynchronous archive"/>
    <x v="29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x v="35"/>
    <s v="Synergized intangible challenge"/>
    <x v="3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x v="36"/>
    <s v="Monitored multi-state encryption"/>
    <x v="31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x v="37"/>
    <s v="Profound attitude-oriented functionalities"/>
    <x v="32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x v="38"/>
    <s v="Digitized client-driven database"/>
    <x v="33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x v="39"/>
    <s v="Organized bi-directional function"/>
    <x v="34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x v="40"/>
    <s v="Reduced stable middleware"/>
    <x v="35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x v="41"/>
    <s v="Universal 5thgeneration neural-net"/>
    <x v="36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x v="42"/>
    <s v="Virtual uniform frame"/>
    <x v="37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x v="43"/>
    <s v="Profound explicit paradigm"/>
    <x v="38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x v="44"/>
    <s v="Visionary real-time groupware"/>
    <x v="39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x v="45"/>
    <s v="Networked tertiary Graphical User Interface"/>
    <x v="4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x v="46"/>
    <s v="Virtual grid-enabled task-force"/>
    <x v="41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x v="47"/>
    <s v="Function-based multi-state software"/>
    <x v="42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x v="48"/>
    <s v="Optimized leadingedge concept"/>
    <x v="43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x v="49"/>
    <s v="Sharable holistic interface"/>
    <x v="44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x v="50"/>
    <s v="Down-sized system-worthy secured line"/>
    <x v="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x v="51"/>
    <s v="Inverse secondary infrastructure"/>
    <x v="45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x v="52"/>
    <s v="Organic foreground leverage"/>
    <x v="44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x v="53"/>
    <s v="Reverse-engineered static concept"/>
    <x v="35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x v="54"/>
    <s v="Multi-channeled neutral customer loyalty"/>
    <x v="46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x v="55"/>
    <s v="Reverse-engineered bifurcated strategy"/>
    <x v="47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x v="56"/>
    <s v="Horizontal context-sensitive knowledge user"/>
    <x v="48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x v="57"/>
    <s v="Cross-group multi-state task-force"/>
    <x v="49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x v="58"/>
    <s v="Expanded 3rdgeneration strategy"/>
    <x v="5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x v="59"/>
    <s v="Assimilated real-time support"/>
    <x v="1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x v="60"/>
    <s v="User-centric regional database"/>
    <x v="51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x v="61"/>
    <s v="Open-source zero administration complexity"/>
    <x v="52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x v="62"/>
    <s v="Organized incremental standardization"/>
    <x v="22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x v="63"/>
    <s v="Assimilated didactic open system"/>
    <x v="53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x v="64"/>
    <s v="Vision-oriented logistical intranet"/>
    <x v="54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x v="65"/>
    <s v="Mandatory incremental projection"/>
    <x v="55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x v="66"/>
    <s v="Grass-roots needs-based encryption"/>
    <x v="49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x v="67"/>
    <s v="Team-oriented 6thgeneration middleware"/>
    <x v="56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x v="68"/>
    <s v="Inverse multi-tasking installation"/>
    <x v="57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x v="69"/>
    <s v="Switchable disintermediate moderator"/>
    <x v="58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x v="70"/>
    <s v="Re-engineered 24/7 task-force"/>
    <x v="59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x v="71"/>
    <s v="Organic object-oriented budgetary management"/>
    <x v="46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x v="72"/>
    <s v="Seamless coherent parallelism"/>
    <x v="6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x v="73"/>
    <s v="Cross-platform even-keeled initiative"/>
    <x v="1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x v="74"/>
    <s v="Progressive tertiary framework"/>
    <x v="61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x v="75"/>
    <s v="Multi-layered dynamic protocol"/>
    <x v="62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x v="76"/>
    <s v="Horizontal next generation function"/>
    <x v="63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x v="77"/>
    <s v="Pre-emptive impactful model"/>
    <x v="4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x v="78"/>
    <s v="User-centric bifurcated knowledge user"/>
    <x v="6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x v="79"/>
    <s v="Triple-buffered reciprocal project"/>
    <x v="64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x v="80"/>
    <s v="Cross-platform needs-based approach"/>
    <x v="65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x v="81"/>
    <s v="User-friendly static contingency"/>
    <x v="66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x v="82"/>
    <s v="Reactive content-based framework"/>
    <x v="67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x v="83"/>
    <s v="Realigned user-facing concept"/>
    <x v="68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x v="84"/>
    <s v="Public-key zero tolerance orchestration"/>
    <x v="69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x v="85"/>
    <s v="Multi-tiered eco-centric architecture"/>
    <x v="7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x v="86"/>
    <s v="Organic motivating firmware"/>
    <x v="71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x v="87"/>
    <s v="Synergized 4thgeneration conglomeration"/>
    <x v="72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x v="88"/>
    <s v="Grass-roots fault-tolerant policy"/>
    <x v="73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x v="89"/>
    <s v="Monitored scalable knowledgebase"/>
    <x v="74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x v="90"/>
    <s v="Synergistic explicit parallelism"/>
    <x v="75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x v="91"/>
    <s v="Enhanced systemic analyzer"/>
    <x v="76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x v="92"/>
    <s v="Object-based analyzing knowledge user"/>
    <x v="77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x v="93"/>
    <s v="Pre-emptive radical architecture"/>
    <x v="78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x v="94"/>
    <s v="Grass-roots web-enabled contingency"/>
    <x v="49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x v="95"/>
    <s v="Stand-alone system-worthy standardization"/>
    <x v="79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x v="96"/>
    <s v="Down-sized systematic policy"/>
    <x v="8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x v="97"/>
    <s v="Cloned bi-directional architecture"/>
    <x v="81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x v="98"/>
    <s v="Seamless transitional portal"/>
    <x v="82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x v="99"/>
    <s v="Fully-configurable motivating approach"/>
    <x v="4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x v="100"/>
    <s v="Upgradable fault-tolerant approach"/>
    <x v="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x v="101"/>
    <s v="Reduced heuristic moratorium"/>
    <x v="79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x v="102"/>
    <s v="Front-line web-enabled model"/>
    <x v="41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x v="103"/>
    <s v="Polarized incremental emulation"/>
    <x v="83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x v="104"/>
    <s v="Self-enabling grid-enabled initiative"/>
    <x v="84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x v="105"/>
    <s v="Total fresh-thinking system engine"/>
    <x v="85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x v="106"/>
    <s v="Ameliorated clear-thinking circuit"/>
    <x v="61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x v="107"/>
    <s v="Multi-layered encompassing installation"/>
    <x v="26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x v="108"/>
    <s v="Universal encompassing implementation"/>
    <x v="42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x v="109"/>
    <s v="Object-based client-server application"/>
    <x v="5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x v="110"/>
    <s v="Cross-platform solution-oriented process improvement"/>
    <x v="86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x v="111"/>
    <s v="Re-engineered user-facing approach"/>
    <x v="87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x v="112"/>
    <s v="Re-engineered client-driven hub"/>
    <x v="53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x v="113"/>
    <s v="User-friendly tertiary array"/>
    <x v="88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x v="114"/>
    <s v="Robust heuristic encoding"/>
    <x v="89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x v="115"/>
    <s v="Team-oriented clear-thinking capacity"/>
    <x v="9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x v="116"/>
    <s v="De-engineered motivating standardization"/>
    <x v="44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x v="117"/>
    <s v="Business-focused 24hour groupware"/>
    <x v="7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x v="118"/>
    <s v="Organic next generation protocol"/>
    <x v="91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x v="119"/>
    <s v="Reverse-engineered full-range Internet solution"/>
    <x v="92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x v="120"/>
    <s v="Synchronized regional synergy"/>
    <x v="93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x v="121"/>
    <s v="Multi-lateral homogeneous success"/>
    <x v="94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x v="122"/>
    <s v="Seamless zero-defect solution"/>
    <x v="95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x v="123"/>
    <s v="Enhanced scalable concept"/>
    <x v="96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x v="124"/>
    <s v="Polarized uniform software"/>
    <x v="97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x v="125"/>
    <s v="Stand-alone web-enabled moderator"/>
    <x v="98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x v="126"/>
    <s v="Proactive methodical benchmark"/>
    <x v="99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x v="127"/>
    <s v="Team-oriented 6thgeneration matrix"/>
    <x v="1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x v="128"/>
    <s v="Phased human-resource core"/>
    <x v="101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x v="129"/>
    <s v="Mandatory tertiary implementation"/>
    <x v="102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x v="130"/>
    <s v="Secured directional encryption"/>
    <x v="103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x v="131"/>
    <s v="Distributed 5thgeneration implementation"/>
    <x v="104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x v="132"/>
    <s v="Virtual static core"/>
    <x v="88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x v="133"/>
    <s v="Secured content-based product"/>
    <x v="6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x v="134"/>
    <s v="Secured executive concept"/>
    <x v="105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x v="135"/>
    <s v="Balanced zero-defect software"/>
    <x v="106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x v="136"/>
    <s v="Distributed context-sensitive flexibility"/>
    <x v="107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x v="137"/>
    <s v="Down-sized disintermediate support"/>
    <x v="37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x v="138"/>
    <s v="Stand-alone mission-critical moratorium"/>
    <x v="103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x v="139"/>
    <s v="Down-sized empowering protocol"/>
    <x v="108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x v="140"/>
    <s v="Fully-configurable coherent Internet solution"/>
    <x v="2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x v="141"/>
    <s v="Distributed motivating algorithm"/>
    <x v="109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x v="142"/>
    <s v="Expanded solution-oriented benchmark"/>
    <x v="92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x v="143"/>
    <s v="Implemented discrete secured line"/>
    <x v="91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x v="144"/>
    <s v="Multi-lateral actuating installation"/>
    <x v="25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x v="145"/>
    <s v="Secured reciprocal array"/>
    <x v="11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x v="146"/>
    <s v="Optional bandwidth-monitored middleware"/>
    <x v="35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x v="147"/>
    <s v="Upgradable upward-trending workforce"/>
    <x v="111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x v="148"/>
    <s v="Upgradable hybrid capability"/>
    <x v="29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x v="149"/>
    <s v="Managed fresh-thinking flexibility"/>
    <x v="8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x v="150"/>
    <s v="Networked stable workforce"/>
    <x v="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x v="151"/>
    <s v="Customizable intermediate extranet"/>
    <x v="112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x v="152"/>
    <s v="User-centric fault-tolerant task-force"/>
    <x v="113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x v="153"/>
    <s v="Multi-tiered radical definition"/>
    <x v="114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x v="154"/>
    <s v="Devolved foreground benchmark"/>
    <x v="115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x v="155"/>
    <s v="Distributed eco-centric methodology"/>
    <x v="116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x v="156"/>
    <s v="Streamlined encompassing encryption"/>
    <x v="117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x v="157"/>
    <s v="User-friendly reciprocal initiative"/>
    <x v="3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x v="158"/>
    <s v="Ergonomic fresh-thinking installation"/>
    <x v="118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x v="159"/>
    <s v="Robust explicit hardware"/>
    <x v="119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x v="160"/>
    <s v="Stand-alone actuating support"/>
    <x v="48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x v="161"/>
    <s v="Cross-platform methodical process improvement"/>
    <x v="2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x v="162"/>
    <s v="Extended bottom-line open architecture"/>
    <x v="55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x v="163"/>
    <s v="Extended reciprocal circuit"/>
    <x v="26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x v="164"/>
    <s v="Polarized human-resource protocol"/>
    <x v="12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x v="165"/>
    <s v="Synergized radical product"/>
    <x v="121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x v="166"/>
    <s v="Robust heuristic artificial intelligence"/>
    <x v="122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x v="167"/>
    <s v="Robust content-based emulation"/>
    <x v="97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x v="168"/>
    <s v="Ergonomic uniform open system"/>
    <x v="123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x v="169"/>
    <s v="Profit-focused modular product"/>
    <x v="124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x v="170"/>
    <s v="Mandatory mobile product"/>
    <x v="125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x v="171"/>
    <s v="Public-key 3rdgeneration budgetary management"/>
    <x v="7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x v="172"/>
    <s v="Centralized national firmware"/>
    <x v="126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x v="173"/>
    <s v="Cross-group 4thgeneration middleware"/>
    <x v="127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x v="174"/>
    <s v="Pre-emptive scalable access"/>
    <x v="6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x v="175"/>
    <s v="Sharable intangible migration"/>
    <x v="128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x v="176"/>
    <s v="Proactive scalable Graphical User Interface"/>
    <x v="129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x v="177"/>
    <s v="Digitized solution-oriented product"/>
    <x v="13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x v="178"/>
    <s v="Triple-buffered cohesive structure"/>
    <x v="44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x v="179"/>
    <s v="Realigned human-resource orchestration"/>
    <x v="131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x v="180"/>
    <s v="Optional clear-thinking software"/>
    <x v="132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x v="181"/>
    <s v="Centralized global approach"/>
    <x v="133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x v="182"/>
    <s v="Reverse-engineered bandwidth-monitored contingency"/>
    <x v="134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x v="183"/>
    <s v="Pre-emptive bandwidth-monitored instruction set"/>
    <x v="135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x v="184"/>
    <s v="Adaptive asynchronous emulation"/>
    <x v="136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x v="185"/>
    <s v="Innovative actuating conglomeration"/>
    <x v="67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x v="186"/>
    <s v="Grass-roots foreground policy"/>
    <x v="137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x v="187"/>
    <s v="Horizontal transitional paradigm"/>
    <x v="138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x v="188"/>
    <s v="Networked didactic info-mediaries"/>
    <x v="139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x v="189"/>
    <s v="Switchable contextually-based access"/>
    <x v="14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x v="190"/>
    <s v="Up-sized dynamic throughput"/>
    <x v="41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x v="191"/>
    <s v="Mandatory reciprocal superstructure"/>
    <x v="141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x v="192"/>
    <s v="Upgradable 4thgeneration productivity"/>
    <x v="142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x v="193"/>
    <s v="Progressive discrete hub"/>
    <x v="47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x v="194"/>
    <s v="Assimilated multi-tasking archive"/>
    <x v="143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x v="195"/>
    <s v="Upgradable high-level solution"/>
    <x v="144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x v="196"/>
    <s v="Organic bandwidth-monitored frame"/>
    <x v="139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x v="197"/>
    <s v="Business-focused logistical framework"/>
    <x v="145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x v="198"/>
    <s v="Universal multi-state capability"/>
    <x v="146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x v="199"/>
    <s v="Digitized reciprocal infrastructure"/>
    <x v="37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x v="200"/>
    <s v="Reduced dedicated capability"/>
    <x v="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x v="201"/>
    <s v="Cross-platform bi-directional workforce"/>
    <x v="118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x v="202"/>
    <s v="Upgradable scalable methodology"/>
    <x v="111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x v="203"/>
    <s v="Customer-focused client-server service-desk"/>
    <x v="147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x v="204"/>
    <s v="Mandatory multimedia leverage"/>
    <x v="148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x v="205"/>
    <s v="Focused analyzing circuit"/>
    <x v="81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x v="206"/>
    <s v="Fundamental grid-enabled strategy"/>
    <x v="25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x v="207"/>
    <s v="Digitized 5thgeneration knowledgebase"/>
    <x v="67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x v="208"/>
    <s v="Mandatory multi-tasking encryption"/>
    <x v="149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x v="209"/>
    <s v="Distributed system-worthy application"/>
    <x v="15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x v="210"/>
    <s v="Synergistic tertiary time-frame"/>
    <x v="151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x v="211"/>
    <s v="Customer-focused impactful benchmark"/>
    <x v="152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x v="212"/>
    <s v="Profound next generation infrastructure"/>
    <x v="32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x v="213"/>
    <s v="Face-to-face encompassing info-mediaries"/>
    <x v="153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x v="214"/>
    <s v="Open-source fresh-thinking policy"/>
    <x v="1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x v="215"/>
    <s v="Extended 24/7 implementation"/>
    <x v="154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x v="216"/>
    <s v="Organic dynamic algorithm"/>
    <x v="155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x v="217"/>
    <s v="Organic multi-tasking focus group"/>
    <x v="156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x v="218"/>
    <s v="Adaptive logistical initiative"/>
    <x v="57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x v="219"/>
    <s v="Stand-alone mobile customer loyalty"/>
    <x v="157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x v="220"/>
    <s v="Focused composite approach"/>
    <x v="58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x v="221"/>
    <s v="Face-to-face clear-thinking Local Area Network"/>
    <x v="158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x v="222"/>
    <s v="Cross-group cohesive circuit"/>
    <x v="73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x v="223"/>
    <s v="Synergistic explicit capability"/>
    <x v="159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x v="224"/>
    <s v="Diverse analyzing definition"/>
    <x v="16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x v="225"/>
    <s v="Enterprise-wide reciprocal success"/>
    <x v="161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x v="102"/>
    <s v="Progressive neutral middleware"/>
    <x v="162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x v="226"/>
    <s v="Intuitive exuding process improvement"/>
    <x v="163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x v="227"/>
    <s v="Exclusive real-time protocol"/>
    <x v="164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x v="228"/>
    <s v="Extended encompassing application"/>
    <x v="165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x v="229"/>
    <s v="Progressive value-added ability"/>
    <x v="166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x v="230"/>
    <s v="Cross-platform uniform hardware"/>
    <x v="44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x v="231"/>
    <s v="Progressive secondary portal"/>
    <x v="74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x v="232"/>
    <s v="Multi-lateral national adapter"/>
    <x v="167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x v="233"/>
    <s v="Enterprise-wide motivating matrices"/>
    <x v="168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x v="234"/>
    <s v="Polarized upward-trending Local Area Network"/>
    <x v="133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x v="235"/>
    <s v="Object-based directional function"/>
    <x v="169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x v="236"/>
    <s v="Re-contextualized tangible open architecture"/>
    <x v="29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x v="237"/>
    <s v="Distributed systemic adapter"/>
    <x v="166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x v="238"/>
    <s v="Networked web-enabled instruction set"/>
    <x v="17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x v="239"/>
    <s v="Vision-oriented dynamic service-desk"/>
    <x v="171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x v="240"/>
    <s v="Vision-oriented actuating open system"/>
    <x v="172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x v="241"/>
    <s v="Sharable scalable core"/>
    <x v="141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x v="242"/>
    <s v="Customer-focused attitude-oriented function"/>
    <x v="173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x v="243"/>
    <s v="Reverse-engineered system-worthy extranet"/>
    <x v="31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x v="244"/>
    <s v="Re-engineered systematic monitoring"/>
    <x v="49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x v="245"/>
    <s v="Seamless value-added standardization"/>
    <x v="6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x v="246"/>
    <s v="Triple-buffered fresh-thinking frame"/>
    <x v="174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x v="247"/>
    <s v="Streamlined holistic knowledgebase"/>
    <x v="8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x v="248"/>
    <s v="Up-sized intermediate website"/>
    <x v="175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x v="249"/>
    <s v="Future-proofed directional synergy"/>
    <x v="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x v="250"/>
    <s v="Enhanced user-facing function"/>
    <x v="143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x v="251"/>
    <s v="Operative bandwidth-monitored interface"/>
    <x v="67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x v="252"/>
    <s v="Upgradable multi-state instruction set"/>
    <x v="158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x v="253"/>
    <s v="De-engineered static Local Area Network"/>
    <x v="176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x v="254"/>
    <s v="Upgradable grid-enabled superstructure"/>
    <x v="177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x v="255"/>
    <s v="Optimized actuating toolset"/>
    <x v="178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x v="256"/>
    <s v="Decentralized exuding strategy"/>
    <x v="57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x v="257"/>
    <s v="Assimilated coherent hardware"/>
    <x v="92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x v="258"/>
    <s v="Multi-channeled responsive implementation"/>
    <x v="37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x v="259"/>
    <s v="Centralized modular initiative"/>
    <x v="9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x v="260"/>
    <s v="Reverse-engineered cohesive migration"/>
    <x v="179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x v="261"/>
    <s v="Compatible multimedia hub"/>
    <x v="12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x v="262"/>
    <s v="Organic eco-centric success"/>
    <x v="49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x v="263"/>
    <s v="Virtual reciprocal policy"/>
    <x v="18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x v="264"/>
    <s v="Persevering interactive emulation"/>
    <x v="7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x v="265"/>
    <s v="Proactive responsive emulation"/>
    <x v="181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x v="266"/>
    <s v="Extended eco-centric function"/>
    <x v="182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x v="267"/>
    <s v="Networked optimal productivity"/>
    <x v="42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x v="268"/>
    <s v="Persistent attitude-oriented approach"/>
    <x v="26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x v="269"/>
    <s v="Triple-buffered 4thgeneration toolset"/>
    <x v="183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x v="270"/>
    <s v="Progressive zero administration leverage"/>
    <x v="184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x v="271"/>
    <s v="Networked radical neural-net"/>
    <x v="185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x v="272"/>
    <s v="Re-engineered heuristic forecast"/>
    <x v="75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x v="273"/>
    <s v="Fully-configurable background algorithm"/>
    <x v="166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x v="274"/>
    <s v="Stand-alone discrete Graphical User Interface"/>
    <x v="61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x v="275"/>
    <s v="Front-line foreground project"/>
    <x v="2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x v="276"/>
    <s v="Persevering system-worthy info-mediaries"/>
    <x v="31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x v="277"/>
    <s v="Distributed multi-tasking strategy"/>
    <x v="5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x v="278"/>
    <s v="Vision-oriented methodical application"/>
    <x v="48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x v="279"/>
    <s v="Function-based high-level infrastructure"/>
    <x v="186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x v="280"/>
    <s v="Profound object-oriented paradigm"/>
    <x v="187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x v="281"/>
    <s v="Virtual contextually-based circuit"/>
    <x v="141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x v="282"/>
    <s v="Business-focused dynamic instruction set"/>
    <x v="32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x v="283"/>
    <s v="Ameliorated fresh-thinking protocol"/>
    <x v="122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x v="284"/>
    <s v="Front-line optimizing emulation"/>
    <x v="79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x v="285"/>
    <s v="Devolved uniform complexity"/>
    <x v="188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x v="286"/>
    <s v="Public-key intangible superstructure"/>
    <x v="9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x v="287"/>
    <s v="Secured global success"/>
    <x v="36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x v="288"/>
    <s v="Grass-roots mission-critical capability"/>
    <x v="126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x v="289"/>
    <s v="Advanced global data-warehouse"/>
    <x v="189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x v="290"/>
    <s v="Self-enabling uniform complexity"/>
    <x v="37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x v="291"/>
    <s v="Versatile cohesive encoding"/>
    <x v="19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x v="292"/>
    <s v="Organized executive solution"/>
    <x v="191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x v="293"/>
    <s v="Automated local emulation"/>
    <x v="6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x v="294"/>
    <s v="Enterprise-wide intermediate middleware"/>
    <x v="192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x v="295"/>
    <s v="Grass-roots real-time Local Area Network"/>
    <x v="55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x v="296"/>
    <s v="Organized client-driven capacity"/>
    <x v="44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x v="297"/>
    <s v="Adaptive intangible database"/>
    <x v="26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x v="298"/>
    <s v="Grass-roots contextually-based algorithm"/>
    <x v="167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x v="299"/>
    <s v="Focused executive core"/>
    <x v="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x v="300"/>
    <s v="Multi-channeled disintermediate policy"/>
    <x v="79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x v="301"/>
    <s v="Customizable bi-directional hardware"/>
    <x v="193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x v="302"/>
    <s v="Networked optimal architecture"/>
    <x v="74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x v="303"/>
    <s v="User-friendly discrete benchmark"/>
    <x v="118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x v="304"/>
    <s v="Grass-roots actuating policy"/>
    <x v="54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x v="305"/>
    <s v="Enterprise-wide 3rdgeneration knowledge user"/>
    <x v="191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x v="306"/>
    <s v="Face-to-face zero tolerance moderator"/>
    <x v="194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x v="307"/>
    <s v="Grass-roots optimizing projection"/>
    <x v="195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x v="308"/>
    <s v="User-centric 6thgeneration attitude"/>
    <x v="178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x v="309"/>
    <s v="Switchable zero tolerance website"/>
    <x v="75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x v="310"/>
    <s v="Focused real-time help-desk"/>
    <x v="9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x v="311"/>
    <s v="Robust impactful approach"/>
    <x v="18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x v="312"/>
    <s v="Secured maximized policy"/>
    <x v="196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x v="313"/>
    <s v="Realigned upward-trending strategy"/>
    <x v="1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x v="314"/>
    <s v="Open-source interactive knowledge user"/>
    <x v="4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x v="315"/>
    <s v="Configurable demand-driven matrix"/>
    <x v="103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x v="316"/>
    <s v="Cross-group coherent hierarchy"/>
    <x v="47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x v="317"/>
    <s v="Decentralized demand-driven open system"/>
    <x v="57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x v="318"/>
    <s v="Advanced empowering matrix"/>
    <x v="141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x v="319"/>
    <s v="Phased holistic implementation"/>
    <x v="197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x v="320"/>
    <s v="Proactive attitude-oriented knowledge user"/>
    <x v="198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x v="321"/>
    <s v="Visionary asymmetric Graphical User Interface"/>
    <x v="199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x v="322"/>
    <s v="Integrated zero-defect help-desk"/>
    <x v="2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x v="323"/>
    <s v="Inverse analyzing matrices"/>
    <x v="143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x v="324"/>
    <s v="Programmable systemic implementation"/>
    <x v="191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x v="325"/>
    <s v="Multi-channeled next generation architecture"/>
    <x v="44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x v="326"/>
    <s v="Digitized 3rdgeneration encoding"/>
    <x v="97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x v="327"/>
    <s v="Innovative well-modulated functionalities"/>
    <x v="201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x v="328"/>
    <s v="Fundamental incremental database"/>
    <x v="202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x v="329"/>
    <s v="Expanded encompassing open architecture"/>
    <x v="203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x v="330"/>
    <s v="Intuitive static portal"/>
    <x v="88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x v="331"/>
    <s v="Optional bandwidth-monitored definition"/>
    <x v="204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x v="332"/>
    <s v="Persistent well-modulated synergy"/>
    <x v="103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x v="333"/>
    <s v="Assimilated discrete algorithm"/>
    <x v="205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x v="334"/>
    <s v="Operative uniform hub"/>
    <x v="206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x v="335"/>
    <s v="Customizable intangible capability"/>
    <x v="207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x v="336"/>
    <s v="Innovative didactic analyzer"/>
    <x v="208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x v="337"/>
    <s v="Decentralized intangible encoding"/>
    <x v="209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x v="338"/>
    <s v="Front-line transitional algorithm"/>
    <x v="21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x v="339"/>
    <s v="Switchable didactic matrices"/>
    <x v="211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x v="340"/>
    <s v="Ameliorated disintermediate utilization"/>
    <x v="212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x v="341"/>
    <s v="Visionary foreground middleware"/>
    <x v="213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x v="342"/>
    <s v="Optional zero-defect task-force"/>
    <x v="25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x v="343"/>
    <s v="Devolved exuding emulation"/>
    <x v="214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x v="344"/>
    <s v="Open-source neutral task-force"/>
    <x v="215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x v="345"/>
    <s v="Virtual attitude-oriented migration"/>
    <x v="48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x v="346"/>
    <s v="Open-source full-range portal"/>
    <x v="79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x v="347"/>
    <s v="Versatile cohesive open system"/>
    <x v="216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x v="348"/>
    <s v="Multi-layered bottom-line frame"/>
    <x v="217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x v="349"/>
    <s v="Pre-emptive neutral capacity"/>
    <x v="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x v="350"/>
    <s v="Universal maximized methodology"/>
    <x v="218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x v="351"/>
    <s v="Expanded hybrid hardware"/>
    <x v="54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x v="352"/>
    <s v="Profit-focused multi-tasking access"/>
    <x v="219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x v="353"/>
    <s v="Profit-focused transitional capability"/>
    <x v="55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x v="354"/>
    <s v="Front-line scalable definition"/>
    <x v="167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x v="355"/>
    <s v="Open-source systematic protocol"/>
    <x v="29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x v="356"/>
    <s v="Implemented tangible algorithm"/>
    <x v="173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x v="357"/>
    <s v="Profit-focused 3rdgeneration circuit"/>
    <x v="62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x v="358"/>
    <s v="Compatible needs-based architecture"/>
    <x v="22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x v="359"/>
    <s v="Right-sized zero tolerance migration"/>
    <x v="221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x v="360"/>
    <s v="Quality-focused reciprocal structure"/>
    <x v="2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x v="361"/>
    <s v="Automated actuating conglomeration"/>
    <x v="41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x v="362"/>
    <s v="Re-contextualized local initiative"/>
    <x v="5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x v="363"/>
    <s v="Switchable intangible definition"/>
    <x v="79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x v="364"/>
    <s v="Networked bottom-line initiative"/>
    <x v="39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x v="365"/>
    <s v="Robust directional system engine"/>
    <x v="37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x v="366"/>
    <s v="Triple-buffered explicit methodology"/>
    <x v="34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x v="367"/>
    <s v="Reactive directional capacity"/>
    <x v="5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x v="368"/>
    <s v="Polarized needs-based approach"/>
    <x v="91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x v="369"/>
    <s v="Intuitive well-modulated middleware"/>
    <x v="222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x v="370"/>
    <s v="Multi-channeled logistical matrices"/>
    <x v="223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x v="371"/>
    <s v="Pre-emptive bifurcated artificial intelligence"/>
    <x v="79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x v="372"/>
    <s v="Down-sized coherent toolset"/>
    <x v="224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x v="373"/>
    <s v="Open-source multi-tasking data-warehouse"/>
    <x v="225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x v="374"/>
    <s v="Future-proofed upward-trending contingency"/>
    <x v="5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x v="375"/>
    <s v="Mandatory uniform matrix"/>
    <x v="74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x v="376"/>
    <s v="Phased methodical initiative"/>
    <x v="226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x v="377"/>
    <s v="Managed stable function"/>
    <x v="227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x v="378"/>
    <s v="Realigned clear-thinking migration"/>
    <x v="44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x v="379"/>
    <s v="Optional clear-thinking process improvement"/>
    <x v="186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x v="380"/>
    <s v="Cross-group global moratorium"/>
    <x v="98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x v="381"/>
    <s v="Visionary systemic process improvement"/>
    <x v="14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x v="382"/>
    <s v="Progressive intangible flexibility"/>
    <x v="9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x v="383"/>
    <s v="Reactive real-time software"/>
    <x v="228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x v="384"/>
    <s v="Programmable incremental knowledge user"/>
    <x v="229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x v="385"/>
    <s v="Progressive 5thgeneration customer loyalty"/>
    <x v="23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x v="386"/>
    <s v="Triple-buffered logistical frame"/>
    <x v="231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x v="387"/>
    <s v="Exclusive dynamic adapter"/>
    <x v="232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x v="388"/>
    <s v="Automated systemic hierarchy"/>
    <x v="233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x v="389"/>
    <s v="Digitized eco-centric core"/>
    <x v="166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x v="390"/>
    <s v="Mandatory uniform strategy"/>
    <x v="234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x v="391"/>
    <s v="Profit-focused zero administration forecast"/>
    <x v="235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x v="392"/>
    <s v="De-engineered static orchestration"/>
    <x v="236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x v="393"/>
    <s v="Customizable dynamic info-mediaries"/>
    <x v="126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x v="122"/>
    <s v="Enhanced incremental budgetary management"/>
    <x v="143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x v="394"/>
    <s v="Digitized local info-mediaries"/>
    <x v="237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x v="395"/>
    <s v="Virtual systematic monitoring"/>
    <x v="32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x v="396"/>
    <s v="Reactive bottom-line open architecture"/>
    <x v="12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x v="397"/>
    <s v="Pre-emptive interactive model"/>
    <x v="238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x v="398"/>
    <s v="Ergonomic eco-centric open architecture"/>
    <x v="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x v="399"/>
    <s v="Inverse radical hierarchy"/>
    <x v="79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x v="400"/>
    <s v="Team-oriented static interface"/>
    <x v="19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x v="401"/>
    <s v="Virtual foreground throughput"/>
    <x v="239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x v="402"/>
    <s v="Visionary exuding Internet solution"/>
    <x v="24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x v="403"/>
    <s v="Synchronized secondary analyzer"/>
    <x v="241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x v="404"/>
    <s v="Balanced attitude-oriented parallelism"/>
    <x v="242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x v="405"/>
    <s v="Organized bandwidth-monitored core"/>
    <x v="74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x v="406"/>
    <s v="Cloned leadingedge utilization"/>
    <x v="243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x v="97"/>
    <s v="Secured asymmetric projection"/>
    <x v="244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x v="407"/>
    <s v="Advanced cohesive Graphic Interface"/>
    <x v="184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x v="408"/>
    <s v="Down-sized maximized function"/>
    <x v="75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x v="409"/>
    <s v="Realigned zero tolerance software"/>
    <x v="118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x v="410"/>
    <s v="Persevering analyzing extranet"/>
    <x v="245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x v="411"/>
    <s v="Innovative human-resource migration"/>
    <x v="246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x v="412"/>
    <s v="Intuitive needs-based monitoring"/>
    <x v="247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x v="413"/>
    <s v="Customer-focused disintermediate toolset"/>
    <x v="248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x v="414"/>
    <s v="Upgradable 24/7 emulation"/>
    <x v="12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x v="32"/>
    <s v="Quality-focused client-server core"/>
    <x v="249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x v="415"/>
    <s v="Upgradable maximized protocol"/>
    <x v="25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x v="416"/>
    <s v="Cross-platform interactive synergy"/>
    <x v="92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x v="417"/>
    <s v="User-centric fault-tolerant archive"/>
    <x v="151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x v="418"/>
    <s v="Reverse-engineered regional knowledge user"/>
    <x v="251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x v="419"/>
    <s v="Self-enabling real-time definition"/>
    <x v="252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x v="420"/>
    <s v="User-centric impactful projection"/>
    <x v="135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x v="421"/>
    <s v="Vision-oriented actuating hardware"/>
    <x v="5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x v="422"/>
    <s v="Virtual leadingedge framework"/>
    <x v="37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x v="423"/>
    <s v="Managed discrete framework"/>
    <x v="253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x v="424"/>
    <s v="Progressive zero-defect capability"/>
    <x v="254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x v="425"/>
    <s v="Right-sized demand-driven adapter"/>
    <x v="255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x v="426"/>
    <s v="Re-engineered attitude-oriented frame"/>
    <x v="32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x v="427"/>
    <s v="Compatible multimedia utilization"/>
    <x v="135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x v="428"/>
    <s v="Re-contextualized dedicated hardware"/>
    <x v="106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x v="429"/>
    <s v="Decentralized composite paradigm"/>
    <x v="256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x v="430"/>
    <s v="Cloned transitional hierarchy"/>
    <x v="91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x v="431"/>
    <s v="Advanced discrete leverage"/>
    <x v="257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x v="432"/>
    <s v="Open-source incremental throughput"/>
    <x v="81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x v="433"/>
    <s v="Centralized regional interface"/>
    <x v="32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x v="434"/>
    <s v="Streamlined web-enabled knowledgebase"/>
    <x v="111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x v="435"/>
    <s v="Digitized transitional monitoring"/>
    <x v="258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x v="436"/>
    <s v="Networked optimal adapter"/>
    <x v="259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x v="437"/>
    <s v="Automated optimal function"/>
    <x v="26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x v="438"/>
    <s v="Devolved system-worthy framework"/>
    <x v="91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x v="439"/>
    <s v="Stand-alone user-facing service-desk"/>
    <x v="29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x v="347"/>
    <s v="Versatile global attitude"/>
    <x v="8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x v="440"/>
    <s v="Intuitive demand-driven Local Area Network"/>
    <x v="118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x v="441"/>
    <s v="Assimilated uniform methodology"/>
    <x v="85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x v="442"/>
    <s v="Self-enabling next generation algorithm"/>
    <x v="261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x v="443"/>
    <s v="Object-based demand-driven strategy"/>
    <x v="262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x v="444"/>
    <s v="Public-key coherent ability"/>
    <x v="79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x v="445"/>
    <s v="Up-sized composite success"/>
    <x v="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x v="446"/>
    <s v="Innovative exuding matrix"/>
    <x v="263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x v="447"/>
    <s v="Realigned impactful artificial intelligence"/>
    <x v="73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x v="448"/>
    <s v="Multi-layered multi-tasking secured line"/>
    <x v="264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x v="449"/>
    <s v="Upgradable upward-trending portal"/>
    <x v="22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x v="450"/>
    <s v="Profit-focused global product"/>
    <x v="265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x v="451"/>
    <s v="Operative well-modulated data-warehouse"/>
    <x v="266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x v="452"/>
    <s v="Cloned asymmetric functionalities"/>
    <x v="92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x v="453"/>
    <s v="Pre-emptive neutral portal"/>
    <x v="267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x v="454"/>
    <s v="Switchable demand-driven help-desk"/>
    <x v="9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x v="455"/>
    <s v="Business-focused static ability"/>
    <x v="166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x v="456"/>
    <s v="Networked secondary structure"/>
    <x v="268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x v="457"/>
    <s v="Total multimedia website"/>
    <x v="269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x v="458"/>
    <s v="Cross-platform upward-trending parallelism"/>
    <x v="27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x v="459"/>
    <s v="Pre-emptive mission-critical hardware"/>
    <x v="271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x v="460"/>
    <s v="Up-sized responsive protocol"/>
    <x v="53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x v="461"/>
    <s v="Pre-emptive transitional frame"/>
    <x v="272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x v="462"/>
    <s v="Profit-focused content-based application"/>
    <x v="1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x v="463"/>
    <s v="Streamlined neutral analyzer"/>
    <x v="22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x v="464"/>
    <s v="Assimilated neutral utilization"/>
    <x v="36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x v="465"/>
    <s v="Extended dedicated archive"/>
    <x v="136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x v="197"/>
    <s v="Configurable static help-desk"/>
    <x v="33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x v="466"/>
    <s v="Self-enabling clear-thinking framework"/>
    <x v="273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x v="467"/>
    <s v="Assimilated fault-tolerant capacity"/>
    <x v="92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x v="468"/>
    <s v="Enhanced neutral ability"/>
    <x v="22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x v="469"/>
    <s v="Function-based attitude-oriented groupware"/>
    <x v="71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x v="470"/>
    <s v="Optional solution-oriented instruction set"/>
    <x v="274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x v="471"/>
    <s v="Organic object-oriented core"/>
    <x v="275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x v="472"/>
    <s v="Balanced impactful circuit"/>
    <x v="276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x v="473"/>
    <s v="Future-proofed heuristic encryption"/>
    <x v="166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x v="474"/>
    <s v="Balanced bifurcated leverage"/>
    <x v="133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x v="475"/>
    <s v="Sharable discrete budgetary management"/>
    <x v="277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x v="476"/>
    <s v="Focused solution-oriented instruction set"/>
    <x v="3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x v="477"/>
    <s v="Down-sized actuating infrastructure"/>
    <x v="278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x v="478"/>
    <s v="Synergistic cohesive adapter"/>
    <x v="241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x v="479"/>
    <s v="Quality-focused mission-critical structure"/>
    <x v="279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x v="480"/>
    <s v="Compatible exuding Graphical User Interface"/>
    <x v="5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x v="481"/>
    <s v="Monitored 24/7 time-frame"/>
    <x v="28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x v="482"/>
    <s v="Virtual secondary open architecture"/>
    <x v="98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x v="483"/>
    <s v="Down-sized mobile time-frame"/>
    <x v="243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x v="484"/>
    <s v="Innovative disintermediate encryption"/>
    <x v="166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x v="485"/>
    <s v="Universal contextually-based knowledgebase"/>
    <x v="281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x v="486"/>
    <s v="Persevering interactive matrix"/>
    <x v="255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x v="487"/>
    <s v="Seamless background framework"/>
    <x v="79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x v="488"/>
    <s v="Balanced upward-trending productivity"/>
    <x v="186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x v="489"/>
    <s v="Centralized clear-thinking solution"/>
    <x v="17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x v="490"/>
    <s v="Optimized bi-directional extranet"/>
    <x v="282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x v="491"/>
    <s v="Intuitive actuating benchmark"/>
    <x v="122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x v="492"/>
    <s v="Devolved background project"/>
    <x v="283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x v="493"/>
    <s v="Reverse-engineered executive emulation"/>
    <x v="284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x v="494"/>
    <s v="Team-oriented clear-thinking matrix"/>
    <x v="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x v="495"/>
    <s v="Focused coherent methodology"/>
    <x v="285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x v="212"/>
    <s v="Reduced context-sensitive complexity"/>
    <x v="81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x v="496"/>
    <s v="Decentralized 4thgeneration time-frame"/>
    <x v="286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x v="497"/>
    <s v="De-engineered cohesive moderator"/>
    <x v="168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x v="498"/>
    <s v="Ameliorated explicit parallelism"/>
    <x v="262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x v="499"/>
    <s v="Customizable background monitoring"/>
    <x v="287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x v="500"/>
    <s v="Compatible well-modulated budgetary management"/>
    <x v="118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x v="501"/>
    <s v="Up-sized radical pricing structure"/>
    <x v="288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x v="173"/>
    <s v="Robust zero-defect project"/>
    <x v="172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x v="502"/>
    <s v="Re-engineered mobile task-force"/>
    <x v="75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x v="503"/>
    <s v="User-centric intangible neural-net"/>
    <x v="252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x v="504"/>
    <s v="Organized explicit core"/>
    <x v="14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x v="505"/>
    <s v="Synchronized 6thgeneration adapter"/>
    <x v="111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x v="506"/>
    <s v="Centralized motivating capacity"/>
    <x v="289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x v="507"/>
    <s v="Phased 24hour flexibility"/>
    <x v="133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x v="508"/>
    <s v="Exclusive 5thgeneration structure"/>
    <x v="29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x v="509"/>
    <s v="Multi-tiered maximized orchestration"/>
    <x v="291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x v="510"/>
    <s v="Open-architected uniform instruction set"/>
    <x v="35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x v="511"/>
    <s v="Exclusive asymmetric analyzer"/>
    <x v="96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x v="512"/>
    <s v="Organic radical collaboration"/>
    <x v="126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x v="513"/>
    <s v="Function-based multi-state software"/>
    <x v="4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x v="514"/>
    <s v="Innovative static budgetary management"/>
    <x v="292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x v="515"/>
    <s v="Triple-buffered holistic ability"/>
    <x v="79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x v="516"/>
    <s v="Diverse scalable superstructure"/>
    <x v="127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x v="517"/>
    <s v="Balanced leadingedge data-warehouse"/>
    <x v="118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x v="518"/>
    <s v="Digitized bandwidth-monitored open architecture"/>
    <x v="111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x v="519"/>
    <s v="Enterprise-wide intermediate portal"/>
    <x v="223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x v="520"/>
    <s v="Focused leadingedge matrix"/>
    <x v="25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x v="521"/>
    <s v="Seamless logistical encryption"/>
    <x v="135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x v="522"/>
    <s v="Stand-alone human-resource workforce"/>
    <x v="293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x v="523"/>
    <s v="Automated zero tolerance implementation"/>
    <x v="294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x v="524"/>
    <s v="Pre-emptive grid-enabled contingency"/>
    <x v="39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x v="525"/>
    <s v="Multi-lateral didactic encoding"/>
    <x v="295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x v="526"/>
    <s v="Self-enabling didactic orchestration"/>
    <x v="296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x v="527"/>
    <s v="Profit-focused 24/7 data-warehouse"/>
    <x v="97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x v="528"/>
    <s v="Enhanced methodical middleware"/>
    <x v="122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x v="529"/>
    <s v="Synchronized client-driven projection"/>
    <x v="197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x v="530"/>
    <s v="Networked didactic time-frame"/>
    <x v="297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x v="531"/>
    <s v="Assimilated exuding toolset"/>
    <x v="122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x v="532"/>
    <s v="Front-line client-server secured line"/>
    <x v="98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x v="533"/>
    <s v="Polarized systemic Internet solution"/>
    <x v="298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x v="534"/>
    <s v="Profit-focused exuding moderator"/>
    <x v="299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x v="535"/>
    <s v="Cross-group high-level moderator"/>
    <x v="3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x v="536"/>
    <s v="Public-key 3rdgeneration system engine"/>
    <x v="54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x v="537"/>
    <s v="Organized value-added access"/>
    <x v="301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x v="538"/>
    <s v="Cloned global Graphical User Interface"/>
    <x v="3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x v="539"/>
    <s v="Focused solution-oriented matrix"/>
    <x v="81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x v="540"/>
    <s v="Monitored discrete toolset"/>
    <x v="302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x v="541"/>
    <s v="Business-focused intermediate system engine"/>
    <x v="303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x v="542"/>
    <s v="De-engineered disintermediate encoding"/>
    <x v="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x v="543"/>
    <s v="Streamlined upward-trending analyzer"/>
    <x v="304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x v="544"/>
    <s v="Distributed human-resource policy"/>
    <x v="25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x v="545"/>
    <s v="De-engineered 5thgeneration contingency"/>
    <x v="305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x v="546"/>
    <s v="Multi-channeled upward-trending application"/>
    <x v="4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x v="547"/>
    <s v="Organic maximized database"/>
    <x v="9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x v="195"/>
    <s v="Grass-roots 24/7 attitude"/>
    <x v="5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x v="548"/>
    <s v="Team-oriented global strategy"/>
    <x v="46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x v="549"/>
    <s v="Enhanced client-driven capacity"/>
    <x v="306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x v="550"/>
    <s v="Exclusive systematic productivity"/>
    <x v="307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x v="551"/>
    <s v="Re-engineered radical policy"/>
    <x v="77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x v="552"/>
    <s v="Down-sized logistical adapter"/>
    <x v="162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x v="553"/>
    <s v="Configurable bandwidth-monitored throughput"/>
    <x v="34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x v="554"/>
    <s v="Optional tangible pricing structure"/>
    <x v="41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x v="555"/>
    <s v="Organic high-level implementation"/>
    <x v="308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x v="556"/>
    <s v="Decentralized logistical collaboration"/>
    <x v="309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x v="557"/>
    <s v="Advanced content-based installation"/>
    <x v="29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x v="558"/>
    <s v="Distributed high-level open architecture"/>
    <x v="85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x v="559"/>
    <s v="Synergized zero tolerance help-desk"/>
    <x v="31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x v="560"/>
    <s v="Extended multi-tasking definition"/>
    <x v="311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x v="561"/>
    <s v="Realigned uniform knowledge user"/>
    <x v="312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x v="562"/>
    <s v="Monitored grid-enabled model"/>
    <x v="26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x v="563"/>
    <s v="Assimilated actuating policy"/>
    <x v="25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x v="564"/>
    <s v="Total incremental productivity"/>
    <x v="313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x v="565"/>
    <s v="Adaptive local task-force"/>
    <x v="5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x v="566"/>
    <s v="Universal zero-defect concept"/>
    <x v="314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x v="567"/>
    <s v="Object-based bottom-line superstructure"/>
    <x v="62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x v="568"/>
    <s v="Adaptive 24hour projection"/>
    <x v="139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x v="569"/>
    <s v="Sharable radical toolset"/>
    <x v="315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x v="570"/>
    <s v="Focused multimedia knowledgebase"/>
    <x v="8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x v="251"/>
    <s v="Seamless 6thgeneration extranet"/>
    <x v="316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x v="571"/>
    <s v="Sharable mobile knowledgebase"/>
    <x v="46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x v="572"/>
    <s v="Cross-group global system engine"/>
    <x v="251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x v="573"/>
    <s v="Centralized clear-thinking conglomeration"/>
    <x v="317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x v="8"/>
    <s v="De-engineered cohesive system engine"/>
    <x v="318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x v="574"/>
    <s v="Reactive analyzing function"/>
    <x v="2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x v="575"/>
    <s v="Robust hybrid budgetary management"/>
    <x v="31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x v="576"/>
    <s v="Open-source analyzing monitoring"/>
    <x v="151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x v="577"/>
    <s v="Up-sized discrete firmware"/>
    <x v="215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x v="578"/>
    <s v="Exclusive intangible extranet"/>
    <x v="58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x v="579"/>
    <s v="Synergized analyzing process improvement"/>
    <x v="143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x v="580"/>
    <s v="Realigned dedicated system engine"/>
    <x v="6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x v="581"/>
    <s v="Object-based bandwidth-monitored concept"/>
    <x v="154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x v="582"/>
    <s v="Ameliorated client-driven open system"/>
    <x v="319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x v="583"/>
    <s v="Upgradable leadingedge Local Area Network"/>
    <x v="32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x v="584"/>
    <s v="Customizable intermediate data-warehouse"/>
    <x v="321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x v="585"/>
    <s v="Managed optimizing archive"/>
    <x v="58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x v="586"/>
    <s v="Diverse systematic projection"/>
    <x v="322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x v="587"/>
    <s v="Up-sized web-enabled info-mediaries"/>
    <x v="323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x v="588"/>
    <s v="Persevering optimizing Graphical User Interface"/>
    <x v="324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x v="589"/>
    <s v="Cross-platform tertiary array"/>
    <x v="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x v="590"/>
    <s v="Inverse neutral structure"/>
    <x v="9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x v="591"/>
    <s v="Quality-focused system-worthy support"/>
    <x v="325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x v="592"/>
    <s v="Vision-oriented 5thgeneration array"/>
    <x v="98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x v="593"/>
    <s v="Cross-platform logistical circuit"/>
    <x v="326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x v="594"/>
    <s v="Profound solution-oriented matrix"/>
    <x v="88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x v="595"/>
    <s v="Extended asynchronous initiative"/>
    <x v="74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x v="596"/>
    <s v="Fundamental needs-based frame"/>
    <x v="327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x v="597"/>
    <s v="Compatible full-range leverage"/>
    <x v="61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x v="598"/>
    <s v="Upgradable holistic system engine"/>
    <x v="83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x v="599"/>
    <s v="Stand-alone multi-state data-warehouse"/>
    <x v="328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x v="600"/>
    <s v="Multi-lateral maximized core"/>
    <x v="139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x v="601"/>
    <s v="Innovative holistic hub"/>
    <x v="8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x v="602"/>
    <s v="Reverse-engineered 24/7 methodology"/>
    <x v="65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x v="603"/>
    <s v="Business-focused dynamic info-mediaries"/>
    <x v="329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x v="604"/>
    <s v="Digitized clear-thinking installation"/>
    <x v="275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x v="605"/>
    <s v="Quality-focused 24/7 superstructure"/>
    <x v="33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x v="606"/>
    <s v="Multi-channeled local intranet"/>
    <x v="1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x v="607"/>
    <s v="Open-architected mobile emulation"/>
    <x v="331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x v="608"/>
    <s v="Ameliorated foreground methodology"/>
    <x v="332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x v="609"/>
    <s v="Synergized well-modulated project"/>
    <x v="333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x v="610"/>
    <s v="Extended context-sensitive forecast"/>
    <x v="334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x v="611"/>
    <s v="Total leadingedge neural-net"/>
    <x v="335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x v="612"/>
    <s v="Organic actuating protocol"/>
    <x v="336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x v="613"/>
    <s v="Down-sized national software"/>
    <x v="135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x v="614"/>
    <s v="Organic upward-trending Graphical User Interface"/>
    <x v="168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x v="615"/>
    <s v="Synergistic tertiary budgetary management"/>
    <x v="33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x v="616"/>
    <s v="Open-architected incremental ability"/>
    <x v="39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x v="617"/>
    <s v="Intuitive object-oriented task-force"/>
    <x v="89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x v="618"/>
    <s v="Multi-tiered executive toolset"/>
    <x v="337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x v="619"/>
    <s v="Grass-roots directional workforce"/>
    <x v="4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x v="620"/>
    <s v="Quality-focused real-time solution"/>
    <x v="338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x v="621"/>
    <s v="Reduced interactive matrix"/>
    <x v="339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x v="622"/>
    <s v="Adaptive context-sensitive architecture"/>
    <x v="313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x v="623"/>
    <s v="Polarized incremental portal"/>
    <x v="195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x v="624"/>
    <s v="Reactive regional access"/>
    <x v="34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x v="625"/>
    <s v="Stand-alone reciprocal frame"/>
    <x v="341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x v="626"/>
    <s v="Open-architected 24/7 throughput"/>
    <x v="275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x v="627"/>
    <s v="Monitored 24/7 approach"/>
    <x v="342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x v="628"/>
    <s v="Upgradable explicit forecast"/>
    <x v="133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x v="629"/>
    <s v="Pre-emptive context-sensitive support"/>
    <x v="343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x v="630"/>
    <s v="Business-focused leadingedge instruction set"/>
    <x v="151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x v="631"/>
    <s v="Extended multi-state knowledge user"/>
    <x v="243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x v="632"/>
    <s v="Future-proofed modular groupware"/>
    <x v="344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x v="633"/>
    <s v="Distributed real-time algorithm"/>
    <x v="345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x v="634"/>
    <s v="Multi-lateral heuristic throughput"/>
    <x v="346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x v="635"/>
    <s v="Switchable reciprocal middleware"/>
    <x v="201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x v="636"/>
    <s v="Inverse multimedia Graphic Interface"/>
    <x v="6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x v="637"/>
    <s v="Vision-oriented local contingency"/>
    <x v="347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x v="638"/>
    <s v="Reactive 6thgeneration hub"/>
    <x v="155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x v="639"/>
    <s v="Optional asymmetric success"/>
    <x v="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x v="640"/>
    <s v="Digitized analyzing capacity"/>
    <x v="348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x v="641"/>
    <s v="Vision-oriented regional hub"/>
    <x v="83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x v="642"/>
    <s v="Monitored incremental info-mediaries"/>
    <x v="6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x v="643"/>
    <s v="Programmable static middleware"/>
    <x v="349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x v="644"/>
    <s v="Multi-layered bottom-line encryption"/>
    <x v="35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x v="645"/>
    <s v="Vision-oriented systematic Graphical User Interface"/>
    <x v="351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x v="646"/>
    <s v="Balanced optimal hardware"/>
    <x v="83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x v="647"/>
    <s v="Self-enabling mission-critical success"/>
    <x v="352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x v="648"/>
    <s v="Grass-roots dynamic emulation"/>
    <x v="353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x v="649"/>
    <s v="Fundamental disintermediate matrix"/>
    <x v="14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x v="650"/>
    <s v="Right-sized secondary challenge"/>
    <x v="354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x v="651"/>
    <s v="Implemented exuding software"/>
    <x v="14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x v="652"/>
    <s v="Total optimizing software"/>
    <x v="83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x v="327"/>
    <s v="Optional maximized attitude"/>
    <x v="355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x v="653"/>
    <s v="Customer-focused impactful extranet"/>
    <x v="135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x v="654"/>
    <s v="Cloned bottom-line success"/>
    <x v="33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x v="655"/>
    <s v="Decentralized bandwidth-monitored ability"/>
    <x v="35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x v="656"/>
    <s v="Programmable leadingedge budgetary management"/>
    <x v="356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x v="657"/>
    <s v="Upgradable bi-directional concept"/>
    <x v="357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x v="635"/>
    <s v="Re-contextualized homogeneous flexibility"/>
    <x v="358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x v="658"/>
    <s v="Monitored bi-directional standardization"/>
    <x v="359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x v="659"/>
    <s v="Stand-alone grid-enabled leverage"/>
    <x v="36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x v="660"/>
    <s v="Assimilated regional groupware"/>
    <x v="36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x v="661"/>
    <s v="Up-sized 24hour instruction set"/>
    <x v="361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x v="662"/>
    <s v="Right-sized web-enabled intranet"/>
    <x v="62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x v="663"/>
    <s v="Expanded needs-based orchestration"/>
    <x v="362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x v="664"/>
    <s v="Organic system-worthy orchestration"/>
    <x v="98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x v="665"/>
    <s v="Inverse static standardization"/>
    <x v="105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x v="307"/>
    <s v="Synchronized motivating solution"/>
    <x v="1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x v="666"/>
    <s v="Open-source 4thgeneration open system"/>
    <x v="363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x v="667"/>
    <s v="Decentralized context-sensitive superstructure"/>
    <x v="364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x v="668"/>
    <s v="Compatible 5thgeneration concept"/>
    <x v="91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x v="669"/>
    <s v="Virtual systemic intranet"/>
    <x v="173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x v="670"/>
    <s v="Optimized systemic algorithm"/>
    <x v="1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x v="671"/>
    <s v="Customizable homogeneous firmware"/>
    <x v="365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x v="672"/>
    <s v="Front-line cohesive extranet"/>
    <x v="168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x v="673"/>
    <s v="Distributed holistic neural-net"/>
    <x v="42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x v="674"/>
    <s v="Devolved client-server monitoring"/>
    <x v="49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x v="675"/>
    <s v="Seamless directional capacity"/>
    <x v="19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x v="676"/>
    <s v="Polarized actuating implementation"/>
    <x v="136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x v="677"/>
    <s v="Front-line disintermediate hub"/>
    <x v="92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x v="678"/>
    <s v="Decentralized 4thgeneration challenge"/>
    <x v="46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x v="679"/>
    <s v="Reverse-engineered composite hierarchy"/>
    <x v="366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x v="680"/>
    <s v="Programmable tangible ability"/>
    <x v="14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x v="681"/>
    <s v="Configurable full-range emulation"/>
    <x v="243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x v="682"/>
    <s v="Total real-time hardware"/>
    <x v="367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x v="683"/>
    <s v="Profound system-worthy functionalities"/>
    <x v="368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x v="684"/>
    <s v="Cloned hybrid focus group"/>
    <x v="369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x v="196"/>
    <s v="Ergonomic dedicated focus group"/>
    <x v="71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x v="685"/>
    <s v="Realigned zero administration paradigm"/>
    <x v="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x v="686"/>
    <s v="Open-source multi-tasking methodology"/>
    <x v="37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x v="687"/>
    <s v="Object-based attitude-oriented analyzer"/>
    <x v="251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x v="688"/>
    <s v="Cross-platform tertiary hub"/>
    <x v="371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x v="689"/>
    <s v="Seamless clear-thinking artificial intelligence"/>
    <x v="251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x v="690"/>
    <s v="Centralized tangible success"/>
    <x v="372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x v="691"/>
    <s v="Customer-focused multimedia methodology"/>
    <x v="2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x v="692"/>
    <s v="Visionary maximized Local Area Network"/>
    <x v="19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x v="693"/>
    <s v="Secured bifurcated intranet"/>
    <x v="12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x v="694"/>
    <s v="Grass-roots 4thgeneration product"/>
    <x v="122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x v="695"/>
    <s v="Reduced next generation info-mediaries"/>
    <x v="333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x v="696"/>
    <s v="Customizable full-range artificial intelligence"/>
    <x v="8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x v="697"/>
    <s v="Programmable leadingedge contingency"/>
    <x v="126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x v="698"/>
    <s v="Multi-layered global groupware"/>
    <x v="35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x v="699"/>
    <s v="Switchable methodical superstructure"/>
    <x v="373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x v="700"/>
    <s v="Expanded even-keeled portal"/>
    <x v="374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x v="701"/>
    <s v="Advanced modular moderator"/>
    <x v="22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x v="702"/>
    <s v="Reverse-engineered well-modulated ability"/>
    <x v="36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x v="703"/>
    <s v="Expanded optimal pricing structure"/>
    <x v="111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x v="704"/>
    <s v="Down-sized uniform ability"/>
    <x v="35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x v="705"/>
    <s v="Multi-layered upward-trending conglomeration"/>
    <x v="251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x v="706"/>
    <s v="Open-architected systematic intranet"/>
    <x v="375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x v="707"/>
    <s v="Proactive 24hour frame"/>
    <x v="376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x v="708"/>
    <s v="Exclusive fresh-thinking model"/>
    <x v="7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x v="709"/>
    <s v="Business-focused encompassing intranet"/>
    <x v="141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x v="710"/>
    <s v="Optional 6thgeneration access"/>
    <x v="377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x v="711"/>
    <s v="Realigned web-enabled functionalities"/>
    <x v="378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x v="712"/>
    <s v="Enterprise-wide multimedia software"/>
    <x v="2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x v="713"/>
    <s v="Versatile mission-critical knowledgebase"/>
    <x v="3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x v="714"/>
    <s v="Multi-lateral object-oriented open system"/>
    <x v="36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x v="715"/>
    <s v="Visionary system-worthy attitude"/>
    <x v="379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x v="716"/>
    <s v="Synergized content-based hierarchy"/>
    <x v="48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x v="717"/>
    <s v="Business-focused 24hour access"/>
    <x v="38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x v="718"/>
    <s v="Automated hybrid orchestration"/>
    <x v="144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x v="719"/>
    <s v="Exclusive 5thgeneration leverage"/>
    <x v="3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x v="720"/>
    <s v="Grass-roots zero administration alliance"/>
    <x v="211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x v="721"/>
    <s v="Proactive heuristic orchestration"/>
    <x v="106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x v="722"/>
    <s v="Function-based systematic Graphical User Interface"/>
    <x v="41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x v="486"/>
    <s v="Extended zero administration software"/>
    <x v="381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x v="723"/>
    <s v="Multi-tiered discrete support"/>
    <x v="83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x v="724"/>
    <s v="Phased system-worthy conglomeration"/>
    <x v="98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x v="287"/>
    <s v="Balanced mobile alliance"/>
    <x v="272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x v="725"/>
    <s v="Reactive solution-oriented groupware"/>
    <x v="272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x v="726"/>
    <s v="Exclusive bandwidth-monitored orchestration"/>
    <x v="61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x v="727"/>
    <s v="Intuitive exuding initiative"/>
    <x v="22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x v="728"/>
    <s v="Streamlined needs-based knowledge user"/>
    <x v="35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x v="729"/>
    <s v="Automated system-worthy structure"/>
    <x v="382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x v="730"/>
    <s v="Secured clear-thinking intranet"/>
    <x v="7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x v="731"/>
    <s v="Cloned actuating architecture"/>
    <x v="383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x v="732"/>
    <s v="Down-sized needs-based task-force"/>
    <x v="133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x v="733"/>
    <s v="Extended responsive Internet solution"/>
    <x v="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x v="734"/>
    <s v="Universal value-added moderator"/>
    <x v="136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x v="735"/>
    <s v="Sharable motivating emulation"/>
    <x v="306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x v="736"/>
    <s v="Networked web-enabled product"/>
    <x v="53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x v="737"/>
    <s v="Advanced dedicated encoding"/>
    <x v="384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x v="738"/>
    <s v="Stand-alone multi-state project"/>
    <x v="6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x v="739"/>
    <s v="Customizable bi-directional monitoring"/>
    <x v="81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x v="740"/>
    <s v="Profit-focused motivating function"/>
    <x v="1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x v="741"/>
    <s v="Proactive systemic firmware"/>
    <x v="241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x v="742"/>
    <s v="Grass-roots upward-trending installation"/>
    <x v="385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x v="743"/>
    <s v="Virtual heuristic hub"/>
    <x v="386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x v="744"/>
    <s v="Customizable leadingedge model"/>
    <x v="196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x v="307"/>
    <s v="Upgradable uniform service-desk"/>
    <x v="26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x v="745"/>
    <s v="Inverse client-driven product"/>
    <x v="36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x v="746"/>
    <s v="Managed bandwidth-monitored system engine"/>
    <x v="65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x v="747"/>
    <s v="Advanced transitional help-desk"/>
    <x v="61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x v="748"/>
    <s v="De-engineered disintermediate encryption"/>
    <x v="316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x v="749"/>
    <s v="Upgradable attitude-oriented project"/>
    <x v="387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x v="750"/>
    <s v="Fundamental zero tolerance alliance"/>
    <x v="73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x v="751"/>
    <s v="Devolved 24hour forecast"/>
    <x v="388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x v="752"/>
    <s v="User-centric attitude-oriented intranet"/>
    <x v="333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x v="753"/>
    <s v="Self-enabling 5thgeneration paradigm"/>
    <x v="36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x v="754"/>
    <s v="Persistent 3rdgeneration moratorium"/>
    <x v="389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x v="755"/>
    <s v="Cross-platform empowering project"/>
    <x v="39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x v="756"/>
    <s v="Polarized user-facing interface"/>
    <x v="92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x v="757"/>
    <s v="Customer-focused non-volatile framework"/>
    <x v="151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x v="758"/>
    <s v="Synchronized multimedia frame"/>
    <x v="391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x v="759"/>
    <s v="Open-architected stable algorithm"/>
    <x v="202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x v="760"/>
    <s v="Cross-platform optimizing website"/>
    <x v="81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x v="761"/>
    <s v="Public-key actuating projection"/>
    <x v="392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x v="762"/>
    <s v="Implemented intangible instruction set"/>
    <x v="135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x v="763"/>
    <s v="Cross-group interactive architecture"/>
    <x v="251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x v="764"/>
    <s v="Centralized asymmetric framework"/>
    <x v="135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x v="765"/>
    <s v="Down-sized systematic utilization"/>
    <x v="71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x v="766"/>
    <s v="Profound fault-tolerant model"/>
    <x v="393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x v="767"/>
    <s v="Multi-channeled bi-directional moratorium"/>
    <x v="313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x v="768"/>
    <s v="Object-based content-based ability"/>
    <x v="42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x v="769"/>
    <s v="Progressive coherent secured line"/>
    <x v="394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x v="770"/>
    <s v="Synchronized directional capability"/>
    <x v="136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x v="771"/>
    <s v="Cross-platform composite migration"/>
    <x v="25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x v="772"/>
    <s v="Operative local pricing structure"/>
    <x v="395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x v="773"/>
    <s v="Optional web-enabled extranet"/>
    <x v="118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x v="774"/>
    <s v="Reduced 6thgeneration intranet"/>
    <x v="22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x v="775"/>
    <s v="Networked disintermediate leverage"/>
    <x v="65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x v="776"/>
    <s v="Optional optimal website"/>
    <x v="47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x v="777"/>
    <s v="Stand-alone asynchronous functionalities"/>
    <x v="143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x v="778"/>
    <s v="Profound full-range open system"/>
    <x v="75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x v="779"/>
    <s v="Optional tangible utilization"/>
    <x v="4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x v="780"/>
    <s v="Seamless maximized product"/>
    <x v="74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x v="781"/>
    <s v="Devolved tertiary time-frame"/>
    <x v="396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x v="782"/>
    <s v="Centralized regional function"/>
    <x v="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x v="783"/>
    <s v="User-friendly high-level initiative"/>
    <x v="173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x v="784"/>
    <s v="Reverse-engineered zero-defect infrastructure"/>
    <x v="8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x v="785"/>
    <s v="Stand-alone background customer loyalty"/>
    <x v="55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x v="786"/>
    <s v="Business-focused discrete software"/>
    <x v="97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x v="787"/>
    <s v="Advanced intermediate Graphic Interface"/>
    <x v="62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x v="788"/>
    <s v="Adaptive holistic hub"/>
    <x v="31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x v="789"/>
    <s v="Automated uniform concept"/>
    <x v="31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x v="790"/>
    <s v="Enhanced regional flexibility"/>
    <x v="5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x v="764"/>
    <s v="Public-key bottom-line algorithm"/>
    <x v="397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x v="791"/>
    <s v="Multi-layered intangible instruction set"/>
    <x v="33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x v="792"/>
    <s v="Fundamental methodical emulation"/>
    <x v="398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x v="793"/>
    <s v="Expanded value-added hardware"/>
    <x v="221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x v="794"/>
    <s v="Diverse high-level attitude"/>
    <x v="17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x v="795"/>
    <s v="Visionary 24hour analyzer"/>
    <x v="17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x v="796"/>
    <s v="Centralized bandwidth-monitored leverage"/>
    <x v="25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x v="797"/>
    <s v="Ergonomic mission-critical moratorium"/>
    <x v="173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x v="798"/>
    <s v="Front-line intermediate moderator"/>
    <x v="399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x v="311"/>
    <s v="Automated local secured line"/>
    <x v="31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x v="799"/>
    <s v="Integrated bandwidth-monitored alliance"/>
    <x v="2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x v="800"/>
    <s v="Cross-group heuristic forecast"/>
    <x v="42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x v="801"/>
    <s v="Extended impactful secured line"/>
    <x v="7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x v="802"/>
    <s v="Distributed optimizing protocol"/>
    <x v="4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x v="803"/>
    <s v="Secured well-modulated system engine"/>
    <x v="178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x v="804"/>
    <s v="Streamlined national benchmark"/>
    <x v="401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x v="805"/>
    <s v="Open-architected 24/7 infrastructure"/>
    <x v="136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x v="806"/>
    <s v="Digitized 6thgeneration Local Area Network"/>
    <x v="54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x v="807"/>
    <s v="Innovative actuating artificial intelligence"/>
    <x v="173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x v="808"/>
    <s v="Cross-platform reciprocal budgetary management"/>
    <x v="143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x v="809"/>
    <s v="Vision-oriented scalable portal"/>
    <x v="103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x v="810"/>
    <s v="Persevering zero administration knowledge user"/>
    <x v="319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x v="811"/>
    <s v="Front-line bottom-line Graphic Interface"/>
    <x v="402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x v="812"/>
    <s v="Synergized fault-tolerant hierarchy"/>
    <x v="403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x v="813"/>
    <s v="Expanded asynchronous groupware"/>
    <x v="85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x v="814"/>
    <s v="Expanded fault-tolerant emulation"/>
    <x v="19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x v="815"/>
    <s v="Future-proofed 24hour model"/>
    <x v="404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x v="816"/>
    <s v="Optimized didactic intranet"/>
    <x v="32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x v="817"/>
    <s v="Right-sized dedicated standardization"/>
    <x v="405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x v="818"/>
    <s v="Vision-oriented high-level extranet"/>
    <x v="33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x v="819"/>
    <s v="Organized scalable initiative"/>
    <x v="106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x v="820"/>
    <s v="Enhanced regional moderator"/>
    <x v="406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x v="821"/>
    <s v="Automated even-keeled emulation"/>
    <x v="14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x v="822"/>
    <s v="Reverse-engineered multi-tasking product"/>
    <x v="42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x v="823"/>
    <s v="De-engineered next generation parallelism"/>
    <x v="35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x v="824"/>
    <s v="Intuitive cohesive groupware"/>
    <x v="35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x v="825"/>
    <s v="Up-sized high-level access"/>
    <x v="407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x v="826"/>
    <s v="Phased empowering success"/>
    <x v="67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x v="827"/>
    <s v="Distributed actuating project"/>
    <x v="53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x v="828"/>
    <s v="Robust motivating orchestration"/>
    <x v="17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x v="829"/>
    <s v="Vision-oriented uniform instruction set"/>
    <x v="313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x v="830"/>
    <s v="Cross-group upward-trending hierarchy"/>
    <x v="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x v="831"/>
    <s v="Object-based needs-based info-mediaries"/>
    <x v="46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x v="832"/>
    <s v="Open-source reciprocal standardization"/>
    <x v="7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x v="833"/>
    <s v="Secured well-modulated projection"/>
    <x v="408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x v="834"/>
    <s v="Multi-channeled secondary middleware"/>
    <x v="409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x v="835"/>
    <s v="Horizontal clear-thinking framework"/>
    <x v="41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x v="764"/>
    <s v="Profound composite core"/>
    <x v="166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x v="836"/>
    <s v="Programmable disintermediate matrices"/>
    <x v="98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x v="837"/>
    <s v="Realigned 5thgeneration knowledge user"/>
    <x v="22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x v="838"/>
    <s v="Multi-layered upward-trending groupware"/>
    <x v="19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x v="839"/>
    <s v="Re-contextualized leadingedge firmware"/>
    <x v="22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x v="840"/>
    <s v="Devolved disintermediate analyzer"/>
    <x v="35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x v="841"/>
    <s v="Profound disintermediate open system"/>
    <x v="26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x v="842"/>
    <s v="Automated reciprocal protocol"/>
    <x v="1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x v="843"/>
    <s v="Automated static workforce"/>
    <x v="3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x v="844"/>
    <s v="Horizontal attitude-oriented help-desk"/>
    <x v="411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x v="845"/>
    <s v="Versatile 5thgeneration matrices"/>
    <x v="412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x v="846"/>
    <s v="Cross-platform next generation service-desk"/>
    <x v="73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x v="847"/>
    <s v="Front-line web-enabled installation"/>
    <x v="26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x v="848"/>
    <s v="Multi-channeled responsive product"/>
    <x v="413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x v="849"/>
    <s v="Adaptive demand-driven encryption"/>
    <x v="106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x v="850"/>
    <s v="Re-engineered client-driven knowledge user"/>
    <x v="414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x v="851"/>
    <s v="Compatible logistical paradigm"/>
    <x v="53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x v="852"/>
    <s v="Intuitive value-added installation"/>
    <x v="369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x v="853"/>
    <s v="Managed discrete parallelism"/>
    <x v="415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x v="854"/>
    <s v="Implemented tangible approach"/>
    <x v="58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x v="855"/>
    <s v="Re-engineered encompassing definition"/>
    <x v="111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x v="856"/>
    <s v="Multi-lateral uniform collaboration"/>
    <x v="416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x v="857"/>
    <s v="Enterprise-wide foreground paradigm"/>
    <x v="5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x v="858"/>
    <s v="Stand-alone incremental parallelism"/>
    <x v="67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x v="859"/>
    <s v="Persevering 5thgeneration throughput"/>
    <x v="396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x v="860"/>
    <s v="Implemented object-oriented synergy"/>
    <x v="417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x v="861"/>
    <s v="Balanced demand-driven definition"/>
    <x v="126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x v="862"/>
    <s v="Customer-focused mobile Graphic Interface"/>
    <x v="74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x v="863"/>
    <s v="Horizontal secondary interface"/>
    <x v="418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x v="864"/>
    <s v="Virtual analyzing collaboration"/>
    <x v="37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x v="865"/>
    <s v="Multi-tiered explicit focus group"/>
    <x v="419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x v="866"/>
    <s v="Multi-layered systematic knowledgebase"/>
    <x v="75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x v="867"/>
    <s v="Reverse-engineered uniform knowledge user"/>
    <x v="306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x v="868"/>
    <s v="Secured dynamic capacity"/>
    <x v="36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x v="869"/>
    <s v="Devolved foreground throughput"/>
    <x v="42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x v="870"/>
    <s v="Synchronized demand-driven infrastructure"/>
    <x v="162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x v="871"/>
    <s v="Realigned discrete structure"/>
    <x v="46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x v="872"/>
    <s v="Progressive grid-enabled website"/>
    <x v="141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x v="873"/>
    <s v="Organic cohesive neural-net"/>
    <x v="12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x v="874"/>
    <s v="Integrated demand-driven info-mediaries"/>
    <x v="421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x v="875"/>
    <s v="Reverse-engineered client-server extranet"/>
    <x v="174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x v="876"/>
    <s v="Organized discrete encoding"/>
    <x v="35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x v="877"/>
    <s v="Balanced regional flexibility"/>
    <x v="422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x v="878"/>
    <s v="Implemented multimedia time-frame"/>
    <x v="33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x v="879"/>
    <s v="Enhanced uniform service-desk"/>
    <x v="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x v="880"/>
    <s v="Versatile bottom-line definition"/>
    <x v="36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x v="881"/>
    <s v="Integrated bifurcated software"/>
    <x v="1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x v="882"/>
    <s v="Assimilated next generation instruction set"/>
    <x v="423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x v="883"/>
    <s v="Digitized foreground array"/>
    <x v="191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x v="884"/>
    <s v="Re-engineered clear-thinking project"/>
    <x v="58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x v="885"/>
    <s v="Implemented even-keeled standardization"/>
    <x v="2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x v="886"/>
    <s v="Quality-focused asymmetric adapter"/>
    <x v="14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x v="887"/>
    <s v="Networked intangible help-desk"/>
    <x v="424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x v="888"/>
    <s v="Synchronized attitude-oriented frame"/>
    <x v="37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x v="889"/>
    <s v="Proactive incremental architecture"/>
    <x v="425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x v="890"/>
    <s v="Cloned responsive standardization"/>
    <x v="306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x v="891"/>
    <s v="Reduced bifurcated pricing structure"/>
    <x v="37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x v="892"/>
    <s v="Re-engineered asymmetric challenge"/>
    <x v="426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x v="893"/>
    <s v="Diverse client-driven conglomeration"/>
    <x v="33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x v="894"/>
    <s v="Configurable upward-trending solution"/>
    <x v="427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x v="895"/>
    <s v="Persistent bandwidth-monitored framework"/>
    <x v="41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x v="896"/>
    <s v="Polarized discrete product"/>
    <x v="136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x v="897"/>
    <s v="Seamless dynamic website"/>
    <x v="167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x v="898"/>
    <s v="Extended multimedia firmware"/>
    <x v="428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x v="899"/>
    <s v="Versatile directional project"/>
    <x v="98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x v="900"/>
    <s v="Profound directional knowledge user"/>
    <x v="429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x v="901"/>
    <s v="Ameliorated logistical capability"/>
    <x v="43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x v="902"/>
    <s v="Sharable discrete definition"/>
    <x v="12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x v="903"/>
    <s v="User-friendly next generation core"/>
    <x v="431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x v="904"/>
    <s v="Profit-focused empowering system engine"/>
    <x v="162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x v="905"/>
    <s v="Synchronized cohesive encoding"/>
    <x v="251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x v="906"/>
    <s v="Synergistic dynamic utilization"/>
    <x v="44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x v="907"/>
    <s v="Triple-buffered bi-directional model"/>
    <x v="225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x v="908"/>
    <s v="Polarized tertiary function"/>
    <x v="2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x v="909"/>
    <s v="Configurable fault-tolerant structure"/>
    <x v="26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x v="910"/>
    <s v="Digitized 24/7 budgetary management"/>
    <x v="58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x v="911"/>
    <s v="Stand-alone zero tolerance algorithm"/>
    <x v="173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x v="912"/>
    <s v="Implemented tangible support"/>
    <x v="432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x v="913"/>
    <s v="Reactive radical framework"/>
    <x v="8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x v="914"/>
    <s v="Object-based full-range knowledge user"/>
    <x v="55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x v="591"/>
    <s v="Enhanced composite contingency"/>
    <x v="1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x v="915"/>
    <s v="Cloned fresh-thinking model"/>
    <x v="409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x v="916"/>
    <s v="Total dedicated benchmark"/>
    <x v="243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x v="917"/>
    <s v="Streamlined human-resource Graphic Interface"/>
    <x v="75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x v="918"/>
    <s v="Upgradable analyzing core"/>
    <x v="34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x v="919"/>
    <s v="Profound exuding pricing structure"/>
    <x v="433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x v="916"/>
    <s v="Horizontal optimizing model"/>
    <x v="103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x v="920"/>
    <s v="Synchronized fault-tolerant algorithm"/>
    <x v="168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x v="921"/>
    <s v="Streamlined 5thgeneration intranet"/>
    <x v="83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x v="922"/>
    <s v="Cross-group clear-thinking task-force"/>
    <x v="434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x v="923"/>
    <s v="Public-key bandwidth-monitored intranet"/>
    <x v="184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x v="924"/>
    <s v="Upgradable clear-thinking hardware"/>
    <x v="136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x v="925"/>
    <s v="Integrated holistic paradigm"/>
    <x v="151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x v="926"/>
    <s v="Seamless clear-thinking conglomeration"/>
    <x v="291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x v="927"/>
    <s v="Persistent content-based methodology"/>
    <x v="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x v="928"/>
    <s v="Re-engineered 24hour matrix"/>
    <x v="435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x v="929"/>
    <s v="Virtual multi-tasking core"/>
    <x v="436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x v="930"/>
    <s v="Streamlined fault-tolerant conglomeration"/>
    <x v="88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x v="931"/>
    <s v="Enterprise-wide client-driven policy"/>
    <x v="142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x v="932"/>
    <s v="Function-based next generation emulation"/>
    <x v="31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x v="933"/>
    <s v="Re-engineered composite focus group"/>
    <x v="437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x v="934"/>
    <s v="Profound mission-critical function"/>
    <x v="122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x v="935"/>
    <s v="De-engineered zero-defect open system"/>
    <x v="65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x v="936"/>
    <s v="Operative hybrid utilization"/>
    <x v="438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x v="937"/>
    <s v="Function-based interactive matrix"/>
    <x v="2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x v="938"/>
    <s v="Optimized content-based collaboration"/>
    <x v="57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x v="939"/>
    <s v="User-centric cohesive policy"/>
    <x v="136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x v="940"/>
    <s v="Ergonomic methodical hub"/>
    <x v="291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x v="941"/>
    <s v="Devolved disintermediate encryption"/>
    <x v="41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x v="942"/>
    <s v="Phased clear-thinking policy"/>
    <x v="196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x v="411"/>
    <s v="Seamless solution-oriented capacity"/>
    <x v="12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x v="943"/>
    <s v="Organized human-resource attitude"/>
    <x v="439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x v="944"/>
    <s v="Open-architected disintermediate budgetary management"/>
    <x v="166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x v="945"/>
    <s v="Multi-lateral radical solution"/>
    <x v="58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x v="946"/>
    <s v="Inverse context-sensitive info-mediaries"/>
    <x v="309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x v="947"/>
    <s v="Versatile neutral workforce"/>
    <x v="135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x v="948"/>
    <s v="Multi-tiered systematic knowledge user"/>
    <x v="44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x v="949"/>
    <s v="Programmable multi-state algorithm"/>
    <x v="441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x v="950"/>
    <s v="Multi-channeled reciprocal interface"/>
    <x v="126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x v="951"/>
    <s v="Right-sized maximized migration"/>
    <x v="91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x v="952"/>
    <s v="Self-enabling value-added artificial intelligence"/>
    <x v="22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x v="597"/>
    <s v="Vision-oriented interactive solution"/>
    <x v="26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x v="953"/>
    <s v="Fundamental user-facing productivity"/>
    <x v="67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x v="954"/>
    <s v="Innovative well-modulated capability"/>
    <x v="138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x v="955"/>
    <s v="Universal fault-tolerant orchestration"/>
    <x v="442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x v="956"/>
    <s v="Grass-roots executive synergy"/>
    <x v="313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x v="957"/>
    <s v="Multi-layered optimal application"/>
    <x v="44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x v="958"/>
    <s v="Business-focused full-range core"/>
    <x v="443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x v="959"/>
    <s v="Exclusive system-worthy Graphic Interface"/>
    <x v="191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x v="960"/>
    <s v="Enhanced optimal ability"/>
    <x v="305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x v="961"/>
    <s v="Optional zero administration neural-net"/>
    <x v="75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x v="962"/>
    <s v="Ameliorated foreground focus group"/>
    <x v="8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x v="963"/>
    <s v="Triple-buffered multi-tasking matrices"/>
    <x v="151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x v="964"/>
    <s v="Versatile dedicated migration"/>
    <x v="166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x v="965"/>
    <s v="Devolved foreground customer loyalty"/>
    <x v="75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x v="509"/>
    <s v="Reduced reciprocal focus group"/>
    <x v="122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x v="966"/>
    <s v="Networked global migration"/>
    <x v="33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x v="967"/>
    <s v="De-engineered even-keeled definition"/>
    <x v="122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x v="968"/>
    <s v="Implemented bi-directional flexibility"/>
    <x v="444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x v="969"/>
    <s v="Vision-oriented scalable definition"/>
    <x v="238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x v="970"/>
    <s v="Future-proofed upward-trending migration"/>
    <x v="47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x v="971"/>
    <s v="Right-sized full-range throughput"/>
    <x v="4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x v="972"/>
    <s v="Polarized composite customer loyalty"/>
    <x v="445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x v="973"/>
    <s v="Expanded eco-centric policy"/>
    <x v="446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883FD-866D-474E-90F0-7F110E437A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C5:H16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5DD-FC80-0A48-94B8-ADD228B96C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H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C409C-6B5C-7240-AF23-7C6461A9302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B1" zoomScaleNormal="100" workbookViewId="0">
      <selection activeCell="I26" sqref="D23:I2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2.33203125" bestFit="1" customWidth="1"/>
    <col min="14" max="14" width="21.83203125" style="9" bestFit="1" customWidth="1"/>
    <col min="15" max="15" width="20.33203125" style="9" bestFit="1" customWidth="1"/>
    <col min="18" max="19" width="28" bestFit="1" customWidth="1"/>
    <col min="20" max="20" width="14.332031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  <c r="U1" s="1" t="s">
        <v>2094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>
        <v>2013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>
        <v>2019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>
        <v>2012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>
        <v>2015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>
        <v>2010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>
        <v>2010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>
        <v>2010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  <c r="U14"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  <c r="U15">
        <v>2016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  <c r="U16"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  <c r="U17"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  <c r="U18"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  <c r="U19"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  <c r="U20"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  <c r="U21"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  <c r="U22"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  <c r="U23"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  <c r="U24"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  <c r="U25"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  <c r="U26"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  <c r="U27"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  <c r="U28"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  <c r="U29"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  <c r="U30"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  <c r="U31"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  <c r="U32"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  <c r="U33"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  <c r="U34"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  <c r="U35"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  <c r="U36"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  <c r="U37"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  <c r="U38"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  <c r="U39"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  <c r="U40"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  <c r="U41"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  <c r="U42"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  <c r="U43"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  <c r="U44"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  <c r="U45"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  <c r="U46"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  <c r="U47"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  <c r="U48"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  <c r="U49"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  <c r="U50"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  <c r="U51"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  <c r="U52"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  <c r="U53"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  <c r="U54"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  <c r="U55"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  <c r="U56"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  <c r="U57"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  <c r="U58"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  <c r="U59"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  <c r="U60"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  <c r="U61"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  <c r="U62"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  <c r="U63"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  <c r="U64"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  <c r="U65"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  <c r="U66"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  <c r="U67"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  <c r="U68"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  <c r="U69"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  <c r="U70"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  <c r="U71"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  <c r="U72"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  <c r="U73"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  <c r="U74"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  <c r="U75"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  <c r="U76"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  <c r="U77"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  <c r="U78"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  <c r="U79"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  <c r="U80"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  <c r="U81"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  <c r="U82"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  <c r="U83"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  <c r="U84"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  <c r="U85"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  <c r="U86"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  <c r="U87"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  <c r="U88"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  <c r="U89"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  <c r="U90"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  <c r="U91"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  <c r="U92"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  <c r="U93"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  <c r="U94"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  <c r="U95"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  <c r="U96"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  <c r="U97"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  <c r="U98"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  <c r="U99"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  <c r="U100"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  <c r="U101"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  <c r="U102"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  <c r="U103"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  <c r="U104"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  <c r="U105"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  <c r="U106"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  <c r="U107"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  <c r="U108"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  <c r="U109"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  <c r="U110"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  <c r="U111"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  <c r="U112"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  <c r="U113"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  <c r="U114"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  <c r="U115"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  <c r="U116"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  <c r="U117"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  <c r="U118"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  <c r="U119"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  <c r="U120"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  <c r="U121"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  <c r="U122"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  <c r="U123"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  <c r="U124"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  <c r="U125"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  <c r="U126"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  <c r="U127"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  <c r="U128"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  <c r="U129"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  <c r="U130"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  <c r="U131"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  <c r="U132"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  <c r="U133"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  <c r="U134"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  <c r="U135"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  <c r="U136"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  <c r="U137"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  <c r="U138"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  <c r="U139"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  <c r="U140"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  <c r="U141"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  <c r="U142"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  <c r="U143"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  <c r="U144"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  <c r="U145"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  <c r="U146"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  <c r="U147"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  <c r="U148"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  <c r="U149"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  <c r="U150"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  <c r="U151"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  <c r="U152"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  <c r="U153"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  <c r="U154"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  <c r="U155"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  <c r="U156"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  <c r="U157"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  <c r="U158"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  <c r="U159"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  <c r="U160"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  <c r="U161"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  <c r="U162"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  <c r="U163"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  <c r="U164"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  <c r="U165"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  <c r="U166"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  <c r="U167"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  <c r="U168"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  <c r="U169"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  <c r="U170"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  <c r="U171"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  <c r="U172"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  <c r="U173"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  <c r="U174"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  <c r="U175"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  <c r="U176"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  <c r="U177"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  <c r="U178"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  <c r="U179"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  <c r="U180"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  <c r="U181"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  <c r="U182"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  <c r="U183"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  <c r="U184"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  <c r="U185"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  <c r="U186"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  <c r="U187"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  <c r="U188"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  <c r="U189"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  <c r="U190"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  <c r="U191"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  <c r="U192"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  <c r="U193"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  <c r="U194"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  <c r="U195"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  <c r="U196"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  <c r="U197"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  <c r="U198"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  <c r="U199"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  <c r="U200"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  <c r="U201"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  <c r="U202"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  <c r="U203"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  <c r="U204"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  <c r="U205"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  <c r="U206"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  <c r="U207"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  <c r="U208"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  <c r="U209"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  <c r="U210"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  <c r="U211"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  <c r="U212"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  <c r="U213"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  <c r="U214"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  <c r="U215"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  <c r="U216"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  <c r="U217"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  <c r="U218"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  <c r="U219"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  <c r="U220"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  <c r="U221"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  <c r="U222"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  <c r="U223"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  <c r="U224"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  <c r="U225"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  <c r="U226"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  <c r="U227"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  <c r="U228"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  <c r="U229"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  <c r="U230"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  <c r="U231"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  <c r="U232"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  <c r="U233"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  <c r="U234"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  <c r="U235"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  <c r="U236"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  <c r="U237"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  <c r="U238"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  <c r="U239"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  <c r="U240"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  <c r="U241"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  <c r="U242"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  <c r="U243"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  <c r="U244"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  <c r="U245"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  <c r="U246"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  <c r="U247"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  <c r="U248"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  <c r="U249"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  <c r="U250"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  <c r="U251"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  <c r="U252"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  <c r="U253"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  <c r="U254"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  <c r="U255"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  <c r="U256"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  <c r="U257"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  <c r="U258"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  <c r="U259"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  <c r="U260"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  <c r="U261"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  <c r="U262"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  <c r="U263"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  <c r="U264"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  <c r="U265"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  <c r="U266"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  <c r="U267"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  <c r="U268"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  <c r="U269"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  <c r="U270"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  <c r="U271"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  <c r="U272"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  <c r="U273"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  <c r="U274"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  <c r="U275"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  <c r="U276"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  <c r="U277"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  <c r="U278"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  <c r="U279"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  <c r="U280"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  <c r="U281"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  <c r="U282"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  <c r="U283"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  <c r="U284"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  <c r="U285"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  <c r="U286"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  <c r="U287"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  <c r="U288"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  <c r="U289"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  <c r="U290"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  <c r="U291"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  <c r="U292"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  <c r="U293"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  <c r="U294"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  <c r="U295"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  <c r="U296"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  <c r="U297"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  <c r="U298"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  <c r="U299"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  <c r="U300"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  <c r="U301"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  <c r="U302"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  <c r="U303"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  <c r="U304"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  <c r="U305"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  <c r="U306"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  <c r="U307"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  <c r="U308"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  <c r="U309"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  <c r="U310"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  <c r="U311"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  <c r="U312"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  <c r="U313"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  <c r="U314"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  <c r="U315"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  <c r="U316"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  <c r="U317"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  <c r="U318"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  <c r="U319"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  <c r="U320"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  <c r="U321"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  <c r="U322"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  <c r="U323"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  <c r="U324"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  <c r="U325"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  <c r="U326"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  <c r="U327"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  <c r="U328"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  <c r="U329"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  <c r="U330"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  <c r="U331"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  <c r="U332"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  <c r="U333"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  <c r="U334"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  <c r="U335"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  <c r="U336"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  <c r="U337"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  <c r="U338"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  <c r="U339"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  <c r="U340"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  <c r="U341"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  <c r="U342"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  <c r="U343"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  <c r="U344"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  <c r="U345"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  <c r="U346"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  <c r="U347"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  <c r="U348"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  <c r="U349"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  <c r="U350"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  <c r="U351"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  <c r="U352"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  <c r="U353"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  <c r="U354"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  <c r="U355"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  <c r="U356"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  <c r="U357"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  <c r="U358"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  <c r="U359"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  <c r="U360"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  <c r="U361"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  <c r="U362"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  <c r="U363"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  <c r="U364"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  <c r="U365"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  <c r="U366"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  <c r="U367"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  <c r="U368"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  <c r="U369"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  <c r="U370"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  <c r="U371"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  <c r="U372"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  <c r="U373"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  <c r="U374"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  <c r="U375"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  <c r="U376"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  <c r="U377"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  <c r="U378"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  <c r="U379"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  <c r="U380"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  <c r="U381"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  <c r="U382"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  <c r="U383"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  <c r="U384"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  <c r="U385"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  <c r="U386"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  <c r="U387"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  <c r="U388"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  <c r="U389"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  <c r="U390"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  <c r="U391"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  <c r="U392"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  <c r="U393"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  <c r="U394"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  <c r="U395"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  <c r="U396"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  <c r="U397"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  <c r="U398"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  <c r="U399"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  <c r="U400"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  <c r="U401"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  <c r="U402"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  <c r="U403"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  <c r="U404"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  <c r="U405"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  <c r="U406"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  <c r="U407"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  <c r="U408"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  <c r="U409"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  <c r="U410"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  <c r="U411"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  <c r="U412"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  <c r="U413"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  <c r="U414"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  <c r="U415"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  <c r="U416"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  <c r="U417"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  <c r="U418"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  <c r="U419"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  <c r="U420"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  <c r="U421"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  <c r="U422"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  <c r="U423"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  <c r="U424"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  <c r="U425"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  <c r="U426"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  <c r="U427"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  <c r="U428"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  <c r="U429"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  <c r="U430"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  <c r="U431"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  <c r="U432"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  <c r="U433"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  <c r="U434"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  <c r="U435"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  <c r="U436"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  <c r="U437"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  <c r="U438"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  <c r="U439"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  <c r="U440"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  <c r="U441"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  <c r="U442"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  <c r="U443"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  <c r="U444"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  <c r="U445"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  <c r="U446"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  <c r="U447"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  <c r="U448"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  <c r="U449"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  <c r="U450"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  <c r="U451"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  <c r="U452"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  <c r="U453"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  <c r="U454"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  <c r="U455"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  <c r="U456"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  <c r="U457"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  <c r="U458"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  <c r="U459"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  <c r="U460"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  <c r="U461"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  <c r="U462"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  <c r="U463"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  <c r="U464"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  <c r="U465"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  <c r="U466"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  <c r="U467"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  <c r="U468"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  <c r="U469"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  <c r="U470"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  <c r="U471"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  <c r="U472"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  <c r="U473"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  <c r="U474"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  <c r="U475"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  <c r="U476"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  <c r="U477"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  <c r="U478"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  <c r="U479"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  <c r="U480"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  <c r="U481"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  <c r="U482"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  <c r="U483"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  <c r="U484"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  <c r="U485"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  <c r="U486"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  <c r="U487"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  <c r="U488"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  <c r="U489"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  <c r="U490"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  <c r="U491"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  <c r="U492"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  <c r="U493"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  <c r="U494"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  <c r="U495"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  <c r="U496"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  <c r="U497"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  <c r="U498"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  <c r="U499"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  <c r="U500"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  <c r="U501"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  <c r="U502"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  <c r="U503"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  <c r="U504"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  <c r="U505"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  <c r="U506"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  <c r="U507"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  <c r="U508"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  <c r="U509"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  <c r="U510"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  <c r="U511"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  <c r="U512"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  <c r="U513"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  <c r="U514"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  <c r="U515"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  <c r="U516"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  <c r="U517"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  <c r="U518"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  <c r="U519"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  <c r="U520"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  <c r="U521"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  <c r="U522"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  <c r="U523"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  <c r="U524"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  <c r="U525"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  <c r="U526"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  <c r="U527"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  <c r="U528"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  <c r="U529"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  <c r="U530"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  <c r="U531"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  <c r="U532"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  <c r="U533"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  <c r="U534"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  <c r="U535"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  <c r="U536"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  <c r="U537"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  <c r="U538"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  <c r="U539"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  <c r="U540"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  <c r="U541"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  <c r="U542"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  <c r="U543"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  <c r="U544"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  <c r="U545"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  <c r="U546"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  <c r="U547"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  <c r="U548"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  <c r="U549"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  <c r="U550"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  <c r="U551"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  <c r="U552"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  <c r="U553"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  <c r="U554"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  <c r="U555"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  <c r="U556"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  <c r="U557"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  <c r="U558"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  <c r="U559"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  <c r="U560"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  <c r="U561"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  <c r="U562"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  <c r="U563"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  <c r="U564"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  <c r="U565"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  <c r="U566"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  <c r="U567"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  <c r="U568"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  <c r="U569"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  <c r="U570"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  <c r="U571"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  <c r="U572"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  <c r="U573"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  <c r="U574"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  <c r="U575"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  <c r="U576"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  <c r="U577"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  <c r="U578"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  <c r="U579"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  <c r="U580"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  <c r="U581"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  <c r="U582"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  <c r="U583"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  <c r="U584"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  <c r="U585"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  <c r="U586"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  <c r="U587"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  <c r="U588"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  <c r="U589"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  <c r="U590"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  <c r="U591"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  <c r="U592"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  <c r="U593"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  <c r="U594"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  <c r="U595"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  <c r="U596"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  <c r="U597"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  <c r="U598"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  <c r="U599"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  <c r="U600"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  <c r="U601"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  <c r="U602"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  <c r="U603"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  <c r="U604"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  <c r="U605"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  <c r="U606"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  <c r="U607"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  <c r="U608"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  <c r="U609"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  <c r="U610"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  <c r="U611"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  <c r="U612"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  <c r="U613"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  <c r="U614"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  <c r="U615"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  <c r="U616"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  <c r="U617"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  <c r="U618"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  <c r="U619"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  <c r="U620"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  <c r="U621"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  <c r="U622"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  <c r="U623"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  <c r="U624"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  <c r="U625"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  <c r="U626"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  <c r="U627"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  <c r="U628"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  <c r="U629"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  <c r="U630"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  <c r="U631"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  <c r="U632"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  <c r="U633"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  <c r="U634"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  <c r="U635"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  <c r="U636"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  <c r="U637"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  <c r="U638"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  <c r="U639"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  <c r="U640"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  <c r="U641"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  <c r="U642"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  <c r="U643"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  <c r="U644"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  <c r="U645"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  <c r="U646"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  <c r="U647"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  <c r="U648"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  <c r="U649"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  <c r="U650"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  <c r="U651"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  <c r="U652"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  <c r="U653"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  <c r="U654"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  <c r="U655"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  <c r="U656"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  <c r="U657"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  <c r="U658"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  <c r="U659"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  <c r="U660"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  <c r="U661"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  <c r="U662"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  <c r="U663"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  <c r="U664"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  <c r="U665"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  <c r="U666"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  <c r="U667"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  <c r="U668"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  <c r="U669"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  <c r="U670"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  <c r="U671"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  <c r="U672"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  <c r="U673"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  <c r="U674"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  <c r="U675"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  <c r="U676"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  <c r="U677"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  <c r="U678"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  <c r="U679"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  <c r="U680"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  <c r="U681"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  <c r="U682"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  <c r="U683"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  <c r="U684"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  <c r="U685"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  <c r="U686"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  <c r="U687"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  <c r="U688"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  <c r="U689"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  <c r="U690"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  <c r="U691"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  <c r="U692"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  <c r="U693"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  <c r="U694"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  <c r="U695"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  <c r="U696"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  <c r="U697"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  <c r="U698"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  <c r="U699"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  <c r="U700"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  <c r="U701"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  <c r="U702"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  <c r="U703"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  <c r="U704"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  <c r="U705"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  <c r="U706"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  <c r="U707"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  <c r="U708"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  <c r="U709"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  <c r="U710"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  <c r="U711"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  <c r="U712"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  <c r="U713"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  <c r="U714"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  <c r="U715"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  <c r="U716"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  <c r="U717"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  <c r="U718"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  <c r="U719"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  <c r="U720"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  <c r="U721"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  <c r="U722"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  <c r="U723"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  <c r="U724"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  <c r="U725"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  <c r="U726"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  <c r="U727"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  <c r="U728"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  <c r="U729"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  <c r="U730"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  <c r="U731"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  <c r="U732"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  <c r="U733"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  <c r="U734"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  <c r="U735"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  <c r="U736"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  <c r="U737"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  <c r="U738"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  <c r="U739"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  <c r="U740"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  <c r="U741"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  <c r="U742"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  <c r="U743"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  <c r="U744"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  <c r="U745"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  <c r="U746"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  <c r="U747"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  <c r="U748"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  <c r="U749"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  <c r="U750"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  <c r="U751"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  <c r="U752"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  <c r="U753"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  <c r="U754"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  <c r="U755"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  <c r="U756"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  <c r="U757"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  <c r="U758"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  <c r="U759"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  <c r="U760"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  <c r="U761"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  <c r="U762"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  <c r="U763"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  <c r="U764"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  <c r="U765"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  <c r="U766"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  <c r="U767"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  <c r="U768"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  <c r="U769"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  <c r="U770"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  <c r="U771"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  <c r="U772"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  <c r="U773"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  <c r="U774"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  <c r="U775"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  <c r="U776"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  <c r="U777"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  <c r="U778"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  <c r="U779"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  <c r="U780"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  <c r="U781"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  <c r="U782"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  <c r="U783"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  <c r="U784"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  <c r="U785"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  <c r="U786"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  <c r="U787"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  <c r="U788"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  <c r="U789"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  <c r="U790"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  <c r="U791"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  <c r="U792"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  <c r="U793"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  <c r="U794"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  <c r="U795"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  <c r="U796"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  <c r="U797"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  <c r="U798"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  <c r="U799"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  <c r="U800"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  <c r="U801"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  <c r="U802"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  <c r="U803"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  <c r="U804"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  <c r="U805"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  <c r="U806"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  <c r="U807"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  <c r="U808"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  <c r="U809"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  <c r="U810"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  <c r="U811"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  <c r="U812"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  <c r="U813"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  <c r="U814"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  <c r="U815"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  <c r="U816"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  <c r="U817"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  <c r="U818"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  <c r="U819"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  <c r="U820"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  <c r="U821"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  <c r="U822"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  <c r="U823"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  <c r="U824"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  <c r="U825"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  <c r="U826"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  <c r="U827"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  <c r="U828"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  <c r="U829"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  <c r="U830"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  <c r="U831"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  <c r="U832"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  <c r="U833"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  <c r="U834"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  <c r="U835"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  <c r="U836"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  <c r="U837"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  <c r="U838"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  <c r="U839"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  <c r="U840"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  <c r="U841"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  <c r="U842"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  <c r="U843"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  <c r="U844"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  <c r="U845"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  <c r="U846"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  <c r="U847"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  <c r="U848"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  <c r="U849"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  <c r="U850"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  <c r="U851"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  <c r="U852"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  <c r="U853"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  <c r="U854"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  <c r="U855"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  <c r="U856"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  <c r="U857"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  <c r="U858"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  <c r="U859"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  <c r="U860"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  <c r="U861"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  <c r="U862"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  <c r="U863"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  <c r="U864"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  <c r="U865"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  <c r="U866"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  <c r="U867"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  <c r="U868"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  <c r="U869"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  <c r="U870"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  <c r="U871"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  <c r="U872"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  <c r="U873"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  <c r="U874"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  <c r="U875"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  <c r="U876"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  <c r="U877"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  <c r="U878"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  <c r="U879"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  <c r="U880"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  <c r="U881"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  <c r="U882"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  <c r="U883"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  <c r="U884"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  <c r="U885"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  <c r="U886"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  <c r="U887"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  <c r="U888"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  <c r="U889"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  <c r="U890"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  <c r="U891"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  <c r="U892"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  <c r="U893"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  <c r="U894"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  <c r="U895"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  <c r="U896"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  <c r="U897"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  <c r="U898"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  <c r="U899"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  <c r="U900"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  <c r="U901"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  <c r="U902"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  <c r="U903"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  <c r="U904"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  <c r="U905"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  <c r="U906"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  <c r="U907"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  <c r="U908"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  <c r="U909"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  <c r="U910"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  <c r="U911"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  <c r="U912"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  <c r="U913"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  <c r="U914"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  <c r="U915"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  <c r="U916"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  <c r="U917"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  <c r="U918"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  <c r="U919"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  <c r="U920"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  <c r="U921"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  <c r="U922"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  <c r="U923"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  <c r="U924"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  <c r="U925"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  <c r="U926"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  <c r="U927"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  <c r="U928"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  <c r="U929"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  <c r="U930"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  <c r="U931"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  <c r="U932"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  <c r="U933"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  <c r="U934"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  <c r="U935"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  <c r="U936"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  <c r="U937"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  <c r="U938"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  <c r="U939"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  <c r="U940"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  <c r="U941"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  <c r="U942"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  <c r="U943"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  <c r="U944"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  <c r="U945"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  <c r="U946"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  <c r="U947"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  <c r="U948"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  <c r="U949"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  <c r="U950"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  <c r="U951"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  <c r="U952"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  <c r="U953"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  <c r="U954"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  <c r="U955"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  <c r="U956"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  <c r="U957"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  <c r="U958"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  <c r="U959"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  <c r="U960"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  <c r="U961"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  <c r="U962"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  <c r="U963"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  <c r="U964"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  <c r="U965"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  <c r="U966"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  <c r="U967"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  <c r="U968"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  <c r="U969"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  <c r="U970"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  <c r="U971"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  <c r="U972"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  <c r="U973"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  <c r="U974"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  <c r="U975"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  <c r="U976"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  <c r="U977"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  <c r="U978"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  <c r="U979"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  <c r="U980"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  <c r="U981"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  <c r="U982"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  <c r="U983"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  <c r="U984"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  <c r="U985"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  <c r="U986"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  <c r="U987"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  <c r="U988"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  <c r="U989"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  <c r="U990"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  <c r="U991"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  <c r="U992"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  <c r="U993"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  <c r="U994"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  <c r="U995"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  <c r="U996"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  <c r="U997"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  <c r="U998"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  <c r="U999"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  <c r="U1000"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  <c r="U1001">
        <v>2016</v>
      </c>
    </row>
  </sheetData>
  <autoFilter ref="A1:T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rgb="FF00B0F0"/>
      </colorScale>
    </cfRule>
  </conditionalFormatting>
  <conditionalFormatting sqref="G1:G1048576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7B79-2788-F34B-AAF1-9FA21EC0DD5A}">
  <sheetPr codeName="Sheet2"/>
  <dimension ref="C3:H16"/>
  <sheetViews>
    <sheetView workbookViewId="0">
      <selection activeCell="E10" sqref="E10"/>
    </sheetView>
  </sheetViews>
  <sheetFormatPr baseColWidth="10" defaultRowHeight="16" x14ac:dyDescent="0.2"/>
  <cols>
    <col min="3" max="3" width="15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  <col min="8" max="8" width="10.832031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</cols>
  <sheetData>
    <row r="3" spans="3:8" x14ac:dyDescent="0.2">
      <c r="C3" s="6" t="s">
        <v>6</v>
      </c>
      <c r="D3" t="s">
        <v>2070</v>
      </c>
    </row>
    <row r="5" spans="3:8" x14ac:dyDescent="0.2">
      <c r="C5" s="6" t="s">
        <v>2066</v>
      </c>
      <c r="D5" s="6" t="s">
        <v>2069</v>
      </c>
    </row>
    <row r="6" spans="3:8" x14ac:dyDescent="0.2">
      <c r="C6" s="6" t="s">
        <v>2067</v>
      </c>
      <c r="D6" t="s">
        <v>74</v>
      </c>
      <c r="E6" t="s">
        <v>14</v>
      </c>
      <c r="F6" t="s">
        <v>47</v>
      </c>
      <c r="G6" t="s">
        <v>20</v>
      </c>
      <c r="H6" t="s">
        <v>2068</v>
      </c>
    </row>
    <row r="7" spans="3:8" x14ac:dyDescent="0.2">
      <c r="C7" s="7" t="s">
        <v>2040</v>
      </c>
      <c r="D7">
        <v>11</v>
      </c>
      <c r="E7">
        <v>60</v>
      </c>
      <c r="F7">
        <v>5</v>
      </c>
      <c r="G7">
        <v>102</v>
      </c>
      <c r="H7">
        <v>178</v>
      </c>
    </row>
    <row r="8" spans="3:8" x14ac:dyDescent="0.2">
      <c r="C8" s="7" t="s">
        <v>2032</v>
      </c>
      <c r="D8">
        <v>4</v>
      </c>
      <c r="E8">
        <v>20</v>
      </c>
      <c r="G8">
        <v>22</v>
      </c>
      <c r="H8">
        <v>46</v>
      </c>
    </row>
    <row r="9" spans="3:8" x14ac:dyDescent="0.2">
      <c r="C9" s="7" t="s">
        <v>2049</v>
      </c>
      <c r="D9">
        <v>1</v>
      </c>
      <c r="E9">
        <v>23</v>
      </c>
      <c r="F9">
        <v>3</v>
      </c>
      <c r="G9">
        <v>21</v>
      </c>
      <c r="H9">
        <v>48</v>
      </c>
    </row>
    <row r="10" spans="3:8" x14ac:dyDescent="0.2">
      <c r="C10" s="7" t="s">
        <v>2063</v>
      </c>
      <c r="G10">
        <v>4</v>
      </c>
      <c r="H10">
        <v>4</v>
      </c>
    </row>
    <row r="11" spans="3:8" x14ac:dyDescent="0.2">
      <c r="C11" s="7" t="s">
        <v>2034</v>
      </c>
      <c r="D11">
        <v>10</v>
      </c>
      <c r="E11">
        <v>66</v>
      </c>
      <c r="G11">
        <v>99</v>
      </c>
      <c r="H11">
        <v>175</v>
      </c>
    </row>
    <row r="12" spans="3:8" x14ac:dyDescent="0.2">
      <c r="C12" s="7" t="s">
        <v>2053</v>
      </c>
      <c r="D12">
        <v>4</v>
      </c>
      <c r="E12">
        <v>11</v>
      </c>
      <c r="F12">
        <v>1</v>
      </c>
      <c r="G12">
        <v>26</v>
      </c>
      <c r="H12">
        <v>42</v>
      </c>
    </row>
    <row r="13" spans="3:8" x14ac:dyDescent="0.2">
      <c r="C13" s="7" t="s">
        <v>2046</v>
      </c>
      <c r="D13">
        <v>2</v>
      </c>
      <c r="E13">
        <v>24</v>
      </c>
      <c r="F13">
        <v>1</v>
      </c>
      <c r="G13">
        <v>40</v>
      </c>
      <c r="H13">
        <v>67</v>
      </c>
    </row>
    <row r="14" spans="3:8" x14ac:dyDescent="0.2">
      <c r="C14" s="7" t="s">
        <v>2036</v>
      </c>
      <c r="D14">
        <v>2</v>
      </c>
      <c r="E14">
        <v>28</v>
      </c>
      <c r="F14">
        <v>2</v>
      </c>
      <c r="G14">
        <v>64</v>
      </c>
      <c r="H14">
        <v>96</v>
      </c>
    </row>
    <row r="15" spans="3:8" x14ac:dyDescent="0.2">
      <c r="C15" s="7" t="s">
        <v>2038</v>
      </c>
      <c r="D15">
        <v>23</v>
      </c>
      <c r="E15">
        <v>132</v>
      </c>
      <c r="F15">
        <v>2</v>
      </c>
      <c r="G15">
        <v>187</v>
      </c>
      <c r="H15">
        <v>344</v>
      </c>
    </row>
    <row r="16" spans="3:8" x14ac:dyDescent="0.2">
      <c r="C16" s="7" t="s">
        <v>2068</v>
      </c>
      <c r="D16">
        <v>57</v>
      </c>
      <c r="E16">
        <v>364</v>
      </c>
      <c r="F16">
        <v>14</v>
      </c>
      <c r="G16">
        <v>565</v>
      </c>
      <c r="H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9D74-81D0-8746-86D4-7CE2D8EC3ECE}">
  <sheetPr codeName="Sheet3"/>
  <dimension ref="C1:H30"/>
  <sheetViews>
    <sheetView workbookViewId="0">
      <selection activeCell="D36" sqref="D36"/>
    </sheetView>
  </sheetViews>
  <sheetFormatPr baseColWidth="10" defaultRowHeight="16" x14ac:dyDescent="0.2"/>
  <cols>
    <col min="3" max="3" width="16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</cols>
  <sheetData>
    <row r="1" spans="3:8" x14ac:dyDescent="0.2">
      <c r="C1" s="6" t="s">
        <v>2031</v>
      </c>
      <c r="D1" t="s">
        <v>2070</v>
      </c>
    </row>
    <row r="2" spans="3:8" x14ac:dyDescent="0.2">
      <c r="C2" s="6" t="s">
        <v>6</v>
      </c>
      <c r="D2" t="s">
        <v>2070</v>
      </c>
    </row>
    <row r="4" spans="3:8" x14ac:dyDescent="0.2">
      <c r="C4" s="6" t="s">
        <v>2066</v>
      </c>
      <c r="D4" s="6" t="s">
        <v>2069</v>
      </c>
    </row>
    <row r="5" spans="3:8" x14ac:dyDescent="0.2">
      <c r="C5" s="6" t="s">
        <v>2067</v>
      </c>
      <c r="D5" t="s">
        <v>74</v>
      </c>
      <c r="E5" t="s">
        <v>14</v>
      </c>
      <c r="F5" t="s">
        <v>47</v>
      </c>
      <c r="G5" t="s">
        <v>20</v>
      </c>
      <c r="H5" t="s">
        <v>2068</v>
      </c>
    </row>
    <row r="6" spans="3:8" x14ac:dyDescent="0.2">
      <c r="C6" s="7" t="s">
        <v>2048</v>
      </c>
      <c r="D6">
        <v>1</v>
      </c>
      <c r="E6">
        <v>10</v>
      </c>
      <c r="F6">
        <v>2</v>
      </c>
      <c r="G6">
        <v>21</v>
      </c>
      <c r="H6">
        <v>34</v>
      </c>
    </row>
    <row r="7" spans="3:8" x14ac:dyDescent="0.2">
      <c r="C7" s="7" t="s">
        <v>2064</v>
      </c>
      <c r="G7">
        <v>4</v>
      </c>
      <c r="H7">
        <v>4</v>
      </c>
    </row>
    <row r="8" spans="3:8" x14ac:dyDescent="0.2">
      <c r="C8" s="7" t="s">
        <v>2041</v>
      </c>
      <c r="D8">
        <v>4</v>
      </c>
      <c r="E8">
        <v>21</v>
      </c>
      <c r="F8">
        <v>1</v>
      </c>
      <c r="G8">
        <v>34</v>
      </c>
      <c r="H8">
        <v>60</v>
      </c>
    </row>
    <row r="9" spans="3:8" x14ac:dyDescent="0.2">
      <c r="C9" s="7" t="s">
        <v>2043</v>
      </c>
      <c r="D9">
        <v>2</v>
      </c>
      <c r="E9">
        <v>12</v>
      </c>
      <c r="F9">
        <v>1</v>
      </c>
      <c r="G9">
        <v>22</v>
      </c>
      <c r="H9">
        <v>37</v>
      </c>
    </row>
    <row r="10" spans="3:8" x14ac:dyDescent="0.2">
      <c r="C10" s="7" t="s">
        <v>2042</v>
      </c>
      <c r="E10">
        <v>8</v>
      </c>
      <c r="G10">
        <v>10</v>
      </c>
      <c r="H10">
        <v>18</v>
      </c>
    </row>
    <row r="11" spans="3:8" x14ac:dyDescent="0.2">
      <c r="C11" s="7" t="s">
        <v>2052</v>
      </c>
      <c r="D11">
        <v>1</v>
      </c>
      <c r="E11">
        <v>7</v>
      </c>
      <c r="G11">
        <v>9</v>
      </c>
      <c r="H11">
        <v>17</v>
      </c>
    </row>
    <row r="12" spans="3:8" x14ac:dyDescent="0.2">
      <c r="C12" s="7" t="s">
        <v>2033</v>
      </c>
      <c r="D12">
        <v>4</v>
      </c>
      <c r="E12">
        <v>20</v>
      </c>
      <c r="G12">
        <v>22</v>
      </c>
      <c r="H12">
        <v>46</v>
      </c>
    </row>
    <row r="13" spans="3:8" x14ac:dyDescent="0.2">
      <c r="C13" s="7" t="s">
        <v>2044</v>
      </c>
      <c r="D13">
        <v>3</v>
      </c>
      <c r="E13">
        <v>19</v>
      </c>
      <c r="G13">
        <v>23</v>
      </c>
      <c r="H13">
        <v>45</v>
      </c>
    </row>
    <row r="14" spans="3:8" x14ac:dyDescent="0.2">
      <c r="C14" s="7" t="s">
        <v>2057</v>
      </c>
      <c r="D14">
        <v>1</v>
      </c>
      <c r="E14">
        <v>6</v>
      </c>
      <c r="G14">
        <v>10</v>
      </c>
      <c r="H14">
        <v>17</v>
      </c>
    </row>
    <row r="15" spans="3:8" x14ac:dyDescent="0.2">
      <c r="C15" s="7" t="s">
        <v>2056</v>
      </c>
      <c r="E15">
        <v>3</v>
      </c>
      <c r="G15">
        <v>4</v>
      </c>
      <c r="H15">
        <v>7</v>
      </c>
    </row>
    <row r="16" spans="3:8" x14ac:dyDescent="0.2">
      <c r="C16" s="7" t="s">
        <v>2060</v>
      </c>
      <c r="E16">
        <v>8</v>
      </c>
      <c r="F16">
        <v>1</v>
      </c>
      <c r="G16">
        <v>4</v>
      </c>
      <c r="H16">
        <v>13</v>
      </c>
    </row>
    <row r="17" spans="3:8" x14ac:dyDescent="0.2">
      <c r="C17" s="7" t="s">
        <v>2047</v>
      </c>
      <c r="D17">
        <v>1</v>
      </c>
      <c r="E17">
        <v>6</v>
      </c>
      <c r="F17">
        <v>1</v>
      </c>
      <c r="G17">
        <v>13</v>
      </c>
      <c r="H17">
        <v>21</v>
      </c>
    </row>
    <row r="18" spans="3:8" x14ac:dyDescent="0.2">
      <c r="C18" s="7" t="s">
        <v>2054</v>
      </c>
      <c r="D18">
        <v>4</v>
      </c>
      <c r="E18">
        <v>11</v>
      </c>
      <c r="F18">
        <v>1</v>
      </c>
      <c r="G18">
        <v>26</v>
      </c>
      <c r="H18">
        <v>42</v>
      </c>
    </row>
    <row r="19" spans="3:8" x14ac:dyDescent="0.2">
      <c r="C19" s="7" t="s">
        <v>2039</v>
      </c>
      <c r="D19">
        <v>23</v>
      </c>
      <c r="E19">
        <v>132</v>
      </c>
      <c r="F19">
        <v>2</v>
      </c>
      <c r="G19">
        <v>187</v>
      </c>
      <c r="H19">
        <v>344</v>
      </c>
    </row>
    <row r="20" spans="3:8" x14ac:dyDescent="0.2">
      <c r="C20" s="7" t="s">
        <v>2055</v>
      </c>
      <c r="E20">
        <v>4</v>
      </c>
      <c r="G20">
        <v>4</v>
      </c>
      <c r="H20">
        <v>8</v>
      </c>
    </row>
    <row r="21" spans="3:8" x14ac:dyDescent="0.2">
      <c r="C21" s="7" t="s">
        <v>2035</v>
      </c>
      <c r="D21">
        <v>6</v>
      </c>
      <c r="E21">
        <v>30</v>
      </c>
      <c r="G21">
        <v>49</v>
      </c>
      <c r="H21">
        <v>85</v>
      </c>
    </row>
    <row r="22" spans="3:8" x14ac:dyDescent="0.2">
      <c r="C22" s="7" t="s">
        <v>2062</v>
      </c>
      <c r="E22">
        <v>9</v>
      </c>
      <c r="G22">
        <v>5</v>
      </c>
      <c r="H22">
        <v>14</v>
      </c>
    </row>
    <row r="23" spans="3:8" x14ac:dyDescent="0.2">
      <c r="C23" s="7" t="s">
        <v>2051</v>
      </c>
      <c r="D23">
        <v>1</v>
      </c>
      <c r="E23">
        <v>5</v>
      </c>
      <c r="F23">
        <v>1</v>
      </c>
      <c r="G23">
        <v>9</v>
      </c>
      <c r="H23">
        <v>16</v>
      </c>
    </row>
    <row r="24" spans="3:8" x14ac:dyDescent="0.2">
      <c r="C24" s="7" t="s">
        <v>2059</v>
      </c>
      <c r="D24">
        <v>3</v>
      </c>
      <c r="E24">
        <v>3</v>
      </c>
      <c r="G24">
        <v>11</v>
      </c>
      <c r="H24">
        <v>17</v>
      </c>
    </row>
    <row r="25" spans="3:8" x14ac:dyDescent="0.2">
      <c r="C25" s="7" t="s">
        <v>2058</v>
      </c>
      <c r="E25">
        <v>7</v>
      </c>
      <c r="G25">
        <v>14</v>
      </c>
      <c r="H25">
        <v>21</v>
      </c>
    </row>
    <row r="26" spans="3:8" x14ac:dyDescent="0.2">
      <c r="C26" s="7" t="s">
        <v>2050</v>
      </c>
      <c r="D26">
        <v>1</v>
      </c>
      <c r="E26">
        <v>15</v>
      </c>
      <c r="F26">
        <v>2</v>
      </c>
      <c r="G26">
        <v>17</v>
      </c>
      <c r="H26">
        <v>35</v>
      </c>
    </row>
    <row r="27" spans="3:8" x14ac:dyDescent="0.2">
      <c r="C27" s="7" t="s">
        <v>2045</v>
      </c>
      <c r="E27">
        <v>16</v>
      </c>
      <c r="F27">
        <v>1</v>
      </c>
      <c r="G27">
        <v>28</v>
      </c>
      <c r="H27">
        <v>45</v>
      </c>
    </row>
    <row r="28" spans="3:8" x14ac:dyDescent="0.2">
      <c r="C28" s="7" t="s">
        <v>2037</v>
      </c>
      <c r="D28">
        <v>2</v>
      </c>
      <c r="E28">
        <v>12</v>
      </c>
      <c r="F28">
        <v>1</v>
      </c>
      <c r="G28">
        <v>36</v>
      </c>
      <c r="H28">
        <v>51</v>
      </c>
    </row>
    <row r="29" spans="3:8" x14ac:dyDescent="0.2">
      <c r="C29" s="7" t="s">
        <v>2061</v>
      </c>
      <c r="G29">
        <v>3</v>
      </c>
      <c r="H29">
        <v>3</v>
      </c>
    </row>
    <row r="30" spans="3:8" x14ac:dyDescent="0.2">
      <c r="C30" s="7" t="s">
        <v>2068</v>
      </c>
      <c r="D30">
        <v>57</v>
      </c>
      <c r="E30">
        <v>364</v>
      </c>
      <c r="F30">
        <v>14</v>
      </c>
      <c r="G30">
        <v>565</v>
      </c>
      <c r="H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F4E4-3359-2846-8FA6-36FEBF113055}">
  <sheetPr codeName="Sheet4"/>
  <dimension ref="A1:G18"/>
  <sheetViews>
    <sheetView workbookViewId="0">
      <selection activeCell="S14" sqref="S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1.1640625" bestFit="1" customWidth="1"/>
    <col min="8" max="8" width="15.6640625" bestFit="1" customWidth="1"/>
    <col min="9" max="9" width="11.1640625" bestFit="1" customWidth="1"/>
    <col min="10" max="10" width="20.5" bestFit="1" customWidth="1"/>
    <col min="11" max="11" width="15.83203125" bestFit="1" customWidth="1"/>
  </cols>
  <sheetData>
    <row r="1" spans="1:7" x14ac:dyDescent="0.2">
      <c r="A1" s="6" t="s">
        <v>2031</v>
      </c>
      <c r="B1" t="s">
        <v>2070</v>
      </c>
    </row>
    <row r="2" spans="1:7" x14ac:dyDescent="0.2">
      <c r="A2" s="6" t="s">
        <v>2094</v>
      </c>
      <c r="B2" t="s">
        <v>2070</v>
      </c>
    </row>
    <row r="4" spans="1:7" x14ac:dyDescent="0.2">
      <c r="A4" s="6" t="s">
        <v>2066</v>
      </c>
      <c r="B4" s="6" t="s">
        <v>2069</v>
      </c>
    </row>
    <row r="5" spans="1:7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7" x14ac:dyDescent="0.2">
      <c r="A6" s="10" t="s">
        <v>2074</v>
      </c>
      <c r="B6" s="16">
        <v>6</v>
      </c>
      <c r="C6" s="16">
        <v>36</v>
      </c>
      <c r="D6" s="16">
        <v>49</v>
      </c>
      <c r="E6" s="16">
        <v>91</v>
      </c>
      <c r="G6" s="12"/>
    </row>
    <row r="7" spans="1:7" x14ac:dyDescent="0.2">
      <c r="A7" s="10" t="s">
        <v>2075</v>
      </c>
      <c r="B7" s="16">
        <v>7</v>
      </c>
      <c r="C7" s="16">
        <v>28</v>
      </c>
      <c r="D7" s="16">
        <v>44</v>
      </c>
      <c r="E7" s="16">
        <v>79</v>
      </c>
      <c r="G7" s="12"/>
    </row>
    <row r="8" spans="1:7" x14ac:dyDescent="0.2">
      <c r="A8" s="10" t="s">
        <v>2076</v>
      </c>
      <c r="B8" s="16">
        <v>4</v>
      </c>
      <c r="C8" s="16">
        <v>33</v>
      </c>
      <c r="D8" s="16">
        <v>49</v>
      </c>
      <c r="E8" s="16">
        <v>86</v>
      </c>
      <c r="G8" s="12"/>
    </row>
    <row r="9" spans="1:7" x14ac:dyDescent="0.2">
      <c r="A9" s="10" t="s">
        <v>2077</v>
      </c>
      <c r="B9" s="16">
        <v>1</v>
      </c>
      <c r="C9" s="16">
        <v>30</v>
      </c>
      <c r="D9" s="16">
        <v>46</v>
      </c>
      <c r="E9" s="16">
        <v>77</v>
      </c>
      <c r="G9" s="12"/>
    </row>
    <row r="10" spans="1:7" x14ac:dyDescent="0.2">
      <c r="A10" s="10" t="s">
        <v>2078</v>
      </c>
      <c r="B10" s="16">
        <v>3</v>
      </c>
      <c r="C10" s="16">
        <v>35</v>
      </c>
      <c r="D10" s="16">
        <v>46</v>
      </c>
      <c r="E10" s="16">
        <v>84</v>
      </c>
      <c r="G10" s="12"/>
    </row>
    <row r="11" spans="1:7" x14ac:dyDescent="0.2">
      <c r="A11" s="10" t="s">
        <v>2079</v>
      </c>
      <c r="B11" s="16">
        <v>3</v>
      </c>
      <c r="C11" s="16">
        <v>28</v>
      </c>
      <c r="D11" s="16">
        <v>55</v>
      </c>
      <c r="E11" s="16">
        <v>86</v>
      </c>
      <c r="G11" s="12"/>
    </row>
    <row r="12" spans="1:7" x14ac:dyDescent="0.2">
      <c r="A12" s="10" t="s">
        <v>2080</v>
      </c>
      <c r="B12" s="16">
        <v>4</v>
      </c>
      <c r="C12" s="16">
        <v>31</v>
      </c>
      <c r="D12" s="16">
        <v>58</v>
      </c>
      <c r="E12" s="16">
        <v>93</v>
      </c>
      <c r="G12" s="12"/>
    </row>
    <row r="13" spans="1:7" x14ac:dyDescent="0.2">
      <c r="A13" s="10" t="s">
        <v>2081</v>
      </c>
      <c r="B13" s="16">
        <v>8</v>
      </c>
      <c r="C13" s="16">
        <v>35</v>
      </c>
      <c r="D13" s="16">
        <v>41</v>
      </c>
      <c r="E13" s="16">
        <v>84</v>
      </c>
      <c r="G13" s="12"/>
    </row>
    <row r="14" spans="1:7" x14ac:dyDescent="0.2">
      <c r="A14" s="10" t="s">
        <v>2082</v>
      </c>
      <c r="B14" s="16">
        <v>5</v>
      </c>
      <c r="C14" s="16">
        <v>23</v>
      </c>
      <c r="D14" s="16">
        <v>45</v>
      </c>
      <c r="E14" s="16">
        <v>73</v>
      </c>
      <c r="G14" s="12"/>
    </row>
    <row r="15" spans="1:7" x14ac:dyDescent="0.2">
      <c r="A15" s="10" t="s">
        <v>2083</v>
      </c>
      <c r="B15" s="16">
        <v>6</v>
      </c>
      <c r="C15" s="16">
        <v>26</v>
      </c>
      <c r="D15" s="16">
        <v>45</v>
      </c>
      <c r="E15" s="16">
        <v>77</v>
      </c>
      <c r="G15" s="12"/>
    </row>
    <row r="16" spans="1:7" x14ac:dyDescent="0.2">
      <c r="A16" s="10" t="s">
        <v>2084</v>
      </c>
      <c r="B16" s="16">
        <v>3</v>
      </c>
      <c r="C16" s="16">
        <v>27</v>
      </c>
      <c r="D16" s="16">
        <v>45</v>
      </c>
      <c r="E16" s="16">
        <v>75</v>
      </c>
      <c r="G16" s="12"/>
    </row>
    <row r="17" spans="1:7" x14ac:dyDescent="0.2">
      <c r="A17" s="10" t="s">
        <v>2085</v>
      </c>
      <c r="B17" s="16">
        <v>7</v>
      </c>
      <c r="C17" s="16">
        <v>32</v>
      </c>
      <c r="D17" s="16">
        <v>42</v>
      </c>
      <c r="E17" s="16">
        <v>81</v>
      </c>
      <c r="G17" s="12"/>
    </row>
    <row r="18" spans="1:7" x14ac:dyDescent="0.2">
      <c r="A18" s="10" t="s">
        <v>2068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FBA2-72DF-6447-8F28-86036FABE076}">
  <sheetPr codeName="Sheet5"/>
  <dimension ref="B1:L14"/>
  <sheetViews>
    <sheetView workbookViewId="0">
      <selection activeCell="K10" sqref="K10"/>
    </sheetView>
  </sheetViews>
  <sheetFormatPr baseColWidth="10" defaultRowHeight="16" x14ac:dyDescent="0.2"/>
  <cols>
    <col min="1" max="1" width="2.5" customWidth="1"/>
    <col min="2" max="2" width="17.33203125" bestFit="1" customWidth="1"/>
    <col min="3" max="3" width="17" bestFit="1" customWidth="1"/>
    <col min="4" max="4" width="13.33203125" bestFit="1" customWidth="1"/>
    <col min="5" max="5" width="16.33203125" bestFit="1" customWidth="1"/>
    <col min="6" max="6" width="12.33203125" bestFit="1" customWidth="1"/>
    <col min="7" max="7" width="19.5" bestFit="1" customWidth="1"/>
    <col min="8" max="8" width="15.83203125" bestFit="1" customWidth="1"/>
    <col min="9" max="9" width="18.83203125" bestFit="1" customWidth="1"/>
    <col min="10" max="10" width="9.6640625" customWidth="1"/>
  </cols>
  <sheetData>
    <row r="1" spans="2:12" ht="9" customHeight="1" x14ac:dyDescent="0.2"/>
    <row r="2" spans="2:12" x14ac:dyDescent="0.2">
      <c r="B2" s="1" t="s">
        <v>2086</v>
      </c>
      <c r="C2" s="1" t="s">
        <v>2087</v>
      </c>
      <c r="D2" s="1" t="s">
        <v>2088</v>
      </c>
      <c r="E2" s="1" t="s">
        <v>2089</v>
      </c>
      <c r="F2" s="1" t="s">
        <v>2090</v>
      </c>
      <c r="G2" s="1" t="s">
        <v>2091</v>
      </c>
      <c r="H2" s="1" t="s">
        <v>2092</v>
      </c>
      <c r="I2" s="1" t="s">
        <v>2093</v>
      </c>
      <c r="L2" s="11"/>
    </row>
    <row r="3" spans="2:12" x14ac:dyDescent="0.2">
      <c r="B3" t="s">
        <v>2095</v>
      </c>
      <c r="C3">
        <f>COUNTIFS(Crowdfunding!$G$2:$G$1001,"successful",Crowdfunding!$D$2:$D$1001,"&lt;1000")</f>
        <v>30</v>
      </c>
      <c r="D3">
        <f>COUNTIFS(Crowdfunding!$G$2:$G$1001,"failed",Crowdfunding!$D$2:$D$1001,"&lt;1000")</f>
        <v>20</v>
      </c>
      <c r="E3">
        <f>COUNTIFS(Crowdfunding!$G$2:$G$1001,"canceled",Crowdfunding!$D$2:$D$1001,"&lt;1000")</f>
        <v>1</v>
      </c>
      <c r="F3">
        <f>SUM(C3:E3)</f>
        <v>51</v>
      </c>
      <c r="G3" s="13">
        <f>(C3/F3)</f>
        <v>0.58823529411764708</v>
      </c>
      <c r="H3" s="13">
        <f>(D3/F3)</f>
        <v>0.39215686274509803</v>
      </c>
      <c r="I3" s="13">
        <f>(E3/F3)</f>
        <v>1.9607843137254902E-2</v>
      </c>
    </row>
    <row r="4" spans="2:12" x14ac:dyDescent="0.2">
      <c r="B4" t="s">
        <v>2096</v>
      </c>
      <c r="C4">
        <f>COUNTIFS(Crowdfunding!$G$2:$G$1001,"successful",Crowdfunding!$D$2:$D$1001,"&gt;=1000",Crowdfunding!$D$2:$D$1001,"&lt;=4999")</f>
        <v>191</v>
      </c>
      <c r="D4">
        <f>COUNTIFS(Crowdfunding!$G$2:$G$1001,"failed",Crowdfunding!$D$2:$D$1001,"&gt;=1000",Crowdfunding!$D$2:$D$1001,"&lt;=4999")</f>
        <v>38</v>
      </c>
      <c r="E4">
        <f>COUNTIFS(Crowdfunding!$G$2:$G$1001,"canceled",Crowdfunding!$D$2:$D$1001,"&gt;=1000",Crowdfunding!$D$2:$D$1001,"&lt;=4999")</f>
        <v>2</v>
      </c>
      <c r="F4">
        <f t="shared" ref="F4:F14" si="0">SUM(C4:E4)</f>
        <v>231</v>
      </c>
      <c r="G4" s="13">
        <f t="shared" ref="G4:G14" si="1">(C4/F4)</f>
        <v>0.82683982683982682</v>
      </c>
      <c r="H4" s="13">
        <f t="shared" ref="H4:H14" si="2">(D4/F4)</f>
        <v>0.16450216450216451</v>
      </c>
      <c r="I4" s="13">
        <f t="shared" ref="I4:I14" si="3">(E4/F4)</f>
        <v>8.658008658008658E-3</v>
      </c>
    </row>
    <row r="5" spans="2:12" x14ac:dyDescent="0.2">
      <c r="B5" t="s">
        <v>2097</v>
      </c>
      <c r="C5">
        <f>COUNTIFS(Crowdfunding!$G$2:$G$1001,"successful",Crowdfunding!$D$2:$D$1001,"&gt;=5000",Crowdfunding!$D$2:$D$1001,"&lt;=9999")</f>
        <v>164</v>
      </c>
      <c r="D5">
        <f>COUNTIFS(Crowdfunding!$G$2:$G$1001,"failed",Crowdfunding!$D$2:$D$1001,"&gt;=5000",Crowdfunding!$D$2:$D$1001,"&lt;=9999")</f>
        <v>126</v>
      </c>
      <c r="E5">
        <f>COUNTIFS(Crowdfunding!$G$2:$G$1001,"canceled",Crowdfunding!$D$2:$D$1001,"&gt;=5000",Crowdfunding!$D$2:$D$1001,"&lt;=9999")</f>
        <v>25</v>
      </c>
      <c r="F5">
        <f t="shared" si="0"/>
        <v>315</v>
      </c>
      <c r="G5" s="13">
        <f t="shared" si="1"/>
        <v>0.52063492063492067</v>
      </c>
      <c r="H5" s="13">
        <f t="shared" si="2"/>
        <v>0.4</v>
      </c>
      <c r="I5" s="13">
        <f t="shared" si="3"/>
        <v>7.9365079365079361E-2</v>
      </c>
    </row>
    <row r="6" spans="2:12" x14ac:dyDescent="0.2">
      <c r="B6" t="s">
        <v>2098</v>
      </c>
      <c r="C6">
        <f>COUNTIFS(Crowdfunding!$G$2:$G$1001,"successful",Crowdfunding!$D$2:$D$1001,"&gt;=10000",Crowdfunding!$D$2:$D$1001,"&lt;=14999")</f>
        <v>4</v>
      </c>
      <c r="D6">
        <f>COUNTIFS(Crowdfunding!$G$2:$G$1001,"failed",Crowdfunding!$D$2:$D$1001,"&gt;=10000",Crowdfunding!$D$2:$D$1001,"&lt;=14999")</f>
        <v>5</v>
      </c>
      <c r="E6">
        <f>COUNTIFS(Crowdfunding!$G$2:$G$1001,"canceled",Crowdfunding!$D$2:$D$1001,"&gt;=10000",Crowdfunding!$D$2:$D$1001,"&lt;=14999")</f>
        <v>0</v>
      </c>
      <c r="F6">
        <f t="shared" si="0"/>
        <v>9</v>
      </c>
      <c r="G6" s="13">
        <f t="shared" si="1"/>
        <v>0.44444444444444442</v>
      </c>
      <c r="H6" s="13">
        <f t="shared" si="2"/>
        <v>0.55555555555555558</v>
      </c>
      <c r="I6" s="13">
        <f t="shared" si="3"/>
        <v>0</v>
      </c>
    </row>
    <row r="7" spans="2:12" x14ac:dyDescent="0.2">
      <c r="B7" t="s">
        <v>2099</v>
      </c>
      <c r="C7">
        <f>COUNTIFS(Crowdfunding!$G$2:$G$1001,"successful",Crowdfunding!$D$2:$D$1001,"&gt;=15000",Crowdfunding!$D$2:$D$1001,"&lt;=19999")</f>
        <v>10</v>
      </c>
      <c r="D7">
        <f>COUNTIFS(Crowdfunding!$G$2:$G$1001,"failed",Crowdfunding!$D$2:$D$1001,"&gt;=15000",Crowdfunding!$D$2:$D$1001,"&lt;=19999")</f>
        <v>0</v>
      </c>
      <c r="E7">
        <f>COUNTIFS(Crowdfunding!$G$2:$G$1001,"canceled",Crowdfunding!$D$2:$D$1001,"&gt;=15000",Crowdfunding!$D$2:$D$1001,"&lt;=19999")</f>
        <v>0</v>
      </c>
      <c r="F7">
        <f t="shared" si="0"/>
        <v>10</v>
      </c>
      <c r="G7" s="13">
        <f t="shared" si="1"/>
        <v>1</v>
      </c>
      <c r="H7" s="13">
        <f t="shared" si="2"/>
        <v>0</v>
      </c>
      <c r="I7" s="13">
        <f t="shared" si="3"/>
        <v>0</v>
      </c>
    </row>
    <row r="8" spans="2:12" x14ac:dyDescent="0.2">
      <c r="B8" t="s">
        <v>2100</v>
      </c>
      <c r="C8">
        <f>COUNTIFS(Crowdfunding!$G$2:$G$1001,"successful",Crowdfunding!$D$2:$D$1001,"&gt;=20000",Crowdfunding!$D$2:$D$1001,"&lt;=24999")</f>
        <v>7</v>
      </c>
      <c r="D8">
        <f>COUNTIFS(Crowdfunding!$G$2:$G$1001,"failed",Crowdfunding!$D$2:$D$1001,"&gt;=20000",Crowdfunding!$D$2:$D$1001,"&lt;=24999")</f>
        <v>0</v>
      </c>
      <c r="E8">
        <f>COUNTIFS(Crowdfunding!$G$2:$G$1001,"canceled",Crowdfunding!$D$2:$D$1001,"&gt;=20000",Crowdfunding!$D$2:$D$1001,"&lt;=24999")</f>
        <v>0</v>
      </c>
      <c r="F8">
        <f t="shared" si="0"/>
        <v>7</v>
      </c>
      <c r="G8" s="13">
        <f t="shared" si="1"/>
        <v>1</v>
      </c>
      <c r="H8" s="13">
        <f t="shared" si="2"/>
        <v>0</v>
      </c>
      <c r="I8" s="13">
        <f t="shared" si="3"/>
        <v>0</v>
      </c>
    </row>
    <row r="9" spans="2:12" x14ac:dyDescent="0.2">
      <c r="B9" t="s">
        <v>2101</v>
      </c>
      <c r="C9">
        <f>COUNTIFS(Crowdfunding!$G$2:$G$1001,"successful",Crowdfunding!$D$2:$D$1001,"&gt;=25000",Crowdfunding!$D$2:$D$1001,"&lt;=29999")</f>
        <v>11</v>
      </c>
      <c r="D9">
        <f>COUNTIFS(Crowdfunding!$G$2:$G$1001,"failed",Crowdfunding!$D$2:$D$1001,"&gt;=25000",Crowdfunding!$D$2:$D$1001,"&lt;=29999")</f>
        <v>3</v>
      </c>
      <c r="E9">
        <f>COUNTIFS(Crowdfunding!$G$2:$G$1001,"canceled",Crowdfunding!$D$2:$D$1001,"&gt;=25000",Crowdfunding!$D$2:$D$1001,"&lt;=29999")</f>
        <v>0</v>
      </c>
      <c r="F9">
        <f t="shared" si="0"/>
        <v>14</v>
      </c>
      <c r="G9" s="13">
        <f t="shared" si="1"/>
        <v>0.7857142857142857</v>
      </c>
      <c r="H9" s="13">
        <f t="shared" si="2"/>
        <v>0.21428571428571427</v>
      </c>
      <c r="I9" s="13">
        <f t="shared" si="3"/>
        <v>0</v>
      </c>
    </row>
    <row r="10" spans="2:12" x14ac:dyDescent="0.2">
      <c r="B10" t="s">
        <v>2102</v>
      </c>
      <c r="C10">
        <f>COUNTIFS(Crowdfunding!$G$2:$G$1001,"successful",Crowdfunding!$D$2:$D$1001,"&gt;=30000",Crowdfunding!$D$2:$D$1001,"&lt;=34999")</f>
        <v>7</v>
      </c>
      <c r="D10">
        <f>COUNTIFS(Crowdfunding!$G$2:$G$1001,"failed",Crowdfunding!$D$2:$D$1001,"&gt;=30000",Crowdfunding!$D$2:$D$1001,"&lt;=34999")</f>
        <v>0</v>
      </c>
      <c r="E10">
        <f>COUNTIFS(Crowdfunding!$G$2:$G$1001,"canceled",Crowdfunding!$D$2:$D$1001,"&gt;=30000",Crowdfunding!$D$2:$D$1001,"&lt;=34999")</f>
        <v>0</v>
      </c>
      <c r="F10">
        <f t="shared" si="0"/>
        <v>7</v>
      </c>
      <c r="G10" s="13">
        <f t="shared" si="1"/>
        <v>1</v>
      </c>
      <c r="H10" s="13">
        <f t="shared" si="2"/>
        <v>0</v>
      </c>
      <c r="I10" s="13">
        <f t="shared" si="3"/>
        <v>0</v>
      </c>
    </row>
    <row r="11" spans="2:12" x14ac:dyDescent="0.2">
      <c r="B11" t="s">
        <v>2103</v>
      </c>
      <c r="C11">
        <f>COUNTIFS(Crowdfunding!$G$2:$G$1001,"successful",Crowdfunding!$D$2:$D$1001,"&gt;=35000",Crowdfunding!$D$2:$D$1001,"&lt;=39999")</f>
        <v>8</v>
      </c>
      <c r="D11">
        <f>COUNTIFS(Crowdfunding!$G$2:$G$1001,"failed",Crowdfunding!$D$2:$D$1001,"&gt;=35000",Crowdfunding!$D$2:$D$1001,"&lt;=39999")</f>
        <v>3</v>
      </c>
      <c r="E11">
        <f>COUNTIFS(Crowdfunding!$G$2:$G$1001,"canceled",Crowdfunding!$D$2:$D$1001,"&gt;=35000",Crowdfunding!$D$2:$D$1001,"&lt;=39999")</f>
        <v>1</v>
      </c>
      <c r="F11">
        <f t="shared" si="0"/>
        <v>12</v>
      </c>
      <c r="G11" s="13">
        <f t="shared" si="1"/>
        <v>0.66666666666666663</v>
      </c>
      <c r="H11" s="13">
        <f t="shared" si="2"/>
        <v>0.25</v>
      </c>
      <c r="I11" s="13">
        <f t="shared" si="3"/>
        <v>8.3333333333333329E-2</v>
      </c>
    </row>
    <row r="12" spans="2:12" x14ac:dyDescent="0.2">
      <c r="B12" t="s">
        <v>2104</v>
      </c>
      <c r="C12">
        <f>COUNTIFS(Crowdfunding!$G$2:$G$1001,"successful",Crowdfunding!$D$2:$D$1001,"&gt;=40000",Crowdfunding!$D$2:$D$1001,"&lt;=44999")</f>
        <v>11</v>
      </c>
      <c r="D12">
        <f>COUNTIFS(Crowdfunding!$G$2:$G$1001,"failed",Crowdfunding!$D$2:$D$1001,"&gt;=40000",Crowdfunding!$D$2:$D$1001,"&lt;=44999")</f>
        <v>3</v>
      </c>
      <c r="E12">
        <f>COUNTIFS(Crowdfunding!$G$2:$G$1001,"canceled",Crowdfunding!$D$2:$D$1001,"&gt;=40000",Crowdfunding!$D$2:$D$1001,"&lt;=44999")</f>
        <v>0</v>
      </c>
      <c r="F12">
        <f t="shared" si="0"/>
        <v>14</v>
      </c>
      <c r="G12" s="13">
        <f t="shared" si="1"/>
        <v>0.7857142857142857</v>
      </c>
      <c r="H12" s="13">
        <f t="shared" si="2"/>
        <v>0.21428571428571427</v>
      </c>
      <c r="I12" s="13">
        <f t="shared" si="3"/>
        <v>0</v>
      </c>
    </row>
    <row r="13" spans="2:12" x14ac:dyDescent="0.2">
      <c r="B13" t="s">
        <v>2105</v>
      </c>
      <c r="C13">
        <f>COUNTIFS(Crowdfunding!$G$2:$G$1001,"successful",Crowdfunding!$D$2:$D$1001,"&gt;=45000",Crowdfunding!$D$2:$D$1001,"&lt;=49999")</f>
        <v>8</v>
      </c>
      <c r="D13">
        <f>COUNTIFS(Crowdfunding!$G$2:$G$1001,"failed",Crowdfunding!$D$2:$D$1001,"&gt;=45000",Crowdfunding!$D$2:$D$1001,"&lt;=49999")</f>
        <v>3</v>
      </c>
      <c r="E13">
        <f>COUNTIFS(Crowdfunding!$G$2:$G$1001,"canceled",Crowdfunding!$D$2:$D$1001,"&gt;=45000",Crowdfunding!$D$2:$D$1001,"&lt;=49999")</f>
        <v>0</v>
      </c>
      <c r="F13">
        <f t="shared" si="0"/>
        <v>11</v>
      </c>
      <c r="G13" s="13">
        <f t="shared" si="1"/>
        <v>0.72727272727272729</v>
      </c>
      <c r="H13" s="13">
        <f t="shared" si="2"/>
        <v>0.27272727272727271</v>
      </c>
      <c r="I13" s="13">
        <f t="shared" si="3"/>
        <v>0</v>
      </c>
    </row>
    <row r="14" spans="2:12" x14ac:dyDescent="0.2">
      <c r="B14" t="s">
        <v>2106</v>
      </c>
      <c r="C14">
        <f>COUNTIFS(Crowdfunding!$G$2:$G$1001,"successful",Crowdfunding!$D$2:$D$1001,"&gt;50000")</f>
        <v>114</v>
      </c>
      <c r="D14">
        <f>COUNTIFS(Crowdfunding!$G$2:$G$1001,"failed",Crowdfunding!$D$2:$D$1001,"&gt;50000")</f>
        <v>163</v>
      </c>
      <c r="E14">
        <f>COUNTIFS(Crowdfunding!$G$2:$G$1001,"canceled",Crowdfunding!$D$2:$D$1001,"&gt;50000")</f>
        <v>28</v>
      </c>
      <c r="F14">
        <f t="shared" si="0"/>
        <v>305</v>
      </c>
      <c r="G14" s="13">
        <f t="shared" si="1"/>
        <v>0.3737704918032787</v>
      </c>
      <c r="H14" s="13">
        <f t="shared" si="2"/>
        <v>0.53442622950819674</v>
      </c>
      <c r="I14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0A17-9B32-DC40-A30C-2EF6AA906AFD}">
  <sheetPr codeName="Sheet6"/>
  <dimension ref="B1:AF567"/>
  <sheetViews>
    <sheetView tabSelected="1" workbookViewId="0">
      <selection activeCell="J26" sqref="J26"/>
    </sheetView>
  </sheetViews>
  <sheetFormatPr baseColWidth="10" defaultRowHeight="16" x14ac:dyDescent="0.2"/>
  <cols>
    <col min="1" max="1" width="2.1640625" customWidth="1"/>
    <col min="2" max="2" width="9.5" bestFit="1" customWidth="1"/>
    <col min="3" max="3" width="12.83203125" bestFit="1" customWidth="1"/>
    <col min="4" max="4" width="1.83203125" customWidth="1"/>
    <col min="5" max="5" width="11.6640625" customWidth="1"/>
    <col min="6" max="6" width="12.83203125" bestFit="1" customWidth="1"/>
    <col min="7" max="8" width="3.1640625" bestFit="1" customWidth="1"/>
    <col min="9" max="9" width="16.83203125" bestFit="1" customWidth="1"/>
    <col min="10" max="11" width="11.5" customWidth="1"/>
    <col min="12" max="43" width="3.1640625" bestFit="1" customWidth="1"/>
    <col min="44" max="232" width="4.1640625" bestFit="1" customWidth="1"/>
    <col min="233" max="386" width="5.1640625" bestFit="1" customWidth="1"/>
  </cols>
  <sheetData>
    <row r="1" spans="2:32" ht="7" customHeight="1" x14ac:dyDescent="0.2"/>
    <row r="2" spans="2:32" x14ac:dyDescent="0.2">
      <c r="B2" s="14" t="s">
        <v>4</v>
      </c>
      <c r="C2" s="14" t="s">
        <v>5</v>
      </c>
      <c r="E2" s="14" t="s">
        <v>4</v>
      </c>
      <c r="F2" s="14" t="s">
        <v>5</v>
      </c>
      <c r="I2" s="1" t="s">
        <v>2073</v>
      </c>
      <c r="J2" s="1" t="s">
        <v>2107</v>
      </c>
      <c r="K2" s="1" t="s">
        <v>2111</v>
      </c>
    </row>
    <row r="3" spans="2:32" x14ac:dyDescent="0.2">
      <c r="B3" t="s">
        <v>20</v>
      </c>
      <c r="C3">
        <v>158</v>
      </c>
      <c r="E3" t="s">
        <v>14</v>
      </c>
      <c r="F3">
        <v>0</v>
      </c>
      <c r="I3" s="7" t="s">
        <v>2108</v>
      </c>
      <c r="J3" s="15">
        <f>AVERAGE($C$3:$C$567)</f>
        <v>851.14690265486729</v>
      </c>
      <c r="K3" s="15">
        <f>AVERAGE($F$3:$F$366)</f>
        <v>585.61538461538464</v>
      </c>
    </row>
    <row r="4" spans="2:32" x14ac:dyDescent="0.2">
      <c r="B4" t="s">
        <v>20</v>
      </c>
      <c r="C4">
        <v>1425</v>
      </c>
      <c r="E4" t="s">
        <v>14</v>
      </c>
      <c r="F4">
        <v>24</v>
      </c>
      <c r="I4" s="7" t="s">
        <v>2109</v>
      </c>
      <c r="J4" s="15">
        <f>MEDIAN($C$3:$C$567)</f>
        <v>201</v>
      </c>
      <c r="K4" s="15">
        <f>MEDIAN($F$3:$F$366)</f>
        <v>114.5</v>
      </c>
    </row>
    <row r="5" spans="2:32" x14ac:dyDescent="0.2">
      <c r="B5" t="s">
        <v>20</v>
      </c>
      <c r="C5">
        <v>174</v>
      </c>
      <c r="E5" t="s">
        <v>14</v>
      </c>
      <c r="F5">
        <v>53</v>
      </c>
      <c r="I5" s="7" t="s">
        <v>2112</v>
      </c>
      <c r="J5" s="15">
        <f>MIN($C$3:$C$567)</f>
        <v>16</v>
      </c>
      <c r="K5" s="15">
        <f>MIN($F$3:$F$366)</f>
        <v>0</v>
      </c>
    </row>
    <row r="6" spans="2:32" x14ac:dyDescent="0.2">
      <c r="B6" t="s">
        <v>20</v>
      </c>
      <c r="C6">
        <v>227</v>
      </c>
      <c r="E6" t="s">
        <v>14</v>
      </c>
      <c r="F6">
        <v>18</v>
      </c>
      <c r="I6" s="7" t="s">
        <v>2113</v>
      </c>
      <c r="J6" s="15">
        <f>MAX($C$3:$C$567)</f>
        <v>7295</v>
      </c>
      <c r="K6" s="15">
        <f>MAX($F$3:$F$366)</f>
        <v>6080</v>
      </c>
    </row>
    <row r="7" spans="2:32" x14ac:dyDescent="0.2">
      <c r="B7" t="s">
        <v>20</v>
      </c>
      <c r="C7">
        <v>220</v>
      </c>
      <c r="E7" t="s">
        <v>14</v>
      </c>
      <c r="F7">
        <v>44</v>
      </c>
      <c r="I7" s="7" t="s">
        <v>2114</v>
      </c>
      <c r="J7" s="15">
        <f>VAR($C$3:$C$567)</f>
        <v>1606216.5936295739</v>
      </c>
      <c r="K7" s="15">
        <f>VAR($F$3:$F$366)</f>
        <v>924113.45496927318</v>
      </c>
    </row>
    <row r="8" spans="2:32" x14ac:dyDescent="0.2">
      <c r="B8" t="s">
        <v>20</v>
      </c>
      <c r="C8">
        <v>98</v>
      </c>
      <c r="E8" t="s">
        <v>14</v>
      </c>
      <c r="F8">
        <v>27</v>
      </c>
      <c r="I8" s="7" t="s">
        <v>2110</v>
      </c>
      <c r="J8" s="15">
        <f>STDEV($C$3:$C$567)</f>
        <v>1267.366006183523</v>
      </c>
      <c r="K8" s="15">
        <f>STDEV($F$3:$F$366)</f>
        <v>961.30819978260524</v>
      </c>
    </row>
    <row r="9" spans="2:32" x14ac:dyDescent="0.2">
      <c r="B9" t="s">
        <v>20</v>
      </c>
      <c r="C9">
        <v>100</v>
      </c>
      <c r="E9" t="s">
        <v>14</v>
      </c>
      <c r="F9">
        <v>55</v>
      </c>
    </row>
    <row r="10" spans="2:32" x14ac:dyDescent="0.2">
      <c r="B10" t="s">
        <v>20</v>
      </c>
      <c r="C10">
        <v>1249</v>
      </c>
      <c r="E10" t="s">
        <v>14</v>
      </c>
      <c r="F10">
        <v>200</v>
      </c>
    </row>
    <row r="11" spans="2:32" ht="20" x14ac:dyDescent="0.2">
      <c r="B11" t="s">
        <v>20</v>
      </c>
      <c r="C11">
        <v>1396</v>
      </c>
      <c r="E11" t="s">
        <v>14</v>
      </c>
      <c r="F11">
        <v>452</v>
      </c>
      <c r="I11" s="17" t="s">
        <v>2115</v>
      </c>
    </row>
    <row r="12" spans="2:32" x14ac:dyDescent="0.2">
      <c r="B12" t="s">
        <v>20</v>
      </c>
      <c r="C12">
        <v>890</v>
      </c>
      <c r="E12" t="s">
        <v>14</v>
      </c>
      <c r="F12">
        <v>674</v>
      </c>
      <c r="I12" s="19" t="s">
        <v>2117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2:32" x14ac:dyDescent="0.2">
      <c r="B13" t="s">
        <v>20</v>
      </c>
      <c r="C13">
        <v>142</v>
      </c>
      <c r="E13" t="s">
        <v>14</v>
      </c>
      <c r="F13">
        <v>558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2:32" x14ac:dyDescent="0.2">
      <c r="B14" t="s">
        <v>20</v>
      </c>
      <c r="C14">
        <v>2673</v>
      </c>
      <c r="E14" t="s">
        <v>14</v>
      </c>
      <c r="F14">
        <v>15</v>
      </c>
    </row>
    <row r="15" spans="2:32" ht="20" x14ac:dyDescent="0.2">
      <c r="B15" t="s">
        <v>20</v>
      </c>
      <c r="C15">
        <v>163</v>
      </c>
      <c r="E15" t="s">
        <v>14</v>
      </c>
      <c r="F15">
        <v>2307</v>
      </c>
      <c r="I15" s="17" t="s">
        <v>2116</v>
      </c>
    </row>
    <row r="16" spans="2:32" x14ac:dyDescent="0.2">
      <c r="B16" t="s">
        <v>20</v>
      </c>
      <c r="C16">
        <v>2220</v>
      </c>
      <c r="E16" t="s">
        <v>14</v>
      </c>
      <c r="F16">
        <v>88</v>
      </c>
      <c r="I16" s="18" t="s">
        <v>2118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2:31" x14ac:dyDescent="0.2">
      <c r="B17" t="s">
        <v>20</v>
      </c>
      <c r="C17">
        <v>1606</v>
      </c>
      <c r="E17" t="s">
        <v>14</v>
      </c>
      <c r="F17">
        <v>48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2:31" x14ac:dyDescent="0.2">
      <c r="B18" t="s">
        <v>20</v>
      </c>
      <c r="C18">
        <v>129</v>
      </c>
      <c r="E18" t="s">
        <v>14</v>
      </c>
      <c r="F18">
        <v>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2:31" x14ac:dyDescent="0.2">
      <c r="B19" t="s">
        <v>20</v>
      </c>
      <c r="C19">
        <v>226</v>
      </c>
      <c r="E19" t="s">
        <v>14</v>
      </c>
      <c r="F19">
        <v>1467</v>
      </c>
    </row>
    <row r="20" spans="2:31" x14ac:dyDescent="0.2">
      <c r="B20" t="s">
        <v>20</v>
      </c>
      <c r="C20">
        <v>5419</v>
      </c>
      <c r="E20" t="s">
        <v>14</v>
      </c>
      <c r="F20">
        <v>75</v>
      </c>
    </row>
    <row r="21" spans="2:31" x14ac:dyDescent="0.2">
      <c r="B21" t="s">
        <v>20</v>
      </c>
      <c r="C21">
        <v>165</v>
      </c>
      <c r="E21" t="s">
        <v>14</v>
      </c>
      <c r="F21">
        <v>120</v>
      </c>
    </row>
    <row r="22" spans="2:31" x14ac:dyDescent="0.2">
      <c r="B22" t="s">
        <v>20</v>
      </c>
      <c r="C22">
        <v>1965</v>
      </c>
      <c r="E22" t="s">
        <v>14</v>
      </c>
      <c r="F22">
        <v>2253</v>
      </c>
    </row>
    <row r="23" spans="2:31" x14ac:dyDescent="0.2">
      <c r="B23" t="s">
        <v>20</v>
      </c>
      <c r="C23">
        <v>16</v>
      </c>
      <c r="E23" t="s">
        <v>14</v>
      </c>
      <c r="F23">
        <v>5</v>
      </c>
    </row>
    <row r="24" spans="2:31" x14ac:dyDescent="0.2">
      <c r="B24" t="s">
        <v>20</v>
      </c>
      <c r="C24">
        <v>107</v>
      </c>
      <c r="E24" t="s">
        <v>14</v>
      </c>
      <c r="F24">
        <v>38</v>
      </c>
    </row>
    <row r="25" spans="2:31" x14ac:dyDescent="0.2">
      <c r="B25" t="s">
        <v>20</v>
      </c>
      <c r="C25">
        <v>134</v>
      </c>
      <c r="E25" t="s">
        <v>14</v>
      </c>
      <c r="F25">
        <v>12</v>
      </c>
    </row>
    <row r="26" spans="2:31" x14ac:dyDescent="0.2">
      <c r="B26" t="s">
        <v>20</v>
      </c>
      <c r="C26">
        <v>198</v>
      </c>
      <c r="E26" t="s">
        <v>14</v>
      </c>
      <c r="F26">
        <v>1684</v>
      </c>
    </row>
    <row r="27" spans="2:31" x14ac:dyDescent="0.2">
      <c r="B27" t="s">
        <v>20</v>
      </c>
      <c r="C27">
        <v>111</v>
      </c>
      <c r="E27" t="s">
        <v>14</v>
      </c>
      <c r="F27">
        <v>56</v>
      </c>
    </row>
    <row r="28" spans="2:31" x14ac:dyDescent="0.2">
      <c r="B28" t="s">
        <v>20</v>
      </c>
      <c r="C28">
        <v>222</v>
      </c>
      <c r="E28" t="s">
        <v>14</v>
      </c>
      <c r="F28">
        <v>838</v>
      </c>
    </row>
    <row r="29" spans="2:31" x14ac:dyDescent="0.2">
      <c r="B29" t="s">
        <v>20</v>
      </c>
      <c r="C29">
        <v>6212</v>
      </c>
      <c r="E29" t="s">
        <v>14</v>
      </c>
      <c r="F29">
        <v>1000</v>
      </c>
    </row>
    <row r="30" spans="2:31" x14ac:dyDescent="0.2">
      <c r="B30" t="s">
        <v>20</v>
      </c>
      <c r="C30">
        <v>98</v>
      </c>
      <c r="E30" t="s">
        <v>14</v>
      </c>
      <c r="F30">
        <v>1482</v>
      </c>
    </row>
    <row r="31" spans="2:31" x14ac:dyDescent="0.2">
      <c r="B31" t="s">
        <v>20</v>
      </c>
      <c r="C31">
        <v>92</v>
      </c>
      <c r="E31" t="s">
        <v>14</v>
      </c>
      <c r="F31">
        <v>106</v>
      </c>
    </row>
    <row r="32" spans="2:31" x14ac:dyDescent="0.2">
      <c r="B32" t="s">
        <v>20</v>
      </c>
      <c r="C32">
        <v>149</v>
      </c>
      <c r="E32" t="s">
        <v>14</v>
      </c>
      <c r="F32">
        <v>679</v>
      </c>
    </row>
    <row r="33" spans="2:6" x14ac:dyDescent="0.2">
      <c r="B33" t="s">
        <v>20</v>
      </c>
      <c r="C33">
        <v>2431</v>
      </c>
      <c r="E33" t="s">
        <v>14</v>
      </c>
      <c r="F33">
        <v>1220</v>
      </c>
    </row>
    <row r="34" spans="2:6" x14ac:dyDescent="0.2">
      <c r="B34" t="s">
        <v>20</v>
      </c>
      <c r="C34">
        <v>303</v>
      </c>
      <c r="E34" t="s">
        <v>14</v>
      </c>
      <c r="F34">
        <v>1</v>
      </c>
    </row>
    <row r="35" spans="2:6" x14ac:dyDescent="0.2">
      <c r="B35" t="s">
        <v>20</v>
      </c>
      <c r="C35">
        <v>209</v>
      </c>
      <c r="E35" t="s">
        <v>14</v>
      </c>
      <c r="F35">
        <v>37</v>
      </c>
    </row>
    <row r="36" spans="2:6" x14ac:dyDescent="0.2">
      <c r="B36" t="s">
        <v>20</v>
      </c>
      <c r="C36">
        <v>131</v>
      </c>
      <c r="E36" t="s">
        <v>14</v>
      </c>
      <c r="F36">
        <v>60</v>
      </c>
    </row>
    <row r="37" spans="2:6" x14ac:dyDescent="0.2">
      <c r="B37" t="s">
        <v>20</v>
      </c>
      <c r="C37">
        <v>164</v>
      </c>
      <c r="E37" t="s">
        <v>14</v>
      </c>
      <c r="F37">
        <v>296</v>
      </c>
    </row>
    <row r="38" spans="2:6" x14ac:dyDescent="0.2">
      <c r="B38" t="s">
        <v>20</v>
      </c>
      <c r="C38">
        <v>201</v>
      </c>
      <c r="E38" t="s">
        <v>14</v>
      </c>
      <c r="F38">
        <v>3304</v>
      </c>
    </row>
    <row r="39" spans="2:6" x14ac:dyDescent="0.2">
      <c r="B39" t="s">
        <v>20</v>
      </c>
      <c r="C39">
        <v>211</v>
      </c>
      <c r="E39" t="s">
        <v>14</v>
      </c>
      <c r="F39">
        <v>73</v>
      </c>
    </row>
    <row r="40" spans="2:6" x14ac:dyDescent="0.2">
      <c r="B40" t="s">
        <v>20</v>
      </c>
      <c r="C40">
        <v>128</v>
      </c>
      <c r="E40" t="s">
        <v>14</v>
      </c>
      <c r="F40">
        <v>3387</v>
      </c>
    </row>
    <row r="41" spans="2:6" x14ac:dyDescent="0.2">
      <c r="B41" t="s">
        <v>20</v>
      </c>
      <c r="C41">
        <v>1600</v>
      </c>
      <c r="E41" t="s">
        <v>14</v>
      </c>
      <c r="F41">
        <v>662</v>
      </c>
    </row>
    <row r="42" spans="2:6" x14ac:dyDescent="0.2">
      <c r="B42" t="s">
        <v>20</v>
      </c>
      <c r="C42">
        <v>249</v>
      </c>
      <c r="E42" t="s">
        <v>14</v>
      </c>
      <c r="F42">
        <v>774</v>
      </c>
    </row>
    <row r="43" spans="2:6" x14ac:dyDescent="0.2">
      <c r="B43" t="s">
        <v>20</v>
      </c>
      <c r="C43">
        <v>236</v>
      </c>
      <c r="E43" t="s">
        <v>14</v>
      </c>
      <c r="F43">
        <v>672</v>
      </c>
    </row>
    <row r="44" spans="2:6" x14ac:dyDescent="0.2">
      <c r="B44" t="s">
        <v>20</v>
      </c>
      <c r="C44">
        <v>4065</v>
      </c>
      <c r="E44" t="s">
        <v>14</v>
      </c>
      <c r="F44">
        <v>940</v>
      </c>
    </row>
    <row r="45" spans="2:6" x14ac:dyDescent="0.2">
      <c r="B45" t="s">
        <v>20</v>
      </c>
      <c r="C45">
        <v>246</v>
      </c>
      <c r="E45" t="s">
        <v>14</v>
      </c>
      <c r="F45">
        <v>117</v>
      </c>
    </row>
    <row r="46" spans="2:6" x14ac:dyDescent="0.2">
      <c r="B46" t="s">
        <v>20</v>
      </c>
      <c r="C46">
        <v>2475</v>
      </c>
      <c r="E46" t="s">
        <v>14</v>
      </c>
      <c r="F46">
        <v>115</v>
      </c>
    </row>
    <row r="47" spans="2:6" x14ac:dyDescent="0.2">
      <c r="B47" t="s">
        <v>20</v>
      </c>
      <c r="C47">
        <v>76</v>
      </c>
      <c r="E47" t="s">
        <v>14</v>
      </c>
      <c r="F47">
        <v>326</v>
      </c>
    </row>
    <row r="48" spans="2:6" x14ac:dyDescent="0.2">
      <c r="B48" t="s">
        <v>20</v>
      </c>
      <c r="C48">
        <v>54</v>
      </c>
      <c r="E48" t="s">
        <v>14</v>
      </c>
      <c r="F48">
        <v>1</v>
      </c>
    </row>
    <row r="49" spans="2:6" x14ac:dyDescent="0.2">
      <c r="B49" t="s">
        <v>20</v>
      </c>
      <c r="C49">
        <v>88</v>
      </c>
      <c r="E49" t="s">
        <v>14</v>
      </c>
      <c r="F49">
        <v>1467</v>
      </c>
    </row>
    <row r="50" spans="2:6" x14ac:dyDescent="0.2">
      <c r="B50" t="s">
        <v>20</v>
      </c>
      <c r="C50">
        <v>85</v>
      </c>
      <c r="E50" t="s">
        <v>14</v>
      </c>
      <c r="F50">
        <v>5681</v>
      </c>
    </row>
    <row r="51" spans="2:6" x14ac:dyDescent="0.2">
      <c r="B51" t="s">
        <v>20</v>
      </c>
      <c r="C51">
        <v>170</v>
      </c>
      <c r="E51" t="s">
        <v>14</v>
      </c>
      <c r="F51">
        <v>1059</v>
      </c>
    </row>
    <row r="52" spans="2:6" x14ac:dyDescent="0.2">
      <c r="B52" t="s">
        <v>20</v>
      </c>
      <c r="C52">
        <v>330</v>
      </c>
      <c r="E52" t="s">
        <v>14</v>
      </c>
      <c r="F52">
        <v>1194</v>
      </c>
    </row>
    <row r="53" spans="2:6" x14ac:dyDescent="0.2">
      <c r="B53" t="s">
        <v>20</v>
      </c>
      <c r="C53">
        <v>127</v>
      </c>
      <c r="E53" t="s">
        <v>14</v>
      </c>
      <c r="F53">
        <v>30</v>
      </c>
    </row>
    <row r="54" spans="2:6" x14ac:dyDescent="0.2">
      <c r="B54" t="s">
        <v>20</v>
      </c>
      <c r="C54">
        <v>411</v>
      </c>
      <c r="E54" t="s">
        <v>14</v>
      </c>
      <c r="F54">
        <v>75</v>
      </c>
    </row>
    <row r="55" spans="2:6" x14ac:dyDescent="0.2">
      <c r="B55" t="s">
        <v>20</v>
      </c>
      <c r="C55">
        <v>180</v>
      </c>
      <c r="E55" t="s">
        <v>14</v>
      </c>
      <c r="F55">
        <v>955</v>
      </c>
    </row>
    <row r="56" spans="2:6" x14ac:dyDescent="0.2">
      <c r="B56" t="s">
        <v>20</v>
      </c>
      <c r="C56">
        <v>374</v>
      </c>
      <c r="E56" t="s">
        <v>14</v>
      </c>
      <c r="F56">
        <v>67</v>
      </c>
    </row>
    <row r="57" spans="2:6" x14ac:dyDescent="0.2">
      <c r="B57" t="s">
        <v>20</v>
      </c>
      <c r="C57">
        <v>71</v>
      </c>
      <c r="E57" t="s">
        <v>14</v>
      </c>
      <c r="F57">
        <v>5</v>
      </c>
    </row>
    <row r="58" spans="2:6" x14ac:dyDescent="0.2">
      <c r="B58" t="s">
        <v>20</v>
      </c>
      <c r="C58">
        <v>203</v>
      </c>
      <c r="E58" t="s">
        <v>14</v>
      </c>
      <c r="F58">
        <v>26</v>
      </c>
    </row>
    <row r="59" spans="2:6" x14ac:dyDescent="0.2">
      <c r="B59" t="s">
        <v>20</v>
      </c>
      <c r="C59">
        <v>113</v>
      </c>
      <c r="E59" t="s">
        <v>14</v>
      </c>
      <c r="F59">
        <v>1130</v>
      </c>
    </row>
    <row r="60" spans="2:6" x14ac:dyDescent="0.2">
      <c r="B60" t="s">
        <v>20</v>
      </c>
      <c r="C60">
        <v>96</v>
      </c>
      <c r="E60" t="s">
        <v>14</v>
      </c>
      <c r="F60">
        <v>782</v>
      </c>
    </row>
    <row r="61" spans="2:6" x14ac:dyDescent="0.2">
      <c r="B61" t="s">
        <v>20</v>
      </c>
      <c r="C61">
        <v>498</v>
      </c>
      <c r="E61" t="s">
        <v>14</v>
      </c>
      <c r="F61">
        <v>210</v>
      </c>
    </row>
    <row r="62" spans="2:6" x14ac:dyDescent="0.2">
      <c r="B62" t="s">
        <v>20</v>
      </c>
      <c r="C62">
        <v>180</v>
      </c>
      <c r="E62" t="s">
        <v>14</v>
      </c>
      <c r="F62">
        <v>136</v>
      </c>
    </row>
    <row r="63" spans="2:6" x14ac:dyDescent="0.2">
      <c r="B63" t="s">
        <v>20</v>
      </c>
      <c r="C63">
        <v>27</v>
      </c>
      <c r="E63" t="s">
        <v>14</v>
      </c>
      <c r="F63">
        <v>86</v>
      </c>
    </row>
    <row r="64" spans="2:6" x14ac:dyDescent="0.2">
      <c r="B64" t="s">
        <v>20</v>
      </c>
      <c r="C64">
        <v>2331</v>
      </c>
      <c r="E64" t="s">
        <v>14</v>
      </c>
      <c r="F64">
        <v>19</v>
      </c>
    </row>
    <row r="65" spans="2:6" x14ac:dyDescent="0.2">
      <c r="B65" t="s">
        <v>20</v>
      </c>
      <c r="C65">
        <v>113</v>
      </c>
      <c r="E65" t="s">
        <v>14</v>
      </c>
      <c r="F65">
        <v>886</v>
      </c>
    </row>
    <row r="66" spans="2:6" x14ac:dyDescent="0.2">
      <c r="B66" t="s">
        <v>20</v>
      </c>
      <c r="C66">
        <v>164</v>
      </c>
      <c r="E66" t="s">
        <v>14</v>
      </c>
      <c r="F66">
        <v>35</v>
      </c>
    </row>
    <row r="67" spans="2:6" x14ac:dyDescent="0.2">
      <c r="B67" t="s">
        <v>20</v>
      </c>
      <c r="C67">
        <v>164</v>
      </c>
      <c r="E67" t="s">
        <v>14</v>
      </c>
      <c r="F67">
        <v>24</v>
      </c>
    </row>
    <row r="68" spans="2:6" x14ac:dyDescent="0.2">
      <c r="B68" t="s">
        <v>20</v>
      </c>
      <c r="C68">
        <v>336</v>
      </c>
      <c r="E68" t="s">
        <v>14</v>
      </c>
      <c r="F68">
        <v>86</v>
      </c>
    </row>
    <row r="69" spans="2:6" x14ac:dyDescent="0.2">
      <c r="B69" t="s">
        <v>20</v>
      </c>
      <c r="C69">
        <v>1917</v>
      </c>
      <c r="E69" t="s">
        <v>14</v>
      </c>
      <c r="F69">
        <v>243</v>
      </c>
    </row>
    <row r="70" spans="2:6" x14ac:dyDescent="0.2">
      <c r="B70" t="s">
        <v>20</v>
      </c>
      <c r="C70">
        <v>95</v>
      </c>
      <c r="E70" t="s">
        <v>14</v>
      </c>
      <c r="F70">
        <v>65</v>
      </c>
    </row>
    <row r="71" spans="2:6" x14ac:dyDescent="0.2">
      <c r="B71" t="s">
        <v>20</v>
      </c>
      <c r="C71">
        <v>147</v>
      </c>
      <c r="E71" t="s">
        <v>14</v>
      </c>
      <c r="F71">
        <v>100</v>
      </c>
    </row>
    <row r="72" spans="2:6" x14ac:dyDescent="0.2">
      <c r="B72" t="s">
        <v>20</v>
      </c>
      <c r="C72">
        <v>86</v>
      </c>
      <c r="E72" t="s">
        <v>14</v>
      </c>
      <c r="F72">
        <v>168</v>
      </c>
    </row>
    <row r="73" spans="2:6" x14ac:dyDescent="0.2">
      <c r="B73" t="s">
        <v>20</v>
      </c>
      <c r="C73">
        <v>83</v>
      </c>
      <c r="E73" t="s">
        <v>14</v>
      </c>
      <c r="F73">
        <v>13</v>
      </c>
    </row>
    <row r="74" spans="2:6" x14ac:dyDescent="0.2">
      <c r="B74" t="s">
        <v>20</v>
      </c>
      <c r="C74">
        <v>676</v>
      </c>
      <c r="E74" t="s">
        <v>14</v>
      </c>
      <c r="F74">
        <v>1</v>
      </c>
    </row>
    <row r="75" spans="2:6" x14ac:dyDescent="0.2">
      <c r="B75" t="s">
        <v>20</v>
      </c>
      <c r="C75">
        <v>361</v>
      </c>
      <c r="E75" t="s">
        <v>14</v>
      </c>
      <c r="F75">
        <v>40</v>
      </c>
    </row>
    <row r="76" spans="2:6" x14ac:dyDescent="0.2">
      <c r="B76" t="s">
        <v>20</v>
      </c>
      <c r="C76">
        <v>131</v>
      </c>
      <c r="E76" t="s">
        <v>14</v>
      </c>
      <c r="F76">
        <v>226</v>
      </c>
    </row>
    <row r="77" spans="2:6" x14ac:dyDescent="0.2">
      <c r="B77" t="s">
        <v>20</v>
      </c>
      <c r="C77">
        <v>126</v>
      </c>
      <c r="E77" t="s">
        <v>14</v>
      </c>
      <c r="F77">
        <v>1625</v>
      </c>
    </row>
    <row r="78" spans="2:6" x14ac:dyDescent="0.2">
      <c r="B78" t="s">
        <v>20</v>
      </c>
      <c r="C78">
        <v>275</v>
      </c>
      <c r="E78" t="s">
        <v>14</v>
      </c>
      <c r="F78">
        <v>143</v>
      </c>
    </row>
    <row r="79" spans="2:6" x14ac:dyDescent="0.2">
      <c r="B79" t="s">
        <v>20</v>
      </c>
      <c r="C79">
        <v>67</v>
      </c>
      <c r="E79" t="s">
        <v>14</v>
      </c>
      <c r="F79">
        <v>934</v>
      </c>
    </row>
    <row r="80" spans="2:6" x14ac:dyDescent="0.2">
      <c r="B80" t="s">
        <v>20</v>
      </c>
      <c r="C80">
        <v>154</v>
      </c>
      <c r="E80" t="s">
        <v>14</v>
      </c>
      <c r="F80">
        <v>17</v>
      </c>
    </row>
    <row r="81" spans="2:6" x14ac:dyDescent="0.2">
      <c r="B81" t="s">
        <v>20</v>
      </c>
      <c r="C81">
        <v>1782</v>
      </c>
      <c r="E81" t="s">
        <v>14</v>
      </c>
      <c r="F81">
        <v>2179</v>
      </c>
    </row>
    <row r="82" spans="2:6" x14ac:dyDescent="0.2">
      <c r="B82" t="s">
        <v>20</v>
      </c>
      <c r="C82">
        <v>903</v>
      </c>
      <c r="E82" t="s">
        <v>14</v>
      </c>
      <c r="F82">
        <v>931</v>
      </c>
    </row>
    <row r="83" spans="2:6" x14ac:dyDescent="0.2">
      <c r="B83" t="s">
        <v>20</v>
      </c>
      <c r="C83">
        <v>94</v>
      </c>
      <c r="E83" t="s">
        <v>14</v>
      </c>
      <c r="F83">
        <v>92</v>
      </c>
    </row>
    <row r="84" spans="2:6" x14ac:dyDescent="0.2">
      <c r="B84" t="s">
        <v>20</v>
      </c>
      <c r="C84">
        <v>180</v>
      </c>
      <c r="E84" t="s">
        <v>14</v>
      </c>
      <c r="F84">
        <v>57</v>
      </c>
    </row>
    <row r="85" spans="2:6" x14ac:dyDescent="0.2">
      <c r="B85" t="s">
        <v>20</v>
      </c>
      <c r="C85">
        <v>533</v>
      </c>
      <c r="E85" t="s">
        <v>14</v>
      </c>
      <c r="F85">
        <v>41</v>
      </c>
    </row>
    <row r="86" spans="2:6" x14ac:dyDescent="0.2">
      <c r="B86" t="s">
        <v>20</v>
      </c>
      <c r="C86">
        <v>2443</v>
      </c>
      <c r="E86" t="s">
        <v>14</v>
      </c>
      <c r="F86">
        <v>1</v>
      </c>
    </row>
    <row r="87" spans="2:6" x14ac:dyDescent="0.2">
      <c r="B87" t="s">
        <v>20</v>
      </c>
      <c r="C87">
        <v>89</v>
      </c>
      <c r="E87" t="s">
        <v>14</v>
      </c>
      <c r="F87">
        <v>101</v>
      </c>
    </row>
    <row r="88" spans="2:6" x14ac:dyDescent="0.2">
      <c r="B88" t="s">
        <v>20</v>
      </c>
      <c r="C88">
        <v>159</v>
      </c>
      <c r="E88" t="s">
        <v>14</v>
      </c>
      <c r="F88">
        <v>1335</v>
      </c>
    </row>
    <row r="89" spans="2:6" x14ac:dyDescent="0.2">
      <c r="B89" t="s">
        <v>20</v>
      </c>
      <c r="C89">
        <v>50</v>
      </c>
      <c r="E89" t="s">
        <v>14</v>
      </c>
      <c r="F89">
        <v>15</v>
      </c>
    </row>
    <row r="90" spans="2:6" x14ac:dyDescent="0.2">
      <c r="B90" t="s">
        <v>20</v>
      </c>
      <c r="C90">
        <v>186</v>
      </c>
      <c r="E90" t="s">
        <v>14</v>
      </c>
      <c r="F90">
        <v>454</v>
      </c>
    </row>
    <row r="91" spans="2:6" x14ac:dyDescent="0.2">
      <c r="B91" t="s">
        <v>20</v>
      </c>
      <c r="C91">
        <v>1071</v>
      </c>
      <c r="E91" t="s">
        <v>14</v>
      </c>
      <c r="F91">
        <v>3182</v>
      </c>
    </row>
    <row r="92" spans="2:6" x14ac:dyDescent="0.2">
      <c r="B92" t="s">
        <v>20</v>
      </c>
      <c r="C92">
        <v>117</v>
      </c>
      <c r="E92" t="s">
        <v>14</v>
      </c>
      <c r="F92">
        <v>15</v>
      </c>
    </row>
    <row r="93" spans="2:6" x14ac:dyDescent="0.2">
      <c r="B93" t="s">
        <v>20</v>
      </c>
      <c r="C93">
        <v>70</v>
      </c>
      <c r="E93" t="s">
        <v>14</v>
      </c>
      <c r="F93">
        <v>133</v>
      </c>
    </row>
    <row r="94" spans="2:6" x14ac:dyDescent="0.2">
      <c r="B94" t="s">
        <v>20</v>
      </c>
      <c r="C94">
        <v>135</v>
      </c>
      <c r="E94" t="s">
        <v>14</v>
      </c>
      <c r="F94">
        <v>2062</v>
      </c>
    </row>
    <row r="95" spans="2:6" x14ac:dyDescent="0.2">
      <c r="B95" t="s">
        <v>20</v>
      </c>
      <c r="C95">
        <v>768</v>
      </c>
      <c r="E95" t="s">
        <v>14</v>
      </c>
      <c r="F95">
        <v>29</v>
      </c>
    </row>
    <row r="96" spans="2:6" x14ac:dyDescent="0.2">
      <c r="B96" t="s">
        <v>20</v>
      </c>
      <c r="C96">
        <v>199</v>
      </c>
      <c r="E96" t="s">
        <v>14</v>
      </c>
      <c r="F96">
        <v>132</v>
      </c>
    </row>
    <row r="97" spans="2:6" x14ac:dyDescent="0.2">
      <c r="B97" t="s">
        <v>20</v>
      </c>
      <c r="C97">
        <v>107</v>
      </c>
      <c r="E97" t="s">
        <v>14</v>
      </c>
      <c r="F97">
        <v>137</v>
      </c>
    </row>
    <row r="98" spans="2:6" x14ac:dyDescent="0.2">
      <c r="B98" t="s">
        <v>20</v>
      </c>
      <c r="C98">
        <v>195</v>
      </c>
      <c r="E98" t="s">
        <v>14</v>
      </c>
      <c r="F98">
        <v>908</v>
      </c>
    </row>
    <row r="99" spans="2:6" x14ac:dyDescent="0.2">
      <c r="B99" t="s">
        <v>20</v>
      </c>
      <c r="C99">
        <v>3376</v>
      </c>
      <c r="E99" t="s">
        <v>14</v>
      </c>
      <c r="F99">
        <v>10</v>
      </c>
    </row>
    <row r="100" spans="2:6" x14ac:dyDescent="0.2">
      <c r="B100" t="s">
        <v>20</v>
      </c>
      <c r="C100">
        <v>41</v>
      </c>
      <c r="E100" t="s">
        <v>14</v>
      </c>
      <c r="F100">
        <v>1910</v>
      </c>
    </row>
    <row r="101" spans="2:6" x14ac:dyDescent="0.2">
      <c r="B101" t="s">
        <v>20</v>
      </c>
      <c r="C101">
        <v>1821</v>
      </c>
      <c r="E101" t="s">
        <v>14</v>
      </c>
      <c r="F101">
        <v>38</v>
      </c>
    </row>
    <row r="102" spans="2:6" x14ac:dyDescent="0.2">
      <c r="B102" t="s">
        <v>20</v>
      </c>
      <c r="C102">
        <v>164</v>
      </c>
      <c r="E102" t="s">
        <v>14</v>
      </c>
      <c r="F102">
        <v>104</v>
      </c>
    </row>
    <row r="103" spans="2:6" x14ac:dyDescent="0.2">
      <c r="B103" t="s">
        <v>20</v>
      </c>
      <c r="C103">
        <v>157</v>
      </c>
      <c r="E103" t="s">
        <v>14</v>
      </c>
      <c r="F103">
        <v>49</v>
      </c>
    </row>
    <row r="104" spans="2:6" x14ac:dyDescent="0.2">
      <c r="B104" t="s">
        <v>20</v>
      </c>
      <c r="C104">
        <v>246</v>
      </c>
      <c r="E104" t="s">
        <v>14</v>
      </c>
      <c r="F104">
        <v>1</v>
      </c>
    </row>
    <row r="105" spans="2:6" x14ac:dyDescent="0.2">
      <c r="B105" t="s">
        <v>20</v>
      </c>
      <c r="C105">
        <v>1396</v>
      </c>
      <c r="E105" t="s">
        <v>14</v>
      </c>
      <c r="F105">
        <v>245</v>
      </c>
    </row>
    <row r="106" spans="2:6" x14ac:dyDescent="0.2">
      <c r="B106" t="s">
        <v>20</v>
      </c>
      <c r="C106">
        <v>2506</v>
      </c>
      <c r="E106" t="s">
        <v>14</v>
      </c>
      <c r="F106">
        <v>32</v>
      </c>
    </row>
    <row r="107" spans="2:6" x14ac:dyDescent="0.2">
      <c r="B107" t="s">
        <v>20</v>
      </c>
      <c r="C107">
        <v>244</v>
      </c>
      <c r="E107" t="s">
        <v>14</v>
      </c>
      <c r="F107">
        <v>7</v>
      </c>
    </row>
    <row r="108" spans="2:6" x14ac:dyDescent="0.2">
      <c r="B108" t="s">
        <v>20</v>
      </c>
      <c r="C108">
        <v>146</v>
      </c>
      <c r="E108" t="s">
        <v>14</v>
      </c>
      <c r="F108">
        <v>803</v>
      </c>
    </row>
    <row r="109" spans="2:6" x14ac:dyDescent="0.2">
      <c r="B109" t="s">
        <v>20</v>
      </c>
      <c r="C109">
        <v>1267</v>
      </c>
      <c r="E109" t="s">
        <v>14</v>
      </c>
      <c r="F109">
        <v>16</v>
      </c>
    </row>
    <row r="110" spans="2:6" x14ac:dyDescent="0.2">
      <c r="B110" t="s">
        <v>20</v>
      </c>
      <c r="C110">
        <v>1561</v>
      </c>
      <c r="E110" t="s">
        <v>14</v>
      </c>
      <c r="F110">
        <v>31</v>
      </c>
    </row>
    <row r="111" spans="2:6" x14ac:dyDescent="0.2">
      <c r="B111" t="s">
        <v>20</v>
      </c>
      <c r="C111">
        <v>48</v>
      </c>
      <c r="E111" t="s">
        <v>14</v>
      </c>
      <c r="F111">
        <v>108</v>
      </c>
    </row>
    <row r="112" spans="2:6" x14ac:dyDescent="0.2">
      <c r="B112" t="s">
        <v>20</v>
      </c>
      <c r="C112">
        <v>2739</v>
      </c>
      <c r="E112" t="s">
        <v>14</v>
      </c>
      <c r="F112">
        <v>30</v>
      </c>
    </row>
    <row r="113" spans="2:6" x14ac:dyDescent="0.2">
      <c r="B113" t="s">
        <v>20</v>
      </c>
      <c r="C113">
        <v>3537</v>
      </c>
      <c r="E113" t="s">
        <v>14</v>
      </c>
      <c r="F113">
        <v>17</v>
      </c>
    </row>
    <row r="114" spans="2:6" x14ac:dyDescent="0.2">
      <c r="B114" t="s">
        <v>20</v>
      </c>
      <c r="C114">
        <v>2107</v>
      </c>
      <c r="E114" t="s">
        <v>14</v>
      </c>
      <c r="F114">
        <v>80</v>
      </c>
    </row>
    <row r="115" spans="2:6" x14ac:dyDescent="0.2">
      <c r="B115" t="s">
        <v>20</v>
      </c>
      <c r="C115">
        <v>3318</v>
      </c>
      <c r="E115" t="s">
        <v>14</v>
      </c>
      <c r="F115">
        <v>2468</v>
      </c>
    </row>
    <row r="116" spans="2:6" x14ac:dyDescent="0.2">
      <c r="B116" t="s">
        <v>20</v>
      </c>
      <c r="C116">
        <v>340</v>
      </c>
      <c r="E116" t="s">
        <v>14</v>
      </c>
      <c r="F116">
        <v>26</v>
      </c>
    </row>
    <row r="117" spans="2:6" x14ac:dyDescent="0.2">
      <c r="B117" t="s">
        <v>20</v>
      </c>
      <c r="C117">
        <v>1442</v>
      </c>
      <c r="E117" t="s">
        <v>14</v>
      </c>
      <c r="F117">
        <v>73</v>
      </c>
    </row>
    <row r="118" spans="2:6" x14ac:dyDescent="0.2">
      <c r="B118" t="s">
        <v>20</v>
      </c>
      <c r="C118">
        <v>126</v>
      </c>
      <c r="E118" t="s">
        <v>14</v>
      </c>
      <c r="F118">
        <v>128</v>
      </c>
    </row>
    <row r="119" spans="2:6" x14ac:dyDescent="0.2">
      <c r="B119" t="s">
        <v>20</v>
      </c>
      <c r="C119">
        <v>524</v>
      </c>
      <c r="E119" t="s">
        <v>14</v>
      </c>
      <c r="F119">
        <v>33</v>
      </c>
    </row>
    <row r="120" spans="2:6" x14ac:dyDescent="0.2">
      <c r="B120" t="s">
        <v>20</v>
      </c>
      <c r="C120">
        <v>1989</v>
      </c>
      <c r="E120" t="s">
        <v>14</v>
      </c>
      <c r="F120">
        <v>1072</v>
      </c>
    </row>
    <row r="121" spans="2:6" x14ac:dyDescent="0.2">
      <c r="B121" t="s">
        <v>20</v>
      </c>
      <c r="C121">
        <v>157</v>
      </c>
      <c r="E121" t="s">
        <v>14</v>
      </c>
      <c r="F121">
        <v>393</v>
      </c>
    </row>
    <row r="122" spans="2:6" x14ac:dyDescent="0.2">
      <c r="B122" t="s">
        <v>20</v>
      </c>
      <c r="C122">
        <v>4498</v>
      </c>
      <c r="E122" t="s">
        <v>14</v>
      </c>
      <c r="F122">
        <v>1257</v>
      </c>
    </row>
    <row r="123" spans="2:6" x14ac:dyDescent="0.2">
      <c r="B123" t="s">
        <v>20</v>
      </c>
      <c r="C123">
        <v>80</v>
      </c>
      <c r="E123" t="s">
        <v>14</v>
      </c>
      <c r="F123">
        <v>328</v>
      </c>
    </row>
    <row r="124" spans="2:6" x14ac:dyDescent="0.2">
      <c r="B124" t="s">
        <v>20</v>
      </c>
      <c r="C124">
        <v>43</v>
      </c>
      <c r="E124" t="s">
        <v>14</v>
      </c>
      <c r="F124">
        <v>147</v>
      </c>
    </row>
    <row r="125" spans="2:6" x14ac:dyDescent="0.2">
      <c r="B125" t="s">
        <v>20</v>
      </c>
      <c r="C125">
        <v>2053</v>
      </c>
      <c r="E125" t="s">
        <v>14</v>
      </c>
      <c r="F125">
        <v>830</v>
      </c>
    </row>
    <row r="126" spans="2:6" x14ac:dyDescent="0.2">
      <c r="B126" t="s">
        <v>20</v>
      </c>
      <c r="C126">
        <v>168</v>
      </c>
      <c r="E126" t="s">
        <v>14</v>
      </c>
      <c r="F126">
        <v>331</v>
      </c>
    </row>
    <row r="127" spans="2:6" x14ac:dyDescent="0.2">
      <c r="B127" t="s">
        <v>20</v>
      </c>
      <c r="C127">
        <v>4289</v>
      </c>
      <c r="E127" t="s">
        <v>14</v>
      </c>
      <c r="F127">
        <v>25</v>
      </c>
    </row>
    <row r="128" spans="2:6" x14ac:dyDescent="0.2">
      <c r="B128" t="s">
        <v>20</v>
      </c>
      <c r="C128">
        <v>165</v>
      </c>
      <c r="E128" t="s">
        <v>14</v>
      </c>
      <c r="F128">
        <v>3483</v>
      </c>
    </row>
    <row r="129" spans="2:6" x14ac:dyDescent="0.2">
      <c r="B129" t="s">
        <v>20</v>
      </c>
      <c r="C129">
        <v>1815</v>
      </c>
      <c r="E129" t="s">
        <v>14</v>
      </c>
      <c r="F129">
        <v>923</v>
      </c>
    </row>
    <row r="130" spans="2:6" x14ac:dyDescent="0.2">
      <c r="B130" t="s">
        <v>20</v>
      </c>
      <c r="C130">
        <v>397</v>
      </c>
      <c r="E130" t="s">
        <v>14</v>
      </c>
      <c r="F130">
        <v>1</v>
      </c>
    </row>
    <row r="131" spans="2:6" x14ac:dyDescent="0.2">
      <c r="B131" t="s">
        <v>20</v>
      </c>
      <c r="C131">
        <v>1539</v>
      </c>
      <c r="E131" t="s">
        <v>14</v>
      </c>
      <c r="F131">
        <v>33</v>
      </c>
    </row>
    <row r="132" spans="2:6" x14ac:dyDescent="0.2">
      <c r="B132" t="s">
        <v>20</v>
      </c>
      <c r="C132">
        <v>138</v>
      </c>
      <c r="E132" t="s">
        <v>14</v>
      </c>
      <c r="F132">
        <v>40</v>
      </c>
    </row>
    <row r="133" spans="2:6" x14ac:dyDescent="0.2">
      <c r="B133" t="s">
        <v>20</v>
      </c>
      <c r="C133">
        <v>3594</v>
      </c>
      <c r="E133" t="s">
        <v>14</v>
      </c>
      <c r="F133">
        <v>23</v>
      </c>
    </row>
    <row r="134" spans="2:6" x14ac:dyDescent="0.2">
      <c r="B134" t="s">
        <v>20</v>
      </c>
      <c r="C134">
        <v>5880</v>
      </c>
      <c r="E134" t="s">
        <v>14</v>
      </c>
      <c r="F134">
        <v>75</v>
      </c>
    </row>
    <row r="135" spans="2:6" x14ac:dyDescent="0.2">
      <c r="B135" t="s">
        <v>20</v>
      </c>
      <c r="C135">
        <v>112</v>
      </c>
      <c r="E135" t="s">
        <v>14</v>
      </c>
      <c r="F135">
        <v>2176</v>
      </c>
    </row>
    <row r="136" spans="2:6" x14ac:dyDescent="0.2">
      <c r="B136" t="s">
        <v>20</v>
      </c>
      <c r="C136">
        <v>943</v>
      </c>
      <c r="E136" t="s">
        <v>14</v>
      </c>
      <c r="F136">
        <v>441</v>
      </c>
    </row>
    <row r="137" spans="2:6" x14ac:dyDescent="0.2">
      <c r="B137" t="s">
        <v>20</v>
      </c>
      <c r="C137">
        <v>2468</v>
      </c>
      <c r="E137" t="s">
        <v>14</v>
      </c>
      <c r="F137">
        <v>25</v>
      </c>
    </row>
    <row r="138" spans="2:6" x14ac:dyDescent="0.2">
      <c r="B138" t="s">
        <v>20</v>
      </c>
      <c r="C138">
        <v>2551</v>
      </c>
      <c r="E138" t="s">
        <v>14</v>
      </c>
      <c r="F138">
        <v>127</v>
      </c>
    </row>
    <row r="139" spans="2:6" x14ac:dyDescent="0.2">
      <c r="B139" t="s">
        <v>20</v>
      </c>
      <c r="C139">
        <v>101</v>
      </c>
      <c r="E139" t="s">
        <v>14</v>
      </c>
      <c r="F139">
        <v>355</v>
      </c>
    </row>
    <row r="140" spans="2:6" x14ac:dyDescent="0.2">
      <c r="B140" t="s">
        <v>20</v>
      </c>
      <c r="C140">
        <v>92</v>
      </c>
      <c r="E140" t="s">
        <v>14</v>
      </c>
      <c r="F140">
        <v>44</v>
      </c>
    </row>
    <row r="141" spans="2:6" x14ac:dyDescent="0.2">
      <c r="B141" t="s">
        <v>20</v>
      </c>
      <c r="C141">
        <v>62</v>
      </c>
      <c r="E141" t="s">
        <v>14</v>
      </c>
      <c r="F141">
        <v>67</v>
      </c>
    </row>
    <row r="142" spans="2:6" x14ac:dyDescent="0.2">
      <c r="B142" t="s">
        <v>20</v>
      </c>
      <c r="C142">
        <v>149</v>
      </c>
      <c r="E142" t="s">
        <v>14</v>
      </c>
      <c r="F142">
        <v>1068</v>
      </c>
    </row>
    <row r="143" spans="2:6" x14ac:dyDescent="0.2">
      <c r="B143" t="s">
        <v>20</v>
      </c>
      <c r="C143">
        <v>329</v>
      </c>
      <c r="E143" t="s">
        <v>14</v>
      </c>
      <c r="F143">
        <v>424</v>
      </c>
    </row>
    <row r="144" spans="2:6" x14ac:dyDescent="0.2">
      <c r="B144" t="s">
        <v>20</v>
      </c>
      <c r="C144">
        <v>97</v>
      </c>
      <c r="E144" t="s">
        <v>14</v>
      </c>
      <c r="F144">
        <v>151</v>
      </c>
    </row>
    <row r="145" spans="2:6" x14ac:dyDescent="0.2">
      <c r="B145" t="s">
        <v>20</v>
      </c>
      <c r="C145">
        <v>1784</v>
      </c>
      <c r="E145" t="s">
        <v>14</v>
      </c>
      <c r="F145">
        <v>1608</v>
      </c>
    </row>
    <row r="146" spans="2:6" x14ac:dyDescent="0.2">
      <c r="B146" t="s">
        <v>20</v>
      </c>
      <c r="C146">
        <v>1684</v>
      </c>
      <c r="E146" t="s">
        <v>14</v>
      </c>
      <c r="F146">
        <v>941</v>
      </c>
    </row>
    <row r="147" spans="2:6" x14ac:dyDescent="0.2">
      <c r="B147" t="s">
        <v>20</v>
      </c>
      <c r="C147">
        <v>250</v>
      </c>
      <c r="E147" t="s">
        <v>14</v>
      </c>
      <c r="F147">
        <v>1</v>
      </c>
    </row>
    <row r="148" spans="2:6" x14ac:dyDescent="0.2">
      <c r="B148" t="s">
        <v>20</v>
      </c>
      <c r="C148">
        <v>238</v>
      </c>
      <c r="E148" t="s">
        <v>14</v>
      </c>
      <c r="F148">
        <v>40</v>
      </c>
    </row>
    <row r="149" spans="2:6" x14ac:dyDescent="0.2">
      <c r="B149" t="s">
        <v>20</v>
      </c>
      <c r="C149">
        <v>53</v>
      </c>
      <c r="E149" t="s">
        <v>14</v>
      </c>
      <c r="F149">
        <v>3015</v>
      </c>
    </row>
    <row r="150" spans="2:6" x14ac:dyDescent="0.2">
      <c r="B150" t="s">
        <v>20</v>
      </c>
      <c r="C150">
        <v>214</v>
      </c>
      <c r="E150" t="s">
        <v>14</v>
      </c>
      <c r="F150">
        <v>435</v>
      </c>
    </row>
    <row r="151" spans="2:6" x14ac:dyDescent="0.2">
      <c r="B151" t="s">
        <v>20</v>
      </c>
      <c r="C151">
        <v>222</v>
      </c>
      <c r="E151" t="s">
        <v>14</v>
      </c>
      <c r="F151">
        <v>714</v>
      </c>
    </row>
    <row r="152" spans="2:6" x14ac:dyDescent="0.2">
      <c r="B152" t="s">
        <v>20</v>
      </c>
      <c r="C152">
        <v>1884</v>
      </c>
      <c r="E152" t="s">
        <v>14</v>
      </c>
      <c r="F152">
        <v>5497</v>
      </c>
    </row>
    <row r="153" spans="2:6" x14ac:dyDescent="0.2">
      <c r="B153" t="s">
        <v>20</v>
      </c>
      <c r="C153">
        <v>218</v>
      </c>
      <c r="E153" t="s">
        <v>14</v>
      </c>
      <c r="F153">
        <v>418</v>
      </c>
    </row>
    <row r="154" spans="2:6" x14ac:dyDescent="0.2">
      <c r="B154" t="s">
        <v>20</v>
      </c>
      <c r="C154">
        <v>6465</v>
      </c>
      <c r="E154" t="s">
        <v>14</v>
      </c>
      <c r="F154">
        <v>1439</v>
      </c>
    </row>
    <row r="155" spans="2:6" x14ac:dyDescent="0.2">
      <c r="B155" t="s">
        <v>20</v>
      </c>
      <c r="C155">
        <v>59</v>
      </c>
      <c r="E155" t="s">
        <v>14</v>
      </c>
      <c r="F155">
        <v>15</v>
      </c>
    </row>
    <row r="156" spans="2:6" x14ac:dyDescent="0.2">
      <c r="B156" t="s">
        <v>20</v>
      </c>
      <c r="C156">
        <v>88</v>
      </c>
      <c r="E156" t="s">
        <v>14</v>
      </c>
      <c r="F156">
        <v>1999</v>
      </c>
    </row>
    <row r="157" spans="2:6" x14ac:dyDescent="0.2">
      <c r="B157" t="s">
        <v>20</v>
      </c>
      <c r="C157">
        <v>1697</v>
      </c>
      <c r="E157" t="s">
        <v>14</v>
      </c>
      <c r="F157">
        <v>118</v>
      </c>
    </row>
    <row r="158" spans="2:6" x14ac:dyDescent="0.2">
      <c r="B158" t="s">
        <v>20</v>
      </c>
      <c r="C158">
        <v>92</v>
      </c>
      <c r="E158" t="s">
        <v>14</v>
      </c>
      <c r="F158">
        <v>162</v>
      </c>
    </row>
    <row r="159" spans="2:6" x14ac:dyDescent="0.2">
      <c r="B159" t="s">
        <v>20</v>
      </c>
      <c r="C159">
        <v>186</v>
      </c>
      <c r="E159" t="s">
        <v>14</v>
      </c>
      <c r="F159">
        <v>83</v>
      </c>
    </row>
    <row r="160" spans="2:6" x14ac:dyDescent="0.2">
      <c r="B160" t="s">
        <v>20</v>
      </c>
      <c r="C160">
        <v>138</v>
      </c>
      <c r="E160" t="s">
        <v>14</v>
      </c>
      <c r="F160">
        <v>747</v>
      </c>
    </row>
    <row r="161" spans="2:6" x14ac:dyDescent="0.2">
      <c r="B161" t="s">
        <v>20</v>
      </c>
      <c r="C161">
        <v>261</v>
      </c>
      <c r="E161" t="s">
        <v>14</v>
      </c>
      <c r="F161">
        <v>84</v>
      </c>
    </row>
    <row r="162" spans="2:6" x14ac:dyDescent="0.2">
      <c r="B162" t="s">
        <v>20</v>
      </c>
      <c r="C162">
        <v>107</v>
      </c>
      <c r="E162" t="s">
        <v>14</v>
      </c>
      <c r="F162">
        <v>91</v>
      </c>
    </row>
    <row r="163" spans="2:6" x14ac:dyDescent="0.2">
      <c r="B163" t="s">
        <v>20</v>
      </c>
      <c r="C163">
        <v>199</v>
      </c>
      <c r="E163" t="s">
        <v>14</v>
      </c>
      <c r="F163">
        <v>792</v>
      </c>
    </row>
    <row r="164" spans="2:6" x14ac:dyDescent="0.2">
      <c r="B164" t="s">
        <v>20</v>
      </c>
      <c r="C164">
        <v>5512</v>
      </c>
      <c r="E164" t="s">
        <v>14</v>
      </c>
      <c r="F164">
        <v>32</v>
      </c>
    </row>
    <row r="165" spans="2:6" x14ac:dyDescent="0.2">
      <c r="B165" t="s">
        <v>20</v>
      </c>
      <c r="C165">
        <v>86</v>
      </c>
      <c r="E165" t="s">
        <v>14</v>
      </c>
      <c r="F165">
        <v>186</v>
      </c>
    </row>
    <row r="166" spans="2:6" x14ac:dyDescent="0.2">
      <c r="B166" t="s">
        <v>20</v>
      </c>
      <c r="C166">
        <v>2768</v>
      </c>
      <c r="E166" t="s">
        <v>14</v>
      </c>
      <c r="F166">
        <v>605</v>
      </c>
    </row>
    <row r="167" spans="2:6" x14ac:dyDescent="0.2">
      <c r="B167" t="s">
        <v>20</v>
      </c>
      <c r="C167">
        <v>48</v>
      </c>
      <c r="E167" t="s">
        <v>14</v>
      </c>
      <c r="F167">
        <v>1</v>
      </c>
    </row>
    <row r="168" spans="2:6" x14ac:dyDescent="0.2">
      <c r="B168" t="s">
        <v>20</v>
      </c>
      <c r="C168">
        <v>87</v>
      </c>
      <c r="E168" t="s">
        <v>14</v>
      </c>
      <c r="F168">
        <v>31</v>
      </c>
    </row>
    <row r="169" spans="2:6" x14ac:dyDescent="0.2">
      <c r="B169" t="s">
        <v>20</v>
      </c>
      <c r="C169">
        <v>1894</v>
      </c>
      <c r="E169" t="s">
        <v>14</v>
      </c>
      <c r="F169">
        <v>1181</v>
      </c>
    </row>
    <row r="170" spans="2:6" x14ac:dyDescent="0.2">
      <c r="B170" t="s">
        <v>20</v>
      </c>
      <c r="C170">
        <v>282</v>
      </c>
      <c r="E170" t="s">
        <v>14</v>
      </c>
      <c r="F170">
        <v>39</v>
      </c>
    </row>
    <row r="171" spans="2:6" x14ac:dyDescent="0.2">
      <c r="B171" t="s">
        <v>20</v>
      </c>
      <c r="C171">
        <v>116</v>
      </c>
      <c r="E171" t="s">
        <v>14</v>
      </c>
      <c r="F171">
        <v>46</v>
      </c>
    </row>
    <row r="172" spans="2:6" x14ac:dyDescent="0.2">
      <c r="B172" t="s">
        <v>20</v>
      </c>
      <c r="C172">
        <v>83</v>
      </c>
      <c r="E172" t="s">
        <v>14</v>
      </c>
      <c r="F172">
        <v>105</v>
      </c>
    </row>
    <row r="173" spans="2:6" x14ac:dyDescent="0.2">
      <c r="B173" t="s">
        <v>20</v>
      </c>
      <c r="C173">
        <v>91</v>
      </c>
      <c r="E173" t="s">
        <v>14</v>
      </c>
      <c r="F173">
        <v>535</v>
      </c>
    </row>
    <row r="174" spans="2:6" x14ac:dyDescent="0.2">
      <c r="B174" t="s">
        <v>20</v>
      </c>
      <c r="C174">
        <v>546</v>
      </c>
      <c r="E174" t="s">
        <v>14</v>
      </c>
      <c r="F174">
        <v>16</v>
      </c>
    </row>
    <row r="175" spans="2:6" x14ac:dyDescent="0.2">
      <c r="B175" t="s">
        <v>20</v>
      </c>
      <c r="C175">
        <v>393</v>
      </c>
      <c r="E175" t="s">
        <v>14</v>
      </c>
      <c r="F175">
        <v>575</v>
      </c>
    </row>
    <row r="176" spans="2:6" x14ac:dyDescent="0.2">
      <c r="B176" t="s">
        <v>20</v>
      </c>
      <c r="C176">
        <v>133</v>
      </c>
      <c r="E176" t="s">
        <v>14</v>
      </c>
      <c r="F176">
        <v>1120</v>
      </c>
    </row>
    <row r="177" spans="2:6" x14ac:dyDescent="0.2">
      <c r="B177" t="s">
        <v>20</v>
      </c>
      <c r="C177">
        <v>254</v>
      </c>
      <c r="E177" t="s">
        <v>14</v>
      </c>
      <c r="F177">
        <v>113</v>
      </c>
    </row>
    <row r="178" spans="2:6" x14ac:dyDescent="0.2">
      <c r="B178" t="s">
        <v>20</v>
      </c>
      <c r="C178">
        <v>176</v>
      </c>
      <c r="E178" t="s">
        <v>14</v>
      </c>
      <c r="F178">
        <v>1538</v>
      </c>
    </row>
    <row r="179" spans="2:6" x14ac:dyDescent="0.2">
      <c r="B179" t="s">
        <v>20</v>
      </c>
      <c r="C179">
        <v>337</v>
      </c>
      <c r="E179" t="s">
        <v>14</v>
      </c>
      <c r="F179">
        <v>9</v>
      </c>
    </row>
    <row r="180" spans="2:6" x14ac:dyDescent="0.2">
      <c r="B180" t="s">
        <v>20</v>
      </c>
      <c r="C180">
        <v>107</v>
      </c>
      <c r="E180" t="s">
        <v>14</v>
      </c>
      <c r="F180">
        <v>554</v>
      </c>
    </row>
    <row r="181" spans="2:6" x14ac:dyDescent="0.2">
      <c r="B181" t="s">
        <v>20</v>
      </c>
      <c r="C181">
        <v>183</v>
      </c>
      <c r="E181" t="s">
        <v>14</v>
      </c>
      <c r="F181">
        <v>648</v>
      </c>
    </row>
    <row r="182" spans="2:6" x14ac:dyDescent="0.2">
      <c r="B182" t="s">
        <v>20</v>
      </c>
      <c r="C182">
        <v>72</v>
      </c>
      <c r="E182" t="s">
        <v>14</v>
      </c>
      <c r="F182">
        <v>21</v>
      </c>
    </row>
    <row r="183" spans="2:6" x14ac:dyDescent="0.2">
      <c r="B183" t="s">
        <v>20</v>
      </c>
      <c r="C183">
        <v>295</v>
      </c>
      <c r="E183" t="s">
        <v>14</v>
      </c>
      <c r="F183">
        <v>54</v>
      </c>
    </row>
    <row r="184" spans="2:6" x14ac:dyDescent="0.2">
      <c r="B184" t="s">
        <v>20</v>
      </c>
      <c r="C184">
        <v>142</v>
      </c>
      <c r="E184" t="s">
        <v>14</v>
      </c>
      <c r="F184">
        <v>120</v>
      </c>
    </row>
    <row r="185" spans="2:6" x14ac:dyDescent="0.2">
      <c r="B185" t="s">
        <v>20</v>
      </c>
      <c r="C185">
        <v>85</v>
      </c>
      <c r="E185" t="s">
        <v>14</v>
      </c>
      <c r="F185">
        <v>579</v>
      </c>
    </row>
    <row r="186" spans="2:6" x14ac:dyDescent="0.2">
      <c r="B186" t="s">
        <v>20</v>
      </c>
      <c r="C186">
        <v>659</v>
      </c>
      <c r="E186" t="s">
        <v>14</v>
      </c>
      <c r="F186">
        <v>2072</v>
      </c>
    </row>
    <row r="187" spans="2:6" x14ac:dyDescent="0.2">
      <c r="B187" t="s">
        <v>20</v>
      </c>
      <c r="C187">
        <v>121</v>
      </c>
      <c r="E187" t="s">
        <v>14</v>
      </c>
      <c r="F187">
        <v>0</v>
      </c>
    </row>
    <row r="188" spans="2:6" x14ac:dyDescent="0.2">
      <c r="B188" t="s">
        <v>20</v>
      </c>
      <c r="C188">
        <v>3742</v>
      </c>
      <c r="E188" t="s">
        <v>14</v>
      </c>
      <c r="F188">
        <v>1796</v>
      </c>
    </row>
    <row r="189" spans="2:6" x14ac:dyDescent="0.2">
      <c r="B189" t="s">
        <v>20</v>
      </c>
      <c r="C189">
        <v>223</v>
      </c>
      <c r="E189" t="s">
        <v>14</v>
      </c>
      <c r="F189">
        <v>62</v>
      </c>
    </row>
    <row r="190" spans="2:6" x14ac:dyDescent="0.2">
      <c r="B190" t="s">
        <v>20</v>
      </c>
      <c r="C190">
        <v>133</v>
      </c>
      <c r="E190" t="s">
        <v>14</v>
      </c>
      <c r="F190">
        <v>347</v>
      </c>
    </row>
    <row r="191" spans="2:6" x14ac:dyDescent="0.2">
      <c r="B191" t="s">
        <v>20</v>
      </c>
      <c r="C191">
        <v>5168</v>
      </c>
      <c r="E191" t="s">
        <v>14</v>
      </c>
      <c r="F191">
        <v>19</v>
      </c>
    </row>
    <row r="192" spans="2:6" x14ac:dyDescent="0.2">
      <c r="B192" t="s">
        <v>20</v>
      </c>
      <c r="C192">
        <v>307</v>
      </c>
      <c r="E192" t="s">
        <v>14</v>
      </c>
      <c r="F192">
        <v>1258</v>
      </c>
    </row>
    <row r="193" spans="2:6" x14ac:dyDescent="0.2">
      <c r="B193" t="s">
        <v>20</v>
      </c>
      <c r="C193">
        <v>2441</v>
      </c>
      <c r="E193" t="s">
        <v>14</v>
      </c>
      <c r="F193">
        <v>362</v>
      </c>
    </row>
    <row r="194" spans="2:6" x14ac:dyDescent="0.2">
      <c r="B194" t="s">
        <v>20</v>
      </c>
      <c r="C194">
        <v>1385</v>
      </c>
      <c r="E194" t="s">
        <v>14</v>
      </c>
      <c r="F194">
        <v>133</v>
      </c>
    </row>
    <row r="195" spans="2:6" x14ac:dyDescent="0.2">
      <c r="B195" t="s">
        <v>20</v>
      </c>
      <c r="C195">
        <v>190</v>
      </c>
      <c r="E195" t="s">
        <v>14</v>
      </c>
      <c r="F195">
        <v>846</v>
      </c>
    </row>
    <row r="196" spans="2:6" x14ac:dyDescent="0.2">
      <c r="B196" t="s">
        <v>20</v>
      </c>
      <c r="C196">
        <v>470</v>
      </c>
      <c r="E196" t="s">
        <v>14</v>
      </c>
      <c r="F196">
        <v>10</v>
      </c>
    </row>
    <row r="197" spans="2:6" x14ac:dyDescent="0.2">
      <c r="B197" t="s">
        <v>20</v>
      </c>
      <c r="C197">
        <v>253</v>
      </c>
      <c r="E197" t="s">
        <v>14</v>
      </c>
      <c r="F197">
        <v>191</v>
      </c>
    </row>
    <row r="198" spans="2:6" x14ac:dyDescent="0.2">
      <c r="B198" t="s">
        <v>20</v>
      </c>
      <c r="C198">
        <v>1113</v>
      </c>
      <c r="E198" t="s">
        <v>14</v>
      </c>
      <c r="F198">
        <v>1979</v>
      </c>
    </row>
    <row r="199" spans="2:6" x14ac:dyDescent="0.2">
      <c r="B199" t="s">
        <v>20</v>
      </c>
      <c r="C199">
        <v>2283</v>
      </c>
      <c r="E199" t="s">
        <v>14</v>
      </c>
      <c r="F199">
        <v>63</v>
      </c>
    </row>
    <row r="200" spans="2:6" x14ac:dyDescent="0.2">
      <c r="B200" t="s">
        <v>20</v>
      </c>
      <c r="C200">
        <v>1095</v>
      </c>
      <c r="E200" t="s">
        <v>14</v>
      </c>
      <c r="F200">
        <v>6080</v>
      </c>
    </row>
    <row r="201" spans="2:6" x14ac:dyDescent="0.2">
      <c r="B201" t="s">
        <v>20</v>
      </c>
      <c r="C201">
        <v>1690</v>
      </c>
      <c r="E201" t="s">
        <v>14</v>
      </c>
      <c r="F201">
        <v>80</v>
      </c>
    </row>
    <row r="202" spans="2:6" x14ac:dyDescent="0.2">
      <c r="B202" t="s">
        <v>20</v>
      </c>
      <c r="C202">
        <v>191</v>
      </c>
      <c r="E202" t="s">
        <v>14</v>
      </c>
      <c r="F202">
        <v>9</v>
      </c>
    </row>
    <row r="203" spans="2:6" x14ac:dyDescent="0.2">
      <c r="B203" t="s">
        <v>20</v>
      </c>
      <c r="C203">
        <v>2013</v>
      </c>
      <c r="E203" t="s">
        <v>14</v>
      </c>
      <c r="F203">
        <v>1784</v>
      </c>
    </row>
    <row r="204" spans="2:6" x14ac:dyDescent="0.2">
      <c r="B204" t="s">
        <v>20</v>
      </c>
      <c r="C204">
        <v>1703</v>
      </c>
      <c r="E204" t="s">
        <v>14</v>
      </c>
      <c r="F204">
        <v>243</v>
      </c>
    </row>
    <row r="205" spans="2:6" x14ac:dyDescent="0.2">
      <c r="B205" t="s">
        <v>20</v>
      </c>
      <c r="C205">
        <v>80</v>
      </c>
      <c r="E205" t="s">
        <v>14</v>
      </c>
      <c r="F205">
        <v>1296</v>
      </c>
    </row>
    <row r="206" spans="2:6" x14ac:dyDescent="0.2">
      <c r="B206" t="s">
        <v>20</v>
      </c>
      <c r="C206">
        <v>41</v>
      </c>
      <c r="E206" t="s">
        <v>14</v>
      </c>
      <c r="F206">
        <v>77</v>
      </c>
    </row>
    <row r="207" spans="2:6" x14ac:dyDescent="0.2">
      <c r="B207" t="s">
        <v>20</v>
      </c>
      <c r="C207">
        <v>187</v>
      </c>
      <c r="E207" t="s">
        <v>14</v>
      </c>
      <c r="F207">
        <v>395</v>
      </c>
    </row>
    <row r="208" spans="2:6" x14ac:dyDescent="0.2">
      <c r="B208" t="s">
        <v>20</v>
      </c>
      <c r="C208">
        <v>2875</v>
      </c>
      <c r="E208" t="s">
        <v>14</v>
      </c>
      <c r="F208">
        <v>49</v>
      </c>
    </row>
    <row r="209" spans="2:6" x14ac:dyDescent="0.2">
      <c r="B209" t="s">
        <v>20</v>
      </c>
      <c r="C209">
        <v>88</v>
      </c>
      <c r="E209" t="s">
        <v>14</v>
      </c>
      <c r="F209">
        <v>180</v>
      </c>
    </row>
    <row r="210" spans="2:6" x14ac:dyDescent="0.2">
      <c r="B210" t="s">
        <v>20</v>
      </c>
      <c r="C210">
        <v>191</v>
      </c>
      <c r="E210" t="s">
        <v>14</v>
      </c>
      <c r="F210">
        <v>2690</v>
      </c>
    </row>
    <row r="211" spans="2:6" x14ac:dyDescent="0.2">
      <c r="B211" t="s">
        <v>20</v>
      </c>
      <c r="C211">
        <v>139</v>
      </c>
      <c r="E211" t="s">
        <v>14</v>
      </c>
      <c r="F211">
        <v>2779</v>
      </c>
    </row>
    <row r="212" spans="2:6" x14ac:dyDescent="0.2">
      <c r="B212" t="s">
        <v>20</v>
      </c>
      <c r="C212">
        <v>186</v>
      </c>
      <c r="E212" t="s">
        <v>14</v>
      </c>
      <c r="F212">
        <v>92</v>
      </c>
    </row>
    <row r="213" spans="2:6" x14ac:dyDescent="0.2">
      <c r="B213" t="s">
        <v>20</v>
      </c>
      <c r="C213">
        <v>112</v>
      </c>
      <c r="E213" t="s">
        <v>14</v>
      </c>
      <c r="F213">
        <v>1028</v>
      </c>
    </row>
    <row r="214" spans="2:6" x14ac:dyDescent="0.2">
      <c r="B214" t="s">
        <v>20</v>
      </c>
      <c r="C214">
        <v>101</v>
      </c>
      <c r="E214" t="s">
        <v>14</v>
      </c>
      <c r="F214">
        <v>26</v>
      </c>
    </row>
    <row r="215" spans="2:6" x14ac:dyDescent="0.2">
      <c r="B215" t="s">
        <v>20</v>
      </c>
      <c r="C215">
        <v>206</v>
      </c>
      <c r="E215" t="s">
        <v>14</v>
      </c>
      <c r="F215">
        <v>1790</v>
      </c>
    </row>
    <row r="216" spans="2:6" x14ac:dyDescent="0.2">
      <c r="B216" t="s">
        <v>20</v>
      </c>
      <c r="C216">
        <v>154</v>
      </c>
      <c r="E216" t="s">
        <v>14</v>
      </c>
      <c r="F216">
        <v>37</v>
      </c>
    </row>
    <row r="217" spans="2:6" x14ac:dyDescent="0.2">
      <c r="B217" t="s">
        <v>20</v>
      </c>
      <c r="C217">
        <v>5966</v>
      </c>
      <c r="E217" t="s">
        <v>14</v>
      </c>
      <c r="F217">
        <v>35</v>
      </c>
    </row>
    <row r="218" spans="2:6" x14ac:dyDescent="0.2">
      <c r="B218" t="s">
        <v>20</v>
      </c>
      <c r="C218">
        <v>169</v>
      </c>
      <c r="E218" t="s">
        <v>14</v>
      </c>
      <c r="F218">
        <v>558</v>
      </c>
    </row>
    <row r="219" spans="2:6" x14ac:dyDescent="0.2">
      <c r="B219" t="s">
        <v>20</v>
      </c>
      <c r="C219">
        <v>2106</v>
      </c>
      <c r="E219" t="s">
        <v>14</v>
      </c>
      <c r="F219">
        <v>64</v>
      </c>
    </row>
    <row r="220" spans="2:6" x14ac:dyDescent="0.2">
      <c r="B220" t="s">
        <v>20</v>
      </c>
      <c r="C220">
        <v>131</v>
      </c>
      <c r="E220" t="s">
        <v>14</v>
      </c>
      <c r="F220">
        <v>245</v>
      </c>
    </row>
    <row r="221" spans="2:6" x14ac:dyDescent="0.2">
      <c r="B221" t="s">
        <v>20</v>
      </c>
      <c r="C221">
        <v>84</v>
      </c>
      <c r="E221" t="s">
        <v>14</v>
      </c>
      <c r="F221">
        <v>71</v>
      </c>
    </row>
    <row r="222" spans="2:6" x14ac:dyDescent="0.2">
      <c r="B222" t="s">
        <v>20</v>
      </c>
      <c r="C222">
        <v>155</v>
      </c>
      <c r="E222" t="s">
        <v>14</v>
      </c>
      <c r="F222">
        <v>42</v>
      </c>
    </row>
    <row r="223" spans="2:6" x14ac:dyDescent="0.2">
      <c r="B223" t="s">
        <v>20</v>
      </c>
      <c r="C223">
        <v>189</v>
      </c>
      <c r="E223" t="s">
        <v>14</v>
      </c>
      <c r="F223">
        <v>156</v>
      </c>
    </row>
    <row r="224" spans="2:6" x14ac:dyDescent="0.2">
      <c r="B224" t="s">
        <v>20</v>
      </c>
      <c r="C224">
        <v>4799</v>
      </c>
      <c r="E224" t="s">
        <v>14</v>
      </c>
      <c r="F224">
        <v>1368</v>
      </c>
    </row>
    <row r="225" spans="2:6" x14ac:dyDescent="0.2">
      <c r="B225" t="s">
        <v>20</v>
      </c>
      <c r="C225">
        <v>1137</v>
      </c>
      <c r="E225" t="s">
        <v>14</v>
      </c>
      <c r="F225">
        <v>102</v>
      </c>
    </row>
    <row r="226" spans="2:6" x14ac:dyDescent="0.2">
      <c r="B226" t="s">
        <v>20</v>
      </c>
      <c r="C226">
        <v>1152</v>
      </c>
      <c r="E226" t="s">
        <v>14</v>
      </c>
      <c r="F226">
        <v>86</v>
      </c>
    </row>
    <row r="227" spans="2:6" x14ac:dyDescent="0.2">
      <c r="B227" t="s">
        <v>20</v>
      </c>
      <c r="C227">
        <v>50</v>
      </c>
      <c r="E227" t="s">
        <v>14</v>
      </c>
      <c r="F227">
        <v>253</v>
      </c>
    </row>
    <row r="228" spans="2:6" x14ac:dyDescent="0.2">
      <c r="B228" t="s">
        <v>20</v>
      </c>
      <c r="C228">
        <v>3059</v>
      </c>
      <c r="E228" t="s">
        <v>14</v>
      </c>
      <c r="F228">
        <v>157</v>
      </c>
    </row>
    <row r="229" spans="2:6" x14ac:dyDescent="0.2">
      <c r="B229" t="s">
        <v>20</v>
      </c>
      <c r="C229">
        <v>34</v>
      </c>
      <c r="E229" t="s">
        <v>14</v>
      </c>
      <c r="F229">
        <v>183</v>
      </c>
    </row>
    <row r="230" spans="2:6" x14ac:dyDescent="0.2">
      <c r="B230" t="s">
        <v>20</v>
      </c>
      <c r="C230">
        <v>220</v>
      </c>
      <c r="E230" t="s">
        <v>14</v>
      </c>
      <c r="F230">
        <v>82</v>
      </c>
    </row>
    <row r="231" spans="2:6" x14ac:dyDescent="0.2">
      <c r="B231" t="s">
        <v>20</v>
      </c>
      <c r="C231">
        <v>1604</v>
      </c>
      <c r="E231" t="s">
        <v>14</v>
      </c>
      <c r="F231">
        <v>1</v>
      </c>
    </row>
    <row r="232" spans="2:6" x14ac:dyDescent="0.2">
      <c r="B232" t="s">
        <v>20</v>
      </c>
      <c r="C232">
        <v>454</v>
      </c>
      <c r="E232" t="s">
        <v>14</v>
      </c>
      <c r="F232">
        <v>1198</v>
      </c>
    </row>
    <row r="233" spans="2:6" x14ac:dyDescent="0.2">
      <c r="B233" t="s">
        <v>20</v>
      </c>
      <c r="C233">
        <v>123</v>
      </c>
      <c r="E233" t="s">
        <v>14</v>
      </c>
      <c r="F233">
        <v>648</v>
      </c>
    </row>
    <row r="234" spans="2:6" x14ac:dyDescent="0.2">
      <c r="B234" t="s">
        <v>20</v>
      </c>
      <c r="C234">
        <v>299</v>
      </c>
      <c r="E234" t="s">
        <v>14</v>
      </c>
      <c r="F234">
        <v>64</v>
      </c>
    </row>
    <row r="235" spans="2:6" x14ac:dyDescent="0.2">
      <c r="B235" t="s">
        <v>20</v>
      </c>
      <c r="C235">
        <v>2237</v>
      </c>
      <c r="E235" t="s">
        <v>14</v>
      </c>
      <c r="F235">
        <v>62</v>
      </c>
    </row>
    <row r="236" spans="2:6" x14ac:dyDescent="0.2">
      <c r="B236" t="s">
        <v>20</v>
      </c>
      <c r="C236">
        <v>645</v>
      </c>
      <c r="E236" t="s">
        <v>14</v>
      </c>
      <c r="F236">
        <v>750</v>
      </c>
    </row>
    <row r="237" spans="2:6" x14ac:dyDescent="0.2">
      <c r="B237" t="s">
        <v>20</v>
      </c>
      <c r="C237">
        <v>484</v>
      </c>
      <c r="E237" t="s">
        <v>14</v>
      </c>
      <c r="F237">
        <v>105</v>
      </c>
    </row>
    <row r="238" spans="2:6" x14ac:dyDescent="0.2">
      <c r="B238" t="s">
        <v>20</v>
      </c>
      <c r="C238">
        <v>154</v>
      </c>
      <c r="E238" t="s">
        <v>14</v>
      </c>
      <c r="F238">
        <v>2604</v>
      </c>
    </row>
    <row r="239" spans="2:6" x14ac:dyDescent="0.2">
      <c r="B239" t="s">
        <v>20</v>
      </c>
      <c r="C239">
        <v>82</v>
      </c>
      <c r="E239" t="s">
        <v>14</v>
      </c>
      <c r="F239">
        <v>65</v>
      </c>
    </row>
    <row r="240" spans="2:6" x14ac:dyDescent="0.2">
      <c r="B240" t="s">
        <v>20</v>
      </c>
      <c r="C240">
        <v>134</v>
      </c>
      <c r="E240" t="s">
        <v>14</v>
      </c>
      <c r="F240">
        <v>94</v>
      </c>
    </row>
    <row r="241" spans="2:6" x14ac:dyDescent="0.2">
      <c r="B241" t="s">
        <v>20</v>
      </c>
      <c r="C241">
        <v>5203</v>
      </c>
      <c r="E241" t="s">
        <v>14</v>
      </c>
      <c r="F241">
        <v>257</v>
      </c>
    </row>
    <row r="242" spans="2:6" x14ac:dyDescent="0.2">
      <c r="B242" t="s">
        <v>20</v>
      </c>
      <c r="C242">
        <v>94</v>
      </c>
      <c r="E242" t="s">
        <v>14</v>
      </c>
      <c r="F242">
        <v>2928</v>
      </c>
    </row>
    <row r="243" spans="2:6" x14ac:dyDescent="0.2">
      <c r="B243" t="s">
        <v>20</v>
      </c>
      <c r="C243">
        <v>205</v>
      </c>
      <c r="E243" t="s">
        <v>14</v>
      </c>
      <c r="F243">
        <v>4697</v>
      </c>
    </row>
    <row r="244" spans="2:6" x14ac:dyDescent="0.2">
      <c r="B244" t="s">
        <v>20</v>
      </c>
      <c r="C244">
        <v>92</v>
      </c>
      <c r="E244" t="s">
        <v>14</v>
      </c>
      <c r="F244">
        <v>2915</v>
      </c>
    </row>
    <row r="245" spans="2:6" x14ac:dyDescent="0.2">
      <c r="B245" t="s">
        <v>20</v>
      </c>
      <c r="C245">
        <v>219</v>
      </c>
      <c r="E245" t="s">
        <v>14</v>
      </c>
      <c r="F245">
        <v>18</v>
      </c>
    </row>
    <row r="246" spans="2:6" x14ac:dyDescent="0.2">
      <c r="B246" t="s">
        <v>20</v>
      </c>
      <c r="C246">
        <v>2526</v>
      </c>
      <c r="E246" t="s">
        <v>14</v>
      </c>
      <c r="F246">
        <v>602</v>
      </c>
    </row>
    <row r="247" spans="2:6" x14ac:dyDescent="0.2">
      <c r="B247" t="s">
        <v>20</v>
      </c>
      <c r="C247">
        <v>94</v>
      </c>
      <c r="E247" t="s">
        <v>14</v>
      </c>
      <c r="F247">
        <v>1</v>
      </c>
    </row>
    <row r="248" spans="2:6" x14ac:dyDescent="0.2">
      <c r="B248" t="s">
        <v>20</v>
      </c>
      <c r="C248">
        <v>1713</v>
      </c>
      <c r="E248" t="s">
        <v>14</v>
      </c>
      <c r="F248">
        <v>3868</v>
      </c>
    </row>
    <row r="249" spans="2:6" x14ac:dyDescent="0.2">
      <c r="B249" t="s">
        <v>20</v>
      </c>
      <c r="C249">
        <v>249</v>
      </c>
      <c r="E249" t="s">
        <v>14</v>
      </c>
      <c r="F249">
        <v>504</v>
      </c>
    </row>
    <row r="250" spans="2:6" x14ac:dyDescent="0.2">
      <c r="B250" t="s">
        <v>20</v>
      </c>
      <c r="C250">
        <v>192</v>
      </c>
      <c r="E250" t="s">
        <v>14</v>
      </c>
      <c r="F250">
        <v>14</v>
      </c>
    </row>
    <row r="251" spans="2:6" x14ac:dyDescent="0.2">
      <c r="B251" t="s">
        <v>20</v>
      </c>
      <c r="C251">
        <v>247</v>
      </c>
      <c r="E251" t="s">
        <v>14</v>
      </c>
      <c r="F251">
        <v>750</v>
      </c>
    </row>
    <row r="252" spans="2:6" x14ac:dyDescent="0.2">
      <c r="B252" t="s">
        <v>20</v>
      </c>
      <c r="C252">
        <v>2293</v>
      </c>
      <c r="E252" t="s">
        <v>14</v>
      </c>
      <c r="F252">
        <v>77</v>
      </c>
    </row>
    <row r="253" spans="2:6" x14ac:dyDescent="0.2">
      <c r="B253" t="s">
        <v>20</v>
      </c>
      <c r="C253">
        <v>3131</v>
      </c>
      <c r="E253" t="s">
        <v>14</v>
      </c>
      <c r="F253">
        <v>752</v>
      </c>
    </row>
    <row r="254" spans="2:6" x14ac:dyDescent="0.2">
      <c r="B254" t="s">
        <v>20</v>
      </c>
      <c r="C254">
        <v>143</v>
      </c>
      <c r="E254" t="s">
        <v>14</v>
      </c>
      <c r="F254">
        <v>131</v>
      </c>
    </row>
    <row r="255" spans="2:6" x14ac:dyDescent="0.2">
      <c r="B255" t="s">
        <v>20</v>
      </c>
      <c r="C255">
        <v>296</v>
      </c>
      <c r="E255" t="s">
        <v>14</v>
      </c>
      <c r="F255">
        <v>87</v>
      </c>
    </row>
    <row r="256" spans="2:6" x14ac:dyDescent="0.2">
      <c r="B256" t="s">
        <v>20</v>
      </c>
      <c r="C256">
        <v>170</v>
      </c>
      <c r="E256" t="s">
        <v>14</v>
      </c>
      <c r="F256">
        <v>1063</v>
      </c>
    </row>
    <row r="257" spans="2:6" x14ac:dyDescent="0.2">
      <c r="B257" t="s">
        <v>20</v>
      </c>
      <c r="C257">
        <v>86</v>
      </c>
      <c r="E257" t="s">
        <v>14</v>
      </c>
      <c r="F257">
        <v>76</v>
      </c>
    </row>
    <row r="258" spans="2:6" x14ac:dyDescent="0.2">
      <c r="B258" t="s">
        <v>20</v>
      </c>
      <c r="C258">
        <v>6286</v>
      </c>
      <c r="E258" t="s">
        <v>14</v>
      </c>
      <c r="F258">
        <v>4428</v>
      </c>
    </row>
    <row r="259" spans="2:6" x14ac:dyDescent="0.2">
      <c r="B259" t="s">
        <v>20</v>
      </c>
      <c r="C259">
        <v>3727</v>
      </c>
      <c r="E259" t="s">
        <v>14</v>
      </c>
      <c r="F259">
        <v>58</v>
      </c>
    </row>
    <row r="260" spans="2:6" x14ac:dyDescent="0.2">
      <c r="B260" t="s">
        <v>20</v>
      </c>
      <c r="C260">
        <v>1605</v>
      </c>
      <c r="E260" t="s">
        <v>14</v>
      </c>
      <c r="F260">
        <v>111</v>
      </c>
    </row>
    <row r="261" spans="2:6" x14ac:dyDescent="0.2">
      <c r="B261" t="s">
        <v>20</v>
      </c>
      <c r="C261">
        <v>2120</v>
      </c>
      <c r="E261" t="s">
        <v>14</v>
      </c>
      <c r="F261">
        <v>2955</v>
      </c>
    </row>
    <row r="262" spans="2:6" x14ac:dyDescent="0.2">
      <c r="B262" t="s">
        <v>20</v>
      </c>
      <c r="C262">
        <v>50</v>
      </c>
      <c r="E262" t="s">
        <v>14</v>
      </c>
      <c r="F262">
        <v>1657</v>
      </c>
    </row>
    <row r="263" spans="2:6" x14ac:dyDescent="0.2">
      <c r="B263" t="s">
        <v>20</v>
      </c>
      <c r="C263">
        <v>2080</v>
      </c>
      <c r="E263" t="s">
        <v>14</v>
      </c>
      <c r="F263">
        <v>926</v>
      </c>
    </row>
    <row r="264" spans="2:6" x14ac:dyDescent="0.2">
      <c r="B264" t="s">
        <v>20</v>
      </c>
      <c r="C264">
        <v>2105</v>
      </c>
      <c r="E264" t="s">
        <v>14</v>
      </c>
      <c r="F264">
        <v>77</v>
      </c>
    </row>
    <row r="265" spans="2:6" x14ac:dyDescent="0.2">
      <c r="B265" t="s">
        <v>20</v>
      </c>
      <c r="C265">
        <v>2436</v>
      </c>
      <c r="E265" t="s">
        <v>14</v>
      </c>
      <c r="F265">
        <v>1748</v>
      </c>
    </row>
    <row r="266" spans="2:6" x14ac:dyDescent="0.2">
      <c r="B266" t="s">
        <v>20</v>
      </c>
      <c r="C266">
        <v>80</v>
      </c>
      <c r="E266" t="s">
        <v>14</v>
      </c>
      <c r="F266">
        <v>79</v>
      </c>
    </row>
    <row r="267" spans="2:6" x14ac:dyDescent="0.2">
      <c r="B267" t="s">
        <v>20</v>
      </c>
      <c r="C267">
        <v>42</v>
      </c>
      <c r="E267" t="s">
        <v>14</v>
      </c>
      <c r="F267">
        <v>889</v>
      </c>
    </row>
    <row r="268" spans="2:6" x14ac:dyDescent="0.2">
      <c r="B268" t="s">
        <v>20</v>
      </c>
      <c r="C268">
        <v>139</v>
      </c>
      <c r="E268" t="s">
        <v>14</v>
      </c>
      <c r="F268">
        <v>56</v>
      </c>
    </row>
    <row r="269" spans="2:6" x14ac:dyDescent="0.2">
      <c r="B269" t="s">
        <v>20</v>
      </c>
      <c r="C269">
        <v>159</v>
      </c>
      <c r="E269" t="s">
        <v>14</v>
      </c>
      <c r="F269">
        <v>1</v>
      </c>
    </row>
    <row r="270" spans="2:6" x14ac:dyDescent="0.2">
      <c r="B270" t="s">
        <v>20</v>
      </c>
      <c r="C270">
        <v>381</v>
      </c>
      <c r="E270" t="s">
        <v>14</v>
      </c>
      <c r="F270">
        <v>83</v>
      </c>
    </row>
    <row r="271" spans="2:6" x14ac:dyDescent="0.2">
      <c r="B271" t="s">
        <v>20</v>
      </c>
      <c r="C271">
        <v>194</v>
      </c>
      <c r="E271" t="s">
        <v>14</v>
      </c>
      <c r="F271">
        <v>2025</v>
      </c>
    </row>
    <row r="272" spans="2:6" x14ac:dyDescent="0.2">
      <c r="B272" t="s">
        <v>20</v>
      </c>
      <c r="C272">
        <v>106</v>
      </c>
      <c r="E272" t="s">
        <v>14</v>
      </c>
      <c r="F272">
        <v>14</v>
      </c>
    </row>
    <row r="273" spans="2:6" x14ac:dyDescent="0.2">
      <c r="B273" t="s">
        <v>20</v>
      </c>
      <c r="C273">
        <v>142</v>
      </c>
      <c r="E273" t="s">
        <v>14</v>
      </c>
      <c r="F273">
        <v>656</v>
      </c>
    </row>
    <row r="274" spans="2:6" x14ac:dyDescent="0.2">
      <c r="B274" t="s">
        <v>20</v>
      </c>
      <c r="C274">
        <v>211</v>
      </c>
      <c r="E274" t="s">
        <v>14</v>
      </c>
      <c r="F274">
        <v>1596</v>
      </c>
    </row>
    <row r="275" spans="2:6" x14ac:dyDescent="0.2">
      <c r="B275" t="s">
        <v>20</v>
      </c>
      <c r="C275">
        <v>2756</v>
      </c>
      <c r="E275" t="s">
        <v>14</v>
      </c>
      <c r="F275">
        <v>10</v>
      </c>
    </row>
    <row r="276" spans="2:6" x14ac:dyDescent="0.2">
      <c r="B276" t="s">
        <v>20</v>
      </c>
      <c r="C276">
        <v>173</v>
      </c>
      <c r="E276" t="s">
        <v>14</v>
      </c>
      <c r="F276">
        <v>1121</v>
      </c>
    </row>
    <row r="277" spans="2:6" x14ac:dyDescent="0.2">
      <c r="B277" t="s">
        <v>20</v>
      </c>
      <c r="C277">
        <v>87</v>
      </c>
      <c r="E277" t="s">
        <v>14</v>
      </c>
      <c r="F277">
        <v>15</v>
      </c>
    </row>
    <row r="278" spans="2:6" x14ac:dyDescent="0.2">
      <c r="B278" t="s">
        <v>20</v>
      </c>
      <c r="C278">
        <v>1572</v>
      </c>
      <c r="E278" t="s">
        <v>14</v>
      </c>
      <c r="F278">
        <v>191</v>
      </c>
    </row>
    <row r="279" spans="2:6" x14ac:dyDescent="0.2">
      <c r="B279" t="s">
        <v>20</v>
      </c>
      <c r="C279">
        <v>2346</v>
      </c>
      <c r="E279" t="s">
        <v>14</v>
      </c>
      <c r="F279">
        <v>16</v>
      </c>
    </row>
    <row r="280" spans="2:6" x14ac:dyDescent="0.2">
      <c r="B280" t="s">
        <v>20</v>
      </c>
      <c r="C280">
        <v>115</v>
      </c>
      <c r="E280" t="s">
        <v>14</v>
      </c>
      <c r="F280">
        <v>17</v>
      </c>
    </row>
    <row r="281" spans="2:6" x14ac:dyDescent="0.2">
      <c r="B281" t="s">
        <v>20</v>
      </c>
      <c r="C281">
        <v>85</v>
      </c>
      <c r="E281" t="s">
        <v>14</v>
      </c>
      <c r="F281">
        <v>34</v>
      </c>
    </row>
    <row r="282" spans="2:6" x14ac:dyDescent="0.2">
      <c r="B282" t="s">
        <v>20</v>
      </c>
      <c r="C282">
        <v>144</v>
      </c>
      <c r="E282" t="s">
        <v>14</v>
      </c>
      <c r="F282">
        <v>1</v>
      </c>
    </row>
    <row r="283" spans="2:6" x14ac:dyDescent="0.2">
      <c r="B283" t="s">
        <v>20</v>
      </c>
      <c r="C283">
        <v>2443</v>
      </c>
      <c r="E283" t="s">
        <v>14</v>
      </c>
      <c r="F283">
        <v>1274</v>
      </c>
    </row>
    <row r="284" spans="2:6" x14ac:dyDescent="0.2">
      <c r="B284" t="s">
        <v>20</v>
      </c>
      <c r="C284">
        <v>64</v>
      </c>
      <c r="E284" t="s">
        <v>14</v>
      </c>
      <c r="F284">
        <v>210</v>
      </c>
    </row>
    <row r="285" spans="2:6" x14ac:dyDescent="0.2">
      <c r="B285" t="s">
        <v>20</v>
      </c>
      <c r="C285">
        <v>268</v>
      </c>
      <c r="E285" t="s">
        <v>14</v>
      </c>
      <c r="F285">
        <v>248</v>
      </c>
    </row>
    <row r="286" spans="2:6" x14ac:dyDescent="0.2">
      <c r="B286" t="s">
        <v>20</v>
      </c>
      <c r="C286">
        <v>195</v>
      </c>
      <c r="E286" t="s">
        <v>14</v>
      </c>
      <c r="F286">
        <v>513</v>
      </c>
    </row>
    <row r="287" spans="2:6" x14ac:dyDescent="0.2">
      <c r="B287" t="s">
        <v>20</v>
      </c>
      <c r="C287">
        <v>186</v>
      </c>
      <c r="E287" t="s">
        <v>14</v>
      </c>
      <c r="F287">
        <v>3410</v>
      </c>
    </row>
    <row r="288" spans="2:6" x14ac:dyDescent="0.2">
      <c r="B288" t="s">
        <v>20</v>
      </c>
      <c r="C288">
        <v>460</v>
      </c>
      <c r="E288" t="s">
        <v>14</v>
      </c>
      <c r="F288">
        <v>10</v>
      </c>
    </row>
    <row r="289" spans="2:6" x14ac:dyDescent="0.2">
      <c r="B289" t="s">
        <v>20</v>
      </c>
      <c r="C289">
        <v>2528</v>
      </c>
      <c r="E289" t="s">
        <v>14</v>
      </c>
      <c r="F289">
        <v>2201</v>
      </c>
    </row>
    <row r="290" spans="2:6" x14ac:dyDescent="0.2">
      <c r="B290" t="s">
        <v>20</v>
      </c>
      <c r="C290">
        <v>3657</v>
      </c>
      <c r="E290" t="s">
        <v>14</v>
      </c>
      <c r="F290">
        <v>676</v>
      </c>
    </row>
    <row r="291" spans="2:6" x14ac:dyDescent="0.2">
      <c r="B291" t="s">
        <v>20</v>
      </c>
      <c r="C291">
        <v>131</v>
      </c>
      <c r="E291" t="s">
        <v>14</v>
      </c>
      <c r="F291">
        <v>831</v>
      </c>
    </row>
    <row r="292" spans="2:6" x14ac:dyDescent="0.2">
      <c r="B292" t="s">
        <v>20</v>
      </c>
      <c r="C292">
        <v>239</v>
      </c>
      <c r="E292" t="s">
        <v>14</v>
      </c>
      <c r="F292">
        <v>859</v>
      </c>
    </row>
    <row r="293" spans="2:6" x14ac:dyDescent="0.2">
      <c r="B293" t="s">
        <v>20</v>
      </c>
      <c r="C293">
        <v>78</v>
      </c>
      <c r="E293" t="s">
        <v>14</v>
      </c>
      <c r="F293">
        <v>45</v>
      </c>
    </row>
    <row r="294" spans="2:6" x14ac:dyDescent="0.2">
      <c r="B294" t="s">
        <v>20</v>
      </c>
      <c r="C294">
        <v>1773</v>
      </c>
      <c r="E294" t="s">
        <v>14</v>
      </c>
      <c r="F294">
        <v>6</v>
      </c>
    </row>
    <row r="295" spans="2:6" x14ac:dyDescent="0.2">
      <c r="B295" t="s">
        <v>20</v>
      </c>
      <c r="C295">
        <v>32</v>
      </c>
      <c r="E295" t="s">
        <v>14</v>
      </c>
      <c r="F295">
        <v>7</v>
      </c>
    </row>
    <row r="296" spans="2:6" x14ac:dyDescent="0.2">
      <c r="B296" t="s">
        <v>20</v>
      </c>
      <c r="C296">
        <v>369</v>
      </c>
      <c r="E296" t="s">
        <v>14</v>
      </c>
      <c r="F296">
        <v>31</v>
      </c>
    </row>
    <row r="297" spans="2:6" x14ac:dyDescent="0.2">
      <c r="B297" t="s">
        <v>20</v>
      </c>
      <c r="C297">
        <v>89</v>
      </c>
      <c r="E297" t="s">
        <v>14</v>
      </c>
      <c r="F297">
        <v>78</v>
      </c>
    </row>
    <row r="298" spans="2:6" x14ac:dyDescent="0.2">
      <c r="B298" t="s">
        <v>20</v>
      </c>
      <c r="C298">
        <v>147</v>
      </c>
      <c r="E298" t="s">
        <v>14</v>
      </c>
      <c r="F298">
        <v>1225</v>
      </c>
    </row>
    <row r="299" spans="2:6" x14ac:dyDescent="0.2">
      <c r="B299" t="s">
        <v>20</v>
      </c>
      <c r="C299">
        <v>126</v>
      </c>
      <c r="E299" t="s">
        <v>14</v>
      </c>
      <c r="F299">
        <v>1</v>
      </c>
    </row>
    <row r="300" spans="2:6" x14ac:dyDescent="0.2">
      <c r="B300" t="s">
        <v>20</v>
      </c>
      <c r="C300">
        <v>2218</v>
      </c>
      <c r="E300" t="s">
        <v>14</v>
      </c>
      <c r="F300">
        <v>67</v>
      </c>
    </row>
    <row r="301" spans="2:6" x14ac:dyDescent="0.2">
      <c r="B301" t="s">
        <v>20</v>
      </c>
      <c r="C301">
        <v>202</v>
      </c>
      <c r="E301" t="s">
        <v>14</v>
      </c>
      <c r="F301">
        <v>19</v>
      </c>
    </row>
    <row r="302" spans="2:6" x14ac:dyDescent="0.2">
      <c r="B302" t="s">
        <v>20</v>
      </c>
      <c r="C302">
        <v>140</v>
      </c>
      <c r="E302" t="s">
        <v>14</v>
      </c>
      <c r="F302">
        <v>2108</v>
      </c>
    </row>
    <row r="303" spans="2:6" x14ac:dyDescent="0.2">
      <c r="B303" t="s">
        <v>20</v>
      </c>
      <c r="C303">
        <v>1052</v>
      </c>
      <c r="E303" t="s">
        <v>14</v>
      </c>
      <c r="F303">
        <v>679</v>
      </c>
    </row>
    <row r="304" spans="2:6" x14ac:dyDescent="0.2">
      <c r="B304" t="s">
        <v>20</v>
      </c>
      <c r="C304">
        <v>247</v>
      </c>
      <c r="E304" t="s">
        <v>14</v>
      </c>
      <c r="F304">
        <v>36</v>
      </c>
    </row>
    <row r="305" spans="2:6" x14ac:dyDescent="0.2">
      <c r="B305" t="s">
        <v>20</v>
      </c>
      <c r="C305">
        <v>84</v>
      </c>
      <c r="E305" t="s">
        <v>14</v>
      </c>
      <c r="F305">
        <v>47</v>
      </c>
    </row>
    <row r="306" spans="2:6" x14ac:dyDescent="0.2">
      <c r="B306" t="s">
        <v>20</v>
      </c>
      <c r="C306">
        <v>88</v>
      </c>
      <c r="E306" t="s">
        <v>14</v>
      </c>
      <c r="F306">
        <v>70</v>
      </c>
    </row>
    <row r="307" spans="2:6" x14ac:dyDescent="0.2">
      <c r="B307" t="s">
        <v>20</v>
      </c>
      <c r="C307">
        <v>156</v>
      </c>
      <c r="E307" t="s">
        <v>14</v>
      </c>
      <c r="F307">
        <v>154</v>
      </c>
    </row>
    <row r="308" spans="2:6" x14ac:dyDescent="0.2">
      <c r="B308" t="s">
        <v>20</v>
      </c>
      <c r="C308">
        <v>2985</v>
      </c>
      <c r="E308" t="s">
        <v>14</v>
      </c>
      <c r="F308">
        <v>22</v>
      </c>
    </row>
    <row r="309" spans="2:6" x14ac:dyDescent="0.2">
      <c r="B309" t="s">
        <v>20</v>
      </c>
      <c r="C309">
        <v>762</v>
      </c>
      <c r="E309" t="s">
        <v>14</v>
      </c>
      <c r="F309">
        <v>1758</v>
      </c>
    </row>
    <row r="310" spans="2:6" x14ac:dyDescent="0.2">
      <c r="B310" t="s">
        <v>20</v>
      </c>
      <c r="C310">
        <v>554</v>
      </c>
      <c r="E310" t="s">
        <v>14</v>
      </c>
      <c r="F310">
        <v>94</v>
      </c>
    </row>
    <row r="311" spans="2:6" x14ac:dyDescent="0.2">
      <c r="B311" t="s">
        <v>20</v>
      </c>
      <c r="C311">
        <v>135</v>
      </c>
      <c r="E311" t="s">
        <v>14</v>
      </c>
      <c r="F311">
        <v>33</v>
      </c>
    </row>
    <row r="312" spans="2:6" x14ac:dyDescent="0.2">
      <c r="B312" t="s">
        <v>20</v>
      </c>
      <c r="C312">
        <v>122</v>
      </c>
      <c r="E312" t="s">
        <v>14</v>
      </c>
      <c r="F312">
        <v>1</v>
      </c>
    </row>
    <row r="313" spans="2:6" x14ac:dyDescent="0.2">
      <c r="B313" t="s">
        <v>20</v>
      </c>
      <c r="C313">
        <v>221</v>
      </c>
      <c r="E313" t="s">
        <v>14</v>
      </c>
      <c r="F313">
        <v>31</v>
      </c>
    </row>
    <row r="314" spans="2:6" x14ac:dyDescent="0.2">
      <c r="B314" t="s">
        <v>20</v>
      </c>
      <c r="C314">
        <v>126</v>
      </c>
      <c r="E314" t="s">
        <v>14</v>
      </c>
      <c r="F314">
        <v>35</v>
      </c>
    </row>
    <row r="315" spans="2:6" x14ac:dyDescent="0.2">
      <c r="B315" t="s">
        <v>20</v>
      </c>
      <c r="C315">
        <v>1022</v>
      </c>
      <c r="E315" t="s">
        <v>14</v>
      </c>
      <c r="F315">
        <v>63</v>
      </c>
    </row>
    <row r="316" spans="2:6" x14ac:dyDescent="0.2">
      <c r="B316" t="s">
        <v>20</v>
      </c>
      <c r="C316">
        <v>3177</v>
      </c>
      <c r="E316" t="s">
        <v>14</v>
      </c>
      <c r="F316">
        <v>526</v>
      </c>
    </row>
    <row r="317" spans="2:6" x14ac:dyDescent="0.2">
      <c r="B317" t="s">
        <v>20</v>
      </c>
      <c r="C317">
        <v>198</v>
      </c>
      <c r="E317" t="s">
        <v>14</v>
      </c>
      <c r="F317">
        <v>121</v>
      </c>
    </row>
    <row r="318" spans="2:6" x14ac:dyDescent="0.2">
      <c r="B318" t="s">
        <v>20</v>
      </c>
      <c r="C318">
        <v>85</v>
      </c>
      <c r="E318" t="s">
        <v>14</v>
      </c>
      <c r="F318">
        <v>67</v>
      </c>
    </row>
    <row r="319" spans="2:6" x14ac:dyDescent="0.2">
      <c r="B319" t="s">
        <v>20</v>
      </c>
      <c r="C319">
        <v>3596</v>
      </c>
      <c r="E319" t="s">
        <v>14</v>
      </c>
      <c r="F319">
        <v>57</v>
      </c>
    </row>
    <row r="320" spans="2:6" x14ac:dyDescent="0.2">
      <c r="B320" t="s">
        <v>20</v>
      </c>
      <c r="C320">
        <v>244</v>
      </c>
      <c r="E320" t="s">
        <v>14</v>
      </c>
      <c r="F320">
        <v>1229</v>
      </c>
    </row>
    <row r="321" spans="2:6" x14ac:dyDescent="0.2">
      <c r="B321" t="s">
        <v>20</v>
      </c>
      <c r="C321">
        <v>5180</v>
      </c>
      <c r="E321" t="s">
        <v>14</v>
      </c>
      <c r="F321">
        <v>12</v>
      </c>
    </row>
    <row r="322" spans="2:6" x14ac:dyDescent="0.2">
      <c r="B322" t="s">
        <v>20</v>
      </c>
      <c r="C322">
        <v>589</v>
      </c>
      <c r="E322" t="s">
        <v>14</v>
      </c>
      <c r="F322">
        <v>452</v>
      </c>
    </row>
    <row r="323" spans="2:6" x14ac:dyDescent="0.2">
      <c r="B323" t="s">
        <v>20</v>
      </c>
      <c r="C323">
        <v>2725</v>
      </c>
      <c r="E323" t="s">
        <v>14</v>
      </c>
      <c r="F323">
        <v>1886</v>
      </c>
    </row>
    <row r="324" spans="2:6" x14ac:dyDescent="0.2">
      <c r="B324" t="s">
        <v>20</v>
      </c>
      <c r="C324">
        <v>300</v>
      </c>
      <c r="E324" t="s">
        <v>14</v>
      </c>
      <c r="F324">
        <v>1825</v>
      </c>
    </row>
    <row r="325" spans="2:6" x14ac:dyDescent="0.2">
      <c r="B325" t="s">
        <v>20</v>
      </c>
      <c r="C325">
        <v>144</v>
      </c>
      <c r="E325" t="s">
        <v>14</v>
      </c>
      <c r="F325">
        <v>31</v>
      </c>
    </row>
    <row r="326" spans="2:6" x14ac:dyDescent="0.2">
      <c r="B326" t="s">
        <v>20</v>
      </c>
      <c r="C326">
        <v>87</v>
      </c>
      <c r="E326" t="s">
        <v>14</v>
      </c>
      <c r="F326">
        <v>107</v>
      </c>
    </row>
    <row r="327" spans="2:6" x14ac:dyDescent="0.2">
      <c r="B327" t="s">
        <v>20</v>
      </c>
      <c r="C327">
        <v>3116</v>
      </c>
      <c r="E327" t="s">
        <v>14</v>
      </c>
      <c r="F327">
        <v>27</v>
      </c>
    </row>
    <row r="328" spans="2:6" x14ac:dyDescent="0.2">
      <c r="B328" t="s">
        <v>20</v>
      </c>
      <c r="C328">
        <v>909</v>
      </c>
      <c r="E328" t="s">
        <v>14</v>
      </c>
      <c r="F328">
        <v>1221</v>
      </c>
    </row>
    <row r="329" spans="2:6" x14ac:dyDescent="0.2">
      <c r="B329" t="s">
        <v>20</v>
      </c>
      <c r="C329">
        <v>1613</v>
      </c>
      <c r="E329" t="s">
        <v>14</v>
      </c>
      <c r="F329">
        <v>1</v>
      </c>
    </row>
    <row r="330" spans="2:6" x14ac:dyDescent="0.2">
      <c r="B330" t="s">
        <v>20</v>
      </c>
      <c r="C330">
        <v>136</v>
      </c>
      <c r="E330" t="s">
        <v>14</v>
      </c>
      <c r="F330">
        <v>16</v>
      </c>
    </row>
    <row r="331" spans="2:6" x14ac:dyDescent="0.2">
      <c r="B331" t="s">
        <v>20</v>
      </c>
      <c r="C331">
        <v>130</v>
      </c>
      <c r="E331" t="s">
        <v>14</v>
      </c>
      <c r="F331">
        <v>41</v>
      </c>
    </row>
    <row r="332" spans="2:6" x14ac:dyDescent="0.2">
      <c r="B332" t="s">
        <v>20</v>
      </c>
      <c r="C332">
        <v>102</v>
      </c>
      <c r="E332" t="s">
        <v>14</v>
      </c>
      <c r="F332">
        <v>523</v>
      </c>
    </row>
    <row r="333" spans="2:6" x14ac:dyDescent="0.2">
      <c r="B333" t="s">
        <v>20</v>
      </c>
      <c r="C333">
        <v>4006</v>
      </c>
      <c r="E333" t="s">
        <v>14</v>
      </c>
      <c r="F333">
        <v>141</v>
      </c>
    </row>
    <row r="334" spans="2:6" x14ac:dyDescent="0.2">
      <c r="B334" t="s">
        <v>20</v>
      </c>
      <c r="C334">
        <v>1629</v>
      </c>
      <c r="E334" t="s">
        <v>14</v>
      </c>
      <c r="F334">
        <v>52</v>
      </c>
    </row>
    <row r="335" spans="2:6" x14ac:dyDescent="0.2">
      <c r="B335" t="s">
        <v>20</v>
      </c>
      <c r="C335">
        <v>2188</v>
      </c>
      <c r="E335" t="s">
        <v>14</v>
      </c>
      <c r="F335">
        <v>225</v>
      </c>
    </row>
    <row r="336" spans="2:6" x14ac:dyDescent="0.2">
      <c r="B336" t="s">
        <v>20</v>
      </c>
      <c r="C336">
        <v>2409</v>
      </c>
      <c r="E336" t="s">
        <v>14</v>
      </c>
      <c r="F336">
        <v>38</v>
      </c>
    </row>
    <row r="337" spans="2:6" x14ac:dyDescent="0.2">
      <c r="B337" t="s">
        <v>20</v>
      </c>
      <c r="C337">
        <v>194</v>
      </c>
      <c r="E337" t="s">
        <v>14</v>
      </c>
      <c r="F337">
        <v>15</v>
      </c>
    </row>
    <row r="338" spans="2:6" x14ac:dyDescent="0.2">
      <c r="B338" t="s">
        <v>20</v>
      </c>
      <c r="C338">
        <v>1140</v>
      </c>
      <c r="E338" t="s">
        <v>14</v>
      </c>
      <c r="F338">
        <v>37</v>
      </c>
    </row>
    <row r="339" spans="2:6" x14ac:dyDescent="0.2">
      <c r="B339" t="s">
        <v>20</v>
      </c>
      <c r="C339">
        <v>102</v>
      </c>
      <c r="E339" t="s">
        <v>14</v>
      </c>
      <c r="F339">
        <v>112</v>
      </c>
    </row>
    <row r="340" spans="2:6" x14ac:dyDescent="0.2">
      <c r="B340" t="s">
        <v>20</v>
      </c>
      <c r="C340">
        <v>2857</v>
      </c>
      <c r="E340" t="s">
        <v>14</v>
      </c>
      <c r="F340">
        <v>21</v>
      </c>
    </row>
    <row r="341" spans="2:6" x14ac:dyDescent="0.2">
      <c r="B341" t="s">
        <v>20</v>
      </c>
      <c r="C341">
        <v>107</v>
      </c>
      <c r="E341" t="s">
        <v>14</v>
      </c>
      <c r="F341">
        <v>67</v>
      </c>
    </row>
    <row r="342" spans="2:6" x14ac:dyDescent="0.2">
      <c r="B342" t="s">
        <v>20</v>
      </c>
      <c r="C342">
        <v>160</v>
      </c>
      <c r="E342" t="s">
        <v>14</v>
      </c>
      <c r="F342">
        <v>78</v>
      </c>
    </row>
    <row r="343" spans="2:6" x14ac:dyDescent="0.2">
      <c r="B343" t="s">
        <v>20</v>
      </c>
      <c r="C343">
        <v>2230</v>
      </c>
      <c r="E343" t="s">
        <v>14</v>
      </c>
      <c r="F343">
        <v>67</v>
      </c>
    </row>
    <row r="344" spans="2:6" x14ac:dyDescent="0.2">
      <c r="B344" t="s">
        <v>20</v>
      </c>
      <c r="C344">
        <v>316</v>
      </c>
      <c r="E344" t="s">
        <v>14</v>
      </c>
      <c r="F344">
        <v>263</v>
      </c>
    </row>
    <row r="345" spans="2:6" x14ac:dyDescent="0.2">
      <c r="B345" t="s">
        <v>20</v>
      </c>
      <c r="C345">
        <v>117</v>
      </c>
      <c r="E345" t="s">
        <v>14</v>
      </c>
      <c r="F345">
        <v>1691</v>
      </c>
    </row>
    <row r="346" spans="2:6" x14ac:dyDescent="0.2">
      <c r="B346" t="s">
        <v>20</v>
      </c>
      <c r="C346">
        <v>6406</v>
      </c>
      <c r="E346" t="s">
        <v>14</v>
      </c>
      <c r="F346">
        <v>181</v>
      </c>
    </row>
    <row r="347" spans="2:6" x14ac:dyDescent="0.2">
      <c r="B347" t="s">
        <v>20</v>
      </c>
      <c r="C347">
        <v>192</v>
      </c>
      <c r="E347" t="s">
        <v>14</v>
      </c>
      <c r="F347">
        <v>13</v>
      </c>
    </row>
    <row r="348" spans="2:6" x14ac:dyDescent="0.2">
      <c r="B348" t="s">
        <v>20</v>
      </c>
      <c r="C348">
        <v>26</v>
      </c>
      <c r="E348" t="s">
        <v>14</v>
      </c>
      <c r="F348">
        <v>1</v>
      </c>
    </row>
    <row r="349" spans="2:6" x14ac:dyDescent="0.2">
      <c r="B349" t="s">
        <v>20</v>
      </c>
      <c r="C349">
        <v>723</v>
      </c>
      <c r="E349" t="s">
        <v>14</v>
      </c>
      <c r="F349">
        <v>21</v>
      </c>
    </row>
    <row r="350" spans="2:6" x14ac:dyDescent="0.2">
      <c r="B350" t="s">
        <v>20</v>
      </c>
      <c r="C350">
        <v>170</v>
      </c>
      <c r="E350" t="s">
        <v>14</v>
      </c>
      <c r="F350">
        <v>830</v>
      </c>
    </row>
    <row r="351" spans="2:6" x14ac:dyDescent="0.2">
      <c r="B351" t="s">
        <v>20</v>
      </c>
      <c r="C351">
        <v>238</v>
      </c>
      <c r="E351" t="s">
        <v>14</v>
      </c>
      <c r="F351">
        <v>130</v>
      </c>
    </row>
    <row r="352" spans="2:6" x14ac:dyDescent="0.2">
      <c r="B352" t="s">
        <v>20</v>
      </c>
      <c r="C352">
        <v>55</v>
      </c>
      <c r="E352" t="s">
        <v>14</v>
      </c>
      <c r="F352">
        <v>55</v>
      </c>
    </row>
    <row r="353" spans="2:6" x14ac:dyDescent="0.2">
      <c r="B353" t="s">
        <v>20</v>
      </c>
      <c r="C353">
        <v>128</v>
      </c>
      <c r="E353" t="s">
        <v>14</v>
      </c>
      <c r="F353">
        <v>114</v>
      </c>
    </row>
    <row r="354" spans="2:6" x14ac:dyDescent="0.2">
      <c r="B354" t="s">
        <v>20</v>
      </c>
      <c r="C354">
        <v>2144</v>
      </c>
      <c r="E354" t="s">
        <v>14</v>
      </c>
      <c r="F354">
        <v>594</v>
      </c>
    </row>
    <row r="355" spans="2:6" x14ac:dyDescent="0.2">
      <c r="B355" t="s">
        <v>20</v>
      </c>
      <c r="C355">
        <v>2693</v>
      </c>
      <c r="E355" t="s">
        <v>14</v>
      </c>
      <c r="F355">
        <v>24</v>
      </c>
    </row>
    <row r="356" spans="2:6" x14ac:dyDescent="0.2">
      <c r="B356" t="s">
        <v>20</v>
      </c>
      <c r="C356">
        <v>432</v>
      </c>
      <c r="E356" t="s">
        <v>14</v>
      </c>
      <c r="F356">
        <v>252</v>
      </c>
    </row>
    <row r="357" spans="2:6" x14ac:dyDescent="0.2">
      <c r="B357" t="s">
        <v>20</v>
      </c>
      <c r="C357">
        <v>189</v>
      </c>
      <c r="E357" t="s">
        <v>14</v>
      </c>
      <c r="F357">
        <v>67</v>
      </c>
    </row>
    <row r="358" spans="2:6" x14ac:dyDescent="0.2">
      <c r="B358" t="s">
        <v>20</v>
      </c>
      <c r="C358">
        <v>154</v>
      </c>
      <c r="E358" t="s">
        <v>14</v>
      </c>
      <c r="F358">
        <v>742</v>
      </c>
    </row>
    <row r="359" spans="2:6" x14ac:dyDescent="0.2">
      <c r="B359" t="s">
        <v>20</v>
      </c>
      <c r="C359">
        <v>96</v>
      </c>
      <c r="E359" t="s">
        <v>14</v>
      </c>
      <c r="F359">
        <v>75</v>
      </c>
    </row>
    <row r="360" spans="2:6" x14ac:dyDescent="0.2">
      <c r="B360" t="s">
        <v>20</v>
      </c>
      <c r="C360">
        <v>3063</v>
      </c>
      <c r="E360" t="s">
        <v>14</v>
      </c>
      <c r="F360">
        <v>4405</v>
      </c>
    </row>
    <row r="361" spans="2:6" x14ac:dyDescent="0.2">
      <c r="B361" t="s">
        <v>20</v>
      </c>
      <c r="C361">
        <v>2266</v>
      </c>
      <c r="E361" t="s">
        <v>14</v>
      </c>
      <c r="F361">
        <v>92</v>
      </c>
    </row>
    <row r="362" spans="2:6" x14ac:dyDescent="0.2">
      <c r="B362" t="s">
        <v>20</v>
      </c>
      <c r="C362">
        <v>194</v>
      </c>
      <c r="E362" t="s">
        <v>14</v>
      </c>
      <c r="F362">
        <v>64</v>
      </c>
    </row>
    <row r="363" spans="2:6" x14ac:dyDescent="0.2">
      <c r="B363" t="s">
        <v>20</v>
      </c>
      <c r="C363">
        <v>129</v>
      </c>
      <c r="E363" t="s">
        <v>14</v>
      </c>
      <c r="F363">
        <v>64</v>
      </c>
    </row>
    <row r="364" spans="2:6" x14ac:dyDescent="0.2">
      <c r="B364" t="s">
        <v>20</v>
      </c>
      <c r="C364">
        <v>375</v>
      </c>
      <c r="E364" t="s">
        <v>14</v>
      </c>
      <c r="F364">
        <v>842</v>
      </c>
    </row>
    <row r="365" spans="2:6" x14ac:dyDescent="0.2">
      <c r="B365" t="s">
        <v>20</v>
      </c>
      <c r="C365">
        <v>409</v>
      </c>
      <c r="E365" t="s">
        <v>14</v>
      </c>
      <c r="F365">
        <v>112</v>
      </c>
    </row>
    <row r="366" spans="2:6" x14ac:dyDescent="0.2">
      <c r="B366" t="s">
        <v>20</v>
      </c>
      <c r="C366">
        <v>234</v>
      </c>
      <c r="E366" t="s">
        <v>14</v>
      </c>
      <c r="F366">
        <v>374</v>
      </c>
    </row>
    <row r="367" spans="2:6" x14ac:dyDescent="0.2">
      <c r="B367" t="s">
        <v>20</v>
      </c>
      <c r="C367">
        <v>3016</v>
      </c>
    </row>
    <row r="368" spans="2:6" x14ac:dyDescent="0.2">
      <c r="B368" t="s">
        <v>20</v>
      </c>
      <c r="C368">
        <v>264</v>
      </c>
    </row>
    <row r="369" spans="2:3" x14ac:dyDescent="0.2">
      <c r="B369" t="s">
        <v>20</v>
      </c>
      <c r="C369">
        <v>272</v>
      </c>
    </row>
    <row r="370" spans="2:3" x14ac:dyDescent="0.2">
      <c r="B370" t="s">
        <v>20</v>
      </c>
      <c r="C370">
        <v>419</v>
      </c>
    </row>
    <row r="371" spans="2:3" x14ac:dyDescent="0.2">
      <c r="B371" t="s">
        <v>20</v>
      </c>
      <c r="C371">
        <v>1621</v>
      </c>
    </row>
    <row r="372" spans="2:3" x14ac:dyDescent="0.2">
      <c r="B372" t="s">
        <v>20</v>
      </c>
      <c r="C372">
        <v>1101</v>
      </c>
    </row>
    <row r="373" spans="2:3" x14ac:dyDescent="0.2">
      <c r="B373" t="s">
        <v>20</v>
      </c>
      <c r="C373">
        <v>1073</v>
      </c>
    </row>
    <row r="374" spans="2:3" x14ac:dyDescent="0.2">
      <c r="B374" t="s">
        <v>20</v>
      </c>
      <c r="C374">
        <v>331</v>
      </c>
    </row>
    <row r="375" spans="2:3" x14ac:dyDescent="0.2">
      <c r="B375" t="s">
        <v>20</v>
      </c>
      <c r="C375">
        <v>1170</v>
      </c>
    </row>
    <row r="376" spans="2:3" x14ac:dyDescent="0.2">
      <c r="B376" t="s">
        <v>20</v>
      </c>
      <c r="C376">
        <v>363</v>
      </c>
    </row>
    <row r="377" spans="2:3" x14ac:dyDescent="0.2">
      <c r="B377" t="s">
        <v>20</v>
      </c>
      <c r="C377">
        <v>103</v>
      </c>
    </row>
    <row r="378" spans="2:3" x14ac:dyDescent="0.2">
      <c r="B378" t="s">
        <v>20</v>
      </c>
      <c r="C378">
        <v>147</v>
      </c>
    </row>
    <row r="379" spans="2:3" x14ac:dyDescent="0.2">
      <c r="B379" t="s">
        <v>20</v>
      </c>
      <c r="C379">
        <v>110</v>
      </c>
    </row>
    <row r="380" spans="2:3" x14ac:dyDescent="0.2">
      <c r="B380" t="s">
        <v>20</v>
      </c>
      <c r="C380">
        <v>134</v>
      </c>
    </row>
    <row r="381" spans="2:3" x14ac:dyDescent="0.2">
      <c r="B381" t="s">
        <v>20</v>
      </c>
      <c r="C381">
        <v>269</v>
      </c>
    </row>
    <row r="382" spans="2:3" x14ac:dyDescent="0.2">
      <c r="B382" t="s">
        <v>20</v>
      </c>
      <c r="C382">
        <v>175</v>
      </c>
    </row>
    <row r="383" spans="2:3" x14ac:dyDescent="0.2">
      <c r="B383" t="s">
        <v>20</v>
      </c>
      <c r="C383">
        <v>69</v>
      </c>
    </row>
    <row r="384" spans="2:3" x14ac:dyDescent="0.2">
      <c r="B384" t="s">
        <v>20</v>
      </c>
      <c r="C384">
        <v>190</v>
      </c>
    </row>
    <row r="385" spans="2:3" x14ac:dyDescent="0.2">
      <c r="B385" t="s">
        <v>20</v>
      </c>
      <c r="C385">
        <v>237</v>
      </c>
    </row>
    <row r="386" spans="2:3" x14ac:dyDescent="0.2">
      <c r="B386" t="s">
        <v>20</v>
      </c>
      <c r="C386">
        <v>196</v>
      </c>
    </row>
    <row r="387" spans="2:3" x14ac:dyDescent="0.2">
      <c r="B387" t="s">
        <v>20</v>
      </c>
      <c r="C387">
        <v>7295</v>
      </c>
    </row>
    <row r="388" spans="2:3" x14ac:dyDescent="0.2">
      <c r="B388" t="s">
        <v>20</v>
      </c>
      <c r="C388">
        <v>2893</v>
      </c>
    </row>
    <row r="389" spans="2:3" x14ac:dyDescent="0.2">
      <c r="B389" t="s">
        <v>20</v>
      </c>
      <c r="C389">
        <v>820</v>
      </c>
    </row>
    <row r="390" spans="2:3" x14ac:dyDescent="0.2">
      <c r="B390" t="s">
        <v>20</v>
      </c>
      <c r="C390">
        <v>2038</v>
      </c>
    </row>
    <row r="391" spans="2:3" x14ac:dyDescent="0.2">
      <c r="B391" t="s">
        <v>20</v>
      </c>
      <c r="C391">
        <v>116</v>
      </c>
    </row>
    <row r="392" spans="2:3" x14ac:dyDescent="0.2">
      <c r="B392" t="s">
        <v>20</v>
      </c>
      <c r="C392">
        <v>1345</v>
      </c>
    </row>
    <row r="393" spans="2:3" x14ac:dyDescent="0.2">
      <c r="B393" t="s">
        <v>20</v>
      </c>
      <c r="C393">
        <v>168</v>
      </c>
    </row>
    <row r="394" spans="2:3" x14ac:dyDescent="0.2">
      <c r="B394" t="s">
        <v>20</v>
      </c>
      <c r="C394">
        <v>137</v>
      </c>
    </row>
    <row r="395" spans="2:3" x14ac:dyDescent="0.2">
      <c r="B395" t="s">
        <v>20</v>
      </c>
      <c r="C395">
        <v>186</v>
      </c>
    </row>
    <row r="396" spans="2:3" x14ac:dyDescent="0.2">
      <c r="B396" t="s">
        <v>20</v>
      </c>
      <c r="C396">
        <v>125</v>
      </c>
    </row>
    <row r="397" spans="2:3" x14ac:dyDescent="0.2">
      <c r="B397" t="s">
        <v>20</v>
      </c>
      <c r="C397">
        <v>202</v>
      </c>
    </row>
    <row r="398" spans="2:3" x14ac:dyDescent="0.2">
      <c r="B398" t="s">
        <v>20</v>
      </c>
      <c r="C398">
        <v>103</v>
      </c>
    </row>
    <row r="399" spans="2:3" x14ac:dyDescent="0.2">
      <c r="B399" t="s">
        <v>20</v>
      </c>
      <c r="C399">
        <v>1785</v>
      </c>
    </row>
    <row r="400" spans="2:3" x14ac:dyDescent="0.2">
      <c r="B400" t="s">
        <v>20</v>
      </c>
      <c r="C400">
        <v>157</v>
      </c>
    </row>
    <row r="401" spans="2:3" x14ac:dyDescent="0.2">
      <c r="B401" t="s">
        <v>20</v>
      </c>
      <c r="C401">
        <v>555</v>
      </c>
    </row>
    <row r="402" spans="2:3" x14ac:dyDescent="0.2">
      <c r="B402" t="s">
        <v>20</v>
      </c>
      <c r="C402">
        <v>297</v>
      </c>
    </row>
    <row r="403" spans="2:3" x14ac:dyDescent="0.2">
      <c r="B403" t="s">
        <v>20</v>
      </c>
      <c r="C403">
        <v>123</v>
      </c>
    </row>
    <row r="404" spans="2:3" x14ac:dyDescent="0.2">
      <c r="B404" t="s">
        <v>20</v>
      </c>
      <c r="C404">
        <v>3036</v>
      </c>
    </row>
    <row r="405" spans="2:3" x14ac:dyDescent="0.2">
      <c r="B405" t="s">
        <v>20</v>
      </c>
      <c r="C405">
        <v>144</v>
      </c>
    </row>
    <row r="406" spans="2:3" x14ac:dyDescent="0.2">
      <c r="B406" t="s">
        <v>20</v>
      </c>
      <c r="C406">
        <v>121</v>
      </c>
    </row>
    <row r="407" spans="2:3" x14ac:dyDescent="0.2">
      <c r="B407" t="s">
        <v>20</v>
      </c>
      <c r="C407">
        <v>181</v>
      </c>
    </row>
    <row r="408" spans="2:3" x14ac:dyDescent="0.2">
      <c r="B408" t="s">
        <v>20</v>
      </c>
      <c r="C408">
        <v>122</v>
      </c>
    </row>
    <row r="409" spans="2:3" x14ac:dyDescent="0.2">
      <c r="B409" t="s">
        <v>20</v>
      </c>
      <c r="C409">
        <v>1071</v>
      </c>
    </row>
    <row r="410" spans="2:3" x14ac:dyDescent="0.2">
      <c r="B410" t="s">
        <v>20</v>
      </c>
      <c r="C410">
        <v>980</v>
      </c>
    </row>
    <row r="411" spans="2:3" x14ac:dyDescent="0.2">
      <c r="B411" t="s">
        <v>20</v>
      </c>
      <c r="C411">
        <v>536</v>
      </c>
    </row>
    <row r="412" spans="2:3" x14ac:dyDescent="0.2">
      <c r="B412" t="s">
        <v>20</v>
      </c>
      <c r="C412">
        <v>1991</v>
      </c>
    </row>
    <row r="413" spans="2:3" x14ac:dyDescent="0.2">
      <c r="B413" t="s">
        <v>20</v>
      </c>
      <c r="C413">
        <v>180</v>
      </c>
    </row>
    <row r="414" spans="2:3" x14ac:dyDescent="0.2">
      <c r="B414" t="s">
        <v>20</v>
      </c>
      <c r="C414">
        <v>130</v>
      </c>
    </row>
    <row r="415" spans="2:3" x14ac:dyDescent="0.2">
      <c r="B415" t="s">
        <v>20</v>
      </c>
      <c r="C415">
        <v>122</v>
      </c>
    </row>
    <row r="416" spans="2:3" x14ac:dyDescent="0.2">
      <c r="B416" t="s">
        <v>20</v>
      </c>
      <c r="C416">
        <v>140</v>
      </c>
    </row>
    <row r="417" spans="2:3" x14ac:dyDescent="0.2">
      <c r="B417" t="s">
        <v>20</v>
      </c>
      <c r="C417">
        <v>3388</v>
      </c>
    </row>
    <row r="418" spans="2:3" x14ac:dyDescent="0.2">
      <c r="B418" t="s">
        <v>20</v>
      </c>
      <c r="C418">
        <v>280</v>
      </c>
    </row>
    <row r="419" spans="2:3" x14ac:dyDescent="0.2">
      <c r="B419" t="s">
        <v>20</v>
      </c>
      <c r="C419">
        <v>366</v>
      </c>
    </row>
    <row r="420" spans="2:3" x14ac:dyDescent="0.2">
      <c r="B420" t="s">
        <v>20</v>
      </c>
      <c r="C420">
        <v>270</v>
      </c>
    </row>
    <row r="421" spans="2:3" x14ac:dyDescent="0.2">
      <c r="B421" t="s">
        <v>20</v>
      </c>
      <c r="C421">
        <v>137</v>
      </c>
    </row>
    <row r="422" spans="2:3" x14ac:dyDescent="0.2">
      <c r="B422" t="s">
        <v>20</v>
      </c>
      <c r="C422">
        <v>3205</v>
      </c>
    </row>
    <row r="423" spans="2:3" x14ac:dyDescent="0.2">
      <c r="B423" t="s">
        <v>20</v>
      </c>
      <c r="C423">
        <v>288</v>
      </c>
    </row>
    <row r="424" spans="2:3" x14ac:dyDescent="0.2">
      <c r="B424" t="s">
        <v>20</v>
      </c>
      <c r="C424">
        <v>148</v>
      </c>
    </row>
    <row r="425" spans="2:3" x14ac:dyDescent="0.2">
      <c r="B425" t="s">
        <v>20</v>
      </c>
      <c r="C425">
        <v>114</v>
      </c>
    </row>
    <row r="426" spans="2:3" x14ac:dyDescent="0.2">
      <c r="B426" t="s">
        <v>20</v>
      </c>
      <c r="C426">
        <v>1518</v>
      </c>
    </row>
    <row r="427" spans="2:3" x14ac:dyDescent="0.2">
      <c r="B427" t="s">
        <v>20</v>
      </c>
      <c r="C427">
        <v>166</v>
      </c>
    </row>
    <row r="428" spans="2:3" x14ac:dyDescent="0.2">
      <c r="B428" t="s">
        <v>20</v>
      </c>
      <c r="C428">
        <v>100</v>
      </c>
    </row>
    <row r="429" spans="2:3" x14ac:dyDescent="0.2">
      <c r="B429" t="s">
        <v>20</v>
      </c>
      <c r="C429">
        <v>235</v>
      </c>
    </row>
    <row r="430" spans="2:3" x14ac:dyDescent="0.2">
      <c r="B430" t="s">
        <v>20</v>
      </c>
      <c r="C430">
        <v>148</v>
      </c>
    </row>
    <row r="431" spans="2:3" x14ac:dyDescent="0.2">
      <c r="B431" t="s">
        <v>20</v>
      </c>
      <c r="C431">
        <v>198</v>
      </c>
    </row>
    <row r="432" spans="2:3" x14ac:dyDescent="0.2">
      <c r="B432" t="s">
        <v>20</v>
      </c>
      <c r="C432">
        <v>150</v>
      </c>
    </row>
    <row r="433" spans="2:3" x14ac:dyDescent="0.2">
      <c r="B433" t="s">
        <v>20</v>
      </c>
      <c r="C433">
        <v>216</v>
      </c>
    </row>
    <row r="434" spans="2:3" x14ac:dyDescent="0.2">
      <c r="B434" t="s">
        <v>20</v>
      </c>
      <c r="C434">
        <v>5139</v>
      </c>
    </row>
    <row r="435" spans="2:3" x14ac:dyDescent="0.2">
      <c r="B435" t="s">
        <v>20</v>
      </c>
      <c r="C435">
        <v>2353</v>
      </c>
    </row>
    <row r="436" spans="2:3" x14ac:dyDescent="0.2">
      <c r="B436" t="s">
        <v>20</v>
      </c>
      <c r="C436">
        <v>78</v>
      </c>
    </row>
    <row r="437" spans="2:3" x14ac:dyDescent="0.2">
      <c r="B437" t="s">
        <v>20</v>
      </c>
      <c r="C437">
        <v>174</v>
      </c>
    </row>
    <row r="438" spans="2:3" x14ac:dyDescent="0.2">
      <c r="B438" t="s">
        <v>20</v>
      </c>
      <c r="C438">
        <v>164</v>
      </c>
    </row>
    <row r="439" spans="2:3" x14ac:dyDescent="0.2">
      <c r="B439" t="s">
        <v>20</v>
      </c>
      <c r="C439">
        <v>161</v>
      </c>
    </row>
    <row r="440" spans="2:3" x14ac:dyDescent="0.2">
      <c r="B440" t="s">
        <v>20</v>
      </c>
      <c r="C440">
        <v>138</v>
      </c>
    </row>
    <row r="441" spans="2:3" x14ac:dyDescent="0.2">
      <c r="B441" t="s">
        <v>20</v>
      </c>
      <c r="C441">
        <v>3308</v>
      </c>
    </row>
    <row r="442" spans="2:3" x14ac:dyDescent="0.2">
      <c r="B442" t="s">
        <v>20</v>
      </c>
      <c r="C442">
        <v>127</v>
      </c>
    </row>
    <row r="443" spans="2:3" x14ac:dyDescent="0.2">
      <c r="B443" t="s">
        <v>20</v>
      </c>
      <c r="C443">
        <v>207</v>
      </c>
    </row>
    <row r="444" spans="2:3" x14ac:dyDescent="0.2">
      <c r="B444" t="s">
        <v>20</v>
      </c>
      <c r="C444">
        <v>181</v>
      </c>
    </row>
    <row r="445" spans="2:3" x14ac:dyDescent="0.2">
      <c r="B445" t="s">
        <v>20</v>
      </c>
      <c r="C445">
        <v>110</v>
      </c>
    </row>
    <row r="446" spans="2:3" x14ac:dyDescent="0.2">
      <c r="B446" t="s">
        <v>20</v>
      </c>
      <c r="C446">
        <v>185</v>
      </c>
    </row>
    <row r="447" spans="2:3" x14ac:dyDescent="0.2">
      <c r="B447" t="s">
        <v>20</v>
      </c>
      <c r="C447">
        <v>121</v>
      </c>
    </row>
    <row r="448" spans="2:3" x14ac:dyDescent="0.2">
      <c r="B448" t="s">
        <v>20</v>
      </c>
      <c r="C448">
        <v>106</v>
      </c>
    </row>
    <row r="449" spans="2:3" x14ac:dyDescent="0.2">
      <c r="B449" t="s">
        <v>20</v>
      </c>
      <c r="C449">
        <v>142</v>
      </c>
    </row>
    <row r="450" spans="2:3" x14ac:dyDescent="0.2">
      <c r="B450" t="s">
        <v>20</v>
      </c>
      <c r="C450">
        <v>233</v>
      </c>
    </row>
    <row r="451" spans="2:3" x14ac:dyDescent="0.2">
      <c r="B451" t="s">
        <v>20</v>
      </c>
      <c r="C451">
        <v>218</v>
      </c>
    </row>
    <row r="452" spans="2:3" x14ac:dyDescent="0.2">
      <c r="B452" t="s">
        <v>20</v>
      </c>
      <c r="C452">
        <v>76</v>
      </c>
    </row>
    <row r="453" spans="2:3" x14ac:dyDescent="0.2">
      <c r="B453" t="s">
        <v>20</v>
      </c>
      <c r="C453">
        <v>43</v>
      </c>
    </row>
    <row r="454" spans="2:3" x14ac:dyDescent="0.2">
      <c r="B454" t="s">
        <v>20</v>
      </c>
      <c r="C454">
        <v>221</v>
      </c>
    </row>
    <row r="455" spans="2:3" x14ac:dyDescent="0.2">
      <c r="B455" t="s">
        <v>20</v>
      </c>
      <c r="C455">
        <v>2805</v>
      </c>
    </row>
    <row r="456" spans="2:3" x14ac:dyDescent="0.2">
      <c r="B456" t="s">
        <v>20</v>
      </c>
      <c r="C456">
        <v>68</v>
      </c>
    </row>
    <row r="457" spans="2:3" x14ac:dyDescent="0.2">
      <c r="B457" t="s">
        <v>20</v>
      </c>
      <c r="C457">
        <v>183</v>
      </c>
    </row>
    <row r="458" spans="2:3" x14ac:dyDescent="0.2">
      <c r="B458" t="s">
        <v>20</v>
      </c>
      <c r="C458">
        <v>133</v>
      </c>
    </row>
    <row r="459" spans="2:3" x14ac:dyDescent="0.2">
      <c r="B459" t="s">
        <v>20</v>
      </c>
      <c r="C459">
        <v>2489</v>
      </c>
    </row>
    <row r="460" spans="2:3" x14ac:dyDescent="0.2">
      <c r="B460" t="s">
        <v>20</v>
      </c>
      <c r="C460">
        <v>69</v>
      </c>
    </row>
    <row r="461" spans="2:3" x14ac:dyDescent="0.2">
      <c r="B461" t="s">
        <v>20</v>
      </c>
      <c r="C461">
        <v>279</v>
      </c>
    </row>
    <row r="462" spans="2:3" x14ac:dyDescent="0.2">
      <c r="B462" t="s">
        <v>20</v>
      </c>
      <c r="C462">
        <v>210</v>
      </c>
    </row>
    <row r="463" spans="2:3" x14ac:dyDescent="0.2">
      <c r="B463" t="s">
        <v>20</v>
      </c>
      <c r="C463">
        <v>2100</v>
      </c>
    </row>
    <row r="464" spans="2:3" x14ac:dyDescent="0.2">
      <c r="B464" t="s">
        <v>20</v>
      </c>
      <c r="C464">
        <v>252</v>
      </c>
    </row>
    <row r="465" spans="2:3" x14ac:dyDescent="0.2">
      <c r="B465" t="s">
        <v>20</v>
      </c>
      <c r="C465">
        <v>1280</v>
      </c>
    </row>
    <row r="466" spans="2:3" x14ac:dyDescent="0.2">
      <c r="B466" t="s">
        <v>20</v>
      </c>
      <c r="C466">
        <v>157</v>
      </c>
    </row>
    <row r="467" spans="2:3" x14ac:dyDescent="0.2">
      <c r="B467" t="s">
        <v>20</v>
      </c>
      <c r="C467">
        <v>194</v>
      </c>
    </row>
    <row r="468" spans="2:3" x14ac:dyDescent="0.2">
      <c r="B468" t="s">
        <v>20</v>
      </c>
      <c r="C468">
        <v>82</v>
      </c>
    </row>
    <row r="469" spans="2:3" x14ac:dyDescent="0.2">
      <c r="B469" t="s">
        <v>20</v>
      </c>
      <c r="C469">
        <v>4233</v>
      </c>
    </row>
    <row r="470" spans="2:3" x14ac:dyDescent="0.2">
      <c r="B470" t="s">
        <v>20</v>
      </c>
      <c r="C470">
        <v>1297</v>
      </c>
    </row>
    <row r="471" spans="2:3" x14ac:dyDescent="0.2">
      <c r="B471" t="s">
        <v>20</v>
      </c>
      <c r="C471">
        <v>165</v>
      </c>
    </row>
    <row r="472" spans="2:3" x14ac:dyDescent="0.2">
      <c r="B472" t="s">
        <v>20</v>
      </c>
      <c r="C472">
        <v>119</v>
      </c>
    </row>
    <row r="473" spans="2:3" x14ac:dyDescent="0.2">
      <c r="B473" t="s">
        <v>20</v>
      </c>
      <c r="C473">
        <v>1797</v>
      </c>
    </row>
    <row r="474" spans="2:3" x14ac:dyDescent="0.2">
      <c r="B474" t="s">
        <v>20</v>
      </c>
      <c r="C474">
        <v>261</v>
      </c>
    </row>
    <row r="475" spans="2:3" x14ac:dyDescent="0.2">
      <c r="B475" t="s">
        <v>20</v>
      </c>
      <c r="C475">
        <v>157</v>
      </c>
    </row>
    <row r="476" spans="2:3" x14ac:dyDescent="0.2">
      <c r="B476" t="s">
        <v>20</v>
      </c>
      <c r="C476">
        <v>3533</v>
      </c>
    </row>
    <row r="477" spans="2:3" x14ac:dyDescent="0.2">
      <c r="B477" t="s">
        <v>20</v>
      </c>
      <c r="C477">
        <v>155</v>
      </c>
    </row>
    <row r="478" spans="2:3" x14ac:dyDescent="0.2">
      <c r="B478" t="s">
        <v>20</v>
      </c>
      <c r="C478">
        <v>132</v>
      </c>
    </row>
    <row r="479" spans="2:3" x14ac:dyDescent="0.2">
      <c r="B479" t="s">
        <v>20</v>
      </c>
      <c r="C479">
        <v>1354</v>
      </c>
    </row>
    <row r="480" spans="2:3" x14ac:dyDescent="0.2">
      <c r="B480" t="s">
        <v>20</v>
      </c>
      <c r="C480">
        <v>48</v>
      </c>
    </row>
    <row r="481" spans="2:3" x14ac:dyDescent="0.2">
      <c r="B481" t="s">
        <v>20</v>
      </c>
      <c r="C481">
        <v>110</v>
      </c>
    </row>
    <row r="482" spans="2:3" x14ac:dyDescent="0.2">
      <c r="B482" t="s">
        <v>20</v>
      </c>
      <c r="C482">
        <v>172</v>
      </c>
    </row>
    <row r="483" spans="2:3" x14ac:dyDescent="0.2">
      <c r="B483" t="s">
        <v>20</v>
      </c>
      <c r="C483">
        <v>307</v>
      </c>
    </row>
    <row r="484" spans="2:3" x14ac:dyDescent="0.2">
      <c r="B484" t="s">
        <v>20</v>
      </c>
      <c r="C484">
        <v>160</v>
      </c>
    </row>
    <row r="485" spans="2:3" x14ac:dyDescent="0.2">
      <c r="B485" t="s">
        <v>20</v>
      </c>
      <c r="C485">
        <v>1467</v>
      </c>
    </row>
    <row r="486" spans="2:3" x14ac:dyDescent="0.2">
      <c r="B486" t="s">
        <v>20</v>
      </c>
      <c r="C486">
        <v>2662</v>
      </c>
    </row>
    <row r="487" spans="2:3" x14ac:dyDescent="0.2">
      <c r="B487" t="s">
        <v>20</v>
      </c>
      <c r="C487">
        <v>452</v>
      </c>
    </row>
    <row r="488" spans="2:3" x14ac:dyDescent="0.2">
      <c r="B488" t="s">
        <v>20</v>
      </c>
      <c r="C488">
        <v>158</v>
      </c>
    </row>
    <row r="489" spans="2:3" x14ac:dyDescent="0.2">
      <c r="B489" t="s">
        <v>20</v>
      </c>
      <c r="C489">
        <v>225</v>
      </c>
    </row>
    <row r="490" spans="2:3" x14ac:dyDescent="0.2">
      <c r="B490" t="s">
        <v>20</v>
      </c>
      <c r="C490">
        <v>65</v>
      </c>
    </row>
    <row r="491" spans="2:3" x14ac:dyDescent="0.2">
      <c r="B491" t="s">
        <v>20</v>
      </c>
      <c r="C491">
        <v>163</v>
      </c>
    </row>
    <row r="492" spans="2:3" x14ac:dyDescent="0.2">
      <c r="B492" t="s">
        <v>20</v>
      </c>
      <c r="C492">
        <v>85</v>
      </c>
    </row>
    <row r="493" spans="2:3" x14ac:dyDescent="0.2">
      <c r="B493" t="s">
        <v>20</v>
      </c>
      <c r="C493">
        <v>217</v>
      </c>
    </row>
    <row r="494" spans="2:3" x14ac:dyDescent="0.2">
      <c r="B494" t="s">
        <v>20</v>
      </c>
      <c r="C494">
        <v>150</v>
      </c>
    </row>
    <row r="495" spans="2:3" x14ac:dyDescent="0.2">
      <c r="B495" t="s">
        <v>20</v>
      </c>
      <c r="C495">
        <v>3272</v>
      </c>
    </row>
    <row r="496" spans="2:3" x14ac:dyDescent="0.2">
      <c r="B496" t="s">
        <v>20</v>
      </c>
      <c r="C496">
        <v>300</v>
      </c>
    </row>
    <row r="497" spans="2:3" x14ac:dyDescent="0.2">
      <c r="B497" t="s">
        <v>20</v>
      </c>
      <c r="C497">
        <v>126</v>
      </c>
    </row>
    <row r="498" spans="2:3" x14ac:dyDescent="0.2">
      <c r="B498" t="s">
        <v>20</v>
      </c>
      <c r="C498">
        <v>2320</v>
      </c>
    </row>
    <row r="499" spans="2:3" x14ac:dyDescent="0.2">
      <c r="B499" t="s">
        <v>20</v>
      </c>
      <c r="C499">
        <v>81</v>
      </c>
    </row>
    <row r="500" spans="2:3" x14ac:dyDescent="0.2">
      <c r="B500" t="s">
        <v>20</v>
      </c>
      <c r="C500">
        <v>1887</v>
      </c>
    </row>
    <row r="501" spans="2:3" x14ac:dyDescent="0.2">
      <c r="B501" t="s">
        <v>20</v>
      </c>
      <c r="C501">
        <v>4358</v>
      </c>
    </row>
    <row r="502" spans="2:3" x14ac:dyDescent="0.2">
      <c r="B502" t="s">
        <v>20</v>
      </c>
      <c r="C502">
        <v>53</v>
      </c>
    </row>
    <row r="503" spans="2:3" x14ac:dyDescent="0.2">
      <c r="B503" t="s">
        <v>20</v>
      </c>
      <c r="C503">
        <v>2414</v>
      </c>
    </row>
    <row r="504" spans="2:3" x14ac:dyDescent="0.2">
      <c r="B504" t="s">
        <v>20</v>
      </c>
      <c r="C504">
        <v>80</v>
      </c>
    </row>
    <row r="505" spans="2:3" x14ac:dyDescent="0.2">
      <c r="B505" t="s">
        <v>20</v>
      </c>
      <c r="C505">
        <v>193</v>
      </c>
    </row>
    <row r="506" spans="2:3" x14ac:dyDescent="0.2">
      <c r="B506" t="s">
        <v>20</v>
      </c>
      <c r="C506">
        <v>52</v>
      </c>
    </row>
    <row r="507" spans="2:3" x14ac:dyDescent="0.2">
      <c r="B507" t="s">
        <v>20</v>
      </c>
      <c r="C507">
        <v>290</v>
      </c>
    </row>
    <row r="508" spans="2:3" x14ac:dyDescent="0.2">
      <c r="B508" t="s">
        <v>20</v>
      </c>
      <c r="C508">
        <v>122</v>
      </c>
    </row>
    <row r="509" spans="2:3" x14ac:dyDescent="0.2">
      <c r="B509" t="s">
        <v>20</v>
      </c>
      <c r="C509">
        <v>1470</v>
      </c>
    </row>
    <row r="510" spans="2:3" x14ac:dyDescent="0.2">
      <c r="B510" t="s">
        <v>20</v>
      </c>
      <c r="C510">
        <v>165</v>
      </c>
    </row>
    <row r="511" spans="2:3" x14ac:dyDescent="0.2">
      <c r="B511" t="s">
        <v>20</v>
      </c>
      <c r="C511">
        <v>182</v>
      </c>
    </row>
    <row r="512" spans="2:3" x14ac:dyDescent="0.2">
      <c r="B512" t="s">
        <v>20</v>
      </c>
      <c r="C512">
        <v>199</v>
      </c>
    </row>
    <row r="513" spans="2:3" x14ac:dyDescent="0.2">
      <c r="B513" t="s">
        <v>20</v>
      </c>
      <c r="C513">
        <v>56</v>
      </c>
    </row>
    <row r="514" spans="2:3" x14ac:dyDescent="0.2">
      <c r="B514" t="s">
        <v>20</v>
      </c>
      <c r="C514">
        <v>1460</v>
      </c>
    </row>
    <row r="515" spans="2:3" x14ac:dyDescent="0.2">
      <c r="B515" t="s">
        <v>20</v>
      </c>
      <c r="C515">
        <v>123</v>
      </c>
    </row>
    <row r="516" spans="2:3" x14ac:dyDescent="0.2">
      <c r="B516" t="s">
        <v>20</v>
      </c>
      <c r="C516">
        <v>159</v>
      </c>
    </row>
    <row r="517" spans="2:3" x14ac:dyDescent="0.2">
      <c r="B517" t="s">
        <v>20</v>
      </c>
      <c r="C517">
        <v>110</v>
      </c>
    </row>
    <row r="518" spans="2:3" x14ac:dyDescent="0.2">
      <c r="B518" t="s">
        <v>20</v>
      </c>
      <c r="C518">
        <v>236</v>
      </c>
    </row>
    <row r="519" spans="2:3" x14ac:dyDescent="0.2">
      <c r="B519" t="s">
        <v>20</v>
      </c>
      <c r="C519">
        <v>191</v>
      </c>
    </row>
    <row r="520" spans="2:3" x14ac:dyDescent="0.2">
      <c r="B520" t="s">
        <v>20</v>
      </c>
      <c r="C520">
        <v>3934</v>
      </c>
    </row>
    <row r="521" spans="2:3" x14ac:dyDescent="0.2">
      <c r="B521" t="s">
        <v>20</v>
      </c>
      <c r="C521">
        <v>80</v>
      </c>
    </row>
    <row r="522" spans="2:3" x14ac:dyDescent="0.2">
      <c r="B522" t="s">
        <v>20</v>
      </c>
      <c r="C522">
        <v>462</v>
      </c>
    </row>
    <row r="523" spans="2:3" x14ac:dyDescent="0.2">
      <c r="B523" t="s">
        <v>20</v>
      </c>
      <c r="C523">
        <v>179</v>
      </c>
    </row>
    <row r="524" spans="2:3" x14ac:dyDescent="0.2">
      <c r="B524" t="s">
        <v>20</v>
      </c>
      <c r="C524">
        <v>1866</v>
      </c>
    </row>
    <row r="525" spans="2:3" x14ac:dyDescent="0.2">
      <c r="B525" t="s">
        <v>20</v>
      </c>
      <c r="C525">
        <v>156</v>
      </c>
    </row>
    <row r="526" spans="2:3" x14ac:dyDescent="0.2">
      <c r="B526" t="s">
        <v>20</v>
      </c>
      <c r="C526">
        <v>255</v>
      </c>
    </row>
    <row r="527" spans="2:3" x14ac:dyDescent="0.2">
      <c r="B527" t="s">
        <v>20</v>
      </c>
      <c r="C527">
        <v>2261</v>
      </c>
    </row>
    <row r="528" spans="2:3" x14ac:dyDescent="0.2">
      <c r="B528" t="s">
        <v>20</v>
      </c>
      <c r="C528">
        <v>40</v>
      </c>
    </row>
    <row r="529" spans="2:3" x14ac:dyDescent="0.2">
      <c r="B529" t="s">
        <v>20</v>
      </c>
      <c r="C529">
        <v>2289</v>
      </c>
    </row>
    <row r="530" spans="2:3" x14ac:dyDescent="0.2">
      <c r="B530" t="s">
        <v>20</v>
      </c>
      <c r="C530">
        <v>65</v>
      </c>
    </row>
    <row r="531" spans="2:3" x14ac:dyDescent="0.2">
      <c r="B531" t="s">
        <v>20</v>
      </c>
      <c r="C531">
        <v>3777</v>
      </c>
    </row>
    <row r="532" spans="2:3" x14ac:dyDescent="0.2">
      <c r="B532" t="s">
        <v>20</v>
      </c>
      <c r="C532">
        <v>184</v>
      </c>
    </row>
    <row r="533" spans="2:3" x14ac:dyDescent="0.2">
      <c r="B533" t="s">
        <v>20</v>
      </c>
      <c r="C533">
        <v>85</v>
      </c>
    </row>
    <row r="534" spans="2:3" x14ac:dyDescent="0.2">
      <c r="B534" t="s">
        <v>20</v>
      </c>
      <c r="C534">
        <v>144</v>
      </c>
    </row>
    <row r="535" spans="2:3" x14ac:dyDescent="0.2">
      <c r="B535" t="s">
        <v>20</v>
      </c>
      <c r="C535">
        <v>1902</v>
      </c>
    </row>
    <row r="536" spans="2:3" x14ac:dyDescent="0.2">
      <c r="B536" t="s">
        <v>20</v>
      </c>
      <c r="C536">
        <v>105</v>
      </c>
    </row>
    <row r="537" spans="2:3" x14ac:dyDescent="0.2">
      <c r="B537" t="s">
        <v>20</v>
      </c>
      <c r="C537">
        <v>132</v>
      </c>
    </row>
    <row r="538" spans="2:3" x14ac:dyDescent="0.2">
      <c r="B538" t="s">
        <v>20</v>
      </c>
      <c r="C538">
        <v>96</v>
      </c>
    </row>
    <row r="539" spans="2:3" x14ac:dyDescent="0.2">
      <c r="B539" t="s">
        <v>20</v>
      </c>
      <c r="C539">
        <v>114</v>
      </c>
    </row>
    <row r="540" spans="2:3" x14ac:dyDescent="0.2">
      <c r="B540" t="s">
        <v>20</v>
      </c>
      <c r="C540">
        <v>203</v>
      </c>
    </row>
    <row r="541" spans="2:3" x14ac:dyDescent="0.2">
      <c r="B541" t="s">
        <v>20</v>
      </c>
      <c r="C541">
        <v>1559</v>
      </c>
    </row>
    <row r="542" spans="2:3" x14ac:dyDescent="0.2">
      <c r="B542" t="s">
        <v>20</v>
      </c>
      <c r="C542">
        <v>1548</v>
      </c>
    </row>
    <row r="543" spans="2:3" x14ac:dyDescent="0.2">
      <c r="B543" t="s">
        <v>20</v>
      </c>
      <c r="C543">
        <v>80</v>
      </c>
    </row>
    <row r="544" spans="2:3" x14ac:dyDescent="0.2">
      <c r="B544" t="s">
        <v>20</v>
      </c>
      <c r="C544">
        <v>131</v>
      </c>
    </row>
    <row r="545" spans="2:3" x14ac:dyDescent="0.2">
      <c r="B545" t="s">
        <v>20</v>
      </c>
      <c r="C545">
        <v>112</v>
      </c>
    </row>
    <row r="546" spans="2:3" x14ac:dyDescent="0.2">
      <c r="B546" t="s">
        <v>20</v>
      </c>
      <c r="C546">
        <v>155</v>
      </c>
    </row>
    <row r="547" spans="2:3" x14ac:dyDescent="0.2">
      <c r="B547" t="s">
        <v>20</v>
      </c>
      <c r="C547">
        <v>266</v>
      </c>
    </row>
    <row r="548" spans="2:3" x14ac:dyDescent="0.2">
      <c r="B548" t="s">
        <v>20</v>
      </c>
      <c r="C548">
        <v>155</v>
      </c>
    </row>
    <row r="549" spans="2:3" x14ac:dyDescent="0.2">
      <c r="B549" t="s">
        <v>20</v>
      </c>
      <c r="C549">
        <v>207</v>
      </c>
    </row>
    <row r="550" spans="2:3" x14ac:dyDescent="0.2">
      <c r="B550" t="s">
        <v>20</v>
      </c>
      <c r="C550">
        <v>245</v>
      </c>
    </row>
    <row r="551" spans="2:3" x14ac:dyDescent="0.2">
      <c r="B551" t="s">
        <v>20</v>
      </c>
      <c r="C551">
        <v>1573</v>
      </c>
    </row>
    <row r="552" spans="2:3" x14ac:dyDescent="0.2">
      <c r="B552" t="s">
        <v>20</v>
      </c>
      <c r="C552">
        <v>114</v>
      </c>
    </row>
    <row r="553" spans="2:3" x14ac:dyDescent="0.2">
      <c r="B553" t="s">
        <v>20</v>
      </c>
      <c r="C553">
        <v>93</v>
      </c>
    </row>
    <row r="554" spans="2:3" x14ac:dyDescent="0.2">
      <c r="B554" t="s">
        <v>20</v>
      </c>
      <c r="C554">
        <v>1681</v>
      </c>
    </row>
    <row r="555" spans="2:3" x14ac:dyDescent="0.2">
      <c r="B555" t="s">
        <v>20</v>
      </c>
      <c r="C555">
        <v>32</v>
      </c>
    </row>
    <row r="556" spans="2:3" x14ac:dyDescent="0.2">
      <c r="B556" t="s">
        <v>20</v>
      </c>
      <c r="C556">
        <v>135</v>
      </c>
    </row>
    <row r="557" spans="2:3" x14ac:dyDescent="0.2">
      <c r="B557" t="s">
        <v>20</v>
      </c>
      <c r="C557">
        <v>140</v>
      </c>
    </row>
    <row r="558" spans="2:3" x14ac:dyDescent="0.2">
      <c r="B558" t="s">
        <v>20</v>
      </c>
      <c r="C558">
        <v>92</v>
      </c>
    </row>
    <row r="559" spans="2:3" x14ac:dyDescent="0.2">
      <c r="B559" t="s">
        <v>20</v>
      </c>
      <c r="C559">
        <v>1015</v>
      </c>
    </row>
    <row r="560" spans="2:3" x14ac:dyDescent="0.2">
      <c r="B560" t="s">
        <v>20</v>
      </c>
      <c r="C560">
        <v>323</v>
      </c>
    </row>
    <row r="561" spans="2:3" x14ac:dyDescent="0.2">
      <c r="B561" t="s">
        <v>20</v>
      </c>
      <c r="C561">
        <v>2326</v>
      </c>
    </row>
    <row r="562" spans="2:3" x14ac:dyDescent="0.2">
      <c r="B562" t="s">
        <v>20</v>
      </c>
      <c r="C562">
        <v>381</v>
      </c>
    </row>
    <row r="563" spans="2:3" x14ac:dyDescent="0.2">
      <c r="B563" t="s">
        <v>20</v>
      </c>
      <c r="C563">
        <v>480</v>
      </c>
    </row>
    <row r="564" spans="2:3" x14ac:dyDescent="0.2">
      <c r="B564" t="s">
        <v>20</v>
      </c>
      <c r="C564">
        <v>226</v>
      </c>
    </row>
    <row r="565" spans="2:3" x14ac:dyDescent="0.2">
      <c r="B565" t="s">
        <v>20</v>
      </c>
      <c r="C565">
        <v>241</v>
      </c>
    </row>
    <row r="566" spans="2:3" x14ac:dyDescent="0.2">
      <c r="B566" t="s">
        <v>20</v>
      </c>
      <c r="C566">
        <v>132</v>
      </c>
    </row>
    <row r="567" spans="2:3" x14ac:dyDescent="0.2">
      <c r="B567" t="s">
        <v>20</v>
      </c>
      <c r="C567">
        <v>2043</v>
      </c>
    </row>
  </sheetData>
  <mergeCells count="2">
    <mergeCell ref="I16:AE18"/>
    <mergeCell ref="I12:AF13"/>
  </mergeCells>
  <conditionalFormatting sqref="B3:B567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conditionalFormatting sqref="E3:E366 E368:E932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Sheet1</vt:lpstr>
      <vt:lpstr>Sheet2</vt:lpstr>
      <vt:lpstr>Sheet3</vt:lpstr>
      <vt:lpstr>Sheet4</vt:lpstr>
      <vt:lpstr>Sheet5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Patric Beaven</cp:lastModifiedBy>
  <dcterms:created xsi:type="dcterms:W3CDTF">2021-09-29T18:52:28Z</dcterms:created>
  <dcterms:modified xsi:type="dcterms:W3CDTF">2023-11-23T06:08:31Z</dcterms:modified>
</cp:coreProperties>
</file>