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4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INF-354\SEGUNDO-PARCIAL\"/>
    </mc:Choice>
  </mc:AlternateContent>
  <xr:revisionPtr revIDLastSave="0" documentId="13_ncr:1_{E5EA329F-2FD0-462A-AA46-03857B159D8B}" xr6:coauthVersionLast="43" xr6:coauthVersionMax="43" xr10:uidLastSave="{00000000-0000-0000-0000-000000000000}"/>
  <bookViews>
    <workbookView xWindow="-120" yWindow="-120" windowWidth="29040" windowHeight="15840" xr2:uid="{01A6E9F9-D4BB-4BE7-B628-493A8CB8D838}"/>
  </bookViews>
  <sheets>
    <sheet name="Hoja1" sheetId="1" r:id="rId1"/>
  </sheets>
  <definedNames>
    <definedName name="_xlnm._FilterDatabase" localSheetId="0" hidden="1">Hoja1!$C$1:$C$44</definedName>
  </definedName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17" i="1" l="1"/>
  <c r="E17" i="1" s="1"/>
  <c r="F17" i="1" s="1"/>
  <c r="I17" i="1" s="1"/>
  <c r="G17" i="1"/>
  <c r="H17" i="1" l="1"/>
  <c r="D31" i="1"/>
  <c r="E31" i="1" s="1"/>
  <c r="F31" i="1" s="1"/>
  <c r="H31" i="1" s="1"/>
  <c r="G32" i="1"/>
  <c r="G33" i="1"/>
  <c r="G34" i="1"/>
  <c r="G35" i="1"/>
  <c r="G36" i="1"/>
  <c r="D32" i="1"/>
  <c r="E32" i="1" s="1"/>
  <c r="F32" i="1" s="1"/>
  <c r="H32" i="1" s="1"/>
  <c r="D33" i="1"/>
  <c r="E33" i="1" s="1"/>
  <c r="F33" i="1" s="1"/>
  <c r="H33" i="1" s="1"/>
  <c r="D34" i="1"/>
  <c r="E34" i="1" s="1"/>
  <c r="F34" i="1" s="1"/>
  <c r="H34" i="1" s="1"/>
  <c r="D35" i="1"/>
  <c r="E35" i="1" s="1"/>
  <c r="F35" i="1" s="1"/>
  <c r="H35" i="1" s="1"/>
  <c r="D36" i="1"/>
  <c r="E36" i="1" s="1"/>
  <c r="F36" i="1" s="1"/>
  <c r="H36" i="1" s="1"/>
  <c r="D10" i="1"/>
  <c r="E10" i="1" s="1"/>
  <c r="F10" i="1" s="1"/>
  <c r="D11" i="1"/>
  <c r="E11" i="1" s="1"/>
  <c r="F11" i="1" s="1"/>
  <c r="D12" i="1"/>
  <c r="E12" i="1" s="1"/>
  <c r="F12" i="1" s="1"/>
  <c r="D13" i="1"/>
  <c r="E13" i="1" s="1"/>
  <c r="F13" i="1" s="1"/>
  <c r="D14" i="1"/>
  <c r="E14" i="1" s="1"/>
  <c r="F14" i="1" s="1"/>
  <c r="D15" i="1"/>
  <c r="E15" i="1" s="1"/>
  <c r="F15" i="1" s="1"/>
  <c r="D18" i="1"/>
  <c r="E18" i="1" s="1"/>
  <c r="F18" i="1" s="1"/>
  <c r="D19" i="1"/>
  <c r="E19" i="1" s="1"/>
  <c r="F19" i="1" s="1"/>
  <c r="D20" i="1"/>
  <c r="E20" i="1" s="1"/>
  <c r="F20" i="1" s="1"/>
  <c r="D21" i="1"/>
  <c r="E21" i="1" s="1"/>
  <c r="F21" i="1" s="1"/>
  <c r="D22" i="1"/>
  <c r="E22" i="1" s="1"/>
  <c r="F22" i="1" s="1"/>
  <c r="D24" i="1"/>
  <c r="E24" i="1" s="1"/>
  <c r="F24" i="1" s="1"/>
  <c r="D25" i="1"/>
  <c r="E25" i="1" s="1"/>
  <c r="F25" i="1" s="1"/>
  <c r="D26" i="1"/>
  <c r="E26" i="1" s="1"/>
  <c r="F26" i="1" s="1"/>
  <c r="D27" i="1"/>
  <c r="E27" i="1" s="1"/>
  <c r="F27" i="1" s="1"/>
  <c r="D28" i="1"/>
  <c r="E28" i="1" s="1"/>
  <c r="F28" i="1" s="1"/>
  <c r="D29" i="1"/>
  <c r="E29" i="1" s="1"/>
  <c r="F29" i="1" s="1"/>
  <c r="G24" i="1"/>
  <c r="G25" i="1"/>
  <c r="G26" i="1"/>
  <c r="G27" i="1"/>
  <c r="G28" i="1"/>
  <c r="G29" i="1"/>
  <c r="G3" i="1"/>
  <c r="G18" i="1"/>
  <c r="G19" i="1"/>
  <c r="G20" i="1"/>
  <c r="G21" i="1"/>
  <c r="G22" i="1"/>
  <c r="G31" i="1" l="1"/>
  <c r="I32" i="1"/>
  <c r="H10" i="1"/>
  <c r="I10" i="1"/>
  <c r="H12" i="1"/>
  <c r="I12" i="1"/>
  <c r="H13" i="1"/>
  <c r="I13" i="1"/>
  <c r="H14" i="1"/>
  <c r="I14" i="1"/>
  <c r="H15" i="1"/>
  <c r="I15" i="1"/>
  <c r="H11" i="1"/>
  <c r="I11" i="1"/>
  <c r="I31" i="1"/>
  <c r="I33" i="1"/>
  <c r="I34" i="1"/>
  <c r="I35" i="1"/>
  <c r="I36" i="1"/>
  <c r="I27" i="1"/>
  <c r="H27" i="1"/>
  <c r="I25" i="1"/>
  <c r="H25" i="1"/>
  <c r="I26" i="1"/>
  <c r="H26" i="1"/>
  <c r="I24" i="1"/>
  <c r="H24" i="1"/>
  <c r="I28" i="1"/>
  <c r="H28" i="1"/>
  <c r="I29" i="1"/>
  <c r="H29" i="1"/>
  <c r="I22" i="1"/>
  <c r="H22" i="1"/>
  <c r="I21" i="1"/>
  <c r="H21" i="1"/>
  <c r="I19" i="1"/>
  <c r="H19" i="1"/>
  <c r="I18" i="1"/>
  <c r="J17" i="1" s="1"/>
  <c r="H18" i="1"/>
  <c r="I20" i="1"/>
  <c r="H20" i="1"/>
  <c r="G8" i="1"/>
  <c r="G7" i="1"/>
  <c r="D6" i="1"/>
  <c r="E6" i="1" s="1"/>
  <c r="F6" i="1" s="1"/>
  <c r="I6" i="1" s="1"/>
  <c r="D5" i="1"/>
  <c r="E5" i="1" s="1"/>
  <c r="F5" i="1" s="1"/>
  <c r="I5" i="1" s="1"/>
  <c r="D4" i="1"/>
  <c r="E4" i="1" s="1"/>
  <c r="F4" i="1" s="1"/>
  <c r="I4" i="1" s="1"/>
  <c r="D3" i="1"/>
  <c r="E3" i="1" s="1"/>
  <c r="G10" i="1"/>
  <c r="G11" i="1"/>
  <c r="G12" i="1"/>
  <c r="G13" i="1"/>
  <c r="G14" i="1"/>
  <c r="G15" i="1"/>
  <c r="D7" i="1"/>
  <c r="E7" i="1" s="1"/>
  <c r="F7" i="1" s="1"/>
  <c r="I7" i="1" s="1"/>
  <c r="L17" i="1" l="1"/>
  <c r="N17" i="1" s="1"/>
  <c r="K17" i="1"/>
  <c r="M17" i="1"/>
  <c r="J34" i="1"/>
  <c r="M34" i="1" s="1"/>
  <c r="J10" i="1"/>
  <c r="J12" i="1"/>
  <c r="J35" i="1"/>
  <c r="K35" i="1" s="1"/>
  <c r="J22" i="1"/>
  <c r="J28" i="1"/>
  <c r="J24" i="1"/>
  <c r="J32" i="1"/>
  <c r="J26" i="1"/>
  <c r="J11" i="1"/>
  <c r="J31" i="1"/>
  <c r="M31" i="1" s="1"/>
  <c r="J25" i="1"/>
  <c r="J15" i="1"/>
  <c r="J18" i="1"/>
  <c r="J19" i="1"/>
  <c r="J27" i="1"/>
  <c r="J14" i="1"/>
  <c r="J20" i="1"/>
  <c r="L20" i="1" s="1"/>
  <c r="N20" i="1" s="1"/>
  <c r="J29" i="1"/>
  <c r="L29" i="1" s="1"/>
  <c r="N29" i="1" s="1"/>
  <c r="J13" i="1"/>
  <c r="F3" i="1"/>
  <c r="H3" i="1" s="1"/>
  <c r="J3" i="1" s="1"/>
  <c r="G4" i="1"/>
  <c r="G6" i="1"/>
  <c r="G5" i="1"/>
  <c r="H5" i="1"/>
  <c r="J5" i="1" s="1"/>
  <c r="H6" i="1"/>
  <c r="D8" i="1"/>
  <c r="E8" i="1" s="1"/>
  <c r="F8" i="1" s="1"/>
  <c r="H7" i="1"/>
  <c r="H4" i="1"/>
  <c r="L34" i="1" l="1"/>
  <c r="N34" i="1" s="1"/>
  <c r="M35" i="1"/>
  <c r="L35" i="1"/>
  <c r="N35" i="1" s="1"/>
  <c r="O35" i="1" s="1"/>
  <c r="P35" i="1" s="1"/>
  <c r="K34" i="1"/>
  <c r="O17" i="1"/>
  <c r="P17" i="1" s="1"/>
  <c r="B24" i="1" s="1"/>
  <c r="I3" i="1"/>
  <c r="J33" i="1" s="1"/>
  <c r="M33" i="1" s="1"/>
  <c r="L31" i="1"/>
  <c r="N31" i="1" s="1"/>
  <c r="K31" i="1"/>
  <c r="K29" i="1"/>
  <c r="M29" i="1"/>
  <c r="O34" i="1"/>
  <c r="P34" i="1" s="1"/>
  <c r="M3" i="1"/>
  <c r="L3" i="1"/>
  <c r="N3" i="1" s="1"/>
  <c r="K20" i="1"/>
  <c r="M20" i="1"/>
  <c r="L33" i="1"/>
  <c r="N33" i="1" s="1"/>
  <c r="M32" i="1"/>
  <c r="K32" i="1"/>
  <c r="L32" i="1"/>
  <c r="N32" i="1" s="1"/>
  <c r="M14" i="1"/>
  <c r="K14" i="1"/>
  <c r="L14" i="1"/>
  <c r="N14" i="1" s="1"/>
  <c r="L27" i="1"/>
  <c r="N27" i="1" s="1"/>
  <c r="M27" i="1"/>
  <c r="K27" i="1"/>
  <c r="L25" i="1"/>
  <c r="N25" i="1" s="1"/>
  <c r="M25" i="1"/>
  <c r="K25" i="1"/>
  <c r="L24" i="1"/>
  <c r="N24" i="1" s="1"/>
  <c r="M24" i="1"/>
  <c r="K24" i="1"/>
  <c r="L28" i="1"/>
  <c r="N28" i="1" s="1"/>
  <c r="M28" i="1"/>
  <c r="K28" i="1"/>
  <c r="L26" i="1"/>
  <c r="N26" i="1" s="1"/>
  <c r="M26" i="1"/>
  <c r="K26" i="1"/>
  <c r="L22" i="1"/>
  <c r="N22" i="1" s="1"/>
  <c r="M22" i="1"/>
  <c r="K22" i="1"/>
  <c r="L19" i="1"/>
  <c r="N19" i="1" s="1"/>
  <c r="M19" i="1"/>
  <c r="K19" i="1"/>
  <c r="M18" i="1"/>
  <c r="L18" i="1"/>
  <c r="N18" i="1" s="1"/>
  <c r="K18" i="1"/>
  <c r="K3" i="1"/>
  <c r="L5" i="1"/>
  <c r="N5" i="1" s="1"/>
  <c r="M5" i="1"/>
  <c r="K5" i="1"/>
  <c r="I8" i="1"/>
  <c r="J7" i="1" s="1"/>
  <c r="H8" i="1"/>
  <c r="J8" i="1" s="1"/>
  <c r="O31" i="1" l="1"/>
  <c r="P31" i="1" s="1"/>
  <c r="K33" i="1"/>
  <c r="J4" i="1"/>
  <c r="O29" i="1"/>
  <c r="P29" i="1" s="1"/>
  <c r="B36" i="1" s="1"/>
  <c r="J6" i="1"/>
  <c r="O20" i="1"/>
  <c r="P20" i="1" s="1"/>
  <c r="B27" i="1" s="1"/>
  <c r="J36" i="1"/>
  <c r="J21" i="1"/>
  <c r="O33" i="1"/>
  <c r="P33" i="1" s="1"/>
  <c r="O32" i="1"/>
  <c r="P32" i="1" s="1"/>
  <c r="O28" i="1"/>
  <c r="P28" i="1" s="1"/>
  <c r="B35" i="1" s="1"/>
  <c r="O26" i="1"/>
  <c r="P26" i="1" s="1"/>
  <c r="B33" i="1" s="1"/>
  <c r="O27" i="1"/>
  <c r="P27" i="1" s="1"/>
  <c r="B34" i="1" s="1"/>
  <c r="O25" i="1"/>
  <c r="P25" i="1" s="1"/>
  <c r="B32" i="1" s="1"/>
  <c r="O24" i="1"/>
  <c r="P24" i="1" s="1"/>
  <c r="B31" i="1" s="1"/>
  <c r="O22" i="1"/>
  <c r="P22" i="1" s="1"/>
  <c r="B29" i="1" s="1"/>
  <c r="O19" i="1"/>
  <c r="P19" i="1" s="1"/>
  <c r="B26" i="1" s="1"/>
  <c r="O18" i="1"/>
  <c r="P18" i="1" s="1"/>
  <c r="B25" i="1" s="1"/>
  <c r="O14" i="1"/>
  <c r="P14" i="1" s="1"/>
  <c r="B21" i="1" s="1"/>
  <c r="O5" i="1"/>
  <c r="O3" i="1"/>
  <c r="P3" i="1" s="1"/>
  <c r="B10" i="1" s="1"/>
  <c r="M15" i="1"/>
  <c r="K15" i="1"/>
  <c r="L15" i="1"/>
  <c r="N15" i="1" s="1"/>
  <c r="M10" i="1"/>
  <c r="K10" i="1"/>
  <c r="L10" i="1"/>
  <c r="N10" i="1" s="1"/>
  <c r="M13" i="1"/>
  <c r="K13" i="1"/>
  <c r="L13" i="1"/>
  <c r="N13" i="1" s="1"/>
  <c r="L11" i="1"/>
  <c r="N11" i="1" s="1"/>
  <c r="M11" i="1"/>
  <c r="K11" i="1"/>
  <c r="M12" i="1"/>
  <c r="K12" i="1"/>
  <c r="L12" i="1"/>
  <c r="N12" i="1" s="1"/>
  <c r="P5" i="1"/>
  <c r="B12" i="1" s="1"/>
  <c r="M7" i="1"/>
  <c r="L7" i="1"/>
  <c r="N7" i="1" s="1"/>
  <c r="K7" i="1"/>
  <c r="M8" i="1"/>
  <c r="L8" i="1"/>
  <c r="N8" i="1" s="1"/>
  <c r="K8" i="1"/>
  <c r="L4" i="1"/>
  <c r="N4" i="1" s="1"/>
  <c r="K4" i="1"/>
  <c r="M4" i="1"/>
  <c r="M6" i="1" l="1"/>
  <c r="K6" i="1"/>
  <c r="L6" i="1"/>
  <c r="N6" i="1" s="1"/>
  <c r="O11" i="1"/>
  <c r="P11" i="1" s="1"/>
  <c r="B18" i="1" s="1"/>
  <c r="K21" i="1"/>
  <c r="M21" i="1"/>
  <c r="L21" i="1"/>
  <c r="N21" i="1" s="1"/>
  <c r="M36" i="1"/>
  <c r="K36" i="1"/>
  <c r="L36" i="1"/>
  <c r="N36" i="1" s="1"/>
  <c r="O15" i="1"/>
  <c r="P15" i="1" s="1"/>
  <c r="B22" i="1" s="1"/>
  <c r="O12" i="1"/>
  <c r="P12" i="1" s="1"/>
  <c r="B19" i="1" s="1"/>
  <c r="O13" i="1"/>
  <c r="P13" i="1" s="1"/>
  <c r="B20" i="1" s="1"/>
  <c r="O10" i="1"/>
  <c r="P10" i="1" s="1"/>
  <c r="B17" i="1" s="1"/>
  <c r="O7" i="1"/>
  <c r="P7" i="1" s="1"/>
  <c r="B14" i="1" s="1"/>
  <c r="O8" i="1"/>
  <c r="P8" i="1" s="1"/>
  <c r="B15" i="1" s="1"/>
  <c r="O4" i="1"/>
  <c r="P4" i="1" s="1"/>
  <c r="B11" i="1" s="1"/>
  <c r="O6" i="1" l="1"/>
  <c r="P6" i="1" s="1"/>
  <c r="B13" i="1" s="1"/>
  <c r="O36" i="1"/>
  <c r="P36" i="1" s="1"/>
  <c r="O21" i="1"/>
  <c r="P21" i="1" s="1"/>
  <c r="B28" i="1" s="1"/>
</calcChain>
</file>

<file path=xl/sharedStrings.xml><?xml version="1.0" encoding="utf-8"?>
<sst xmlns="http://schemas.openxmlformats.org/spreadsheetml/2006/main" count="61" uniqueCount="17">
  <si>
    <t>y=1+log(x)^2</t>
  </si>
  <si>
    <t>Individuos</t>
  </si>
  <si>
    <t>Ordenado</t>
  </si>
  <si>
    <t>Binario</t>
  </si>
  <si>
    <t>Binario Complemento</t>
  </si>
  <si>
    <t>Fitness</t>
  </si>
  <si>
    <t>Cruce</t>
  </si>
  <si>
    <t>Mutacion</t>
  </si>
  <si>
    <t>Individuos dec</t>
  </si>
  <si>
    <t>PRIMERA GENERACION</t>
  </si>
  <si>
    <t>LONGITUD</t>
  </si>
  <si>
    <t>SEGUNDA GENERACION</t>
  </si>
  <si>
    <t>TERCERA GENERACION</t>
  </si>
  <si>
    <t>CUARTA GENERACION</t>
  </si>
  <si>
    <t>QUINTA GENERACION</t>
  </si>
  <si>
    <t>PUNTO DE CRUCE</t>
  </si>
  <si>
    <t>PUNTO DE MUTACION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</si>
</sst>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FFC000"/>
        <bgColor indexed="64"/>
      </patternFill>
    </fill>
  </fills>
  <borders count="2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xfId="0"/>
    <xf numFmtId="0" fontId="1" fillId="0" borderId="0" xfId="0" applyFont="1" applyAlignment="1">
      <alignment horizontal="center"/>
    </xf>
    <xf numFmtId="0" fontId="0" fillId="0" borderId="0" xfId="0" applyBorder="1"/>
    <xf numFmtId="0" fontId="0" fillId="0" borderId="1" xfId="0" applyBorder="1"/>
    <xf numFmtId="0" fontId="0" fillId="0" borderId="5" xfId="0" applyBorder="1"/>
    <xf numFmtId="0" fontId="0" fillId="0" borderId="7" xfId="0" applyBorder="1"/>
    <xf numFmtId="0" fontId="0" fillId="0" borderId="8" xfId="0" applyBorder="1"/>
    <xf numFmtId="0" fontId="0" fillId="0" borderId="2" xfId="0" applyBorder="1"/>
    <xf numFmtId="0" fontId="0" fillId="0" borderId="3" xfId="0" applyBorder="1"/>
    <xf numFmtId="0" fontId="0" fillId="0" borderId="0" xfId="0" applyNumberFormat="1"/>
    <xf numFmtId="0" fontId="0" fillId="0" borderId="1" xfId="0" applyNumberFormat="1" applyBorder="1"/>
    <xf numFmtId="0" fontId="0" fillId="0" borderId="8" xfId="0" applyNumberFormat="1" applyBorder="1"/>
    <xf numFmtId="0" fontId="0" fillId="0" borderId="3" xfId="0" applyNumberFormat="1" applyBorder="1"/>
    <xf numFmtId="0" fontId="0" fillId="0" borderId="10" xfId="0" applyNumberFormat="1" applyBorder="1"/>
    <xf numFmtId="0" fontId="0" fillId="0" borderId="1" xfId="0" applyFill="1" applyBorder="1"/>
    <xf numFmtId="0" fontId="0" fillId="0" borderId="12" xfId="0" applyNumberFormat="1" applyBorder="1"/>
    <xf numFmtId="0" fontId="1" fillId="3" borderId="11" xfId="0" applyFont="1" applyFill="1" applyBorder="1" applyAlignment="1">
      <alignment horizontal="center"/>
    </xf>
    <xf numFmtId="0" fontId="1" fillId="3" borderId="12" xfId="0" applyFont="1" applyFill="1" applyBorder="1" applyAlignment="1">
      <alignment horizontal="center"/>
    </xf>
    <xf numFmtId="0" fontId="1" fillId="3" borderId="12" xfId="0" applyNumberFormat="1" applyFont="1" applyFill="1" applyBorder="1" applyAlignment="1">
      <alignment horizontal="center"/>
    </xf>
    <xf numFmtId="0" fontId="1" fillId="3" borderId="13" xfId="0" applyFont="1" applyFill="1" applyBorder="1" applyAlignment="1">
      <alignment horizontal="center"/>
    </xf>
    <xf numFmtId="0" fontId="0" fillId="2" borderId="4" xfId="0" applyFill="1" applyBorder="1"/>
    <xf numFmtId="0" fontId="0" fillId="2" borderId="6" xfId="0" applyFill="1" applyBorder="1"/>
    <xf numFmtId="0" fontId="0" fillId="2" borderId="14" xfId="0" applyFill="1" applyBorder="1"/>
    <xf numFmtId="0" fontId="0" fillId="2" borderId="9" xfId="0" applyFill="1" applyBorder="1"/>
    <xf numFmtId="0" fontId="0" fillId="2" borderId="13" xfId="0" applyFill="1" applyBorder="1"/>
    <xf numFmtId="0" fontId="1" fillId="3" borderId="15" xfId="0" applyFont="1" applyFill="1" applyBorder="1" applyAlignment="1">
      <alignment horizontal="center"/>
    </xf>
    <xf numFmtId="0" fontId="1" fillId="3" borderId="16" xfId="0" applyFont="1" applyFill="1" applyBorder="1" applyAlignment="1">
      <alignment horizontal="center"/>
    </xf>
    <xf numFmtId="0" fontId="0" fillId="0" borderId="17" xfId="0" applyBorder="1"/>
    <xf numFmtId="0" fontId="0" fillId="0" borderId="18" xfId="0" applyBorder="1"/>
    <xf numFmtId="0" fontId="0" fillId="0" borderId="19" xfId="0" applyBorder="1"/>
    <xf numFmtId="0" fontId="0" fillId="0" borderId="20" xfId="0" applyBorder="1"/>
    <xf numFmtId="0" fontId="0" fillId="0" borderId="21" xfId="0" applyBorder="1"/>
    <xf numFmtId="0" fontId="0" fillId="0" borderId="22" xfId="0" applyBorder="1"/>
    <xf numFmtId="0" fontId="1" fillId="3" borderId="0" xfId="0" applyFont="1" applyFill="1" applyBorder="1" applyAlignment="1">
      <alignment horizontal="center"/>
    </xf>
    <xf numFmtId="0" fontId="0" fillId="0" borderId="23" xfId="0" applyBorder="1"/>
    <xf numFmtId="0" fontId="0" fillId="0" borderId="21" xfId="0" applyNumberFormat="1" applyBorder="1"/>
    <xf numFmtId="0" fontId="0" fillId="0" borderId="22" xfId="0" applyNumberFormat="1" applyBorder="1"/>
    <xf numFmtId="0" fontId="0" fillId="0" borderId="23" xfId="0" applyNumberFormat="1" applyBorder="1"/>
  </cellXfs>
  <cellStyles count="1">
    <cellStyle name="Normal" xfId="0" builtinId="0"/>
  </cellStyles>
  <dxfs count="15">
    <dxf>
      <border diagonalUp="0" diagonalDown="0">
        <left style="medium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C000"/>
        </patternFill>
      </fill>
      <alignment horizontal="center" vertical="bottom" textRotation="0" wrapText="0" indent="0" justifyLastLine="0" shrinkToFit="0" readingOrder="0"/>
    </dxf>
    <dxf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C000"/>
        </patternFill>
      </fill>
      <alignment horizontal="center" vertical="bottom" textRotation="0" wrapText="0" indent="0" justifyLastLine="0" shrinkToFit="0" readingOrder="0"/>
    </dxf>
    <dxf>
      <border diagonalUp="0" diagonalDown="0">
        <left style="medium">
          <color indexed="64"/>
        </left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C000"/>
        </patternFill>
      </fill>
      <alignment horizontal="center" vertical="bottom" textRotation="0" wrapText="0" indent="0" justifyLastLine="0" shrinkToFit="0" readingOrder="0"/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C000"/>
        </patternFill>
      </fill>
      <alignment horizontal="center" vertical="bottom" textRotation="0" wrapText="0" indent="0" justifyLastLine="0" shrinkToFit="0" readingOrder="0"/>
    </dxf>
    <dxf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indexed="64"/>
          <bgColor rgb="FFFFC000"/>
        </patternFill>
      </fill>
      <alignment horizontal="center" vertical="bottom" textRotation="0" wrapText="0" indent="0" justifyLastLine="0" shrinkToFit="0" readingOrder="0"/>
    </dxf>
    <dxf>
      <numFmt numFmtId="0" formatCode="General"/>
      <border diagonalUp="0" diagonalDown="0">
        <left/>
        <right/>
        <top style="thin">
          <color indexed="64"/>
        </top>
        <bottom style="thin">
          <color indexed="64"/>
        </bottom>
        <vertical/>
        <horizontal/>
      </border>
    </dxf>
    <dxf>
      <border outline="0">
        <left style="thin">
          <color indexed="64"/>
        </left>
        <right style="thin">
          <color indexed="64"/>
        </right>
        <top style="medium">
          <color indexed="64"/>
        </top>
        <bottom style="medium">
          <color indexed="64"/>
        </bottom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16</xdr:col>
      <xdr:colOff>542924</xdr:colOff>
      <xdr:row>1</xdr:row>
      <xdr:rowOff>180975</xdr:rowOff>
    </xdr:from>
    <xdr:to>
      <xdr:col>17</xdr:col>
      <xdr:colOff>380999</xdr:colOff>
      <xdr:row>7</xdr:row>
      <xdr:rowOff>171450</xdr:rowOff>
    </xdr:to>
    <xdr:sp macro="" textlink="">
      <xdr:nvSpPr>
        <xdr:cNvPr id="2" name="Cerrar llave 1">
          <a:extLst>
            <a:ext uri="{FF2B5EF4-FFF2-40B4-BE49-F238E27FC236}">
              <a16:creationId xmlns:a16="http://schemas.microsoft.com/office/drawing/2014/main" id="{4BA9F76D-31A9-41F0-B9D1-CC7860135A4F}"/>
            </a:ext>
          </a:extLst>
        </xdr:cNvPr>
        <xdr:cNvSpPr/>
      </xdr:nvSpPr>
      <xdr:spPr>
        <a:xfrm>
          <a:off x="8010524" y="371475"/>
          <a:ext cx="600075" cy="1133475"/>
        </a:xfrm>
        <a:prstGeom prst="rightBrace">
          <a:avLst>
            <a:gd name="adj1" fmla="val 8333"/>
            <a:gd name="adj2" fmla="val 56015"/>
          </a:avLst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BO" sz="1100"/>
        </a:p>
      </xdr:txBody>
    </xdr:sp>
    <xdr:clientData/>
  </xdr:twoCellAnchor>
  <xdr:twoCellAnchor>
    <xdr:from>
      <xdr:col>16</xdr:col>
      <xdr:colOff>523875</xdr:colOff>
      <xdr:row>9</xdr:row>
      <xdr:rowOff>38101</xdr:rowOff>
    </xdr:from>
    <xdr:to>
      <xdr:col>17</xdr:col>
      <xdr:colOff>361950</xdr:colOff>
      <xdr:row>14</xdr:row>
      <xdr:rowOff>161926</xdr:rowOff>
    </xdr:to>
    <xdr:sp macro="" textlink="">
      <xdr:nvSpPr>
        <xdr:cNvPr id="3" name="Cerrar llave 2">
          <a:extLst>
            <a:ext uri="{FF2B5EF4-FFF2-40B4-BE49-F238E27FC236}">
              <a16:creationId xmlns:a16="http://schemas.microsoft.com/office/drawing/2014/main" id="{29660BDD-CFFE-4167-8D2F-487BBF34631A}"/>
            </a:ext>
          </a:extLst>
        </xdr:cNvPr>
        <xdr:cNvSpPr/>
      </xdr:nvSpPr>
      <xdr:spPr>
        <a:xfrm>
          <a:off x="14516100" y="1838326"/>
          <a:ext cx="600075" cy="1123950"/>
        </a:xfrm>
        <a:prstGeom prst="rightBrace">
          <a:avLst>
            <a:gd name="adj1" fmla="val 8333"/>
            <a:gd name="adj2" fmla="val 56015"/>
          </a:avLst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BO" sz="1100"/>
        </a:p>
      </xdr:txBody>
    </xdr:sp>
    <xdr:clientData/>
  </xdr:twoCellAnchor>
  <xdr:twoCellAnchor>
    <xdr:from>
      <xdr:col>16</xdr:col>
      <xdr:colOff>533400</xdr:colOff>
      <xdr:row>16</xdr:row>
      <xdr:rowOff>47625</xdr:rowOff>
    </xdr:from>
    <xdr:to>
      <xdr:col>17</xdr:col>
      <xdr:colOff>371475</xdr:colOff>
      <xdr:row>21</xdr:row>
      <xdr:rowOff>180975</xdr:rowOff>
    </xdr:to>
    <xdr:sp macro="" textlink="">
      <xdr:nvSpPr>
        <xdr:cNvPr id="4" name="Cerrar llave 3">
          <a:extLst>
            <a:ext uri="{FF2B5EF4-FFF2-40B4-BE49-F238E27FC236}">
              <a16:creationId xmlns:a16="http://schemas.microsoft.com/office/drawing/2014/main" id="{1ABA0DAC-72B5-4E2B-9439-7B8A1E17191F}"/>
            </a:ext>
          </a:extLst>
        </xdr:cNvPr>
        <xdr:cNvSpPr/>
      </xdr:nvSpPr>
      <xdr:spPr>
        <a:xfrm>
          <a:off x="15868650" y="2743200"/>
          <a:ext cx="600075" cy="1133475"/>
        </a:xfrm>
        <a:prstGeom prst="rightBrace">
          <a:avLst>
            <a:gd name="adj1" fmla="val 8333"/>
            <a:gd name="adj2" fmla="val 56015"/>
          </a:avLst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BO" sz="1100"/>
        </a:p>
      </xdr:txBody>
    </xdr:sp>
    <xdr:clientData/>
  </xdr:twoCellAnchor>
  <xdr:twoCellAnchor>
    <xdr:from>
      <xdr:col>16</xdr:col>
      <xdr:colOff>438150</xdr:colOff>
      <xdr:row>23</xdr:row>
      <xdr:rowOff>19050</xdr:rowOff>
    </xdr:from>
    <xdr:to>
      <xdr:col>17</xdr:col>
      <xdr:colOff>276225</xdr:colOff>
      <xdr:row>28</xdr:row>
      <xdr:rowOff>152400</xdr:rowOff>
    </xdr:to>
    <xdr:sp macro="" textlink="">
      <xdr:nvSpPr>
        <xdr:cNvPr id="6" name="Cerrar llave 5">
          <a:extLst>
            <a:ext uri="{FF2B5EF4-FFF2-40B4-BE49-F238E27FC236}">
              <a16:creationId xmlns:a16="http://schemas.microsoft.com/office/drawing/2014/main" id="{5487BE6C-0D3C-4D36-8743-FE277129DE59}"/>
            </a:ext>
          </a:extLst>
        </xdr:cNvPr>
        <xdr:cNvSpPr/>
      </xdr:nvSpPr>
      <xdr:spPr>
        <a:xfrm>
          <a:off x="13811250" y="3971925"/>
          <a:ext cx="600075" cy="1133475"/>
        </a:xfrm>
        <a:prstGeom prst="rightBrace">
          <a:avLst>
            <a:gd name="adj1" fmla="val 8333"/>
            <a:gd name="adj2" fmla="val 56015"/>
          </a:avLst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BO" sz="1100"/>
        </a:p>
      </xdr:txBody>
    </xdr:sp>
    <xdr:clientData/>
  </xdr:twoCellAnchor>
  <xdr:twoCellAnchor>
    <xdr:from>
      <xdr:col>16</xdr:col>
      <xdr:colOff>504825</xdr:colOff>
      <xdr:row>30</xdr:row>
      <xdr:rowOff>28575</xdr:rowOff>
    </xdr:from>
    <xdr:to>
      <xdr:col>17</xdr:col>
      <xdr:colOff>342900</xdr:colOff>
      <xdr:row>35</xdr:row>
      <xdr:rowOff>161925</xdr:rowOff>
    </xdr:to>
    <xdr:sp macro="" textlink="">
      <xdr:nvSpPr>
        <xdr:cNvPr id="7" name="Cerrar llave 6">
          <a:extLst>
            <a:ext uri="{FF2B5EF4-FFF2-40B4-BE49-F238E27FC236}">
              <a16:creationId xmlns:a16="http://schemas.microsoft.com/office/drawing/2014/main" id="{53A54CEA-44AF-44E1-99FD-71E155F504D3}"/>
            </a:ext>
          </a:extLst>
        </xdr:cNvPr>
        <xdr:cNvSpPr/>
      </xdr:nvSpPr>
      <xdr:spPr>
        <a:xfrm>
          <a:off x="13877925" y="5181600"/>
          <a:ext cx="600075" cy="1133475"/>
        </a:xfrm>
        <a:prstGeom prst="rightBrace">
          <a:avLst>
            <a:gd name="adj1" fmla="val 8333"/>
            <a:gd name="adj2" fmla="val 56015"/>
          </a:avLst>
        </a:prstGeom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s-BO" sz="1100"/>
        </a:p>
      </xdr:txBody>
    </xdr:sp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0F11CC9E-045B-4E73-94C5-BFA9C6451DD2}" name="Tabla3" displayName="Tabla3" ref="C2:C8" totalsRowShown="0" headerRowDxfId="8" tableBorderDxfId="7">
  <autoFilter ref="C2:C8" xr:uid="{053E1A57-4E72-4002-8874-119D3D0AAB1C}"/>
  <sortState ref="C3:C8">
    <sortCondition descending="1" ref="C2:C8"/>
  </sortState>
  <tableColumns count="1">
    <tableColumn id="1" xr3:uid="{BF6D8705-B60C-4ADA-8279-7DFDB9FECBCE}" name="Ordenado" dataDxfId="6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D2BD00A5-E7FF-435B-8729-4EF18D078303}" name="Tabla4" displayName="Tabla4" ref="C9:C15" totalsRowShown="0" headerRowDxfId="5" tableBorderDxfId="4">
  <autoFilter ref="C9:C15" xr:uid="{67E79D9F-1471-4858-8EBF-1DCD3BE01955}"/>
  <sortState ref="C10:C15">
    <sortCondition descending="1" ref="C9:C15"/>
  </sortState>
  <tableColumns count="1">
    <tableColumn id="1" xr3:uid="{6A2E2E34-C736-4598-BF4E-8E7A17192085}" name="Ordenado" dataDxfId="3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8E89E279-F6A5-4BC0-8259-60C1A913AC00}" name="Tabla5" displayName="Tabla5" ref="C16:C22" totalsRowShown="0" headerRowDxfId="2" tableBorderDxfId="1">
  <autoFilter ref="C16:C22" xr:uid="{577767EC-6C25-4EBE-9B80-68C8A88BA1CB}"/>
  <sortState ref="C17:C22">
    <sortCondition descending="1" ref="C16:C22"/>
  </sortState>
  <tableColumns count="1">
    <tableColumn id="1" xr3:uid="{B9A03F56-4C48-47C8-98F1-C20639A5B1C6}" name="Ordenado" dataDxfId="0"/>
  </tableColumns>
  <tableStyleInfo name="TableStyleMedium2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BA7BD2F5-06F8-4317-83CE-FC5D82A22CE6}" name="Tabla6" displayName="Tabla6" ref="C23:C29" totalsRowShown="0" headerRowDxfId="12" tableBorderDxfId="14">
  <autoFilter ref="C23:C29" xr:uid="{174DAF33-A712-4DA7-BA94-07CB367533E6}"/>
  <sortState ref="C24:C29">
    <sortCondition descending="1" ref="C23:C29"/>
  </sortState>
  <tableColumns count="1">
    <tableColumn id="1" xr3:uid="{197DFAA0-56B4-49AB-BE84-6452AB3438C0}" name="Ordenado" dataDxfId="13"/>
  </tableColumns>
  <tableStyleInfo name="TableStyleMedium2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7" xr:uid="{1FA37465-8467-45B8-84FC-E9637BD249A4}" name="Tabla7" displayName="Tabla7" ref="C30:C36" totalsRowShown="0" headerRowDxfId="9" tableBorderDxfId="11">
  <autoFilter ref="C30:C36" xr:uid="{CEBD0BBA-73D1-47F1-98E7-059FA151E6EF}"/>
  <sortState ref="C31:C36">
    <sortCondition descending="1" ref="C30:C36"/>
  </sortState>
  <tableColumns count="1">
    <tableColumn id="1" xr3:uid="{38832CA1-C3A8-4642-A5EB-EBB43279AE9C}" name="Ordenado" dataDxfId="1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7" Type="http://schemas.openxmlformats.org/officeDocument/2006/relationships/table" Target="../tables/table5.x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6" Type="http://schemas.openxmlformats.org/officeDocument/2006/relationships/table" Target="../tables/table4.xml"/><Relationship Id="rId5" Type="http://schemas.openxmlformats.org/officeDocument/2006/relationships/table" Target="../tables/table3.xml"/><Relationship Id="rId4" Type="http://schemas.openxmlformats.org/officeDocument/2006/relationships/table" Target="../tables/table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CC0D6BD-CE8F-4557-A245-543B186CF019}">
  <dimension ref="A1:S44"/>
  <sheetViews>
    <sheetView tabSelected="1" zoomScaleNormal="100" workbookViewId="0">
      <selection activeCell="L1" sqref="L1"/>
    </sheetView>
  </sheetViews>
  <sheetFormatPr baseColWidth="10" defaultRowHeight="15" x14ac:dyDescent="0.25"/>
  <cols>
    <col min="1" max="1" width="20.7109375" customWidth="1"/>
    <col min="3" max="3" width="12" customWidth="1"/>
    <col min="6" max="6" width="23.28515625" customWidth="1"/>
    <col min="8" max="9" width="11.42578125" style="9" customWidth="1"/>
    <col min="10" max="10" width="11.42578125" style="9"/>
    <col min="11" max="13" width="11.42578125" style="9" customWidth="1"/>
    <col min="14" max="15" width="11.85546875" style="9" customWidth="1"/>
    <col min="16" max="16" width="16.42578125" customWidth="1"/>
  </cols>
  <sheetData>
    <row r="1" spans="1:19" ht="15.75" thickBot="1" x14ac:dyDescent="0.3">
      <c r="A1" t="s">
        <v>0</v>
      </c>
    </row>
    <row r="2" spans="1:19" s="1" customFormat="1" ht="15.75" thickBot="1" x14ac:dyDescent="0.3">
      <c r="B2" s="26" t="s">
        <v>1</v>
      </c>
      <c r="C2" s="25" t="s">
        <v>2</v>
      </c>
      <c r="D2" s="17" t="s">
        <v>3</v>
      </c>
      <c r="E2" s="17" t="s">
        <v>10</v>
      </c>
      <c r="F2" s="17" t="s">
        <v>4</v>
      </c>
      <c r="G2" s="17" t="s">
        <v>5</v>
      </c>
      <c r="H2" s="18"/>
      <c r="I2" s="18"/>
      <c r="J2" s="18" t="s">
        <v>6</v>
      </c>
      <c r="K2" s="18"/>
      <c r="L2" s="18"/>
      <c r="M2" s="18"/>
      <c r="N2" s="18"/>
      <c r="O2" s="18" t="s">
        <v>7</v>
      </c>
      <c r="P2" s="19" t="s">
        <v>8</v>
      </c>
    </row>
    <row r="3" spans="1:19" ht="15.75" thickBot="1" x14ac:dyDescent="0.3">
      <c r="A3" t="s">
        <v>15</v>
      </c>
      <c r="B3" s="27">
        <v>45</v>
      </c>
      <c r="C3" s="27">
        <v>95</v>
      </c>
      <c r="D3" s="8" t="str">
        <f>DEC2BIN(C3)</f>
        <v>1011111</v>
      </c>
      <c r="E3" s="8">
        <f>LEN(D3)</f>
        <v>7</v>
      </c>
      <c r="F3" s="8" t="str">
        <f>IF(E3=5,CONCATENATE("000",D3),IF(E3=4,CONCATENATE("0000",D3),IF(E3=3,CONCATENATE("00000",D3),IF(E3=2,CONCATENATE("000000",D3),IF(E3=1,CONCATENATE("0000000",D3),IF(E3=6,CONCATENATE("00",D3),IF(E3=7,CONCATENATE("0",D3))))))))</f>
        <v>01011111</v>
      </c>
      <c r="G3" s="8">
        <f>1+LOG(C3)^2</f>
        <v>4.9113906589167184</v>
      </c>
      <c r="H3" s="12" t="str">
        <f>MID(F3,1,A4)</f>
        <v>010111</v>
      </c>
      <c r="I3" s="12" t="str">
        <f>MID(F3,1+A4,8)</f>
        <v>11</v>
      </c>
      <c r="J3" s="12" t="str">
        <f>CONCATENATE(H3,I4)</f>
        <v>01011100</v>
      </c>
      <c r="K3" s="12" t="str">
        <f>MID(J3,1,A6-1)</f>
        <v>010</v>
      </c>
      <c r="L3" s="12" t="str">
        <f>MID(J3,A6,1)</f>
        <v>1</v>
      </c>
      <c r="M3" s="12" t="str">
        <f>MID(J3,A6+1,8)</f>
        <v>1100</v>
      </c>
      <c r="N3" s="12" t="str">
        <f>IF(L3="1","0","1")</f>
        <v>0</v>
      </c>
      <c r="O3" s="12" t="str">
        <f>CONCATENATE(K3,N3,M3)</f>
        <v>01001100</v>
      </c>
      <c r="P3" s="20">
        <f>BIN2DEC(O3)</f>
        <v>76</v>
      </c>
    </row>
    <row r="4" spans="1:19" ht="15.75" thickBot="1" x14ac:dyDescent="0.3">
      <c r="A4" s="9">
        <v>6</v>
      </c>
      <c r="B4" s="28">
        <v>95</v>
      </c>
      <c r="C4" s="28">
        <v>56</v>
      </c>
      <c r="D4" s="3" t="str">
        <f>DEC2BIN(C4)</f>
        <v>111000</v>
      </c>
      <c r="E4" s="3">
        <f>LEN(D4)</f>
        <v>6</v>
      </c>
      <c r="F4" s="14" t="str">
        <f>IF(E4=5,CONCATENATE("000",D4),IF(E4=4,CONCATENATE("0000",D4),IF(E4=3,CONCATENATE("00000",D4),IF(E4=2,CONCATENATE("000000",D4),IF(E4=1,CONCATENATE("0000000",D4),IF(E4=6,CONCATENATE("00",D4),IF(E4=7,CONCATENATE("0",D4))))))))</f>
        <v>00111000</v>
      </c>
      <c r="G4" s="3">
        <f>1+LOG(C4)^2</f>
        <v>4.0561613777678325</v>
      </c>
      <c r="H4" s="10" t="str">
        <f>MID(F4,1,A4)</f>
        <v>001110</v>
      </c>
      <c r="I4" s="10" t="str">
        <f>MID(F4,1+A4,8)</f>
        <v>00</v>
      </c>
      <c r="J4" s="10" t="str">
        <f>CONCATENATE(H4,I3)</f>
        <v>00111011</v>
      </c>
      <c r="K4" s="10" t="str">
        <f>MID(J4,1,A6-1)</f>
        <v>001</v>
      </c>
      <c r="L4" s="10" t="str">
        <f>MID(J4,A6,1)</f>
        <v>1</v>
      </c>
      <c r="M4" s="10" t="str">
        <f>MID(J4,A6+1,8)</f>
        <v>1011</v>
      </c>
      <c r="N4" s="10" t="str">
        <f>IF(L4="1","0","1")</f>
        <v>0</v>
      </c>
      <c r="O4" s="12" t="str">
        <f>CONCATENATE(K4,N4,M4)</f>
        <v>00101011</v>
      </c>
      <c r="P4" s="21">
        <f>BIN2DEC(O4)</f>
        <v>43</v>
      </c>
    </row>
    <row r="5" spans="1:19" ht="15.75" thickBot="1" x14ac:dyDescent="0.3">
      <c r="A5" t="s">
        <v>16</v>
      </c>
      <c r="B5" s="28">
        <v>24</v>
      </c>
      <c r="C5" s="28">
        <v>45</v>
      </c>
      <c r="D5" s="3" t="str">
        <f>DEC2BIN(C5)</f>
        <v>101101</v>
      </c>
      <c r="E5" s="3">
        <f>LEN(D5)</f>
        <v>6</v>
      </c>
      <c r="F5" s="3" t="str">
        <f>IF(E5=5,CONCATENATE("000",D5),IF(E5=4,CONCATENATE("0000",D5),IF(E5=3,CONCATENATE("00000",D5),IF(E5=2,CONCATENATE("000000",D5),IF(E5=1,CONCATENATE("0000000",D5),IF(E5=6,CONCATENATE("00",D5),IF(E5=7,CONCATENATE("0",D5))))))))</f>
        <v>00101101</v>
      </c>
      <c r="G5" s="3">
        <f>1+LOG(C5)^2</f>
        <v>3.733111615703391</v>
      </c>
      <c r="H5" s="10" t="str">
        <f>MID(F5,1,A4)</f>
        <v>001011</v>
      </c>
      <c r="I5" s="10" t="str">
        <f>MID(F5,1+A4,8)</f>
        <v>01</v>
      </c>
      <c r="J5" s="12" t="str">
        <f>CONCATENATE(H5,I6)</f>
        <v>00101111</v>
      </c>
      <c r="K5" s="10" t="str">
        <f>MID(J5,1,A6-1)</f>
        <v>001</v>
      </c>
      <c r="L5" s="10" t="str">
        <f>MID(J5,A6,1)</f>
        <v>0</v>
      </c>
      <c r="M5" s="10" t="str">
        <f>MID(J5,A6+1,8)</f>
        <v>1111</v>
      </c>
      <c r="N5" s="10" t="str">
        <f>IF(L5="1","0","1")</f>
        <v>1</v>
      </c>
      <c r="O5" s="12" t="str">
        <f>CONCATENATE(K5,N5,M5)</f>
        <v>00111111</v>
      </c>
      <c r="P5" s="21">
        <f>BIN2DEC(O5)</f>
        <v>63</v>
      </c>
    </row>
    <row r="6" spans="1:19" ht="15.75" thickBot="1" x14ac:dyDescent="0.3">
      <c r="A6">
        <v>4</v>
      </c>
      <c r="B6" s="28">
        <v>35</v>
      </c>
      <c r="C6" s="28">
        <v>35</v>
      </c>
      <c r="D6" s="3" t="str">
        <f>DEC2BIN(C6)</f>
        <v>100011</v>
      </c>
      <c r="E6" s="3">
        <f>LEN(D6)</f>
        <v>6</v>
      </c>
      <c r="F6" s="3" t="str">
        <f>IF(E6=5,CONCATENATE("000",D6),IF(E6=4,CONCATENATE("0000",D6),IF(E6=3,CONCATENATE("00000",D6),IF(E6=2,CONCATENATE("000000",D6),IF(E6=1,CONCATENATE("0000000",D6),IF(E6=6,CONCATENATE("00",D6),IF(E6=7,CONCATENATE("0",D6))))))))</f>
        <v>00100011</v>
      </c>
      <c r="G6" s="3">
        <f>1+LOG(C6)^2</f>
        <v>3.3841461255836847</v>
      </c>
      <c r="H6" s="10" t="str">
        <f>MID(F6,1,A4)</f>
        <v>001000</v>
      </c>
      <c r="I6" s="10" t="str">
        <f>MID(F6,1+A4,8)</f>
        <v>11</v>
      </c>
      <c r="J6" s="10" t="str">
        <f>CONCATENATE(H6,I5)</f>
        <v>00100001</v>
      </c>
      <c r="K6" s="10" t="str">
        <f>MID(J6,1,A6-1)</f>
        <v>001</v>
      </c>
      <c r="L6" s="10" t="str">
        <f>MID(J6,A6,1)</f>
        <v>0</v>
      </c>
      <c r="M6" s="10" t="str">
        <f>MID(J6,A6+1,8)</f>
        <v>0001</v>
      </c>
      <c r="N6" s="10" t="str">
        <f>IF(L6="1","0","1")</f>
        <v>1</v>
      </c>
      <c r="O6" s="12" t="str">
        <f>CONCATENATE(K6,N6,M6)</f>
        <v>00110001</v>
      </c>
      <c r="P6" s="21">
        <f>BIN2DEC(O6)</f>
        <v>49</v>
      </c>
      <c r="S6" t="s">
        <v>9</v>
      </c>
    </row>
    <row r="7" spans="1:19" ht="15.75" thickBot="1" x14ac:dyDescent="0.3">
      <c r="B7" s="28">
        <v>15</v>
      </c>
      <c r="C7" s="28">
        <v>24</v>
      </c>
      <c r="D7" s="3" t="str">
        <f>DEC2BIN(C7)</f>
        <v>11000</v>
      </c>
      <c r="E7" s="3">
        <f>LEN(D7)</f>
        <v>5</v>
      </c>
      <c r="F7" s="3" t="str">
        <f>IF(E7=5,CONCATENATE("000",D7),IF(E7=4,CONCATENATE("0000",D7),IF(E7=3,CONCATENATE("00000",D7),IF(E7=2,CONCATENATE("000000",D7),IF(E7=1,CONCATENATE("0000000",D7),IF(E7=6,CONCATENATE("00",D7),IF(E7=7,CONCATENATE("0",D7))))))))</f>
        <v>00011000</v>
      </c>
      <c r="G7" s="3">
        <f>1+LOG(C7)^2</f>
        <v>2.9049830717470932</v>
      </c>
      <c r="H7" s="10" t="str">
        <f>MID(F7,1,A4)</f>
        <v>000110</v>
      </c>
      <c r="I7" s="10" t="str">
        <f>MID(F7,1+A4,8)</f>
        <v>00</v>
      </c>
      <c r="J7" s="12" t="str">
        <f>CONCATENATE(H7,I8)</f>
        <v>00011011</v>
      </c>
      <c r="K7" s="10" t="str">
        <f>MID(J7,1,A6-1)</f>
        <v>000</v>
      </c>
      <c r="L7" s="10" t="str">
        <f>MID(J7,A6,1)</f>
        <v>1</v>
      </c>
      <c r="M7" s="10" t="str">
        <f>MID(J7,A6+1,8)</f>
        <v>1011</v>
      </c>
      <c r="N7" s="10" t="str">
        <f>IF(L7="1","0","1")</f>
        <v>0</v>
      </c>
      <c r="O7" s="12" t="str">
        <f>CONCATENATE(K7,N7,M7)</f>
        <v>00001011</v>
      </c>
      <c r="P7" s="21">
        <f>BIN2DEC(O7)</f>
        <v>11</v>
      </c>
    </row>
    <row r="8" spans="1:19" ht="15.75" thickBot="1" x14ac:dyDescent="0.3">
      <c r="B8" s="29">
        <v>56</v>
      </c>
      <c r="C8" s="30">
        <v>15</v>
      </c>
      <c r="D8" s="6" t="str">
        <f>DEC2BIN(C8)</f>
        <v>1111</v>
      </c>
      <c r="E8" s="6">
        <f>LEN(D8)</f>
        <v>4</v>
      </c>
      <c r="F8" s="6" t="str">
        <f>IF(E8=5,CONCATENATE("000",D8),IF(E8=4,CONCATENATE("0000",D8),IF(E8=3,CONCATENATE("00000",D8),IF(E8=2,CONCATENATE("000000",D8),IF(E8=1,CONCATENATE("0000000",D8),IF(E8=6,CONCATENATE("00",D8),IF(E8=7,CONCATENATE("0",D8))))))))</f>
        <v>00001111</v>
      </c>
      <c r="G8" s="6">
        <f>1+LOG(C8)^2</f>
        <v>2.3831906496271777</v>
      </c>
      <c r="H8" s="11" t="str">
        <f>MID(F8,1,A4)</f>
        <v>000011</v>
      </c>
      <c r="I8" s="11" t="str">
        <f>MID(F8,1+A4,8)</f>
        <v>11</v>
      </c>
      <c r="J8" s="10" t="str">
        <f>CONCATENATE(H8,I7)</f>
        <v>00001100</v>
      </c>
      <c r="K8" s="11" t="str">
        <f>MID(J8,1,A6-1)</f>
        <v>000</v>
      </c>
      <c r="L8" s="11" t="str">
        <f>MID(J8,A6,1)</f>
        <v>0</v>
      </c>
      <c r="M8" s="11" t="str">
        <f>MID(J8,A6+1,8)</f>
        <v>1100</v>
      </c>
      <c r="N8" s="11" t="str">
        <f>IF(L8="1","0","1")</f>
        <v>1</v>
      </c>
      <c r="O8" s="12" t="str">
        <f>CONCATENATE(K8,N8,M8)</f>
        <v>00011100</v>
      </c>
      <c r="P8" s="23">
        <f>BIN2DEC(O8)</f>
        <v>28</v>
      </c>
    </row>
    <row r="9" spans="1:19" ht="15.75" thickBot="1" x14ac:dyDescent="0.3">
      <c r="B9" s="16" t="s">
        <v>1</v>
      </c>
      <c r="C9" s="33" t="s">
        <v>2</v>
      </c>
      <c r="D9" s="17" t="s">
        <v>3</v>
      </c>
      <c r="E9" s="17" t="s">
        <v>10</v>
      </c>
      <c r="F9" s="17" t="s">
        <v>4</v>
      </c>
      <c r="G9" s="17" t="s">
        <v>5</v>
      </c>
      <c r="H9" s="18"/>
      <c r="I9" s="18"/>
      <c r="J9" s="18" t="s">
        <v>6</v>
      </c>
      <c r="K9" s="18"/>
      <c r="L9" s="18"/>
      <c r="M9" s="18"/>
      <c r="N9" s="18"/>
      <c r="O9" s="18" t="s">
        <v>7</v>
      </c>
      <c r="P9" s="19" t="s">
        <v>8</v>
      </c>
    </row>
    <row r="10" spans="1:19" ht="15.75" thickBot="1" x14ac:dyDescent="0.3">
      <c r="B10" s="7">
        <f>P3</f>
        <v>76</v>
      </c>
      <c r="C10" s="31">
        <v>76</v>
      </c>
      <c r="D10" s="8" t="str">
        <f>DEC2BIN(C10)</f>
        <v>1001100</v>
      </c>
      <c r="E10" s="8">
        <f>LEN(D10)</f>
        <v>7</v>
      </c>
      <c r="F10" s="8" t="str">
        <f>IF(E10=5,CONCATENATE("000",D10),IF(E10=4,CONCATENATE("0000",D10),IF(E10=3,CONCATENATE("00000",D10),IF(E10=2,CONCATENATE("000000",D10),IF(E10=1,CONCATENATE("0000000",D10),IF(E10=6,CONCATENATE("00",D10),IF(E10=7,CONCATENATE("0",D10))))))))</f>
        <v>01001100</v>
      </c>
      <c r="G10" s="8">
        <f>1+LOG(C10)^2</f>
        <v>4.5374597689081746</v>
      </c>
      <c r="H10" s="12" t="str">
        <f>MID(F10,1,A12)</f>
        <v>01001</v>
      </c>
      <c r="I10" s="12" t="str">
        <f>MID(F10,1+A12,8)</f>
        <v>100</v>
      </c>
      <c r="J10" s="12" t="str">
        <f>CONCATENATE(H10,I11)</f>
        <v>01001111</v>
      </c>
      <c r="K10" s="12" t="str">
        <f>MID(J10,1,A14-1)</f>
        <v>01</v>
      </c>
      <c r="L10" s="12" t="str">
        <f>MID(J10,A14,1)</f>
        <v>0</v>
      </c>
      <c r="M10" s="12" t="str">
        <f>MID(J10,A14+1,8)</f>
        <v>01111</v>
      </c>
      <c r="N10" s="15" t="str">
        <f>IF(L10="1","0","1")</f>
        <v>1</v>
      </c>
      <c r="O10" s="12" t="str">
        <f>CONCATENATE(K10,N10,M10)</f>
        <v>01101111</v>
      </c>
      <c r="P10" s="24">
        <f>BIN2DEC(O10)</f>
        <v>111</v>
      </c>
    </row>
    <row r="11" spans="1:19" ht="15.75" thickBot="1" x14ac:dyDescent="0.3">
      <c r="A11" t="s">
        <v>15</v>
      </c>
      <c r="B11" s="4">
        <f>P4</f>
        <v>43</v>
      </c>
      <c r="C11" s="32">
        <v>63</v>
      </c>
      <c r="D11" s="3" t="str">
        <f>DEC2BIN(C11)</f>
        <v>111111</v>
      </c>
      <c r="E11" s="3">
        <f>LEN(D11)</f>
        <v>6</v>
      </c>
      <c r="F11" s="3" t="str">
        <f>IF(E11=5,CONCATENATE("000",D11),IF(E11=4,CONCATENATE("0000",D11),IF(E11=3,CONCATENATE("00000",D11),IF(E11=2,CONCATENATE("000000",D11),IF(E11=1,CONCATENATE("0000000",D11),IF(E11=6,CONCATENATE("00",D11),IF(E11=7,CONCATENATE("0",D11))))))))</f>
        <v>00111111</v>
      </c>
      <c r="G11" s="3">
        <f>1+LOG(C11)^2</f>
        <v>4.2376264129079173</v>
      </c>
      <c r="H11" s="10" t="str">
        <f>MID(F11,1,A12)</f>
        <v>00111</v>
      </c>
      <c r="I11" s="10" t="str">
        <f>MID(F11,1+A12,8)</f>
        <v>111</v>
      </c>
      <c r="J11" s="10" t="str">
        <f>CONCATENATE(H11,I10)</f>
        <v>00111100</v>
      </c>
      <c r="K11" s="10" t="str">
        <f>MID(J11,1,A14-1)</f>
        <v>00</v>
      </c>
      <c r="L11" s="10" t="str">
        <f>MID(J11,A14,1)</f>
        <v>1</v>
      </c>
      <c r="M11" s="10" t="str">
        <f>MID(J11,A14+1,8)</f>
        <v>11100</v>
      </c>
      <c r="N11" s="13" t="str">
        <f>IF(L11="1","0","1")</f>
        <v>0</v>
      </c>
      <c r="O11" s="12" t="str">
        <f>CONCATENATE(K11,N11,M11)</f>
        <v>00011100</v>
      </c>
      <c r="P11" s="22">
        <f>BIN2DEC(O11)</f>
        <v>28</v>
      </c>
    </row>
    <row r="12" spans="1:19" ht="15.75" thickBot="1" x14ac:dyDescent="0.3">
      <c r="A12" s="9">
        <v>5</v>
      </c>
      <c r="B12" s="4">
        <f>P5</f>
        <v>63</v>
      </c>
      <c r="C12" s="32">
        <v>49</v>
      </c>
      <c r="D12" s="3" t="str">
        <f>DEC2BIN(C12)</f>
        <v>110001</v>
      </c>
      <c r="E12" s="3">
        <f>LEN(D12)</f>
        <v>6</v>
      </c>
      <c r="F12" s="3" t="str">
        <f>IF(E12=5,CONCATENATE("000",D12),IF(E12=4,CONCATENATE("0000",D12),IF(E12=3,CONCATENATE("00000",D12),IF(E12=2,CONCATENATE("000000",D12),IF(E12=1,CONCATENATE("0000000",D12),IF(E12=6,CONCATENATE("00",D12),IF(E12=7,CONCATENATE("0",D12))))))))</f>
        <v>00110001</v>
      </c>
      <c r="G12" s="3">
        <f>1+LOG(C12)^2</f>
        <v>3.8567627889437537</v>
      </c>
      <c r="H12" s="10" t="str">
        <f>MID(F12,1,A12)</f>
        <v>00110</v>
      </c>
      <c r="I12" s="10" t="str">
        <f>MID(F12,1+A12,8)</f>
        <v>001</v>
      </c>
      <c r="J12" s="12" t="str">
        <f>CONCATENATE(H12,I13)</f>
        <v>00110011</v>
      </c>
      <c r="K12" s="10" t="str">
        <f>MID(J12,1,A14-1)</f>
        <v>00</v>
      </c>
      <c r="L12" s="10" t="str">
        <f>MID(J12,A14,1)</f>
        <v>1</v>
      </c>
      <c r="M12" s="10" t="str">
        <f>MID(J12,A14+1,8)</f>
        <v>10011</v>
      </c>
      <c r="N12" s="13" t="str">
        <f>IF(L12="1","0","1")</f>
        <v>0</v>
      </c>
      <c r="O12" s="12" t="str">
        <f>CONCATENATE(K12,N12,M12)</f>
        <v>00010011</v>
      </c>
      <c r="P12" s="22">
        <f>BIN2DEC(O12)</f>
        <v>19</v>
      </c>
    </row>
    <row r="13" spans="1:19" ht="15.75" thickBot="1" x14ac:dyDescent="0.3">
      <c r="A13" t="s">
        <v>16</v>
      </c>
      <c r="B13" s="4">
        <f>P6</f>
        <v>49</v>
      </c>
      <c r="C13" s="32">
        <v>43</v>
      </c>
      <c r="D13" s="3" t="str">
        <f>DEC2BIN(C13)</f>
        <v>101011</v>
      </c>
      <c r="E13" s="3">
        <f>LEN(D13)</f>
        <v>6</v>
      </c>
      <c r="F13" s="3" t="str">
        <f>IF(E13=5,CONCATENATE("000",D13),IF(E13=4,CONCATENATE("0000",D13),IF(E13=3,CONCATENATE("00000",D13),IF(E13=2,CONCATENATE("000000",D13),IF(E13=1,CONCATENATE("0000000",D13),IF(E13=6,CONCATENATE("00",D13),IF(E13=7,CONCATENATE("0",D13))))))))</f>
        <v>00101011</v>
      </c>
      <c r="G13" s="3">
        <f>1+LOG(C13)^2</f>
        <v>3.6682191953735592</v>
      </c>
      <c r="H13" s="10" t="str">
        <f>MID(F13,1,A12)</f>
        <v>00101</v>
      </c>
      <c r="I13" s="10" t="str">
        <f>MID(F13,1+A12,8)</f>
        <v>011</v>
      </c>
      <c r="J13" s="10" t="str">
        <f>CONCATENATE(H13,I12)</f>
        <v>00101001</v>
      </c>
      <c r="K13" s="10" t="str">
        <f>MID(J13,1,A14-1)</f>
        <v>00</v>
      </c>
      <c r="L13" s="10" t="str">
        <f>MID(J13,A14,1)</f>
        <v>1</v>
      </c>
      <c r="M13" s="10" t="str">
        <f>MID(J13,A14+1,8)</f>
        <v>01001</v>
      </c>
      <c r="N13" s="13" t="str">
        <f>IF(L13="1","0","1")</f>
        <v>0</v>
      </c>
      <c r="O13" s="12" t="str">
        <f>CONCATENATE(K13,N13,M13)</f>
        <v>00001001</v>
      </c>
      <c r="P13" s="22">
        <f>BIN2DEC(O13)</f>
        <v>9</v>
      </c>
      <c r="S13" t="s">
        <v>11</v>
      </c>
    </row>
    <row r="14" spans="1:19" ht="15.75" thickBot="1" x14ac:dyDescent="0.3">
      <c r="A14">
        <v>3</v>
      </c>
      <c r="B14" s="4">
        <f>P7</f>
        <v>11</v>
      </c>
      <c r="C14" s="32">
        <v>28</v>
      </c>
      <c r="D14" s="3" t="str">
        <f>DEC2BIN(C14)</f>
        <v>11100</v>
      </c>
      <c r="E14" s="3">
        <f>LEN(D14)</f>
        <v>5</v>
      </c>
      <c r="F14" s="3" t="str">
        <f>IF(E14=5,CONCATENATE("000",D14),IF(E14=4,CONCATENATE("0000",D14),IF(E14=3,CONCATENATE("00000",D14),IF(E14=2,CONCATENATE("000000",D14),IF(E14=1,CONCATENATE("0000000",D14),IF(E14=6,CONCATENATE("00",D14),IF(E14=7,CONCATENATE("0",D14))))))))</f>
        <v>00011100</v>
      </c>
      <c r="G14" s="3">
        <f>1+LOG(C14)^2</f>
        <v>3.0942663676782876</v>
      </c>
      <c r="H14" s="10" t="str">
        <f>MID(F14,1,A12)</f>
        <v>00011</v>
      </c>
      <c r="I14" s="10" t="str">
        <f>MID(F14,1+A12,8)</f>
        <v>100</v>
      </c>
      <c r="J14" s="12" t="str">
        <f>CONCATENATE(H14,I15)</f>
        <v>00011011</v>
      </c>
      <c r="K14" s="10" t="str">
        <f>MID(J14,1,A14-1)</f>
        <v>00</v>
      </c>
      <c r="L14" s="10" t="str">
        <f>MID(J14,A14,1)</f>
        <v>0</v>
      </c>
      <c r="M14" s="10" t="str">
        <f>MID(J14,A14+1,8)</f>
        <v>11011</v>
      </c>
      <c r="N14" s="13" t="str">
        <f>IF(L14="1","0","1")</f>
        <v>1</v>
      </c>
      <c r="O14" s="12" t="str">
        <f>CONCATENATE(K14,N14,M14)</f>
        <v>00111011</v>
      </c>
      <c r="P14" s="22">
        <f>BIN2DEC(O14)</f>
        <v>59</v>
      </c>
    </row>
    <row r="15" spans="1:19" ht="15.75" thickBot="1" x14ac:dyDescent="0.3">
      <c r="B15" s="5">
        <f>P8</f>
        <v>28</v>
      </c>
      <c r="C15" s="34">
        <v>11</v>
      </c>
      <c r="D15" s="6" t="str">
        <f>DEC2BIN(C15)</f>
        <v>1011</v>
      </c>
      <c r="E15" s="6">
        <f>LEN(D15)</f>
        <v>4</v>
      </c>
      <c r="F15" s="6" t="str">
        <f>IF(E15=5,CONCATENATE("000",D15),IF(E15=4,CONCATENATE("0000",D15),IF(E15=3,CONCATENATE("00000",D15),IF(E15=2,CONCATENATE("000000",D15),IF(E15=1,CONCATENATE("0000000",D15),IF(E15=6,CONCATENATE("00",D15),IF(E15=7,CONCATENATE("0",D15))))))))</f>
        <v>00001011</v>
      </c>
      <c r="G15" s="6">
        <f>1+LOG(C15)^2</f>
        <v>2.0844987247010582</v>
      </c>
      <c r="H15" s="11" t="str">
        <f>MID(F15,1,A12)</f>
        <v>00001</v>
      </c>
      <c r="I15" s="11" t="str">
        <f>MID(F15,1+A12,8)</f>
        <v>011</v>
      </c>
      <c r="J15" s="10" t="str">
        <f>CONCATENATE(H15,I14)</f>
        <v>00001100</v>
      </c>
      <c r="K15" s="11" t="str">
        <f>MID(J15,1,A14-1)</f>
        <v>00</v>
      </c>
      <c r="L15" s="11" t="str">
        <f>MID(J15,A14,1)</f>
        <v>0</v>
      </c>
      <c r="M15" s="11" t="str">
        <f>MID(J15,A14+1,8)</f>
        <v>01100</v>
      </c>
      <c r="N15" s="11" t="str">
        <f>IF(L15="1","0","1")</f>
        <v>1</v>
      </c>
      <c r="O15" s="12" t="str">
        <f>CONCATENATE(K15,N15,M15)</f>
        <v>00101100</v>
      </c>
      <c r="P15" s="23">
        <f>BIN2DEC(O15)</f>
        <v>44</v>
      </c>
    </row>
    <row r="16" spans="1:19" ht="15.75" thickBot="1" x14ac:dyDescent="0.3">
      <c r="B16" s="26" t="s">
        <v>1</v>
      </c>
      <c r="C16" s="25" t="s">
        <v>2</v>
      </c>
      <c r="D16" s="17" t="s">
        <v>3</v>
      </c>
      <c r="E16" s="17" t="s">
        <v>10</v>
      </c>
      <c r="F16" s="17" t="s">
        <v>4</v>
      </c>
      <c r="G16" s="17" t="s">
        <v>5</v>
      </c>
      <c r="H16" s="18"/>
      <c r="I16" s="18"/>
      <c r="J16" s="18" t="s">
        <v>6</v>
      </c>
      <c r="K16" s="18"/>
      <c r="L16" s="18"/>
      <c r="M16" s="18"/>
      <c r="N16" s="18"/>
      <c r="O16" s="18" t="s">
        <v>7</v>
      </c>
      <c r="P16" s="19" t="s">
        <v>8</v>
      </c>
    </row>
    <row r="17" spans="1:19" ht="15.75" thickBot="1" x14ac:dyDescent="0.3">
      <c r="B17" s="27">
        <f>P10</f>
        <v>111</v>
      </c>
      <c r="C17" s="27">
        <v>111</v>
      </c>
      <c r="D17" s="8" t="str">
        <f>DEC2BIN(C17)</f>
        <v>1101111</v>
      </c>
      <c r="E17" s="8">
        <f>LEN(D17)</f>
        <v>7</v>
      </c>
      <c r="F17" s="8" t="str">
        <f>IF(E17=5,CONCATENATE("000",D17),IF(E17=4,CONCATENATE("0000",D17),IF(E17=3,CONCATENATE("00000",D17),IF(E17=2,CONCATENATE("000000",D17),IF(E17=1,CONCATENATE("0000000",D17),IF(E17=6,CONCATENATE("00",D17),IF(E17=7,CONCATENATE("0",D17))))))))</f>
        <v>01101111</v>
      </c>
      <c r="G17" s="8">
        <f>1+LOG(C17)^2</f>
        <v>5.1833460875527262</v>
      </c>
      <c r="H17" s="12" t="str">
        <f>MID(F17,1,A19)</f>
        <v>011011</v>
      </c>
      <c r="I17" s="12" t="str">
        <f>MID(F17,1+A19,8)</f>
        <v>11</v>
      </c>
      <c r="J17" s="12" t="str">
        <f>CONCATENATE(H17,I18)</f>
        <v>01101111</v>
      </c>
      <c r="K17" s="12" t="str">
        <f>MID(J17,1,A21-1)</f>
        <v>0</v>
      </c>
      <c r="L17" s="12" t="str">
        <f>MID(J17,A21,1)</f>
        <v>1</v>
      </c>
      <c r="M17" s="12" t="str">
        <f>MID(J17,A21+1,8)</f>
        <v>101111</v>
      </c>
      <c r="N17" s="12" t="str">
        <f>IF(L17="1","0","1")</f>
        <v>0</v>
      </c>
      <c r="O17" s="12" t="str">
        <f>CONCATENATE(K17,N17,M17)</f>
        <v>00101111</v>
      </c>
      <c r="P17" s="24">
        <f>BIN2DEC(O17)</f>
        <v>47</v>
      </c>
    </row>
    <row r="18" spans="1:19" ht="15.75" thickBot="1" x14ac:dyDescent="0.3">
      <c r="A18" t="s">
        <v>15</v>
      </c>
      <c r="B18" s="28">
        <f>P11</f>
        <v>28</v>
      </c>
      <c r="C18" s="28">
        <v>59</v>
      </c>
      <c r="D18" s="3" t="str">
        <f>DEC2BIN(C18)</f>
        <v>111011</v>
      </c>
      <c r="E18" s="3">
        <f>LEN(D18)</f>
        <v>6</v>
      </c>
      <c r="F18" s="3" t="str">
        <f>IF(E18=5,CONCATENATE("000",D18),IF(E18=4,CONCATENATE("0000",D18),IF(E18=3,CONCATENATE("00000",D18),IF(E18=2,CONCATENATE("000000",D18),IF(E18=1,CONCATENATE("0000000",D18),IF(E18=6,CONCATENATE("00",D18),IF(E18=7,CONCATENATE("0",D18))))))))</f>
        <v>00111011</v>
      </c>
      <c r="G18" s="3">
        <f>1+LOG(C18)^2</f>
        <v>4.1359168471370289</v>
      </c>
      <c r="H18" s="10" t="str">
        <f>MID(F18,1,A19)</f>
        <v>001110</v>
      </c>
      <c r="I18" s="10" t="str">
        <f>MID(F18,1+A19,8)</f>
        <v>11</v>
      </c>
      <c r="J18" s="10" t="str">
        <f>CONCATENATE(H18,I17)</f>
        <v>00111011</v>
      </c>
      <c r="K18" s="10" t="str">
        <f>MID(J18,1,A21-1)</f>
        <v>0</v>
      </c>
      <c r="L18" s="10" t="str">
        <f>MID(J18,A21,1)</f>
        <v>0</v>
      </c>
      <c r="M18" s="10" t="str">
        <f>MID(J18,A21+1,8)</f>
        <v>111011</v>
      </c>
      <c r="N18" s="10" t="str">
        <f>IF(L18="1","0","1")</f>
        <v>1</v>
      </c>
      <c r="O18" s="12" t="str">
        <f>CONCATENATE(K18,N18,M18)</f>
        <v>01111011</v>
      </c>
      <c r="P18" s="22">
        <f>BIN2DEC(O18)</f>
        <v>123</v>
      </c>
    </row>
    <row r="19" spans="1:19" ht="15.75" thickBot="1" x14ac:dyDescent="0.3">
      <c r="A19" s="9">
        <v>6</v>
      </c>
      <c r="B19" s="28">
        <f>P12</f>
        <v>19</v>
      </c>
      <c r="C19" s="28">
        <v>44</v>
      </c>
      <c r="D19" s="3" t="str">
        <f>DEC2BIN(C19)</f>
        <v>101100</v>
      </c>
      <c r="E19" s="3">
        <f>LEN(D19)</f>
        <v>6</v>
      </c>
      <c r="F19" s="3" t="str">
        <f>IF(E19=5,CONCATENATE("000",D19),IF(E19=4,CONCATENATE("0000",D19),IF(E19=3,CONCATENATE("00000",D19),IF(E19=2,CONCATENATE("000000",D19),IF(E19=1,CONCATENATE("0000000",D19),IF(E19=6,CONCATENATE("00",D19),IF(E19=7,CONCATENATE("0",D19))))))))</f>
        <v>00101100</v>
      </c>
      <c r="G19" s="3">
        <f>1+LOG(C19)^2</f>
        <v>3.7009366998496129</v>
      </c>
      <c r="H19" s="10" t="str">
        <f>MID(F19,1,A19)</f>
        <v>001011</v>
      </c>
      <c r="I19" s="10" t="str">
        <f>MID(F19,1+A19,8)</f>
        <v>00</v>
      </c>
      <c r="J19" s="12" t="str">
        <f>CONCATENATE(H19,I20)</f>
        <v>00101100</v>
      </c>
      <c r="K19" s="10" t="str">
        <f>MID(J19,1,A21-1)</f>
        <v>0</v>
      </c>
      <c r="L19" s="10" t="str">
        <f>MID(J19,A21,1)</f>
        <v>0</v>
      </c>
      <c r="M19" s="10" t="str">
        <f>MID(J19,A21+1,8)</f>
        <v>101100</v>
      </c>
      <c r="N19" s="10" t="str">
        <f>IF(L19="1","0","1")</f>
        <v>1</v>
      </c>
      <c r="O19" s="12" t="str">
        <f>CONCATENATE(K19,N19,M19)</f>
        <v>01101100</v>
      </c>
      <c r="P19" s="22">
        <f>BIN2DEC(O19)</f>
        <v>108</v>
      </c>
    </row>
    <row r="20" spans="1:19" ht="15.75" thickBot="1" x14ac:dyDescent="0.3">
      <c r="A20" t="s">
        <v>16</v>
      </c>
      <c r="B20" s="28">
        <f>P13</f>
        <v>9</v>
      </c>
      <c r="C20" s="28">
        <v>28</v>
      </c>
      <c r="D20" s="3" t="str">
        <f>DEC2BIN(C20)</f>
        <v>11100</v>
      </c>
      <c r="E20" s="3">
        <f>LEN(D20)</f>
        <v>5</v>
      </c>
      <c r="F20" s="3" t="str">
        <f>IF(E20=5,CONCATENATE("000",D20),IF(E20=4,CONCATENATE("0000",D20),IF(E20=3,CONCATENATE("00000",D20),IF(E20=2,CONCATENATE("000000",D20),IF(E20=1,CONCATENATE("0000000",D20),IF(E20=6,CONCATENATE("00",D20),IF(E20=7,CONCATENATE("0",D20))))))))</f>
        <v>00011100</v>
      </c>
      <c r="G20" s="3">
        <f>1+LOG(C20)^2</f>
        <v>3.0942663676782876</v>
      </c>
      <c r="H20" s="10" t="str">
        <f>MID(F20,1,A19)</f>
        <v>000111</v>
      </c>
      <c r="I20" s="10" t="str">
        <f>MID(F20,1+A19,8)</f>
        <v>00</v>
      </c>
      <c r="J20" s="10" t="str">
        <f>CONCATENATE(H20,I19)</f>
        <v>00011100</v>
      </c>
      <c r="K20" s="10" t="str">
        <f>MID(J20,1,A21-1)</f>
        <v>0</v>
      </c>
      <c r="L20" s="10" t="str">
        <f>MID(J20,A21,1)</f>
        <v>0</v>
      </c>
      <c r="M20" s="10" t="str">
        <f>MID(J20,A21+1,8)</f>
        <v>011100</v>
      </c>
      <c r="N20" s="10" t="str">
        <f>IF(L20="1","0","1")</f>
        <v>1</v>
      </c>
      <c r="O20" s="12" t="str">
        <f>CONCATENATE(K20,N20,M20)</f>
        <v>01011100</v>
      </c>
      <c r="P20" s="22">
        <f>BIN2DEC(O20)</f>
        <v>92</v>
      </c>
      <c r="S20" t="s">
        <v>12</v>
      </c>
    </row>
    <row r="21" spans="1:19" ht="15.75" thickBot="1" x14ac:dyDescent="0.3">
      <c r="A21">
        <v>2</v>
      </c>
      <c r="B21" s="28">
        <f>P14</f>
        <v>59</v>
      </c>
      <c r="C21" s="28">
        <v>19</v>
      </c>
      <c r="D21" s="3" t="str">
        <f>DEC2BIN(C21)</f>
        <v>10011</v>
      </c>
      <c r="E21" s="3">
        <f>LEN(D21)</f>
        <v>5</v>
      </c>
      <c r="F21" s="3" t="str">
        <f>IF(E21=5,CONCATENATE("000",D21),IF(E21=4,CONCATENATE("0000",D21),IF(E21=3,CONCATENATE("00000",D21),IF(E21=2,CONCATENATE("000000",D21),IF(E21=1,CONCATENATE("0000000",D21),IF(E21=6,CONCATENATE("00",D21),IF(E21=7,CONCATENATE("0",D21))))))))</f>
        <v>00010011</v>
      </c>
      <c r="G21" s="3">
        <f>1+LOG(C21)^2</f>
        <v>2.6352107719498266</v>
      </c>
      <c r="H21" s="10" t="str">
        <f>MID(F21,1,A19)</f>
        <v>000100</v>
      </c>
      <c r="I21" s="10" t="str">
        <f>MID(F21,1+A19,8)</f>
        <v>11</v>
      </c>
      <c r="J21" s="12" t="str">
        <f>CONCATENATE(H21,I22)</f>
        <v>00010001</v>
      </c>
      <c r="K21" s="10" t="str">
        <f>MID(J21,1,A21-1)</f>
        <v>0</v>
      </c>
      <c r="L21" s="10" t="str">
        <f>MID(J21,A21,1)</f>
        <v>0</v>
      </c>
      <c r="M21" s="10" t="str">
        <f>MID(J21,A21+1,8)</f>
        <v>010001</v>
      </c>
      <c r="N21" s="10" t="str">
        <f>IF(L21="1","0","1")</f>
        <v>1</v>
      </c>
      <c r="O21" s="12" t="str">
        <f>CONCATENATE(K21,N21,M21)</f>
        <v>01010001</v>
      </c>
      <c r="P21" s="22">
        <f>BIN2DEC(O21)</f>
        <v>81</v>
      </c>
    </row>
    <row r="22" spans="1:19" ht="15.75" thickBot="1" x14ac:dyDescent="0.3">
      <c r="B22" s="29">
        <f>P15</f>
        <v>44</v>
      </c>
      <c r="C22" s="30">
        <v>9</v>
      </c>
      <c r="D22" s="6" t="str">
        <f>DEC2BIN(C22)</f>
        <v>1001</v>
      </c>
      <c r="E22" s="6">
        <f>LEN(D22)</f>
        <v>4</v>
      </c>
      <c r="F22" s="6" t="str">
        <f>IF(E22=5,CONCATENATE("000",D22),IF(E22=4,CONCATENATE("0000",D22),IF(E22=3,CONCATENATE("00000",D22),IF(E22=2,CONCATENATE("000000",D22),IF(E22=1,CONCATENATE("0000000",D22),IF(E22=6,CONCATENATE("00",D22),IF(E22=7,CONCATENATE("0",D22))))))))</f>
        <v>00001001</v>
      </c>
      <c r="G22" s="6">
        <f>1+LOG(C22)^2</f>
        <v>1.9105787668210601</v>
      </c>
      <c r="H22" s="11" t="str">
        <f>MID(F22,1,A19)</f>
        <v>000010</v>
      </c>
      <c r="I22" s="11" t="str">
        <f>MID(F22,1+A19,8)</f>
        <v>01</v>
      </c>
      <c r="J22" s="10" t="str">
        <f>CONCATENATE(H22,I21)</f>
        <v>00001011</v>
      </c>
      <c r="K22" s="11" t="str">
        <f>MID(J22,1,A21-1)</f>
        <v>0</v>
      </c>
      <c r="L22" s="11" t="str">
        <f>MID(J22,A21,1)</f>
        <v>0</v>
      </c>
      <c r="M22" s="11" t="str">
        <f>MID(J22,A21+1,8)</f>
        <v>001011</v>
      </c>
      <c r="N22" s="11" t="str">
        <f>IF(L22="1","0","1")</f>
        <v>1</v>
      </c>
      <c r="O22" s="12" t="str">
        <f>CONCATENATE(K22,N22,M22)</f>
        <v>01001011</v>
      </c>
      <c r="P22" s="23">
        <f>BIN2DEC(O22)</f>
        <v>75</v>
      </c>
    </row>
    <row r="23" spans="1:19" ht="15.75" thickBot="1" x14ac:dyDescent="0.3">
      <c r="B23" s="16" t="s">
        <v>1</v>
      </c>
      <c r="C23" s="33" t="s">
        <v>2</v>
      </c>
      <c r="D23" s="17" t="s">
        <v>3</v>
      </c>
      <c r="E23" s="17" t="s">
        <v>10</v>
      </c>
      <c r="F23" s="17" t="s">
        <v>4</v>
      </c>
      <c r="G23" s="17" t="s">
        <v>5</v>
      </c>
      <c r="H23" s="18"/>
      <c r="I23" s="18"/>
      <c r="J23" s="18" t="s">
        <v>6</v>
      </c>
      <c r="K23" s="18"/>
      <c r="L23" s="18"/>
      <c r="M23" s="18"/>
      <c r="N23" s="18"/>
      <c r="O23" s="18" t="s">
        <v>7</v>
      </c>
      <c r="P23" s="19" t="s">
        <v>8</v>
      </c>
    </row>
    <row r="24" spans="1:19" ht="15.75" thickBot="1" x14ac:dyDescent="0.3">
      <c r="B24" s="7">
        <f>P17</f>
        <v>47</v>
      </c>
      <c r="C24" s="35">
        <v>123</v>
      </c>
      <c r="D24" s="8" t="str">
        <f>DEC2BIN(C24)</f>
        <v>1111011</v>
      </c>
      <c r="E24" s="8">
        <f>LEN(D24)</f>
        <v>7</v>
      </c>
      <c r="F24" s="8" t="str">
        <f>IF(E24=5,CONCATENATE("000",D24),IF(E24=4,CONCATENATE("0000",D24),IF(E24=3,CONCATENATE("00000",D24),IF(E24=2,CONCATENATE("000000",D24),IF(E24=1,CONCATENATE("0000000",D24),IF(E24=6,CONCATENATE("00",D24),IF(E24=7,CONCATENATE("0",D24))))))))</f>
        <v>01111011</v>
      </c>
      <c r="G24" s="8">
        <f>1+LOG(C24)^2</f>
        <v>5.3677033748205227</v>
      </c>
      <c r="H24" s="12" t="str">
        <f>MID(F24,1,A26)</f>
        <v>0111101</v>
      </c>
      <c r="I24" s="12" t="str">
        <f>MID(F24,1+A26,8)</f>
        <v>1</v>
      </c>
      <c r="J24" s="12" t="str">
        <f>CONCATENATE(H24,I25)</f>
        <v>01111010</v>
      </c>
      <c r="K24" s="12" t="str">
        <f>MID(J24,1,A28-1)</f>
        <v>01</v>
      </c>
      <c r="L24" s="12" t="str">
        <f>MID(J24,A28,1)</f>
        <v>1</v>
      </c>
      <c r="M24" s="12" t="str">
        <f>MID(J24,A28+1,8)</f>
        <v>11010</v>
      </c>
      <c r="N24" s="12" t="str">
        <f>IF(L24="1","0","1")</f>
        <v>0</v>
      </c>
      <c r="O24" s="12" t="str">
        <f>CONCATENATE(K24,N24,M24)</f>
        <v>01011010</v>
      </c>
      <c r="P24" s="24">
        <f>BIN2DEC(O24)</f>
        <v>90</v>
      </c>
    </row>
    <row r="25" spans="1:19" ht="15.75" thickBot="1" x14ac:dyDescent="0.3">
      <c r="A25" t="s">
        <v>15</v>
      </c>
      <c r="B25" s="4">
        <f>P18</f>
        <v>123</v>
      </c>
      <c r="C25" s="36">
        <v>108</v>
      </c>
      <c r="D25" s="3" t="str">
        <f>DEC2BIN(C25)</f>
        <v>1101100</v>
      </c>
      <c r="E25" s="3">
        <f>LEN(D25)</f>
        <v>7</v>
      </c>
      <c r="F25" s="3" t="str">
        <f>IF(E25=5,CONCATENATE("000",D25),IF(E25=4,CONCATENATE("0000",D25),IF(E25=3,CONCATENATE("00000",D25),IF(E25=2,CONCATENATE("000000",D25),IF(E25=1,CONCATENATE("0000000",D25),IF(E25=6,CONCATENATE("00",D25),IF(E25=7,CONCATENATE("0",D25))))))))</f>
        <v>01101100</v>
      </c>
      <c r="G25" s="3">
        <f>1+LOG(C25)^2</f>
        <v>5.1348121693786508</v>
      </c>
      <c r="H25" s="10" t="str">
        <f>MID(F25,1,A26)</f>
        <v>0110110</v>
      </c>
      <c r="I25" s="10" t="str">
        <f>MID(F25,1+A26,8)</f>
        <v>0</v>
      </c>
      <c r="J25" s="10" t="str">
        <f>CONCATENATE(H25,I24)</f>
        <v>01101101</v>
      </c>
      <c r="K25" s="10" t="str">
        <f>MID(J25,1,A28-1)</f>
        <v>01</v>
      </c>
      <c r="L25" s="10" t="str">
        <f>MID(J25,A28,1)</f>
        <v>1</v>
      </c>
      <c r="M25" s="10" t="str">
        <f>MID(J25,A28+1,8)</f>
        <v>01101</v>
      </c>
      <c r="N25" s="10" t="str">
        <f>IF(L25="1","0","1")</f>
        <v>0</v>
      </c>
      <c r="O25" s="12" t="str">
        <f>CONCATENATE(K25,N25,M25)</f>
        <v>01001101</v>
      </c>
      <c r="P25" s="22">
        <f>BIN2DEC(O25)</f>
        <v>77</v>
      </c>
    </row>
    <row r="26" spans="1:19" ht="15.75" thickBot="1" x14ac:dyDescent="0.3">
      <c r="A26" s="9">
        <v>7</v>
      </c>
      <c r="B26" s="4">
        <f>P19</f>
        <v>108</v>
      </c>
      <c r="C26" s="36">
        <v>92</v>
      </c>
      <c r="D26" s="3" t="str">
        <f>DEC2BIN(C26)</f>
        <v>1011100</v>
      </c>
      <c r="E26" s="3">
        <f>LEN(D26)</f>
        <v>7</v>
      </c>
      <c r="F26" s="3" t="str">
        <f>IF(E26=5,CONCATENATE("000",D26),IF(E26=4,CONCATENATE("0000",D26),IF(E26=3,CONCATENATE("00000",D26),IF(E26=2,CONCATENATE("000000",D26),IF(E26=1,CONCATENATE("0000000",D26),IF(E26=6,CONCATENATE("00",D26),IF(E26=7,CONCATENATE("0",D26))))))))</f>
        <v>01011100</v>
      </c>
      <c r="G26" s="3">
        <f>1+LOG(C26)^2</f>
        <v>4.8564626308305767</v>
      </c>
      <c r="H26" s="10" t="str">
        <f>MID(F26,1,A26)</f>
        <v>0101110</v>
      </c>
      <c r="I26" s="10" t="str">
        <f>MID(F26,1+A26,8)</f>
        <v>0</v>
      </c>
      <c r="J26" s="12" t="str">
        <f>CONCATENATE(H26,I27)</f>
        <v>01011101</v>
      </c>
      <c r="K26" s="10" t="str">
        <f>MID(J26,1,A28-1)</f>
        <v>01</v>
      </c>
      <c r="L26" s="10" t="str">
        <f>MID(J26,A28,1)</f>
        <v>0</v>
      </c>
      <c r="M26" s="10" t="str">
        <f>MID(J26,A28+1,8)</f>
        <v>11101</v>
      </c>
      <c r="N26" s="10" t="str">
        <f>IF(L26="1","0","1")</f>
        <v>1</v>
      </c>
      <c r="O26" s="12" t="str">
        <f>CONCATENATE(K26,N26,M26)</f>
        <v>01111101</v>
      </c>
      <c r="P26" s="22">
        <f>BIN2DEC(O26)</f>
        <v>125</v>
      </c>
    </row>
    <row r="27" spans="1:19" ht="15.75" thickBot="1" x14ac:dyDescent="0.3">
      <c r="A27" t="s">
        <v>16</v>
      </c>
      <c r="B27" s="4">
        <f>P20</f>
        <v>92</v>
      </c>
      <c r="C27" s="36">
        <v>81</v>
      </c>
      <c r="D27" s="3" t="str">
        <f>DEC2BIN(C27)</f>
        <v>1010001</v>
      </c>
      <c r="E27" s="3">
        <f>LEN(D27)</f>
        <v>7</v>
      </c>
      <c r="F27" s="3" t="str">
        <f>IF(E27=5,CONCATENATE("000",D27),IF(E27=4,CONCATENATE("0000",D27),IF(E27=3,CONCATENATE("00000",D27),IF(E27=2,CONCATENATE("000000",D27),IF(E27=1,CONCATENATE("0000000",D27),IF(E27=6,CONCATENATE("00",D27),IF(E27=7,CONCATENATE("0",D27))))))))</f>
        <v>01010001</v>
      </c>
      <c r="G27" s="3">
        <f>1+LOG(C27)^2</f>
        <v>4.6423150672842404</v>
      </c>
      <c r="H27" s="10" t="str">
        <f>MID(F27,1,A26)</f>
        <v>0101000</v>
      </c>
      <c r="I27" s="10" t="str">
        <f>MID(F27,1+A26,8)</f>
        <v>1</v>
      </c>
      <c r="J27" s="10" t="str">
        <f>CONCATENATE(H27,I26)</f>
        <v>01010000</v>
      </c>
      <c r="K27" s="10" t="str">
        <f>MID(J27,1,A28-1)</f>
        <v>01</v>
      </c>
      <c r="L27" s="10" t="str">
        <f>MID(J27,A28,1)</f>
        <v>0</v>
      </c>
      <c r="M27" s="10" t="str">
        <f>MID(J27,A28+1,8)</f>
        <v>10000</v>
      </c>
      <c r="N27" s="10" t="str">
        <f>IF(L27="1","0","1")</f>
        <v>1</v>
      </c>
      <c r="O27" s="12" t="str">
        <f>CONCATENATE(K27,N27,M27)</f>
        <v>01110000</v>
      </c>
      <c r="P27" s="22">
        <f>BIN2DEC(O27)</f>
        <v>112</v>
      </c>
      <c r="S27" t="s">
        <v>13</v>
      </c>
    </row>
    <row r="28" spans="1:19" ht="15.75" thickBot="1" x14ac:dyDescent="0.3">
      <c r="A28">
        <v>3</v>
      </c>
      <c r="B28" s="4">
        <f>P21</f>
        <v>81</v>
      </c>
      <c r="C28" s="36">
        <v>75</v>
      </c>
      <c r="D28" s="3" t="str">
        <f>DEC2BIN(C28)</f>
        <v>1001011</v>
      </c>
      <c r="E28" s="3">
        <f>LEN(D28)</f>
        <v>7</v>
      </c>
      <c r="F28" s="3" t="str">
        <f>IF(E28=5,CONCATENATE("000",D28),IF(E28=4,CONCATENATE("0000",D28),IF(E28=3,CONCATENATE("00000",D28),IF(E28=2,CONCATENATE("000000",D28),IF(E28=1,CONCATENATE("0000000",D28),IF(E28=6,CONCATENATE("00",D28),IF(E28=7,CONCATENATE("0",D28))))))))</f>
        <v>01001011</v>
      </c>
      <c r="G28" s="3">
        <f>1+LOG(C28)^2</f>
        <v>4.5158547414720784</v>
      </c>
      <c r="H28" s="10" t="str">
        <f>MID(F28,1,A26)</f>
        <v>0100101</v>
      </c>
      <c r="I28" s="10" t="str">
        <f>MID(F28,1+A26,8)</f>
        <v>1</v>
      </c>
      <c r="J28" s="12" t="str">
        <f>CONCATENATE(H28,I29)</f>
        <v>01001011</v>
      </c>
      <c r="K28" s="10" t="str">
        <f>MID(J28,1,A28-1)</f>
        <v>01</v>
      </c>
      <c r="L28" s="10" t="str">
        <f>MID(J28,A28,1)</f>
        <v>0</v>
      </c>
      <c r="M28" s="10" t="str">
        <f>MID(J28,A28+1,8)</f>
        <v>01011</v>
      </c>
      <c r="N28" s="10" t="str">
        <f>IF(L28="1","0","1")</f>
        <v>1</v>
      </c>
      <c r="O28" s="12" t="str">
        <f>CONCATENATE(K28,N28,M28)</f>
        <v>01101011</v>
      </c>
      <c r="P28" s="22">
        <f>BIN2DEC(O28)</f>
        <v>107</v>
      </c>
    </row>
    <row r="29" spans="1:19" ht="15.75" thickBot="1" x14ac:dyDescent="0.3">
      <c r="B29" s="5">
        <f>P22</f>
        <v>75</v>
      </c>
      <c r="C29" s="37">
        <v>47</v>
      </c>
      <c r="D29" s="6" t="str">
        <f>DEC2BIN(C29)</f>
        <v>101111</v>
      </c>
      <c r="E29" s="6">
        <f>LEN(D29)</f>
        <v>6</v>
      </c>
      <c r="F29" s="6" t="str">
        <f>IF(E29=5,CONCATENATE("000",D29),IF(E29=4,CONCATENATE("0000",D29),IF(E29=3,CONCATENATE("00000",D29),IF(E29=2,CONCATENATE("000000",D29),IF(E29=1,CONCATENATE("0000000",D29),IF(E29=6,CONCATENATE("00",D29),IF(E29=7,CONCATENATE("0",D29))))))))</f>
        <v>00101111</v>
      </c>
      <c r="G29" s="6">
        <f>1+LOG(C29)^2</f>
        <v>3.795911246513215</v>
      </c>
      <c r="H29" s="11" t="str">
        <f>MID(F29,1,A26)</f>
        <v>0010111</v>
      </c>
      <c r="I29" s="11" t="str">
        <f>MID(F29,1+A26,8)</f>
        <v>1</v>
      </c>
      <c r="J29" s="10" t="str">
        <f>CONCATENATE(H29,I28)</f>
        <v>00101111</v>
      </c>
      <c r="K29" s="11" t="str">
        <f>MID(J29,1,A28-1)</f>
        <v>00</v>
      </c>
      <c r="L29" s="11" t="str">
        <f>MID(J29,A28,1)</f>
        <v>1</v>
      </c>
      <c r="M29" s="11" t="str">
        <f>MID(J29,A28+1,8)</f>
        <v>01111</v>
      </c>
      <c r="N29" s="11" t="str">
        <f>IF(L29="1","0","1")</f>
        <v>0</v>
      </c>
      <c r="O29" s="12" t="str">
        <f>CONCATENATE(K29,N29,M29)</f>
        <v>00001111</v>
      </c>
      <c r="P29" s="23">
        <f>BIN2DEC(O29)</f>
        <v>15</v>
      </c>
    </row>
    <row r="30" spans="1:19" ht="15.75" thickBot="1" x14ac:dyDescent="0.3">
      <c r="B30" s="16" t="s">
        <v>1</v>
      </c>
      <c r="C30" s="33" t="s">
        <v>2</v>
      </c>
      <c r="D30" s="17" t="s">
        <v>3</v>
      </c>
      <c r="E30" s="17" t="s">
        <v>10</v>
      </c>
      <c r="F30" s="17" t="s">
        <v>4</v>
      </c>
      <c r="G30" s="17" t="s">
        <v>5</v>
      </c>
      <c r="H30" s="18"/>
      <c r="I30" s="18"/>
      <c r="J30" s="18" t="s">
        <v>6</v>
      </c>
      <c r="K30" s="18"/>
      <c r="L30" s="18"/>
      <c r="M30" s="18"/>
      <c r="N30" s="18"/>
      <c r="O30" s="18" t="s">
        <v>7</v>
      </c>
      <c r="P30" s="19" t="s">
        <v>8</v>
      </c>
    </row>
    <row r="31" spans="1:19" ht="15.75" thickBot="1" x14ac:dyDescent="0.3">
      <c r="B31" s="7">
        <f>P24</f>
        <v>90</v>
      </c>
      <c r="C31" s="31">
        <v>125</v>
      </c>
      <c r="D31" s="8" t="str">
        <f>DEC2BIN(C31)</f>
        <v>1111101</v>
      </c>
      <c r="E31" s="8">
        <f>LEN(D31)</f>
        <v>7</v>
      </c>
      <c r="F31" s="8" t="str">
        <f>IF(E31=5,CONCATENATE("000",D31),IF(E31=4,CONCATENATE("0000",D31),IF(E31=3,CONCATENATE("00000",D31),IF(E31=2,CONCATENATE("000000",D31),IF(E31=1,CONCATENATE("0000000",D31),IF(E31=6,CONCATENATE("00",D31),IF(E31=7,CONCATENATE("0",D31))))))))</f>
        <v>01111101</v>
      </c>
      <c r="G31" s="8">
        <f>1+LOG(C31)^2</f>
        <v>5.3970316026534464</v>
      </c>
      <c r="H31" s="12" t="str">
        <f>MID(F31,1,A33)</f>
        <v>01111</v>
      </c>
      <c r="I31" s="12" t="str">
        <f>MID(F31,1+A33,8)</f>
        <v>101</v>
      </c>
      <c r="J31" s="12" t="str">
        <f>CONCATENATE(H31,I32)</f>
        <v>01111000</v>
      </c>
      <c r="K31" s="12" t="str">
        <f>MID(J31,1,A35-1)</f>
        <v>01111</v>
      </c>
      <c r="L31" s="12" t="str">
        <f>MID(J31,A35,1)</f>
        <v>0</v>
      </c>
      <c r="M31" s="12" t="str">
        <f>MID(J31,A35+1,8)</f>
        <v>00</v>
      </c>
      <c r="N31" s="12" t="str">
        <f>IF(L31="1","0","1")</f>
        <v>1</v>
      </c>
      <c r="O31" s="12" t="str">
        <f>CONCATENATE(K31,N31,M31)</f>
        <v>01111100</v>
      </c>
      <c r="P31" s="24">
        <f>BIN2DEC(O31)</f>
        <v>124</v>
      </c>
    </row>
    <row r="32" spans="1:19" ht="15.75" thickBot="1" x14ac:dyDescent="0.3">
      <c r="A32" t="s">
        <v>15</v>
      </c>
      <c r="B32" s="4">
        <f>P25</f>
        <v>77</v>
      </c>
      <c r="C32" s="32">
        <v>112</v>
      </c>
      <c r="D32" s="3" t="str">
        <f>DEC2BIN(C32)</f>
        <v>1110000</v>
      </c>
      <c r="E32" s="3">
        <f>LEN(D32)</f>
        <v>7</v>
      </c>
      <c r="F32" s="3" t="str">
        <f>IF(E32=5,CONCATENATE("000",D32),IF(E32=4,CONCATENATE("0000",D32),IF(E32=3,CONCATENATE("00000",D32),IF(E32=2,CONCATENATE("000000",D32),IF(E32=1,CONCATENATE("0000000",D32),IF(E32=6,CONCATENATE("00",D32),IF(E32=7,CONCATENATE("0",D32))))))))</f>
        <v>01110000</v>
      </c>
      <c r="G32" s="3">
        <f>1+LOG(C32)^2</f>
        <v>5.1992945044362884</v>
      </c>
      <c r="H32" s="10" t="str">
        <f>MID(F32,1,A33)</f>
        <v>01110</v>
      </c>
      <c r="I32" s="10" t="str">
        <f>MID(F32,1+A33,8)</f>
        <v>000</v>
      </c>
      <c r="J32" s="10" t="str">
        <f>CONCATENATE(H32,I31)</f>
        <v>01110101</v>
      </c>
      <c r="K32" s="10" t="str">
        <f>MID(J32,1,A35-1)</f>
        <v>01110</v>
      </c>
      <c r="L32" s="10" t="str">
        <f>MID(J32,A35,1)</f>
        <v>1</v>
      </c>
      <c r="M32" s="10" t="str">
        <f>MID(J32,A35+1,8)</f>
        <v>01</v>
      </c>
      <c r="N32" s="10" t="str">
        <f>IF(L32="1","0","1")</f>
        <v>0</v>
      </c>
      <c r="O32" s="12" t="str">
        <f>CONCATENATE(K32,N32,M32)</f>
        <v>01110001</v>
      </c>
      <c r="P32" s="22">
        <f>BIN2DEC(O32)</f>
        <v>113</v>
      </c>
    </row>
    <row r="33" spans="1:19" ht="15.75" thickBot="1" x14ac:dyDescent="0.3">
      <c r="A33" s="9">
        <v>5</v>
      </c>
      <c r="B33" s="4">
        <f>P26</f>
        <v>125</v>
      </c>
      <c r="C33" s="32">
        <v>107</v>
      </c>
      <c r="D33" s="3" t="str">
        <f>DEC2BIN(C33)</f>
        <v>1101011</v>
      </c>
      <c r="E33" s="3">
        <f>LEN(D33)</f>
        <v>7</v>
      </c>
      <c r="F33" s="3" t="str">
        <f>IF(E33=5,CONCATENATE("000",D33),IF(E33=4,CONCATENATE("0000",D33),IF(E33=3,CONCATENATE("00000",D33),IF(E33=2,CONCATENATE("000000",D33),IF(E33=1,CONCATENATE("0000000",D33),IF(E33=6,CONCATENATE("00",D33),IF(E33=7,CONCATENATE("0",D33))))))))</f>
        <v>01101011</v>
      </c>
      <c r="G33" s="3">
        <f>1+LOG(C33)^2</f>
        <v>5.1183985171318929</v>
      </c>
      <c r="H33" s="10" t="str">
        <f>MID(F33,1,A33)</f>
        <v>01101</v>
      </c>
      <c r="I33" s="10" t="str">
        <f>MID(F33,1+A33,8)</f>
        <v>011</v>
      </c>
      <c r="J33" s="12" t="str">
        <f>CONCATENATE(H33,I34)</f>
        <v>01101010</v>
      </c>
      <c r="K33" s="10" t="str">
        <f>MID(J33,1,A35-1)</f>
        <v>01101</v>
      </c>
      <c r="L33" s="10" t="str">
        <f>MID(J33,A35,1)</f>
        <v>0</v>
      </c>
      <c r="M33" s="10" t="str">
        <f>MID(J33,A35+1,8)</f>
        <v>10</v>
      </c>
      <c r="N33" s="10" t="str">
        <f>IF(L33="1","0","1")</f>
        <v>1</v>
      </c>
      <c r="O33" s="12" t="str">
        <f>CONCATENATE(K33,N33,M33)</f>
        <v>01101110</v>
      </c>
      <c r="P33" s="22">
        <f>BIN2DEC(O33)</f>
        <v>110</v>
      </c>
    </row>
    <row r="34" spans="1:19" ht="15.75" thickBot="1" x14ac:dyDescent="0.3">
      <c r="A34" t="s">
        <v>16</v>
      </c>
      <c r="B34" s="4">
        <f>P27</f>
        <v>112</v>
      </c>
      <c r="C34" s="32">
        <v>90</v>
      </c>
      <c r="D34" s="3" t="str">
        <f>DEC2BIN(C34)</f>
        <v>1011010</v>
      </c>
      <c r="E34" s="3">
        <f>LEN(D34)</f>
        <v>7</v>
      </c>
      <c r="F34" s="3" t="str">
        <f>IF(E34=5,CONCATENATE("000",D34),IF(E34=4,CONCATENATE("0000",D34),IF(E34=3,CONCATENATE("00000",D34),IF(E34=2,CONCATENATE("000000",D34),IF(E34=1,CONCATENATE("0000000",D34),IF(E34=6,CONCATENATE("00",D34),IF(E34=7,CONCATENATE("0",D34))))))))</f>
        <v>01011010</v>
      </c>
      <c r="G34" s="3">
        <f>1+LOG(C34)^2</f>
        <v>4.8190637856997096</v>
      </c>
      <c r="H34" s="10" t="str">
        <f>MID(F34,1,A33)</f>
        <v>01011</v>
      </c>
      <c r="I34" s="10" t="str">
        <f>MID(F34,1+A33,8)</f>
        <v>010</v>
      </c>
      <c r="J34" s="10" t="str">
        <f>CONCATENATE(H34,I33)</f>
        <v>01011011</v>
      </c>
      <c r="K34" s="10" t="str">
        <f>MID(J34,1,A35-1)</f>
        <v>01011</v>
      </c>
      <c r="L34" s="10" t="str">
        <f>MID(J34,A35,1)</f>
        <v>0</v>
      </c>
      <c r="M34" s="10" t="str">
        <f>MID(J34,A35+1,8)</f>
        <v>11</v>
      </c>
      <c r="N34" s="10" t="str">
        <f>IF(L34="1","0","1")</f>
        <v>1</v>
      </c>
      <c r="O34" s="12" t="str">
        <f>CONCATENATE(K34,N34,M34)</f>
        <v>01011111</v>
      </c>
      <c r="P34" s="22">
        <f>BIN2DEC(O34)</f>
        <v>95</v>
      </c>
      <c r="S34" t="s">
        <v>14</v>
      </c>
    </row>
    <row r="35" spans="1:19" ht="15.75" thickBot="1" x14ac:dyDescent="0.3">
      <c r="A35">
        <v>6</v>
      </c>
      <c r="B35" s="4">
        <f>P28</f>
        <v>107</v>
      </c>
      <c r="C35" s="32">
        <v>77</v>
      </c>
      <c r="D35" s="3" t="str">
        <f>DEC2BIN(C35)</f>
        <v>1001101</v>
      </c>
      <c r="E35" s="3">
        <f>LEN(D35)</f>
        <v>7</v>
      </c>
      <c r="F35" s="3" t="str">
        <f>IF(E35=5,CONCATENATE("000",D35),IF(E35=4,CONCATENATE("0000",D35),IF(E35=3,CONCATENATE("00000",D35),IF(E35=2,CONCATENATE("000000",D35),IF(E35=1,CONCATENATE("0000000",D35),IF(E35=6,CONCATENATE("00",D35),IF(E35=7,CONCATENATE("0",D35))))))))</f>
        <v>01001101</v>
      </c>
      <c r="G35" s="3">
        <f>1+LOG(C35)^2</f>
        <v>4.5588472561617959</v>
      </c>
      <c r="H35" s="10" t="str">
        <f>MID(F35,1,A33)</f>
        <v>01001</v>
      </c>
      <c r="I35" s="10" t="str">
        <f>MID(F35,1+A33,8)</f>
        <v>101</v>
      </c>
      <c r="J35" s="12" t="str">
        <f>CONCATENATE(H35,I36)</f>
        <v>01001111</v>
      </c>
      <c r="K35" s="10" t="str">
        <f>MID(J35,1,A35-1)</f>
        <v>01001</v>
      </c>
      <c r="L35" s="10" t="str">
        <f>MID(J35,A35,1)</f>
        <v>1</v>
      </c>
      <c r="M35" s="10" t="str">
        <f>MID(J35,A35+1,8)</f>
        <v>11</v>
      </c>
      <c r="N35" s="10" t="str">
        <f>IF(L35="1","0","1")</f>
        <v>0</v>
      </c>
      <c r="O35" s="12" t="str">
        <f>CONCATENATE(K35,N35,M35)</f>
        <v>01001011</v>
      </c>
      <c r="P35" s="22">
        <f>BIN2DEC(O35)</f>
        <v>75</v>
      </c>
    </row>
    <row r="36" spans="1:19" ht="15.75" thickBot="1" x14ac:dyDescent="0.3">
      <c r="B36" s="5">
        <f>P29</f>
        <v>15</v>
      </c>
      <c r="C36" s="34">
        <v>15</v>
      </c>
      <c r="D36" s="6" t="str">
        <f>DEC2BIN(C36)</f>
        <v>1111</v>
      </c>
      <c r="E36" s="6">
        <f>LEN(D36)</f>
        <v>4</v>
      </c>
      <c r="F36" s="6" t="str">
        <f>IF(E36=5,CONCATENATE("000",D36),IF(E36=4,CONCATENATE("0000",D36),IF(E36=3,CONCATENATE("00000",D36),IF(E36=2,CONCATENATE("000000",D36),IF(E36=1,CONCATENATE("0000000",D36),IF(E36=6,CONCATENATE("00",D36),IF(E36=7,CONCATENATE("0",D36))))))))</f>
        <v>00001111</v>
      </c>
      <c r="G36" s="6">
        <f>1+LOG(C36)^2</f>
        <v>2.3831906496271777</v>
      </c>
      <c r="H36" s="11" t="str">
        <f>MID(F36,1,A33)</f>
        <v>00001</v>
      </c>
      <c r="I36" s="11" t="str">
        <f>MID(F36,1+A33,8)</f>
        <v>111</v>
      </c>
      <c r="J36" s="10" t="str">
        <f>CONCATENATE(H36,I35)</f>
        <v>00001101</v>
      </c>
      <c r="K36" s="11" t="str">
        <f>MID(J36,1,A35-1)</f>
        <v>00001</v>
      </c>
      <c r="L36" s="11" t="str">
        <f>MID(J36,A35,1)</f>
        <v>1</v>
      </c>
      <c r="M36" s="11" t="str">
        <f>MID(J36,A35+1,8)</f>
        <v>01</v>
      </c>
      <c r="N36" s="11" t="str">
        <f>IF(L36="1","0","1")</f>
        <v>0</v>
      </c>
      <c r="O36" s="12" t="str">
        <f>CONCATENATE(K36,N36,M36)</f>
        <v>00001001</v>
      </c>
      <c r="P36" s="23">
        <f>BIN2DEC(O36)</f>
        <v>9</v>
      </c>
    </row>
    <row r="39" spans="1:19" x14ac:dyDescent="0.25">
      <c r="G39" s="2"/>
    </row>
    <row r="40" spans="1:19" x14ac:dyDescent="0.25">
      <c r="G40" s="2"/>
    </row>
    <row r="41" spans="1:19" x14ac:dyDescent="0.25">
      <c r="G41" s="2"/>
    </row>
    <row r="42" spans="1:19" x14ac:dyDescent="0.25">
      <c r="G42" s="2"/>
    </row>
    <row r="43" spans="1:19" x14ac:dyDescent="0.25">
      <c r="G43" s="2"/>
    </row>
    <row r="44" spans="1:19" x14ac:dyDescent="0.25">
      <c r="G44" s="2"/>
    </row>
  </sheetData>
  <sortState ref="C4:C8">
    <sortCondition descending="1" ref="C3"/>
  </sortState>
  <pageMargins left="0.7" right="0.7" top="0.75" bottom="0.75" header="0.3" footer="0.3"/>
  <pageSetup orientation="portrait" r:id="rId1"/>
  <drawing r:id="rId2"/>
  <tableParts count="5">
    <tablePart r:id="rId3"/>
    <tablePart r:id="rId4"/>
    <tablePart r:id="rId5"/>
    <tablePart r:id="rId6"/>
    <tablePart r:id="rId7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Desktop</dc:creator>
  <cp:lastModifiedBy>Desktop</cp:lastModifiedBy>
  <dcterms:created xsi:type="dcterms:W3CDTF">2021-05-30T02:54:51Z</dcterms:created>
  <dcterms:modified xsi:type="dcterms:W3CDTF">2021-05-30T09:59:16Z</dcterms:modified>
</cp:coreProperties>
</file>