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bast\Desktop\Semestre\Recuperación de Información Multimedia\C1\"/>
    </mc:Choice>
  </mc:AlternateContent>
  <xr:revisionPtr revIDLastSave="0" documentId="13_ncr:1_{D48228D9-3F73-4CE0-9384-2284C77860D8}" xr6:coauthVersionLast="47" xr6:coauthVersionMax="47" xr10:uidLastSave="{00000000-0000-0000-0000-000000000000}"/>
  <bookViews>
    <workbookView xWindow="-28920" yWindow="-2295" windowWidth="29040" windowHeight="15720" xr2:uid="{00000000-000D-0000-FFFF-FFFF00000000}"/>
  </bookViews>
  <sheets>
    <sheet name="P2.C" sheetId="1" r:id="rId1"/>
    <sheet name="P2.D" sheetId="2" r:id="rId2"/>
    <sheet name="P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1" l="1"/>
  <c r="P48" i="1"/>
  <c r="T48" i="1"/>
  <c r="P49" i="1"/>
  <c r="P55" i="1"/>
  <c r="T55" i="1"/>
  <c r="P56" i="1"/>
  <c r="T56" i="1"/>
  <c r="P57" i="1"/>
  <c r="T57" i="1"/>
  <c r="N73" i="2"/>
  <c r="N72" i="2"/>
  <c r="N71" i="2"/>
  <c r="N70" i="2"/>
  <c r="N69" i="2"/>
  <c r="R73" i="2"/>
  <c r="R72" i="2"/>
  <c r="R71" i="2"/>
  <c r="R70" i="2"/>
  <c r="R69" i="2"/>
  <c r="R65" i="2"/>
  <c r="R64" i="2"/>
  <c r="R63" i="2"/>
  <c r="R62" i="2"/>
  <c r="R61" i="2"/>
  <c r="N62" i="2"/>
  <c r="N63" i="2"/>
  <c r="N64" i="2"/>
  <c r="N65" i="2"/>
  <c r="N61" i="2"/>
  <c r="C57" i="1"/>
  <c r="D57" i="1"/>
  <c r="C58" i="1"/>
  <c r="D58" i="1"/>
  <c r="C59" i="1"/>
  <c r="D59" i="1"/>
  <c r="D56" i="1"/>
  <c r="C56" i="1"/>
  <c r="C46" i="1"/>
  <c r="D46" i="1"/>
  <c r="C47" i="1"/>
  <c r="D47" i="1"/>
  <c r="C48" i="1"/>
  <c r="D48" i="1"/>
  <c r="D45" i="1"/>
  <c r="C45" i="1"/>
  <c r="L36" i="1"/>
  <c r="D67" i="3"/>
  <c r="E67" i="3"/>
  <c r="F67" i="3"/>
  <c r="D68" i="3"/>
  <c r="E68" i="3"/>
  <c r="F68" i="3"/>
  <c r="E66" i="3"/>
  <c r="F66" i="3"/>
  <c r="D66" i="3"/>
  <c r="J76" i="3"/>
  <c r="I76" i="3"/>
  <c r="H76" i="3"/>
  <c r="J75" i="3"/>
  <c r="I75" i="3"/>
  <c r="H75" i="3"/>
  <c r="J74" i="3"/>
  <c r="I74" i="3"/>
  <c r="H74" i="3"/>
  <c r="L24" i="3"/>
  <c r="N24" i="3" s="1"/>
  <c r="L23" i="3"/>
  <c r="N23" i="3" s="1"/>
  <c r="N19" i="3"/>
  <c r="L18" i="3"/>
  <c r="N18" i="3" s="1"/>
  <c r="L14" i="3"/>
  <c r="N14" i="3" s="1"/>
  <c r="N13" i="3"/>
  <c r="I66" i="3" l="1"/>
  <c r="I57" i="1"/>
  <c r="J57" i="1"/>
  <c r="K57" i="1"/>
  <c r="L57" i="1"/>
  <c r="I58" i="1"/>
  <c r="J58" i="1"/>
  <c r="K58" i="1"/>
  <c r="I52" i="1"/>
  <c r="J52" i="1"/>
  <c r="K52" i="1"/>
  <c r="L52" i="1"/>
  <c r="I53" i="1"/>
  <c r="J53" i="1"/>
  <c r="K53" i="1"/>
  <c r="I54" i="1"/>
  <c r="J54" i="1"/>
  <c r="J51" i="1"/>
  <c r="K51" i="1"/>
  <c r="L51" i="1"/>
  <c r="I46" i="1"/>
  <c r="J46" i="1"/>
  <c r="K46" i="1"/>
  <c r="L46" i="1"/>
  <c r="I47" i="1"/>
  <c r="J47" i="1"/>
  <c r="K47" i="1"/>
  <c r="L47" i="1"/>
  <c r="L58" i="1" s="1"/>
  <c r="I41" i="1"/>
  <c r="J41" i="1"/>
  <c r="K41" i="1"/>
  <c r="L41" i="1"/>
  <c r="I42" i="1"/>
  <c r="J42" i="1"/>
  <c r="K42" i="1"/>
  <c r="I43" i="1"/>
  <c r="J43" i="1"/>
  <c r="J40" i="1"/>
  <c r="K40" i="1"/>
  <c r="L40" i="1"/>
  <c r="I24" i="1"/>
  <c r="J24" i="1"/>
  <c r="K24" i="1"/>
  <c r="L24" i="1"/>
  <c r="I25" i="1"/>
  <c r="J25" i="1"/>
  <c r="K25" i="1"/>
  <c r="L25" i="1"/>
  <c r="I26" i="1"/>
  <c r="J26" i="1"/>
  <c r="K26" i="1"/>
  <c r="L26" i="1"/>
  <c r="J23" i="1"/>
  <c r="K23" i="1"/>
  <c r="L23" i="1"/>
  <c r="I23" i="1"/>
  <c r="I35" i="1" l="1"/>
  <c r="J35" i="1"/>
  <c r="K35" i="1"/>
  <c r="L35" i="1"/>
  <c r="I36" i="1"/>
  <c r="J36" i="1"/>
  <c r="K36" i="1"/>
  <c r="I37" i="1"/>
  <c r="J37" i="1"/>
  <c r="K37" i="1"/>
  <c r="L37" i="1"/>
  <c r="J34" i="1"/>
  <c r="K34" i="1"/>
  <c r="L34" i="1"/>
  <c r="I34" i="1"/>
  <c r="I30" i="1"/>
  <c r="J30" i="1"/>
  <c r="K30" i="1"/>
  <c r="L30" i="1"/>
  <c r="I31" i="1"/>
  <c r="J31" i="1"/>
  <c r="K31" i="1"/>
  <c r="L31" i="1"/>
  <c r="I32" i="1"/>
  <c r="J32" i="1"/>
  <c r="K32" i="1"/>
  <c r="L32" i="1"/>
  <c r="J29" i="1"/>
  <c r="K29" i="1"/>
  <c r="L29" i="1"/>
  <c r="I29" i="1"/>
  <c r="B35" i="1"/>
  <c r="C35" i="1"/>
  <c r="D35" i="1"/>
  <c r="E35" i="1"/>
  <c r="B36" i="1"/>
  <c r="C36" i="1"/>
  <c r="D36" i="1"/>
  <c r="E36" i="1"/>
  <c r="B37" i="1"/>
  <c r="C37" i="1"/>
  <c r="D37" i="1"/>
  <c r="E37" i="1"/>
  <c r="C34" i="1"/>
  <c r="D34" i="1"/>
  <c r="E34" i="1"/>
  <c r="B30" i="1"/>
  <c r="C30" i="1"/>
  <c r="D30" i="1"/>
  <c r="E30" i="1"/>
  <c r="B31" i="1"/>
  <c r="C31" i="1"/>
  <c r="D31" i="1"/>
  <c r="E31" i="1"/>
  <c r="B32" i="1"/>
  <c r="C32" i="1"/>
  <c r="D32" i="1"/>
  <c r="E32" i="1"/>
  <c r="B34" i="1"/>
  <c r="C29" i="1"/>
  <c r="D29" i="1"/>
  <c r="E29" i="1"/>
  <c r="B29" i="1"/>
  <c r="I19" i="1"/>
  <c r="J19" i="1"/>
  <c r="K19" i="1"/>
  <c r="L19" i="1"/>
  <c r="I20" i="1"/>
  <c r="J20" i="1"/>
  <c r="K20" i="1"/>
  <c r="L20" i="1"/>
  <c r="I21" i="1"/>
  <c r="J21" i="1"/>
  <c r="K21" i="1"/>
  <c r="L21" i="1"/>
  <c r="J18" i="1"/>
  <c r="K18" i="1"/>
  <c r="L18" i="1"/>
  <c r="I18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C21" i="1"/>
  <c r="D21" i="1"/>
  <c r="E21" i="1"/>
  <c r="B19" i="1"/>
  <c r="C19" i="1"/>
  <c r="D19" i="1"/>
  <c r="E19" i="1"/>
  <c r="B20" i="1"/>
  <c r="C20" i="1"/>
  <c r="D20" i="1"/>
  <c r="E20" i="1"/>
  <c r="B21" i="1"/>
  <c r="C18" i="1"/>
  <c r="D18" i="1"/>
  <c r="E18" i="1"/>
  <c r="B18" i="1"/>
</calcChain>
</file>

<file path=xl/sharedStrings.xml><?xml version="1.0" encoding="utf-8"?>
<sst xmlns="http://schemas.openxmlformats.org/spreadsheetml/2006/main" count="222" uniqueCount="79">
  <si>
    <t>P2.c</t>
  </si>
  <si>
    <t>NOTA: Dimensiones 2x2x180</t>
  </si>
  <si>
    <t>Ix</t>
  </si>
  <si>
    <t>Iy</t>
  </si>
  <si>
    <t>División 2x2</t>
  </si>
  <si>
    <t>División en zonas 2x2</t>
  </si>
  <si>
    <t>Cada zona tendrá bloques 2x2</t>
  </si>
  <si>
    <t>BINS</t>
  </si>
  <si>
    <t>El color de cada bloque 2x2 representa el tipo que lo maximiza</t>
  </si>
  <si>
    <t>√2</t>
  </si>
  <si>
    <t>-√2</t>
  </si>
  <si>
    <t>THETA [radianes]</t>
  </si>
  <si>
    <t>THETA [grados]</t>
  </si>
  <si>
    <t>División en mini zonas 2x2</t>
  </si>
  <si>
    <t>valoremas bajo = oscuro</t>
  </si>
  <si>
    <t>valor mas alto = claro</t>
  </si>
  <si>
    <t>P4.a</t>
  </si>
  <si>
    <t>R</t>
  </si>
  <si>
    <t>G</t>
  </si>
  <si>
    <t>B</t>
  </si>
  <si>
    <t xml:space="preserve">Rojo </t>
  </si>
  <si>
    <t>Blanco</t>
  </si>
  <si>
    <t>Azul</t>
  </si>
  <si>
    <t>Canal R</t>
  </si>
  <si>
    <t>Pixeles</t>
  </si>
  <si>
    <t>Valor</t>
  </si>
  <si>
    <t>P4.C</t>
  </si>
  <si>
    <t>Matriz de flujos</t>
  </si>
  <si>
    <t>0.3</t>
  </si>
  <si>
    <t>0.2</t>
  </si>
  <si>
    <t>0.5</t>
  </si>
  <si>
    <t>P4.D</t>
  </si>
  <si>
    <t>0.4</t>
  </si>
  <si>
    <t>RGB</t>
  </si>
  <si>
    <t>L</t>
  </si>
  <si>
    <t>A</t>
  </si>
  <si>
    <t>Matriz de costos</t>
  </si>
  <si>
    <t>(172,137,150)</t>
  </si>
  <si>
    <t>(218,38,128)</t>
  </si>
  <si>
    <t>(129,175,103)</t>
  </si>
  <si>
    <t>(94,202,103)</t>
  </si>
  <si>
    <t>(126,87,70)</t>
  </si>
  <si>
    <t>(241,195,11)</t>
  </si>
  <si>
    <t>EMD</t>
  </si>
  <si>
    <t>Matriz para calcular la EMD (flujos x costos)</t>
  </si>
  <si>
    <t>Normalizado</t>
  </si>
  <si>
    <t>Observacion: A aquellas celdas en color rojo no es posible calcularles el gradiente pues las dependencias de Ix e Iy se pasan de los límites de cada zona</t>
  </si>
  <si>
    <t>En rojo quedan aquellos gradientes cuya magnitud</t>
  </si>
  <si>
    <t>no es superior a 0 (no son pixeles de borde)</t>
  </si>
  <si>
    <t>X</t>
  </si>
  <si>
    <t>Zona 1</t>
  </si>
  <si>
    <t>Frecuencia</t>
  </si>
  <si>
    <t>Pixeles totales</t>
  </si>
  <si>
    <t>Pixeles de borde</t>
  </si>
  <si>
    <t>Theta</t>
  </si>
  <si>
    <t>P2.D</t>
  </si>
  <si>
    <t>Nombre: Patricio Espinoza A.</t>
  </si>
  <si>
    <t>Obs: Los bloques con los 4 pixeles iguales realmente no son un borde</t>
  </si>
  <si>
    <t>Tipo 1</t>
  </si>
  <si>
    <t>Tipo 2</t>
  </si>
  <si>
    <t>Tipo 3</t>
  </si>
  <si>
    <t>Tipo 4</t>
  </si>
  <si>
    <t>Tipo 5</t>
  </si>
  <si>
    <t>-255√2</t>
  </si>
  <si>
    <t>Zona 2</t>
  </si>
  <si>
    <t>Zona 4</t>
  </si>
  <si>
    <t>Zona 3</t>
  </si>
  <si>
    <t>255√2</t>
  </si>
  <si>
    <t>Maximos para cada zona</t>
  </si>
  <si>
    <t>Sin bordes</t>
  </si>
  <si>
    <t>Frecuencia zona 1</t>
  </si>
  <si>
    <t>BIN</t>
  </si>
  <si>
    <t>Frecuencia zona 2</t>
  </si>
  <si>
    <t>Frecuencia zona 3</t>
  </si>
  <si>
    <t>Frecuencia zona 4</t>
  </si>
  <si>
    <t>Aquí si bien enla zona 3 hay pixeles en 0, estos no están</t>
  </si>
  <si>
    <t>rojos pues la magnitud del gradiente I se compone de Ix e Iy</t>
  </si>
  <si>
    <t>entonces para Ix si hay una magnitud distinta de 0 tq I es distinto de 0</t>
  </si>
  <si>
    <t>Si se omiten los pixeles dentro del conteo y solo se realiza con aquellos en los que hay un gradiente valido se obtiene este 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</si>
</sst>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7" tint="-0.499984740745262"/>
      </left>
      <right style="thick">
        <color theme="7" tint="-0.499984740745262"/>
      </right>
      <top style="thick">
        <color theme="7" tint="-0.499984740745262"/>
      </top>
      <bottom style="thick">
        <color theme="7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9" borderId="1" xfId="0" applyFill="1" applyBorder="1"/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0" fillId="10" borderId="1" xfId="0" applyFill="1" applyBorder="1"/>
    <xf numFmtId="0" fontId="3" fillId="0" borderId="1" xfId="0" applyFont="1" applyBorder="1"/>
    <xf numFmtId="0" fontId="5" fillId="7" borderId="1" xfId="0" applyFont="1" applyFill="1" applyBorder="1"/>
    <xf numFmtId="164" fontId="5" fillId="7" borderId="1" xfId="0" applyNumberFormat="1" applyFont="1" applyFill="1" applyBorder="1"/>
    <xf numFmtId="0" fontId="0" fillId="13" borderId="1" xfId="0" applyFill="1" applyBorder="1"/>
    <xf numFmtId="0" fontId="0" fillId="0" borderId="0" xfId="0" quotePrefix="1"/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1" xfId="0" quotePrefix="1" applyBorder="1"/>
    <xf numFmtId="0" fontId="3" fillId="0" borderId="2" xfId="0" applyFont="1" applyBorder="1"/>
    <xf numFmtId="0" fontId="0" fillId="0" borderId="3" xfId="0" applyBorder="1"/>
    <xf numFmtId="0" fontId="7" fillId="0" borderId="1" xfId="0" applyFont="1" applyBorder="1"/>
    <xf numFmtId="0" fontId="0" fillId="1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3" fillId="16" borderId="1" xfId="0" applyFont="1" applyFill="1" applyBorder="1"/>
    <xf numFmtId="0" fontId="0" fillId="16" borderId="1" xfId="0" applyFill="1" applyBorder="1"/>
    <xf numFmtId="0" fontId="0" fillId="17" borderId="1" xfId="0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5" fillId="7" borderId="4" xfId="0" applyFont="1" applyFill="1" applyBorder="1"/>
    <xf numFmtId="0" fontId="5" fillId="7" borderId="5" xfId="0" applyFont="1" applyFill="1" applyBorder="1"/>
    <xf numFmtId="0" fontId="5" fillId="7" borderId="0" xfId="0" applyFont="1" applyFill="1"/>
    <xf numFmtId="0" fontId="5" fillId="7" borderId="6" xfId="0" applyFont="1" applyFill="1" applyBorder="1"/>
    <xf numFmtId="0" fontId="5" fillId="7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20" borderId="10" xfId="0" quotePrefix="1" applyFill="1" applyBorder="1" applyAlignment="1">
      <alignment horizontal="center"/>
    </xf>
    <xf numFmtId="0" fontId="0" fillId="21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2" borderId="17" xfId="0" applyFill="1" applyBorder="1" applyAlignment="1">
      <alignment horizontal="center"/>
    </xf>
    <xf numFmtId="0" fontId="0" fillId="23" borderId="17" xfId="0" applyFill="1" applyBorder="1" applyAlignment="1">
      <alignment horizontal="center"/>
    </xf>
    <xf numFmtId="0" fontId="0" fillId="24" borderId="17" xfId="0" applyFill="1" applyBorder="1" applyAlignment="1">
      <alignment horizontal="center"/>
    </xf>
    <xf numFmtId="0" fontId="0" fillId="24" borderId="17" xfId="0" applyFill="1" applyBorder="1" applyAlignment="1">
      <alignment horizontal="center"/>
    </xf>
    <xf numFmtId="0" fontId="0" fillId="24" borderId="18" xfId="0" applyFill="1" applyBorder="1" applyAlignment="1">
      <alignment horizontal="center"/>
    </xf>
    <xf numFmtId="0" fontId="0" fillId="24" borderId="19" xfId="0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0" fillId="25" borderId="17" xfId="0" applyFill="1" applyBorder="1" applyAlignment="1">
      <alignment horizontal="center"/>
    </xf>
    <xf numFmtId="0" fontId="3" fillId="16" borderId="21" xfId="0" applyFont="1" applyFill="1" applyBorder="1" applyAlignment="1">
      <alignment horizontal="center"/>
    </xf>
    <xf numFmtId="0" fontId="3" fillId="16" borderId="22" xfId="0" applyFont="1" applyFill="1" applyBorder="1" applyAlignment="1">
      <alignment horizontal="center"/>
    </xf>
    <xf numFmtId="0" fontId="3" fillId="16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62</xdr:row>
      <xdr:rowOff>72390</xdr:rowOff>
    </xdr:from>
    <xdr:to>
      <xdr:col>12</xdr:col>
      <xdr:colOff>590550</xdr:colOff>
      <xdr:row>91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EC996D-7657-B032-9438-28D69EA20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1892915"/>
          <a:ext cx="7772400" cy="5175885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62</xdr:row>
      <xdr:rowOff>9525</xdr:rowOff>
    </xdr:from>
    <xdr:to>
      <xdr:col>25</xdr:col>
      <xdr:colOff>495300</xdr:colOff>
      <xdr:row>90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97CC735-E486-2901-369B-C4963A897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1830050"/>
          <a:ext cx="7772400" cy="518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151167</xdr:colOff>
      <xdr:row>67</xdr:row>
      <xdr:rowOff>135765</xdr:rowOff>
    </xdr:from>
    <xdr:to>
      <xdr:col>10</xdr:col>
      <xdr:colOff>1</xdr:colOff>
      <xdr:row>101</xdr:row>
      <xdr:rowOff>133124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8E0C33E-3623-1A60-6288-43CD6007A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67" y="13044941"/>
          <a:ext cx="7805010" cy="62390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5</xdr:col>
      <xdr:colOff>705715</xdr:colOff>
      <xdr:row>45</xdr:row>
      <xdr:rowOff>75062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EB7376-95A3-4D3E-B653-88EE18757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91100"/>
          <a:ext cx="4645255" cy="3513587"/>
        </a:xfrm>
        <a:prstGeom prst="rect">
          <a:avLst/>
        </a:prstGeom>
      </xdr:spPr>
    </xdr:pic>
    <xdr:clientData/>
  </xdr:twoCellAnchor>
  <xdr:twoCellAnchor editAs="oneCell">
    <xdr:from>
      <xdr:col>6</xdr:col>
      <xdr:colOff>153011</xdr:colOff>
      <xdr:row>26</xdr:row>
      <xdr:rowOff>27553</xdr:rowOff>
    </xdr:from>
    <xdr:to>
      <xdr:col>11</xdr:col>
      <xdr:colOff>684256</xdr:colOff>
      <xdr:row>44</xdr:row>
      <xdr:rowOff>130207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C6E99D-D71A-40F5-8EC8-2373C460C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6461" y="5018653"/>
          <a:ext cx="4484120" cy="3358299"/>
        </a:xfrm>
        <a:prstGeom prst="rect">
          <a:avLst/>
        </a:prstGeom>
      </xdr:spPr>
    </xdr:pic>
    <xdr:clientData/>
  </xdr:twoCellAnchor>
  <xdr:twoCellAnchor editAs="oneCell">
    <xdr:from>
      <xdr:col>12</xdr:col>
      <xdr:colOff>331374</xdr:colOff>
      <xdr:row>26</xdr:row>
      <xdr:rowOff>10114</xdr:rowOff>
    </xdr:from>
    <xdr:to>
      <xdr:col>18</xdr:col>
      <xdr:colOff>17922</xdr:colOff>
      <xdr:row>44</xdr:row>
      <xdr:rowOff>77300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C61B03-BCB9-4419-AB56-492412825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8274" y="5001214"/>
          <a:ext cx="4437618" cy="3322831"/>
        </a:xfrm>
        <a:prstGeom prst="rect">
          <a:avLst/>
        </a:prstGeom>
      </xdr:spPr>
    </xdr:pic>
    <xdr:clientData/>
  </xdr:twoCellAnchor>
  <xdr:twoCellAnchor editAs="oneCell">
    <xdr:from>
      <xdr:col>3</xdr:col>
      <xdr:colOff>6216</xdr:colOff>
      <xdr:row>63</xdr:row>
      <xdr:rowOff>134152</xdr:rowOff>
    </xdr:from>
    <xdr:to>
      <xdr:col>4</xdr:col>
      <xdr:colOff>3575</xdr:colOff>
      <xdr:row>64</xdr:row>
      <xdr:rowOff>131508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75B9B71-A33E-4F4F-8476-2B195C55A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2453" y="12090534"/>
          <a:ext cx="789438" cy="181639"/>
        </a:xfrm>
        <a:prstGeom prst="rect">
          <a:avLst/>
        </a:prstGeom>
      </xdr:spPr>
    </xdr:pic>
    <xdr:clientData/>
  </xdr:twoCellAnchor>
  <xdr:twoCellAnchor editAs="oneCell">
    <xdr:from>
      <xdr:col>4</xdr:col>
      <xdr:colOff>8763</xdr:colOff>
      <xdr:row>63</xdr:row>
      <xdr:rowOff>129138</xdr:rowOff>
    </xdr:from>
    <xdr:to>
      <xdr:col>5</xdr:col>
      <xdr:colOff>16945</xdr:colOff>
      <xdr:row>64</xdr:row>
      <xdr:rowOff>134067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E7D0D7F-8DA4-4F33-81C2-FFFD6E7C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7079" y="12085520"/>
          <a:ext cx="792641" cy="175877"/>
        </a:xfrm>
        <a:prstGeom prst="rect">
          <a:avLst/>
        </a:prstGeom>
      </xdr:spPr>
    </xdr:pic>
    <xdr:clientData/>
  </xdr:twoCellAnchor>
  <xdr:twoCellAnchor editAs="oneCell">
    <xdr:from>
      <xdr:col>5</xdr:col>
      <xdr:colOff>17446</xdr:colOff>
      <xdr:row>63</xdr:row>
      <xdr:rowOff>123897</xdr:rowOff>
    </xdr:from>
    <xdr:to>
      <xdr:col>5</xdr:col>
      <xdr:colOff>782509</xdr:colOff>
      <xdr:row>64</xdr:row>
      <xdr:rowOff>130609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B6F63A6-B1BD-464B-947D-641A873F9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69308" y="12174035"/>
          <a:ext cx="768873" cy="181486"/>
        </a:xfrm>
        <a:prstGeom prst="rect">
          <a:avLst/>
        </a:prstGeom>
      </xdr:spPr>
    </xdr:pic>
    <xdr:clientData/>
  </xdr:twoCellAnchor>
  <xdr:twoCellAnchor editAs="oneCell">
    <xdr:from>
      <xdr:col>1</xdr:col>
      <xdr:colOff>652914</xdr:colOff>
      <xdr:row>64</xdr:row>
      <xdr:rowOff>175460</xdr:rowOff>
    </xdr:from>
    <xdr:to>
      <xdr:col>2</xdr:col>
      <xdr:colOff>670251</xdr:colOff>
      <xdr:row>66</xdr:row>
      <xdr:rowOff>2026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DB80B93-2FAE-4CD0-9A63-32CAFD991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4993" y="12312315"/>
          <a:ext cx="817036" cy="202754"/>
        </a:xfrm>
        <a:prstGeom prst="rect">
          <a:avLst/>
        </a:prstGeom>
      </xdr:spPr>
    </xdr:pic>
    <xdr:clientData/>
  </xdr:twoCellAnchor>
  <xdr:twoCellAnchor editAs="oneCell">
    <xdr:from>
      <xdr:col>1</xdr:col>
      <xdr:colOff>671763</xdr:colOff>
      <xdr:row>65</xdr:row>
      <xdr:rowOff>174964</xdr:rowOff>
    </xdr:from>
    <xdr:to>
      <xdr:col>2</xdr:col>
      <xdr:colOff>670411</xdr:colOff>
      <xdr:row>66</xdr:row>
      <xdr:rowOff>171770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DD565D4-E514-48FE-ABF1-B04A046AF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3842" y="12492293"/>
          <a:ext cx="794537" cy="186303"/>
        </a:xfrm>
        <a:prstGeom prst="rect">
          <a:avLst/>
        </a:prstGeom>
      </xdr:spPr>
    </xdr:pic>
    <xdr:clientData/>
  </xdr:twoCellAnchor>
  <xdr:twoCellAnchor editAs="oneCell">
    <xdr:from>
      <xdr:col>1</xdr:col>
      <xdr:colOff>671763</xdr:colOff>
      <xdr:row>67</xdr:row>
      <xdr:rowOff>1</xdr:rowOff>
    </xdr:from>
    <xdr:to>
      <xdr:col>2</xdr:col>
      <xdr:colOff>669002</xdr:colOff>
      <xdr:row>68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9379010-120A-42AA-B4EF-64530DB91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3842" y="12678277"/>
          <a:ext cx="793128" cy="180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778008</xdr:colOff>
      <xdr:row>53</xdr:row>
      <xdr:rowOff>1166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F330541-54B3-4F55-B40B-EA509A7B3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1725" y="14687550"/>
          <a:ext cx="781818" cy="182141"/>
        </a:xfrm>
        <a:prstGeom prst="rect">
          <a:avLst/>
        </a:prstGeom>
      </xdr:spPr>
    </xdr:pic>
    <xdr:clientData/>
  </xdr:twoCellAnchor>
  <xdr:twoCellAnchor editAs="oneCell">
    <xdr:from>
      <xdr:col>3</xdr:col>
      <xdr:colOff>793422</xdr:colOff>
      <xdr:row>52</xdr:row>
      <xdr:rowOff>0</xdr:rowOff>
    </xdr:from>
    <xdr:to>
      <xdr:col>4</xdr:col>
      <xdr:colOff>778744</xdr:colOff>
      <xdr:row>53</xdr:row>
      <xdr:rowOff>3024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C3E9344-0001-4AC5-8ACF-4CAB977F5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63242" y="14687550"/>
          <a:ext cx="781612" cy="18399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20303</xdr:colOff>
      <xdr:row>53</xdr:row>
      <xdr:rowOff>15573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4F94EC1-F00E-484B-A7CF-314681DA5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52875" y="14687550"/>
          <a:ext cx="807068" cy="2003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15433</xdr:colOff>
      <xdr:row>55</xdr:row>
      <xdr:rowOff>16564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DD2B78A-9B01-4E5F-8549-E527C007F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15049500"/>
          <a:ext cx="809818" cy="2013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180679</xdr:rowOff>
    </xdr:from>
    <xdr:to>
      <xdr:col>2</xdr:col>
      <xdr:colOff>2459</xdr:colOff>
      <xdr:row>56</xdr:row>
      <xdr:rowOff>320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769DF26-7A17-4555-98B9-E72BA95F1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0575" y="15228274"/>
          <a:ext cx="793034" cy="1834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1050</xdr:colOff>
      <xdr:row>57</xdr:row>
      <xdr:rowOff>2022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5234ED4-9EBB-435B-B633-65124D4DE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0575" y="15411450"/>
          <a:ext cx="791625" cy="182997"/>
        </a:xfrm>
        <a:prstGeom prst="rect">
          <a:avLst/>
        </a:prstGeom>
      </xdr:spPr>
    </xdr:pic>
    <xdr:clientData/>
  </xdr:twoCellAnchor>
  <xdr:twoCellAnchor editAs="oneCell">
    <xdr:from>
      <xdr:col>7</xdr:col>
      <xdr:colOff>752475</xdr:colOff>
      <xdr:row>49</xdr:row>
      <xdr:rowOff>142875</xdr:rowOff>
    </xdr:from>
    <xdr:to>
      <xdr:col>15</xdr:col>
      <xdr:colOff>132243</xdr:colOff>
      <xdr:row>62</xdr:row>
      <xdr:rowOff>91800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1350A7F-1CC9-4444-8DC3-18B1357C3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86500" y="9296400"/>
          <a:ext cx="5708178" cy="2591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</xdr:rowOff>
    </xdr:from>
    <xdr:to>
      <xdr:col>0</xdr:col>
      <xdr:colOff>781818</xdr:colOff>
      <xdr:row>73</xdr:row>
      <xdr:rowOff>150353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67189306-2BF5-4B82-A641-6F2BCD27A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382251"/>
          <a:ext cx="781818" cy="3313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</xdr:rowOff>
    </xdr:from>
    <xdr:to>
      <xdr:col>0</xdr:col>
      <xdr:colOff>782555</xdr:colOff>
      <xdr:row>76</xdr:row>
      <xdr:rowOff>175112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E9BAD8E1-7F39-4CEF-B2FA-6807E371B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925176"/>
          <a:ext cx="782555" cy="3560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78</xdr:row>
      <xdr:rowOff>1</xdr:rowOff>
    </xdr:from>
    <xdr:to>
      <xdr:col>1</xdr:col>
      <xdr:colOff>16494</xdr:colOff>
      <xdr:row>79</xdr:row>
      <xdr:rowOff>169206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6C9E4C4E-A0B5-423C-8FF0-1579E5DB0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468101"/>
          <a:ext cx="807068" cy="350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81</xdr:row>
      <xdr:rowOff>1</xdr:rowOff>
    </xdr:from>
    <xdr:to>
      <xdr:col>1</xdr:col>
      <xdr:colOff>19243</xdr:colOff>
      <xdr:row>82</xdr:row>
      <xdr:rowOff>136785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D62EB685-EFE9-4C62-9F67-6A940C8E3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2011026"/>
          <a:ext cx="809817" cy="31775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84</xdr:row>
      <xdr:rowOff>0</xdr:rowOff>
    </xdr:from>
    <xdr:to>
      <xdr:col>0</xdr:col>
      <xdr:colOff>779343</xdr:colOff>
      <xdr:row>85</xdr:row>
      <xdr:rowOff>175113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EEBC7944-0C10-4100-AEFC-6AFF9262C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2553950"/>
          <a:ext cx="779342" cy="3560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1</xdr:col>
      <xdr:colOff>1049</xdr:colOff>
      <xdr:row>88</xdr:row>
      <xdr:rowOff>169206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D1449D57-B80B-4F51-BED0-65E14ED91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3096875"/>
          <a:ext cx="791624" cy="350181"/>
        </a:xfrm>
        <a:prstGeom prst="rect">
          <a:avLst/>
        </a:prstGeom>
      </xdr:spPr>
    </xdr:pic>
    <xdr:clientData/>
  </xdr:twoCellAnchor>
  <xdr:twoCellAnchor editAs="oneCell">
    <xdr:from>
      <xdr:col>6</xdr:col>
      <xdr:colOff>793422</xdr:colOff>
      <xdr:row>71</xdr:row>
      <xdr:rowOff>164968</xdr:rowOff>
    </xdr:from>
    <xdr:to>
      <xdr:col>7</xdr:col>
      <xdr:colOff>781817</xdr:colOff>
      <xdr:row>72</xdr:row>
      <xdr:rowOff>169944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C3CA764C-05B2-4E80-8ED2-03FEAC48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4967" y="10370053"/>
          <a:ext cx="780875" cy="182141"/>
        </a:xfrm>
        <a:prstGeom prst="rect">
          <a:avLst/>
        </a:prstGeom>
      </xdr:spPr>
    </xdr:pic>
    <xdr:clientData/>
  </xdr:twoCellAnchor>
  <xdr:twoCellAnchor editAs="oneCell">
    <xdr:from>
      <xdr:col>7</xdr:col>
      <xdr:colOff>793421</xdr:colOff>
      <xdr:row>71</xdr:row>
      <xdr:rowOff>164968</xdr:rowOff>
    </xdr:from>
    <xdr:to>
      <xdr:col>8</xdr:col>
      <xdr:colOff>782554</xdr:colOff>
      <xdr:row>72</xdr:row>
      <xdr:rowOff>171802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598EABE3-0BCC-4DEC-A7DD-8FF151725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25541" y="10370053"/>
          <a:ext cx="781613" cy="183999"/>
        </a:xfrm>
        <a:prstGeom prst="rect">
          <a:avLst/>
        </a:prstGeom>
      </xdr:spPr>
    </xdr:pic>
    <xdr:clientData/>
  </xdr:twoCellAnchor>
  <xdr:twoCellAnchor editAs="oneCell">
    <xdr:from>
      <xdr:col>8</xdr:col>
      <xdr:colOff>793422</xdr:colOff>
      <xdr:row>71</xdr:row>
      <xdr:rowOff>164968</xdr:rowOff>
    </xdr:from>
    <xdr:to>
      <xdr:col>10</xdr:col>
      <xdr:colOff>16492</xdr:colOff>
      <xdr:row>72</xdr:row>
      <xdr:rowOff>174826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11C0B78F-F60E-4E4E-8C28-487E909BE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6117" y="10370053"/>
          <a:ext cx="806125" cy="18702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73</xdr:row>
      <xdr:rowOff>7856</xdr:rowOff>
    </xdr:from>
    <xdr:to>
      <xdr:col>7</xdr:col>
      <xdr:colOff>19242</xdr:colOff>
      <xdr:row>74</xdr:row>
      <xdr:rowOff>20611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BA04F862-6E62-4FCC-9842-1E7C5DBAA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43450" y="10572986"/>
          <a:ext cx="809817" cy="1918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74</xdr:row>
      <xdr:rowOff>7855</xdr:rowOff>
    </xdr:from>
    <xdr:to>
      <xdr:col>7</xdr:col>
      <xdr:colOff>2458</xdr:colOff>
      <xdr:row>75</xdr:row>
      <xdr:rowOff>15796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328DD67B-D9D8-4E70-B8DA-983E0DE9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43450" y="10753960"/>
          <a:ext cx="793033" cy="18701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75</xdr:row>
      <xdr:rowOff>7856</xdr:rowOff>
    </xdr:from>
    <xdr:to>
      <xdr:col>7</xdr:col>
      <xdr:colOff>1049</xdr:colOff>
      <xdr:row>76</xdr:row>
      <xdr:rowOff>15474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B75E62B2-E295-4AA4-B5DA-82FD0B5CF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43450" y="10934936"/>
          <a:ext cx="791624" cy="186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topLeftCell="A57" zoomScaleNormal="100" workbookViewId="0">
      <selection activeCell="AB81" sqref="AB81"/>
    </sheetView>
  </sheetViews>
  <sheetFormatPr baseColWidth="10" defaultColWidth="8.88671875" defaultRowHeight="14.4" x14ac:dyDescent="0.3"/>
  <cols>
    <col min="2" max="2" width="10.5546875" bestFit="1" customWidth="1"/>
    <col min="15" max="15" width="10.21875" bestFit="1" customWidth="1"/>
    <col min="16" max="16" width="11.88671875" bestFit="1" customWidth="1"/>
    <col min="19" max="19" width="10.21875" bestFit="1" customWidth="1"/>
    <col min="20" max="20" width="11.88671875" bestFit="1" customWidth="1"/>
  </cols>
  <sheetData>
    <row r="1" spans="1:13" ht="25.8" x14ac:dyDescent="0.5">
      <c r="A1" s="1" t="s">
        <v>0</v>
      </c>
      <c r="B1" t="s">
        <v>56</v>
      </c>
    </row>
    <row r="2" spans="1:13" x14ac:dyDescent="0.3">
      <c r="A2" t="s">
        <v>46</v>
      </c>
    </row>
    <row r="3" spans="1:13" x14ac:dyDescent="0.3">
      <c r="A3" s="24">
        <v>128</v>
      </c>
      <c r="B3" s="24">
        <v>128</v>
      </c>
      <c r="C3" s="24">
        <v>128</v>
      </c>
      <c r="D3" s="24">
        <v>128</v>
      </c>
      <c r="E3" s="24">
        <v>128</v>
      </c>
      <c r="F3" s="24">
        <v>128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255</v>
      </c>
    </row>
    <row r="4" spans="1:13" x14ac:dyDescent="0.3">
      <c r="A4" s="24">
        <v>128</v>
      </c>
      <c r="B4" s="2">
        <v>128</v>
      </c>
      <c r="C4" s="2">
        <v>128</v>
      </c>
      <c r="D4" s="2">
        <v>128</v>
      </c>
      <c r="E4" s="2">
        <v>128</v>
      </c>
      <c r="F4" s="24">
        <v>128</v>
      </c>
      <c r="H4" s="24">
        <v>0</v>
      </c>
      <c r="I4" s="2">
        <v>0</v>
      </c>
      <c r="J4" s="2">
        <v>0</v>
      </c>
      <c r="K4" s="2">
        <v>0</v>
      </c>
      <c r="L4" s="2">
        <v>255</v>
      </c>
      <c r="M4" s="24">
        <v>255</v>
      </c>
    </row>
    <row r="5" spans="1:13" x14ac:dyDescent="0.3">
      <c r="A5" s="24">
        <v>128</v>
      </c>
      <c r="B5" s="2">
        <v>128</v>
      </c>
      <c r="C5" s="2">
        <v>128</v>
      </c>
      <c r="D5" s="2">
        <v>128</v>
      </c>
      <c r="E5" s="2">
        <v>128</v>
      </c>
      <c r="F5" s="24">
        <v>128</v>
      </c>
      <c r="H5" s="24">
        <v>0</v>
      </c>
      <c r="I5" s="2">
        <v>0</v>
      </c>
      <c r="J5" s="2">
        <v>0</v>
      </c>
      <c r="K5" s="2">
        <v>255</v>
      </c>
      <c r="L5" s="2">
        <v>255</v>
      </c>
      <c r="M5" s="24">
        <v>255</v>
      </c>
    </row>
    <row r="6" spans="1:13" x14ac:dyDescent="0.3">
      <c r="A6" s="24">
        <v>128</v>
      </c>
      <c r="B6" s="2">
        <v>128</v>
      </c>
      <c r="C6" s="2">
        <v>128</v>
      </c>
      <c r="D6" s="2">
        <v>128</v>
      </c>
      <c r="E6" s="2">
        <v>128</v>
      </c>
      <c r="F6" s="24">
        <v>128</v>
      </c>
      <c r="H6" s="24">
        <v>0</v>
      </c>
      <c r="I6" s="2">
        <v>0</v>
      </c>
      <c r="J6" s="2">
        <v>255</v>
      </c>
      <c r="K6" s="2">
        <v>255</v>
      </c>
      <c r="L6" s="2">
        <v>255</v>
      </c>
      <c r="M6" s="24">
        <v>255</v>
      </c>
    </row>
    <row r="7" spans="1:13" x14ac:dyDescent="0.3">
      <c r="A7" s="24">
        <v>128</v>
      </c>
      <c r="B7" s="2">
        <v>128</v>
      </c>
      <c r="C7" s="2">
        <v>128</v>
      </c>
      <c r="D7" s="2">
        <v>128</v>
      </c>
      <c r="E7" s="2">
        <v>128</v>
      </c>
      <c r="F7" s="24">
        <v>128</v>
      </c>
      <c r="H7" s="24">
        <v>0</v>
      </c>
      <c r="I7" s="12">
        <v>255</v>
      </c>
      <c r="J7" s="12">
        <v>255</v>
      </c>
      <c r="K7" s="12">
        <v>255</v>
      </c>
      <c r="L7" s="12">
        <v>255</v>
      </c>
      <c r="M7" s="24">
        <v>255</v>
      </c>
    </row>
    <row r="8" spans="1:13" x14ac:dyDescent="0.3">
      <c r="A8" s="24">
        <v>128</v>
      </c>
      <c r="B8" s="24">
        <v>128</v>
      </c>
      <c r="C8" s="24">
        <v>128</v>
      </c>
      <c r="D8" s="24">
        <v>128</v>
      </c>
      <c r="E8" s="24">
        <v>128</v>
      </c>
      <c r="F8" s="24">
        <v>128</v>
      </c>
      <c r="H8" s="24">
        <v>255</v>
      </c>
      <c r="I8" s="24">
        <v>255</v>
      </c>
      <c r="J8" s="24">
        <v>255</v>
      </c>
      <c r="K8" s="24">
        <v>255</v>
      </c>
      <c r="L8" s="24">
        <v>255</v>
      </c>
      <c r="M8" s="24">
        <v>255</v>
      </c>
    </row>
    <row r="9" spans="1:13" x14ac:dyDescent="0.3">
      <c r="G9" t="s">
        <v>4</v>
      </c>
    </row>
    <row r="10" spans="1:13" x14ac:dyDescent="0.3">
      <c r="A10" s="24">
        <v>0</v>
      </c>
      <c r="B10" s="24">
        <v>0</v>
      </c>
      <c r="C10" s="24">
        <v>0</v>
      </c>
      <c r="D10" s="24">
        <v>255</v>
      </c>
      <c r="E10" s="24">
        <v>255</v>
      </c>
      <c r="F10" s="24">
        <v>255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</row>
    <row r="11" spans="1:13" x14ac:dyDescent="0.3">
      <c r="A11" s="24">
        <v>0</v>
      </c>
      <c r="B11" s="2">
        <v>0</v>
      </c>
      <c r="C11" s="2">
        <v>0</v>
      </c>
      <c r="D11" s="2">
        <v>255</v>
      </c>
      <c r="E11" s="2">
        <v>255</v>
      </c>
      <c r="F11" s="24">
        <v>255</v>
      </c>
      <c r="H11" s="24">
        <v>0</v>
      </c>
      <c r="I11" s="2">
        <v>0</v>
      </c>
      <c r="J11" s="2">
        <v>0</v>
      </c>
      <c r="K11" s="2">
        <v>0</v>
      </c>
      <c r="L11" s="2">
        <v>0</v>
      </c>
      <c r="M11" s="24">
        <v>0</v>
      </c>
    </row>
    <row r="12" spans="1:13" x14ac:dyDescent="0.3">
      <c r="A12" s="24">
        <v>0</v>
      </c>
      <c r="B12" s="2">
        <v>0</v>
      </c>
      <c r="C12" s="2">
        <v>0</v>
      </c>
      <c r="D12" s="2">
        <v>255</v>
      </c>
      <c r="E12" s="2">
        <v>255</v>
      </c>
      <c r="F12" s="24">
        <v>255</v>
      </c>
      <c r="H12" s="24">
        <v>0</v>
      </c>
      <c r="I12" s="2">
        <v>0</v>
      </c>
      <c r="J12" s="2">
        <v>0</v>
      </c>
      <c r="K12" s="2">
        <v>0</v>
      </c>
      <c r="L12" s="2">
        <v>0</v>
      </c>
      <c r="M12" s="24">
        <v>0</v>
      </c>
    </row>
    <row r="13" spans="1:13" x14ac:dyDescent="0.3">
      <c r="A13" s="24">
        <v>0</v>
      </c>
      <c r="B13" s="2">
        <v>0</v>
      </c>
      <c r="C13" s="2">
        <v>0</v>
      </c>
      <c r="D13" s="2">
        <v>255</v>
      </c>
      <c r="E13" s="2">
        <v>255</v>
      </c>
      <c r="F13" s="24">
        <v>255</v>
      </c>
      <c r="H13" s="24">
        <v>255</v>
      </c>
      <c r="I13" s="2">
        <v>255</v>
      </c>
      <c r="J13" s="2">
        <v>255</v>
      </c>
      <c r="K13" s="2">
        <v>255</v>
      </c>
      <c r="L13" s="2">
        <v>255</v>
      </c>
      <c r="M13" s="24">
        <v>255</v>
      </c>
    </row>
    <row r="14" spans="1:13" x14ac:dyDescent="0.3">
      <c r="A14" s="24">
        <v>0</v>
      </c>
      <c r="B14" s="2">
        <v>0</v>
      </c>
      <c r="C14" s="2">
        <v>0</v>
      </c>
      <c r="D14" s="2">
        <v>255</v>
      </c>
      <c r="E14" s="2">
        <v>255</v>
      </c>
      <c r="F14" s="24">
        <v>255</v>
      </c>
      <c r="H14" s="24">
        <v>255</v>
      </c>
      <c r="I14" s="2">
        <v>255</v>
      </c>
      <c r="J14" s="2">
        <v>255</v>
      </c>
      <c r="K14" s="2">
        <v>255</v>
      </c>
      <c r="L14" s="2">
        <v>255</v>
      </c>
      <c r="M14" s="24">
        <v>255</v>
      </c>
    </row>
    <row r="15" spans="1:13" x14ac:dyDescent="0.3">
      <c r="A15" s="24">
        <v>0</v>
      </c>
      <c r="B15" s="24">
        <v>0</v>
      </c>
      <c r="C15" s="24">
        <v>0</v>
      </c>
      <c r="D15" s="24">
        <v>255</v>
      </c>
      <c r="E15" s="24">
        <v>255</v>
      </c>
      <c r="F15" s="24">
        <v>255</v>
      </c>
      <c r="H15" s="24">
        <v>255</v>
      </c>
      <c r="I15" s="24">
        <v>255</v>
      </c>
      <c r="J15" s="24">
        <v>255</v>
      </c>
      <c r="K15" s="24">
        <v>255</v>
      </c>
      <c r="L15" s="24">
        <v>255</v>
      </c>
      <c r="M15" s="24">
        <v>255</v>
      </c>
    </row>
    <row r="16" spans="1:13" x14ac:dyDescent="0.3">
      <c r="A16" s="13" t="s">
        <v>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8" spans="1:14" x14ac:dyDescent="0.3">
      <c r="B18" s="24">
        <f>(A3*-1+B3*0+C3*1) + (A4*-1+B4*0+C4*1) + (A5*-1+B5*0+C5*1)</f>
        <v>0</v>
      </c>
      <c r="C18" s="24">
        <f t="shared" ref="C18:E18" si="0">(B3*-1+C3*0+D3*1) + (B4*-1+C4*0+D4*1) + (B5*-1+C5*0+D5*1)</f>
        <v>0</v>
      </c>
      <c r="D18" s="24">
        <f t="shared" si="0"/>
        <v>0</v>
      </c>
      <c r="E18" s="24">
        <f t="shared" si="0"/>
        <v>0</v>
      </c>
      <c r="I18" s="24">
        <f xml:space="preserve"> (H3*-1+I3*0+J3*1) + (H4*-1+I4*0+J4*1) + (H5*-1+I5*0+J5*1)</f>
        <v>0</v>
      </c>
      <c r="J18" s="2">
        <f t="shared" ref="J18:L18" si="1" xml:space="preserve"> (I3*-1+J3*0+K3*1) + (I4*-1+J4*0+K4*1) + (I5*-1+J5*0+K5*1)</f>
        <v>255</v>
      </c>
      <c r="K18" s="2">
        <f t="shared" si="1"/>
        <v>510</v>
      </c>
      <c r="L18" s="2">
        <f t="shared" si="1"/>
        <v>510</v>
      </c>
      <c r="N18" t="s">
        <v>47</v>
      </c>
    </row>
    <row r="19" spans="1:14" x14ac:dyDescent="0.3">
      <c r="B19" s="24">
        <f t="shared" ref="B19:E19" si="2">(A4*-1+B4*0+C4*1) + (A5*-1+B5*0+C5*1) + (A6*-1+B6*0+C6*1)</f>
        <v>0</v>
      </c>
      <c r="C19" s="24">
        <f t="shared" si="2"/>
        <v>0</v>
      </c>
      <c r="D19" s="24">
        <f t="shared" si="2"/>
        <v>0</v>
      </c>
      <c r="E19" s="24">
        <f t="shared" si="2"/>
        <v>0</v>
      </c>
      <c r="I19" s="2">
        <f t="shared" ref="I19:L19" si="3" xml:space="preserve"> (H4*-1+I4*0+J4*1) + (H5*-1+I5*0+J5*1) + (H6*-1+I6*0+J6*1)</f>
        <v>255</v>
      </c>
      <c r="J19" s="2">
        <f t="shared" si="3"/>
        <v>510</v>
      </c>
      <c r="K19" s="2">
        <f t="shared" si="3"/>
        <v>510</v>
      </c>
      <c r="L19" s="2">
        <f t="shared" si="3"/>
        <v>255</v>
      </c>
      <c r="N19" t="s">
        <v>48</v>
      </c>
    </row>
    <row r="20" spans="1:14" x14ac:dyDescent="0.3">
      <c r="B20" s="24">
        <f t="shared" ref="B20:E20" si="4">(A5*-1+B5*0+C5*1) + (A6*-1+B6*0+C6*1) + (A7*-1+B7*0+C7*1)</f>
        <v>0</v>
      </c>
      <c r="C20" s="24">
        <f t="shared" si="4"/>
        <v>0</v>
      </c>
      <c r="D20" s="24">
        <f t="shared" si="4"/>
        <v>0</v>
      </c>
      <c r="E20" s="24">
        <f t="shared" si="4"/>
        <v>0</v>
      </c>
      <c r="I20" s="2">
        <f t="shared" ref="I20:L20" si="5" xml:space="preserve"> (H5*-1+I5*0+J5*1) + (H6*-1+I6*0+J6*1) + (H7*-1+I7*0+J7*1)</f>
        <v>510</v>
      </c>
      <c r="J20" s="2">
        <f t="shared" si="5"/>
        <v>510</v>
      </c>
      <c r="K20" s="2">
        <f t="shared" si="5"/>
        <v>255</v>
      </c>
      <c r="L20" s="24">
        <f t="shared" si="5"/>
        <v>0</v>
      </c>
    </row>
    <row r="21" spans="1:14" x14ac:dyDescent="0.3">
      <c r="B21" s="24">
        <f t="shared" ref="B21:E21" si="6">(A6*-1+B6*0+C6*1) + (A7*-1+B7*0+C7*1) + (A8*-1+B8*0+C8*1)</f>
        <v>0</v>
      </c>
      <c r="C21" s="24">
        <f t="shared" si="6"/>
        <v>0</v>
      </c>
      <c r="D21" s="24">
        <f t="shared" si="6"/>
        <v>0</v>
      </c>
      <c r="E21" s="24">
        <f t="shared" si="6"/>
        <v>0</v>
      </c>
      <c r="I21" s="2">
        <f t="shared" ref="I21:L21" si="7" xml:space="preserve"> (H6*-1+I6*0+J6*1) + (H7*-1+I7*0+J7*1) + (H8*-1+I8*0+J8*1)</f>
        <v>510</v>
      </c>
      <c r="J21" s="2">
        <f t="shared" si="7"/>
        <v>255</v>
      </c>
      <c r="K21" s="24">
        <f t="shared" si="7"/>
        <v>0</v>
      </c>
      <c r="L21" s="24">
        <f t="shared" si="7"/>
        <v>0</v>
      </c>
    </row>
    <row r="22" spans="1:14" ht="23.4" x14ac:dyDescent="0.45">
      <c r="G22" s="3" t="s">
        <v>2</v>
      </c>
    </row>
    <row r="23" spans="1:14" x14ac:dyDescent="0.3">
      <c r="B23" s="24">
        <f xml:space="preserve"> (A10*-1+B10*0+C10*1) + (A11*-1+B11*0+C11*1) + (A12*-1+B12*0+C12*1)</f>
        <v>0</v>
      </c>
      <c r="C23" s="2">
        <f xml:space="preserve"> (B10*-1+C10*0+D10*1) + (B11*-1+C11*0+D11*1) + (B12*-1+C12*0+D12*1)</f>
        <v>765</v>
      </c>
      <c r="D23" s="2">
        <f t="shared" ref="D23:E23" si="8" xml:space="preserve"> (C10*-1+D10*0+E10*1) + (C11*-1+D11*0+E11*1) + (C12*-1+D12*0+E12*1)</f>
        <v>765</v>
      </c>
      <c r="E23" s="24">
        <f t="shared" si="8"/>
        <v>0</v>
      </c>
      <c r="I23" s="24">
        <f xml:space="preserve"> (H10*-1+I10*0+J10*1) + (H11*-1+I11*0+J11*1) + (H12*-1+I12*0+J12*1)</f>
        <v>0</v>
      </c>
      <c r="J23" s="24">
        <f t="shared" ref="J23:L23" si="9" xml:space="preserve"> (I10*-1+J10*0+K10*1) + (I11*-1+J11*0+K11*1) + (I12*-1+J12*0+K12*1)</f>
        <v>0</v>
      </c>
      <c r="K23" s="24">
        <f t="shared" si="9"/>
        <v>0</v>
      </c>
      <c r="L23" s="24">
        <f t="shared" si="9"/>
        <v>0</v>
      </c>
    </row>
    <row r="24" spans="1:14" x14ac:dyDescent="0.3">
      <c r="B24" s="24">
        <f xml:space="preserve"> (A11*-1+B11*0+C11*1) + (A12*-1+B12*0+C12*1) + (A13*-1+B13*0+C13*1)</f>
        <v>0</v>
      </c>
      <c r="C24" s="2">
        <f t="shared" ref="C24:E24" si="10" xml:space="preserve"> (B11*-1+C11*0+D11*1) + (B12*-1+C12*0+D12*1) + (B13*-1+C13*0+D13*1)</f>
        <v>765</v>
      </c>
      <c r="D24" s="2">
        <f t="shared" si="10"/>
        <v>765</v>
      </c>
      <c r="E24" s="24">
        <f t="shared" si="10"/>
        <v>0</v>
      </c>
      <c r="I24" s="24">
        <f t="shared" ref="I24:L24" si="11" xml:space="preserve"> (H11*-1+I11*0+J11*1) + (H12*-1+I12*0+J12*1) + (H13*-1+I13*0+J13*1)</f>
        <v>0</v>
      </c>
      <c r="J24" s="24">
        <f t="shared" si="11"/>
        <v>0</v>
      </c>
      <c r="K24" s="24">
        <f t="shared" si="11"/>
        <v>0</v>
      </c>
      <c r="L24" s="24">
        <f t="shared" si="11"/>
        <v>0</v>
      </c>
    </row>
    <row r="25" spans="1:14" x14ac:dyDescent="0.3">
      <c r="B25" s="24">
        <f t="shared" ref="B25:B26" si="12" xml:space="preserve"> (A12*-1+B12*0+C12*1) + (A13*-1+B13*0+C13*1) + (A14*-1+B14*0+C14*1)</f>
        <v>0</v>
      </c>
      <c r="C25" s="2">
        <f t="shared" ref="C25:E25" si="13" xml:space="preserve"> (B12*-1+C12*0+D12*1) + (B13*-1+C13*0+D13*1) + (B14*-1+C14*0+D14*1)</f>
        <v>765</v>
      </c>
      <c r="D25" s="2">
        <f t="shared" si="13"/>
        <v>765</v>
      </c>
      <c r="E25" s="24">
        <f t="shared" si="13"/>
        <v>0</v>
      </c>
      <c r="I25" s="24">
        <f t="shared" ref="I25:L25" si="14" xml:space="preserve"> (H12*-1+I12*0+J12*1) + (H13*-1+I13*0+J13*1) + (H14*-1+I14*0+J14*1)</f>
        <v>0</v>
      </c>
      <c r="J25" s="24">
        <f t="shared" si="14"/>
        <v>0</v>
      </c>
      <c r="K25" s="24">
        <f t="shared" si="14"/>
        <v>0</v>
      </c>
      <c r="L25" s="24">
        <f t="shared" si="14"/>
        <v>0</v>
      </c>
    </row>
    <row r="26" spans="1:14" x14ac:dyDescent="0.3">
      <c r="B26" s="24">
        <f t="shared" si="12"/>
        <v>0</v>
      </c>
      <c r="C26" s="2">
        <f t="shared" ref="C26:E26" si="15" xml:space="preserve"> (B13*-1+C13*0+D13*1) + (B14*-1+C14*0+D14*1) + (B15*-1+C15*0+D15*1)</f>
        <v>765</v>
      </c>
      <c r="D26" s="2">
        <f t="shared" si="15"/>
        <v>765</v>
      </c>
      <c r="E26" s="24">
        <f t="shared" si="15"/>
        <v>0</v>
      </c>
      <c r="I26" s="24">
        <f t="shared" ref="I26:L26" si="16" xml:space="preserve"> (H13*-1+I13*0+J13*1) + (H14*-1+I14*0+J14*1) + (H15*-1+I15*0+J15*1)</f>
        <v>0</v>
      </c>
      <c r="J26" s="24">
        <f t="shared" si="16"/>
        <v>0</v>
      </c>
      <c r="K26" s="24">
        <f t="shared" si="16"/>
        <v>0</v>
      </c>
      <c r="L26" s="24">
        <f t="shared" si="16"/>
        <v>0</v>
      </c>
    </row>
    <row r="27" spans="1:14" x14ac:dyDescent="0.3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1:14" x14ac:dyDescent="0.3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4" x14ac:dyDescent="0.3">
      <c r="B29" s="24">
        <f>(A3*-1+B3*-1+C3*-1) + (A4*0+B4*0+C4*0) + (A5*1+B5*1+C5*1)</f>
        <v>0</v>
      </c>
      <c r="C29" s="24">
        <f t="shared" ref="C29:E29" si="17">(B3*-1+C3*-1+D3*-1) + (B4*0+C4*0+D4*0) + (B5*1+C5*1+D5*1)</f>
        <v>0</v>
      </c>
      <c r="D29" s="24">
        <f t="shared" si="17"/>
        <v>0</v>
      </c>
      <c r="E29" s="24">
        <f t="shared" si="17"/>
        <v>0</v>
      </c>
      <c r="I29" s="24">
        <f xml:space="preserve"> (H3*-1+I3*-1+J3*-1) + (H4*0+I4*0+J4*0) + (H5*1+I5*1+J5*1)</f>
        <v>0</v>
      </c>
      <c r="J29" s="2">
        <f t="shared" ref="J29:L29" si="18" xml:space="preserve"> (I3*-1+J3*-1+K3*-1) + (I4*0+J4*0+K4*0) + (I5*1+J5*1+K5*1)</f>
        <v>255</v>
      </c>
      <c r="K29" s="2">
        <f t="shared" si="18"/>
        <v>510</v>
      </c>
      <c r="L29" s="2">
        <f t="shared" si="18"/>
        <v>510</v>
      </c>
    </row>
    <row r="30" spans="1:14" x14ac:dyDescent="0.3">
      <c r="B30" s="24">
        <f t="shared" ref="B30:E30" si="19">(A4*-1+B4*-1+C4*-1) + (A5*0+B5*0+C5*0) + (A6*1+B6*1+C6*1)</f>
        <v>0</v>
      </c>
      <c r="C30" s="24">
        <f t="shared" si="19"/>
        <v>0</v>
      </c>
      <c r="D30" s="24">
        <f t="shared" si="19"/>
        <v>0</v>
      </c>
      <c r="E30" s="24">
        <f t="shared" si="19"/>
        <v>0</v>
      </c>
      <c r="I30" s="2">
        <f t="shared" ref="I30:L30" si="20" xml:space="preserve"> (H4*-1+I4*-1+J4*-1) + (H5*0+I5*0+J5*0) + (H6*1+I6*1+J6*1)</f>
        <v>255</v>
      </c>
      <c r="J30" s="2">
        <f t="shared" si="20"/>
        <v>510</v>
      </c>
      <c r="K30" s="2">
        <f t="shared" si="20"/>
        <v>510</v>
      </c>
      <c r="L30" s="2">
        <f t="shared" si="20"/>
        <v>255</v>
      </c>
    </row>
    <row r="31" spans="1:14" x14ac:dyDescent="0.3">
      <c r="B31" s="24">
        <f t="shared" ref="B31:E31" si="21">(A5*-1+B5*-1+C5*-1) + (A6*0+B6*0+C6*0) + (A7*1+B7*1+C7*1)</f>
        <v>0</v>
      </c>
      <c r="C31" s="24">
        <f t="shared" si="21"/>
        <v>0</v>
      </c>
      <c r="D31" s="24">
        <f t="shared" si="21"/>
        <v>0</v>
      </c>
      <c r="E31" s="24">
        <f t="shared" si="21"/>
        <v>0</v>
      </c>
      <c r="I31" s="2">
        <f t="shared" ref="I31:L31" si="22" xml:space="preserve"> (H5*-1+I5*-1+J5*-1) + (H6*0+I6*0+J6*0) + (H7*1+I7*1+J7*1)</f>
        <v>510</v>
      </c>
      <c r="J31" s="2">
        <f t="shared" si="22"/>
        <v>510</v>
      </c>
      <c r="K31" s="2">
        <f t="shared" si="22"/>
        <v>255</v>
      </c>
      <c r="L31" s="24">
        <f t="shared" si="22"/>
        <v>0</v>
      </c>
    </row>
    <row r="32" spans="1:14" x14ac:dyDescent="0.3">
      <c r="B32" s="24">
        <f t="shared" ref="B32:E32" si="23">(A6*-1+B6*-1+C6*-1) + (A7*0+B7*0+C7*0) + (A8*1+B8*1+C8*1)</f>
        <v>0</v>
      </c>
      <c r="C32" s="24">
        <f t="shared" si="23"/>
        <v>0</v>
      </c>
      <c r="D32" s="24">
        <f t="shared" si="23"/>
        <v>0</v>
      </c>
      <c r="E32" s="24">
        <f t="shared" si="23"/>
        <v>0</v>
      </c>
      <c r="I32" s="2">
        <f t="shared" ref="I32:L32" si="24" xml:space="preserve"> (H6*-1+I6*-1+J6*-1) + (H7*0+I7*0+J7*0) + (H8*1+I8*1+J8*1)</f>
        <v>510</v>
      </c>
      <c r="J32" s="2">
        <f t="shared" si="24"/>
        <v>255</v>
      </c>
      <c r="K32" s="24">
        <f t="shared" si="24"/>
        <v>0</v>
      </c>
      <c r="L32" s="24">
        <f t="shared" si="24"/>
        <v>0</v>
      </c>
    </row>
    <row r="33" spans="1:20" ht="23.4" x14ac:dyDescent="0.45">
      <c r="G33" s="3" t="s">
        <v>3</v>
      </c>
    </row>
    <row r="34" spans="1:20" x14ac:dyDescent="0.3">
      <c r="B34" s="24">
        <f xml:space="preserve"> (A10*-1+B10*-1+C10*-1) + (A11*0+B11*0+C11*0) + (A12*1+B12*1+C12*1)</f>
        <v>0</v>
      </c>
      <c r="C34" s="12">
        <f t="shared" ref="C34:E34" si="25" xml:space="preserve"> (B10*-1+C10*-1+D10*-1) + (B11*0+C11*0+D11*0) + (B12*1+C12*1+D12*1)</f>
        <v>0</v>
      </c>
      <c r="D34" s="12">
        <f t="shared" si="25"/>
        <v>0</v>
      </c>
      <c r="E34" s="24">
        <f t="shared" si="25"/>
        <v>0</v>
      </c>
      <c r="I34" s="24">
        <f xml:space="preserve"> (H10*-1+I10*-1+J10*-1) + (H11*0+I11*0+J11*0) + (H12*1+I12*1+J12*1)</f>
        <v>0</v>
      </c>
      <c r="J34" s="24">
        <f t="shared" ref="J34:L34" si="26" xml:space="preserve"> (I10*-1+J10*-1+K10*-1) + (I11*0+J11*0+K11*0) + (I12*1+J12*1+K12*1)</f>
        <v>0</v>
      </c>
      <c r="K34" s="24">
        <f t="shared" si="26"/>
        <v>0</v>
      </c>
      <c r="L34" s="24">
        <f t="shared" si="26"/>
        <v>0</v>
      </c>
      <c r="N34" t="s">
        <v>75</v>
      </c>
    </row>
    <row r="35" spans="1:20" x14ac:dyDescent="0.3">
      <c r="B35" s="24">
        <f t="shared" ref="B35:E35" si="27" xml:space="preserve"> (A11*-1+B11*-1+C11*-1) + (A12*0+B12*0+C12*0) + (A13*1+B13*1+C13*1)</f>
        <v>0</v>
      </c>
      <c r="C35" s="12">
        <f t="shared" si="27"/>
        <v>0</v>
      </c>
      <c r="D35" s="12">
        <f t="shared" si="27"/>
        <v>0</v>
      </c>
      <c r="E35" s="24">
        <f t="shared" si="27"/>
        <v>0</v>
      </c>
      <c r="I35" s="2">
        <f t="shared" ref="I35:L35" si="28" xml:space="preserve"> (H11*-1+I11*-1+J11*-1) + (H12*0+I12*0+J12*0) + (H13*1+I13*1+J13*1)</f>
        <v>765</v>
      </c>
      <c r="J35" s="2">
        <f t="shared" si="28"/>
        <v>765</v>
      </c>
      <c r="K35" s="2">
        <f t="shared" si="28"/>
        <v>765</v>
      </c>
      <c r="L35" s="2">
        <f t="shared" si="28"/>
        <v>765</v>
      </c>
      <c r="N35" t="s">
        <v>76</v>
      </c>
    </row>
    <row r="36" spans="1:20" x14ac:dyDescent="0.3">
      <c r="B36" s="24">
        <f t="shared" ref="B36:E36" si="29" xml:space="preserve"> (A12*-1+B12*-1+C12*-1) + (A13*0+B13*0+C13*0) + (A14*1+B14*1+C14*1)</f>
        <v>0</v>
      </c>
      <c r="C36" s="12">
        <f t="shared" si="29"/>
        <v>0</v>
      </c>
      <c r="D36" s="12">
        <f t="shared" si="29"/>
        <v>0</v>
      </c>
      <c r="E36" s="24">
        <f t="shared" si="29"/>
        <v>0</v>
      </c>
      <c r="I36" s="2">
        <f t="shared" ref="I36:L36" si="30" xml:space="preserve"> (H12*-1+I12*-1+J12*-1) + (H13*0+I13*0+J13*0) + (H14*1+I14*1+J14*1)</f>
        <v>765</v>
      </c>
      <c r="J36" s="2">
        <f t="shared" si="30"/>
        <v>765</v>
      </c>
      <c r="K36" s="2">
        <f t="shared" si="30"/>
        <v>765</v>
      </c>
      <c r="L36" s="2">
        <f xml:space="preserve"> (K12*-1+L12*-1+M12*-1) + (K13*0+L13*0+M13*0) + (K14*1+L14*1+M14*1)</f>
        <v>765</v>
      </c>
      <c r="N36" t="s">
        <v>77</v>
      </c>
    </row>
    <row r="37" spans="1:20" x14ac:dyDescent="0.3">
      <c r="B37" s="24">
        <f t="shared" ref="B37:E37" si="31" xml:space="preserve"> (A13*-1+B13*-1+C13*-1) + (A14*0+B14*0+C14*0) + (A15*1+B15*1+C15*1)</f>
        <v>0</v>
      </c>
      <c r="C37" s="12">
        <f t="shared" si="31"/>
        <v>0</v>
      </c>
      <c r="D37" s="12">
        <f t="shared" si="31"/>
        <v>0</v>
      </c>
      <c r="E37" s="24">
        <f t="shared" si="31"/>
        <v>0</v>
      </c>
      <c r="I37" s="24">
        <f t="shared" ref="I37:L37" si="32" xml:space="preserve"> (H13*-1+I13*-1+J13*-1) + (H14*0+I14*0+J14*0) + (H15*1+I15*1+J15*1)</f>
        <v>0</v>
      </c>
      <c r="J37" s="24">
        <f t="shared" si="32"/>
        <v>0</v>
      </c>
      <c r="K37" s="24">
        <f t="shared" si="32"/>
        <v>0</v>
      </c>
      <c r="L37" s="24">
        <f t="shared" si="32"/>
        <v>0</v>
      </c>
    </row>
    <row r="38" spans="1:20" x14ac:dyDescent="0.3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20" x14ac:dyDescent="0.3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</row>
    <row r="40" spans="1:20" x14ac:dyDescent="0.3">
      <c r="B40" s="24" t="s">
        <v>49</v>
      </c>
      <c r="C40" s="24" t="s">
        <v>49</v>
      </c>
      <c r="D40" s="24" t="s">
        <v>49</v>
      </c>
      <c r="E40" s="24" t="s">
        <v>49</v>
      </c>
      <c r="I40" s="24" t="s">
        <v>49</v>
      </c>
      <c r="J40" s="2">
        <f t="shared" ref="J40:L40" si="33">IF(AND(J18=0, J29=0), 0, ATAN2(J18, J29))</f>
        <v>0.78539816339744828</v>
      </c>
      <c r="K40" s="2">
        <f t="shared" si="33"/>
        <v>0.78539816339744828</v>
      </c>
      <c r="L40" s="2">
        <f t="shared" si="33"/>
        <v>0.78539816339744828</v>
      </c>
    </row>
    <row r="41" spans="1:20" x14ac:dyDescent="0.3">
      <c r="B41" s="24" t="s">
        <v>49</v>
      </c>
      <c r="C41" s="24" t="s">
        <v>49</v>
      </c>
      <c r="D41" s="24" t="s">
        <v>49</v>
      </c>
      <c r="E41" s="24" t="s">
        <v>49</v>
      </c>
      <c r="I41" s="2">
        <f t="shared" ref="I41:L41" si="34">IF(AND(I19=0, I30=0), 0, ATAN2(I19, I30))</f>
        <v>0.78539816339744828</v>
      </c>
      <c r="J41" s="2">
        <f t="shared" si="34"/>
        <v>0.78539816339744828</v>
      </c>
      <c r="K41" s="2">
        <f t="shared" si="34"/>
        <v>0.78539816339744828</v>
      </c>
      <c r="L41" s="2">
        <f t="shared" si="34"/>
        <v>0.78539816339744828</v>
      </c>
    </row>
    <row r="42" spans="1:20" x14ac:dyDescent="0.3">
      <c r="B42" s="24" t="s">
        <v>49</v>
      </c>
      <c r="C42" s="24" t="s">
        <v>49</v>
      </c>
      <c r="D42" s="24" t="s">
        <v>49</v>
      </c>
      <c r="E42" s="24" t="s">
        <v>49</v>
      </c>
      <c r="I42" s="2">
        <f t="shared" ref="I42:L42" si="35">IF(AND(I20=0, I31=0), 0, ATAN2(I20, I31))</f>
        <v>0.78539816339744828</v>
      </c>
      <c r="J42" s="2">
        <f t="shared" si="35"/>
        <v>0.78539816339744828</v>
      </c>
      <c r="K42" s="2">
        <f t="shared" si="35"/>
        <v>0.78539816339744828</v>
      </c>
      <c r="L42" s="24" t="s">
        <v>49</v>
      </c>
    </row>
    <row r="43" spans="1:20" x14ac:dyDescent="0.3">
      <c r="B43" s="24" t="s">
        <v>49</v>
      </c>
      <c r="C43" s="24" t="s">
        <v>49</v>
      </c>
      <c r="D43" s="24" t="s">
        <v>49</v>
      </c>
      <c r="E43" s="24" t="s">
        <v>49</v>
      </c>
      <c r="I43" s="2">
        <f t="shared" ref="I43:L43" si="36">IF(AND(I21=0, I32=0), 0, ATAN2(I21, I32))</f>
        <v>0.78539816339744828</v>
      </c>
      <c r="J43" s="2">
        <f t="shared" si="36"/>
        <v>0.78539816339744828</v>
      </c>
      <c r="K43" s="24" t="s">
        <v>49</v>
      </c>
      <c r="L43" s="24" t="s">
        <v>49</v>
      </c>
    </row>
    <row r="44" spans="1:20" ht="23.4" x14ac:dyDescent="0.45">
      <c r="G44" s="3" t="s">
        <v>11</v>
      </c>
    </row>
    <row r="45" spans="1:20" x14ac:dyDescent="0.3">
      <c r="B45" s="36" t="s">
        <v>49</v>
      </c>
      <c r="C45" s="30">
        <f>IF(AND(C24=0, C35=0), 0, ATAN2(C24, C35))</f>
        <v>0</v>
      </c>
      <c r="D45" s="30">
        <f>IF(AND(D24=0, D35=0), 0, ATAN2(D24, D35))</f>
        <v>0</v>
      </c>
      <c r="E45" s="36" t="s">
        <v>49</v>
      </c>
      <c r="F45" s="5"/>
      <c r="G45" s="5"/>
      <c r="H45" s="5"/>
      <c r="I45" s="36" t="s">
        <v>49</v>
      </c>
      <c r="J45" s="36" t="s">
        <v>49</v>
      </c>
      <c r="K45" s="36" t="s">
        <v>49</v>
      </c>
      <c r="L45" s="36" t="s">
        <v>49</v>
      </c>
      <c r="N45" s="79" t="s">
        <v>50</v>
      </c>
      <c r="O45" s="80"/>
      <c r="P45" s="81"/>
      <c r="R45" s="79" t="s">
        <v>64</v>
      </c>
      <c r="S45" s="80"/>
      <c r="T45" s="81"/>
    </row>
    <row r="46" spans="1:20" x14ac:dyDescent="0.3">
      <c r="B46" s="36" t="s">
        <v>49</v>
      </c>
      <c r="C46" s="30">
        <f t="shared" ref="C46:D46" si="37">IF(AND(C25=0, C36=0), 0, ATAN2(C25, C36))</f>
        <v>0</v>
      </c>
      <c r="D46" s="30">
        <f t="shared" si="37"/>
        <v>0</v>
      </c>
      <c r="E46" s="36" t="s">
        <v>49</v>
      </c>
      <c r="F46" s="5"/>
      <c r="G46" s="5"/>
      <c r="H46" s="5"/>
      <c r="I46" s="30">
        <f t="shared" ref="I46:L46" si="38">IF(AND(I24=0, I35=0), 0, ATAN2(I24, I35))</f>
        <v>1.5707963267948966</v>
      </c>
      <c r="J46" s="30">
        <f t="shared" si="38"/>
        <v>1.5707963267948966</v>
      </c>
      <c r="K46" s="30">
        <f t="shared" si="38"/>
        <v>1.5707963267948966</v>
      </c>
      <c r="L46" s="30">
        <f t="shared" si="38"/>
        <v>1.5707963267948966</v>
      </c>
      <c r="N46" s="45" t="s">
        <v>54</v>
      </c>
      <c r="O46" s="43" t="s">
        <v>51</v>
      </c>
      <c r="P46" s="44" t="s">
        <v>45</v>
      </c>
      <c r="R46" s="45" t="s">
        <v>54</v>
      </c>
      <c r="S46" s="43" t="s">
        <v>51</v>
      </c>
      <c r="T46" s="44" t="s">
        <v>45</v>
      </c>
    </row>
    <row r="47" spans="1:20" x14ac:dyDescent="0.3">
      <c r="B47" s="36" t="s">
        <v>49</v>
      </c>
      <c r="C47" s="30">
        <f t="shared" ref="C47:D47" si="39">IF(AND(C26=0, C37=0), 0, ATAN2(C26, C37))</f>
        <v>0</v>
      </c>
      <c r="D47" s="30">
        <f t="shared" si="39"/>
        <v>0</v>
      </c>
      <c r="E47" s="36" t="s">
        <v>49</v>
      </c>
      <c r="F47" s="5"/>
      <c r="G47" s="5"/>
      <c r="H47" s="5"/>
      <c r="I47" s="30">
        <f t="shared" ref="I47:L47" si="40">IF(AND(I25=0, I36=0), 0, ATAN2(I25, I36))</f>
        <v>1.5707963267948966</v>
      </c>
      <c r="J47" s="30">
        <f t="shared" si="40"/>
        <v>1.5707963267948966</v>
      </c>
      <c r="K47" s="30">
        <f t="shared" si="40"/>
        <v>1.5707963267948966</v>
      </c>
      <c r="L47" s="30">
        <f t="shared" si="40"/>
        <v>1.5707963267948966</v>
      </c>
      <c r="N47" s="9">
        <v>0</v>
      </c>
      <c r="O47" s="7">
        <v>0</v>
      </c>
      <c r="P47" s="4">
        <f>O47/P50</f>
        <v>0</v>
      </c>
      <c r="R47" s="9">
        <v>0</v>
      </c>
      <c r="S47" s="7">
        <v>0</v>
      </c>
      <c r="T47" s="4">
        <v>0</v>
      </c>
    </row>
    <row r="48" spans="1:20" x14ac:dyDescent="0.3">
      <c r="B48" s="36" t="s">
        <v>49</v>
      </c>
      <c r="C48" s="30">
        <f t="shared" ref="C48:D48" si="41">IF(AND(C27=0, C38=0), 0, ATAN2(C27, C38))</f>
        <v>0</v>
      </c>
      <c r="D48" s="30">
        <f t="shared" si="41"/>
        <v>0</v>
      </c>
      <c r="E48" s="36" t="s">
        <v>49</v>
      </c>
      <c r="F48" s="5"/>
      <c r="G48" s="5"/>
      <c r="H48" s="5"/>
      <c r="I48" s="36" t="s">
        <v>49</v>
      </c>
      <c r="J48" s="36" t="s">
        <v>49</v>
      </c>
      <c r="K48" s="36" t="s">
        <v>49</v>
      </c>
      <c r="L48" s="36" t="s">
        <v>49</v>
      </c>
      <c r="N48" s="9">
        <v>45</v>
      </c>
      <c r="O48" s="7">
        <v>0</v>
      </c>
      <c r="P48" s="4">
        <f>O48/P50</f>
        <v>0</v>
      </c>
      <c r="R48" s="9">
        <v>45</v>
      </c>
      <c r="S48" s="7">
        <v>12</v>
      </c>
      <c r="T48" s="4">
        <f>S48/T50</f>
        <v>0.75</v>
      </c>
    </row>
    <row r="49" spans="1:20" x14ac:dyDescent="0.3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8"/>
      <c r="N49" s="9">
        <v>90</v>
      </c>
      <c r="O49" s="7">
        <v>0</v>
      </c>
      <c r="P49" s="4">
        <f>O49/P50</f>
        <v>0</v>
      </c>
      <c r="R49" s="9">
        <v>90</v>
      </c>
      <c r="S49" s="7">
        <v>0</v>
      </c>
      <c r="T49" s="4">
        <v>0</v>
      </c>
    </row>
    <row r="50" spans="1:20" x14ac:dyDescent="0.3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8"/>
      <c r="N50" s="40" t="s">
        <v>52</v>
      </c>
      <c r="O50" s="41"/>
      <c r="P50" s="42">
        <v>16</v>
      </c>
      <c r="R50" s="40" t="s">
        <v>52</v>
      </c>
      <c r="S50" s="41"/>
      <c r="T50" s="42">
        <v>16</v>
      </c>
    </row>
    <row r="51" spans="1:20" x14ac:dyDescent="0.3">
      <c r="B51" s="36" t="s">
        <v>49</v>
      </c>
      <c r="C51" s="36" t="s">
        <v>49</v>
      </c>
      <c r="D51" s="36" t="s">
        <v>49</v>
      </c>
      <c r="E51" s="36" t="s">
        <v>49</v>
      </c>
      <c r="F51" s="5"/>
      <c r="G51" s="5"/>
      <c r="H51" s="5"/>
      <c r="I51" s="36" t="s">
        <v>49</v>
      </c>
      <c r="J51" s="30">
        <f t="shared" ref="J51:L51" si="42">DEGREES(J40)</f>
        <v>45</v>
      </c>
      <c r="K51" s="30">
        <f t="shared" si="42"/>
        <v>45</v>
      </c>
      <c r="L51" s="30">
        <f t="shared" si="42"/>
        <v>45</v>
      </c>
      <c r="N51" s="40" t="s">
        <v>53</v>
      </c>
      <c r="O51" s="41"/>
      <c r="P51" s="42">
        <v>0</v>
      </c>
      <c r="R51" s="40" t="s">
        <v>53</v>
      </c>
      <c r="S51" s="41"/>
      <c r="T51" s="42">
        <v>12</v>
      </c>
    </row>
    <row r="52" spans="1:20" x14ac:dyDescent="0.3">
      <c r="B52" s="36" t="s">
        <v>49</v>
      </c>
      <c r="C52" s="36" t="s">
        <v>49</v>
      </c>
      <c r="D52" s="36" t="s">
        <v>49</v>
      </c>
      <c r="E52" s="36" t="s">
        <v>49</v>
      </c>
      <c r="F52" s="5"/>
      <c r="G52" s="5"/>
      <c r="H52" s="5"/>
      <c r="I52" s="30">
        <f t="shared" ref="I52:L52" si="43">DEGREES(I41)</f>
        <v>45</v>
      </c>
      <c r="J52" s="30">
        <f t="shared" si="43"/>
        <v>45</v>
      </c>
      <c r="K52" s="30">
        <f t="shared" si="43"/>
        <v>45</v>
      </c>
      <c r="L52" s="30">
        <f t="shared" si="43"/>
        <v>45</v>
      </c>
    </row>
    <row r="53" spans="1:20" x14ac:dyDescent="0.3">
      <c r="B53" s="36" t="s">
        <v>49</v>
      </c>
      <c r="C53" s="36" t="s">
        <v>49</v>
      </c>
      <c r="D53" s="36" t="s">
        <v>49</v>
      </c>
      <c r="E53" s="36" t="s">
        <v>49</v>
      </c>
      <c r="F53" s="5"/>
      <c r="G53" s="5"/>
      <c r="H53" s="5"/>
      <c r="I53" s="30">
        <f t="shared" ref="I53:L53" si="44">DEGREES(I42)</f>
        <v>45</v>
      </c>
      <c r="J53" s="30">
        <f t="shared" si="44"/>
        <v>45</v>
      </c>
      <c r="K53" s="30">
        <f t="shared" si="44"/>
        <v>45</v>
      </c>
      <c r="L53" s="36" t="s">
        <v>49</v>
      </c>
      <c r="N53" s="79" t="s">
        <v>66</v>
      </c>
      <c r="O53" s="80"/>
      <c r="P53" s="81"/>
      <c r="R53" s="79" t="s">
        <v>65</v>
      </c>
      <c r="S53" s="80"/>
      <c r="T53" s="81"/>
    </row>
    <row r="54" spans="1:20" x14ac:dyDescent="0.3">
      <c r="B54" s="36" t="s">
        <v>49</v>
      </c>
      <c r="C54" s="36" t="s">
        <v>49</v>
      </c>
      <c r="D54" s="36" t="s">
        <v>49</v>
      </c>
      <c r="E54" s="36" t="s">
        <v>49</v>
      </c>
      <c r="F54" s="5"/>
      <c r="G54" s="5"/>
      <c r="H54" s="5"/>
      <c r="I54" s="30">
        <f t="shared" ref="I54:L54" si="45">DEGREES(I43)</f>
        <v>45</v>
      </c>
      <c r="J54" s="30">
        <f t="shared" si="45"/>
        <v>45</v>
      </c>
      <c r="K54" s="36" t="s">
        <v>49</v>
      </c>
      <c r="L54" s="36" t="s">
        <v>49</v>
      </c>
      <c r="N54" s="45" t="s">
        <v>54</v>
      </c>
      <c r="O54" s="43" t="s">
        <v>51</v>
      </c>
      <c r="P54" s="44" t="s">
        <v>45</v>
      </c>
      <c r="R54" s="45" t="s">
        <v>54</v>
      </c>
      <c r="S54" s="43" t="s">
        <v>51</v>
      </c>
      <c r="T54" s="44" t="s">
        <v>45</v>
      </c>
    </row>
    <row r="55" spans="1:20" ht="23.4" x14ac:dyDescent="0.45">
      <c r="B55" s="5"/>
      <c r="C55" s="5"/>
      <c r="D55" s="5"/>
      <c r="E55" s="5"/>
      <c r="F55" s="5"/>
      <c r="G55" s="37" t="s">
        <v>12</v>
      </c>
      <c r="H55" s="5"/>
      <c r="I55" s="5"/>
      <c r="J55" s="5"/>
      <c r="K55" s="5"/>
      <c r="L55" s="5"/>
      <c r="N55" s="9">
        <v>0</v>
      </c>
      <c r="O55" s="7">
        <v>8</v>
      </c>
      <c r="P55" s="4">
        <f>O55/P58</f>
        <v>0.5</v>
      </c>
      <c r="R55" s="9">
        <v>0</v>
      </c>
      <c r="S55" s="7">
        <v>0</v>
      </c>
      <c r="T55" s="4">
        <f>S55/T58</f>
        <v>0</v>
      </c>
    </row>
    <row r="56" spans="1:20" x14ac:dyDescent="0.3">
      <c r="B56" s="36" t="s">
        <v>49</v>
      </c>
      <c r="C56" s="30">
        <f>DEGREES(C45)</f>
        <v>0</v>
      </c>
      <c r="D56" s="30">
        <f>DEGREES(D45)</f>
        <v>0</v>
      </c>
      <c r="E56" s="36" t="s">
        <v>49</v>
      </c>
      <c r="F56" s="5"/>
      <c r="G56" s="5"/>
      <c r="H56" s="5"/>
      <c r="I56" s="36" t="s">
        <v>49</v>
      </c>
      <c r="J56" s="36" t="s">
        <v>49</v>
      </c>
      <c r="K56" s="36" t="s">
        <v>49</v>
      </c>
      <c r="L56" s="36" t="s">
        <v>49</v>
      </c>
      <c r="N56" s="9">
        <v>45</v>
      </c>
      <c r="O56" s="7">
        <v>0</v>
      </c>
      <c r="P56" s="4">
        <f>O56/P58</f>
        <v>0</v>
      </c>
      <c r="R56" s="9">
        <v>45</v>
      </c>
      <c r="S56" s="7">
        <v>0</v>
      </c>
      <c r="T56" s="4">
        <f>S56/T58</f>
        <v>0</v>
      </c>
    </row>
    <row r="57" spans="1:20" x14ac:dyDescent="0.3">
      <c r="B57" s="36" t="s">
        <v>49</v>
      </c>
      <c r="C57" s="30">
        <f t="shared" ref="C57:D57" si="46">DEGREES(C46)</f>
        <v>0</v>
      </c>
      <c r="D57" s="30">
        <f t="shared" si="46"/>
        <v>0</v>
      </c>
      <c r="E57" s="36" t="s">
        <v>49</v>
      </c>
      <c r="F57" s="5"/>
      <c r="G57" s="5"/>
      <c r="H57" s="5"/>
      <c r="I57" s="30">
        <f t="shared" ref="I57:L57" si="47">DEGREES(I46)</f>
        <v>90</v>
      </c>
      <c r="J57" s="30">
        <f t="shared" si="47"/>
        <v>90</v>
      </c>
      <c r="K57" s="30">
        <f t="shared" si="47"/>
        <v>90</v>
      </c>
      <c r="L57" s="30">
        <f t="shared" si="47"/>
        <v>90</v>
      </c>
      <c r="N57" s="9">
        <v>90</v>
      </c>
      <c r="O57" s="7">
        <v>0</v>
      </c>
      <c r="P57" s="4">
        <f>O57/P58</f>
        <v>0</v>
      </c>
      <c r="R57" s="9">
        <v>90</v>
      </c>
      <c r="S57" s="7">
        <v>8</v>
      </c>
      <c r="T57" s="4">
        <f>S57/T58</f>
        <v>0.5</v>
      </c>
    </row>
    <row r="58" spans="1:20" x14ac:dyDescent="0.3">
      <c r="B58" s="36" t="s">
        <v>49</v>
      </c>
      <c r="C58" s="30">
        <f t="shared" ref="C58:D58" si="48">DEGREES(C47)</f>
        <v>0</v>
      </c>
      <c r="D58" s="30">
        <f t="shared" si="48"/>
        <v>0</v>
      </c>
      <c r="E58" s="36" t="s">
        <v>49</v>
      </c>
      <c r="F58" s="5"/>
      <c r="G58" s="5"/>
      <c r="H58" s="5"/>
      <c r="I58" s="30">
        <f t="shared" ref="I58:L58" si="49">DEGREES(I47)</f>
        <v>90</v>
      </c>
      <c r="J58" s="30">
        <f t="shared" si="49"/>
        <v>90</v>
      </c>
      <c r="K58" s="30">
        <f t="shared" si="49"/>
        <v>90</v>
      </c>
      <c r="L58" s="30">
        <f t="shared" si="49"/>
        <v>90</v>
      </c>
      <c r="N58" s="40" t="s">
        <v>52</v>
      </c>
      <c r="O58" s="41"/>
      <c r="P58" s="42">
        <v>16</v>
      </c>
      <c r="R58" s="40" t="s">
        <v>52</v>
      </c>
      <c r="S58" s="41"/>
      <c r="T58" s="42">
        <v>16</v>
      </c>
    </row>
    <row r="59" spans="1:20" x14ac:dyDescent="0.3">
      <c r="B59" s="36" t="s">
        <v>49</v>
      </c>
      <c r="C59" s="30">
        <f t="shared" ref="C59:D59" si="50">DEGREES(C48)</f>
        <v>0</v>
      </c>
      <c r="D59" s="30">
        <f t="shared" si="50"/>
        <v>0</v>
      </c>
      <c r="E59" s="36" t="s">
        <v>49</v>
      </c>
      <c r="F59" s="5"/>
      <c r="G59" s="5"/>
      <c r="H59" s="5"/>
      <c r="I59" s="36" t="s">
        <v>49</v>
      </c>
      <c r="J59" s="36" t="s">
        <v>49</v>
      </c>
      <c r="K59" s="36" t="s">
        <v>49</v>
      </c>
      <c r="L59" s="36" t="s">
        <v>49</v>
      </c>
      <c r="N59" s="40" t="s">
        <v>53</v>
      </c>
      <c r="O59" s="41"/>
      <c r="P59" s="42">
        <v>0</v>
      </c>
      <c r="R59" s="40" t="s">
        <v>53</v>
      </c>
      <c r="S59" s="41"/>
      <c r="T59" s="42">
        <v>0</v>
      </c>
    </row>
    <row r="61" spans="1:20" x14ac:dyDescent="0.3">
      <c r="O61" t="s">
        <v>78</v>
      </c>
    </row>
  </sheetData>
  <mergeCells count="4">
    <mergeCell ref="N45:P45"/>
    <mergeCell ref="R45:T45"/>
    <mergeCell ref="N53:P53"/>
    <mergeCell ref="R53:T5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C2FD-12C6-4FB9-B535-F8F2065E7EDB}">
  <dimension ref="A1:R74"/>
  <sheetViews>
    <sheetView zoomScale="85" zoomScaleNormal="85" workbookViewId="0">
      <selection activeCell="L79" sqref="L79"/>
    </sheetView>
  </sheetViews>
  <sheetFormatPr baseColWidth="10" defaultRowHeight="14.4" x14ac:dyDescent="0.3"/>
  <sheetData>
    <row r="1" spans="1:13" ht="25.8" x14ac:dyDescent="0.5">
      <c r="A1" s="1" t="s">
        <v>55</v>
      </c>
      <c r="C1" s="1"/>
    </row>
    <row r="2" spans="1:13" x14ac:dyDescent="0.3">
      <c r="C2" s="15" t="s">
        <v>50</v>
      </c>
      <c r="J2" s="15" t="s">
        <v>64</v>
      </c>
    </row>
    <row r="3" spans="1:13" x14ac:dyDescent="0.3">
      <c r="A3" s="2">
        <v>128</v>
      </c>
      <c r="B3" s="2">
        <v>128</v>
      </c>
      <c r="C3" s="2">
        <v>128</v>
      </c>
      <c r="D3" s="2">
        <v>128</v>
      </c>
      <c r="E3" s="2">
        <v>128</v>
      </c>
      <c r="F3" s="2">
        <v>128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255</v>
      </c>
    </row>
    <row r="4" spans="1:13" x14ac:dyDescent="0.3">
      <c r="A4" s="2">
        <v>128</v>
      </c>
      <c r="B4" s="2">
        <v>128</v>
      </c>
      <c r="C4" s="2">
        <v>128</v>
      </c>
      <c r="D4" s="2">
        <v>128</v>
      </c>
      <c r="E4" s="2">
        <v>128</v>
      </c>
      <c r="F4" s="2">
        <v>128</v>
      </c>
      <c r="H4" s="2">
        <v>0</v>
      </c>
      <c r="I4" s="2">
        <v>0</v>
      </c>
      <c r="J4" s="2">
        <v>0</v>
      </c>
      <c r="K4" s="2">
        <v>0</v>
      </c>
      <c r="L4" s="2">
        <v>255</v>
      </c>
      <c r="M4" s="2">
        <v>255</v>
      </c>
    </row>
    <row r="5" spans="1:13" x14ac:dyDescent="0.3">
      <c r="A5" s="2">
        <v>128</v>
      </c>
      <c r="B5" s="2">
        <v>128</v>
      </c>
      <c r="C5" s="2">
        <v>128</v>
      </c>
      <c r="D5" s="2">
        <v>128</v>
      </c>
      <c r="E5" s="2">
        <v>128</v>
      </c>
      <c r="F5" s="2">
        <v>128</v>
      </c>
      <c r="H5" s="2">
        <v>0</v>
      </c>
      <c r="I5" s="2">
        <v>0</v>
      </c>
      <c r="J5" s="2">
        <v>0</v>
      </c>
      <c r="K5" s="2">
        <v>255</v>
      </c>
      <c r="L5" s="2">
        <v>255</v>
      </c>
      <c r="M5" s="2">
        <v>255</v>
      </c>
    </row>
    <row r="6" spans="1:13" x14ac:dyDescent="0.3">
      <c r="A6" s="2">
        <v>128</v>
      </c>
      <c r="B6" s="2">
        <v>128</v>
      </c>
      <c r="C6" s="2">
        <v>128</v>
      </c>
      <c r="D6" s="2">
        <v>128</v>
      </c>
      <c r="E6" s="2">
        <v>128</v>
      </c>
      <c r="F6" s="2">
        <v>128</v>
      </c>
      <c r="H6" s="2">
        <v>0</v>
      </c>
      <c r="I6" s="2">
        <v>0</v>
      </c>
      <c r="J6" s="2">
        <v>255</v>
      </c>
      <c r="K6" s="2">
        <v>255</v>
      </c>
      <c r="L6" s="2">
        <v>255</v>
      </c>
      <c r="M6" s="2">
        <v>255</v>
      </c>
    </row>
    <row r="7" spans="1:13" x14ac:dyDescent="0.3">
      <c r="A7" s="2">
        <v>128</v>
      </c>
      <c r="B7" s="2">
        <v>128</v>
      </c>
      <c r="C7" s="2">
        <v>128</v>
      </c>
      <c r="D7" s="2">
        <v>128</v>
      </c>
      <c r="E7" s="2">
        <v>128</v>
      </c>
      <c r="F7" s="2">
        <v>128</v>
      </c>
      <c r="H7" s="2">
        <v>0</v>
      </c>
      <c r="I7" s="2">
        <v>255</v>
      </c>
      <c r="J7" s="2">
        <v>255</v>
      </c>
      <c r="K7" s="2">
        <v>255</v>
      </c>
      <c r="L7" s="2">
        <v>255</v>
      </c>
      <c r="M7" s="2">
        <v>255</v>
      </c>
    </row>
    <row r="8" spans="1:13" x14ac:dyDescent="0.3">
      <c r="A8" s="2">
        <v>128</v>
      </c>
      <c r="B8" s="2">
        <v>128</v>
      </c>
      <c r="C8" s="2">
        <v>128</v>
      </c>
      <c r="D8" s="2">
        <v>128</v>
      </c>
      <c r="E8" s="2">
        <v>128</v>
      </c>
      <c r="F8" s="2">
        <v>128</v>
      </c>
      <c r="H8" s="2">
        <v>255</v>
      </c>
      <c r="I8" s="2">
        <v>255</v>
      </c>
      <c r="J8" s="2">
        <v>255</v>
      </c>
      <c r="K8" s="2">
        <v>255</v>
      </c>
      <c r="L8" s="2">
        <v>255</v>
      </c>
      <c r="M8" s="2">
        <v>255</v>
      </c>
    </row>
    <row r="9" spans="1:13" x14ac:dyDescent="0.3">
      <c r="C9" s="15" t="s">
        <v>66</v>
      </c>
      <c r="G9" t="s">
        <v>5</v>
      </c>
      <c r="J9" s="15" t="s">
        <v>65</v>
      </c>
    </row>
    <row r="10" spans="1:13" x14ac:dyDescent="0.3">
      <c r="A10" s="2">
        <v>0</v>
      </c>
      <c r="B10" s="2">
        <v>0</v>
      </c>
      <c r="C10" s="2">
        <v>0</v>
      </c>
      <c r="D10" s="2">
        <v>255</v>
      </c>
      <c r="E10" s="2">
        <v>255</v>
      </c>
      <c r="F10" s="2">
        <v>255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3">
      <c r="A11" s="2">
        <v>0</v>
      </c>
      <c r="B11" s="2">
        <v>0</v>
      </c>
      <c r="C11" s="2">
        <v>0</v>
      </c>
      <c r="D11" s="2">
        <v>255</v>
      </c>
      <c r="E11" s="2">
        <v>255</v>
      </c>
      <c r="F11" s="2">
        <v>255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3">
      <c r="A12" s="2">
        <v>0</v>
      </c>
      <c r="B12" s="2">
        <v>0</v>
      </c>
      <c r="C12" s="2">
        <v>0</v>
      </c>
      <c r="D12" s="2">
        <v>255</v>
      </c>
      <c r="E12" s="2">
        <v>255</v>
      </c>
      <c r="F12" s="2">
        <v>255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3">
      <c r="A13" s="2">
        <v>0</v>
      </c>
      <c r="B13" s="2">
        <v>0</v>
      </c>
      <c r="C13" s="2">
        <v>0</v>
      </c>
      <c r="D13" s="2">
        <v>255</v>
      </c>
      <c r="E13" s="2">
        <v>255</v>
      </c>
      <c r="F13" s="2">
        <v>255</v>
      </c>
      <c r="H13" s="2">
        <v>255</v>
      </c>
      <c r="I13" s="2">
        <v>255</v>
      </c>
      <c r="J13" s="2">
        <v>255</v>
      </c>
      <c r="K13" s="2">
        <v>255</v>
      </c>
      <c r="L13" s="2">
        <v>255</v>
      </c>
      <c r="M13" s="2">
        <v>255</v>
      </c>
    </row>
    <row r="14" spans="1:13" x14ac:dyDescent="0.3">
      <c r="A14" s="2">
        <v>0</v>
      </c>
      <c r="B14" s="2">
        <v>0</v>
      </c>
      <c r="C14" s="2">
        <v>0</v>
      </c>
      <c r="D14" s="2">
        <v>255</v>
      </c>
      <c r="E14" s="2">
        <v>255</v>
      </c>
      <c r="F14" s="2">
        <v>255</v>
      </c>
      <c r="H14" s="2">
        <v>255</v>
      </c>
      <c r="I14" s="2">
        <v>255</v>
      </c>
      <c r="J14" s="2">
        <v>255</v>
      </c>
      <c r="K14" s="2">
        <v>255</v>
      </c>
      <c r="L14" s="2">
        <v>255</v>
      </c>
      <c r="M14" s="2">
        <v>255</v>
      </c>
    </row>
    <row r="15" spans="1:13" x14ac:dyDescent="0.3">
      <c r="A15" s="2">
        <v>0</v>
      </c>
      <c r="B15" s="2">
        <v>0</v>
      </c>
      <c r="C15" s="2">
        <v>0</v>
      </c>
      <c r="D15" s="2">
        <v>255</v>
      </c>
      <c r="E15" s="2">
        <v>255</v>
      </c>
      <c r="F15" s="2">
        <v>255</v>
      </c>
      <c r="H15" s="2">
        <v>255</v>
      </c>
      <c r="I15" s="2">
        <v>255</v>
      </c>
      <c r="J15" s="2">
        <v>255</v>
      </c>
      <c r="K15" s="2">
        <v>255</v>
      </c>
      <c r="L15" s="2">
        <v>255</v>
      </c>
      <c r="M15" s="2">
        <v>255</v>
      </c>
    </row>
    <row r="17" spans="1:13" ht="15" thickBot="1" x14ac:dyDescent="0.35">
      <c r="G17" t="s">
        <v>6</v>
      </c>
    </row>
    <row r="18" spans="1:13" ht="15" thickTop="1" x14ac:dyDescent="0.3">
      <c r="A18" s="46">
        <v>128</v>
      </c>
      <c r="B18" s="47">
        <v>128</v>
      </c>
      <c r="C18" s="46">
        <v>128</v>
      </c>
      <c r="D18" s="47">
        <v>128</v>
      </c>
      <c r="E18" s="46">
        <v>128</v>
      </c>
      <c r="F18" s="47">
        <v>128</v>
      </c>
      <c r="G18" s="48"/>
      <c r="H18" s="46">
        <v>0</v>
      </c>
      <c r="I18" s="47">
        <v>0</v>
      </c>
      <c r="J18" s="46">
        <v>0</v>
      </c>
      <c r="K18" s="47">
        <v>0</v>
      </c>
      <c r="L18" s="46">
        <v>0</v>
      </c>
      <c r="M18" s="47">
        <v>255</v>
      </c>
    </row>
    <row r="19" spans="1:13" ht="15" thickBot="1" x14ac:dyDescent="0.35">
      <c r="A19" s="49">
        <v>128</v>
      </c>
      <c r="B19" s="50">
        <v>128</v>
      </c>
      <c r="C19" s="49">
        <v>128</v>
      </c>
      <c r="D19" s="50">
        <v>128</v>
      </c>
      <c r="E19" s="49">
        <v>128</v>
      </c>
      <c r="F19" s="50">
        <v>128</v>
      </c>
      <c r="G19" s="48"/>
      <c r="H19" s="49">
        <v>0</v>
      </c>
      <c r="I19" s="50">
        <v>0</v>
      </c>
      <c r="J19" s="49">
        <v>0</v>
      </c>
      <c r="K19" s="50">
        <v>0</v>
      </c>
      <c r="L19" s="49">
        <v>255</v>
      </c>
      <c r="M19" s="50">
        <v>255</v>
      </c>
    </row>
    <row r="20" spans="1:13" ht="15" thickTop="1" x14ac:dyDescent="0.3">
      <c r="A20" s="46">
        <v>128</v>
      </c>
      <c r="B20" s="47">
        <v>128</v>
      </c>
      <c r="C20" s="46">
        <v>128</v>
      </c>
      <c r="D20" s="47">
        <v>128</v>
      </c>
      <c r="E20" s="46">
        <v>128</v>
      </c>
      <c r="F20" s="47">
        <v>128</v>
      </c>
      <c r="G20" s="48"/>
      <c r="H20" s="46">
        <v>0</v>
      </c>
      <c r="I20" s="47">
        <v>0</v>
      </c>
      <c r="J20" s="46">
        <v>0</v>
      </c>
      <c r="K20" s="47">
        <v>255</v>
      </c>
      <c r="L20" s="46">
        <v>255</v>
      </c>
      <c r="M20" s="47">
        <v>255</v>
      </c>
    </row>
    <row r="21" spans="1:13" ht="15" thickBot="1" x14ac:dyDescent="0.35">
      <c r="A21" s="49">
        <v>128</v>
      </c>
      <c r="B21" s="50">
        <v>128</v>
      </c>
      <c r="C21" s="49">
        <v>128</v>
      </c>
      <c r="D21" s="50">
        <v>128</v>
      </c>
      <c r="E21" s="49">
        <v>128</v>
      </c>
      <c r="F21" s="50">
        <v>128</v>
      </c>
      <c r="G21" s="48"/>
      <c r="H21" s="49">
        <v>0</v>
      </c>
      <c r="I21" s="50">
        <v>0</v>
      </c>
      <c r="J21" s="49">
        <v>255</v>
      </c>
      <c r="K21" s="50">
        <v>255</v>
      </c>
      <c r="L21" s="49">
        <v>255</v>
      </c>
      <c r="M21" s="50">
        <v>255</v>
      </c>
    </row>
    <row r="22" spans="1:13" ht="15" thickTop="1" x14ac:dyDescent="0.3">
      <c r="A22" s="46">
        <v>128</v>
      </c>
      <c r="B22" s="47">
        <v>128</v>
      </c>
      <c r="C22" s="46">
        <v>128</v>
      </c>
      <c r="D22" s="47">
        <v>128</v>
      </c>
      <c r="E22" s="46">
        <v>128</v>
      </c>
      <c r="F22" s="47">
        <v>128</v>
      </c>
      <c r="G22" s="48"/>
      <c r="H22" s="46">
        <v>0</v>
      </c>
      <c r="I22" s="47">
        <v>255</v>
      </c>
      <c r="J22" s="46">
        <v>255</v>
      </c>
      <c r="K22" s="47">
        <v>255</v>
      </c>
      <c r="L22" s="46">
        <v>255</v>
      </c>
      <c r="M22" s="47">
        <v>255</v>
      </c>
    </row>
    <row r="23" spans="1:13" ht="15" thickBot="1" x14ac:dyDescent="0.35">
      <c r="A23" s="49">
        <v>128</v>
      </c>
      <c r="B23" s="50">
        <v>128</v>
      </c>
      <c r="C23" s="49">
        <v>128</v>
      </c>
      <c r="D23" s="50">
        <v>128</v>
      </c>
      <c r="E23" s="49">
        <v>128</v>
      </c>
      <c r="F23" s="50">
        <v>128</v>
      </c>
      <c r="G23" s="48"/>
      <c r="H23" s="49">
        <v>255</v>
      </c>
      <c r="I23" s="50">
        <v>255</v>
      </c>
      <c r="J23" s="49">
        <v>255</v>
      </c>
      <c r="K23" s="50">
        <v>255</v>
      </c>
      <c r="L23" s="49">
        <v>255</v>
      </c>
      <c r="M23" s="50">
        <v>255</v>
      </c>
    </row>
    <row r="24" spans="1:13" ht="15.6" thickTop="1" thickBot="1" x14ac:dyDescent="0.35">
      <c r="A24" s="48"/>
      <c r="B24" s="48"/>
      <c r="C24" s="48"/>
      <c r="D24" s="48"/>
      <c r="E24" s="48"/>
      <c r="F24" s="48"/>
      <c r="G24" s="48" t="s">
        <v>13</v>
      </c>
      <c r="H24" s="48"/>
      <c r="I24" s="48"/>
      <c r="J24" s="48"/>
      <c r="K24" s="48"/>
      <c r="L24" s="48"/>
      <c r="M24" s="48"/>
    </row>
    <row r="25" spans="1:13" ht="15" thickTop="1" x14ac:dyDescent="0.3">
      <c r="A25" s="46">
        <v>0</v>
      </c>
      <c r="B25" s="47">
        <v>0</v>
      </c>
      <c r="C25" s="46">
        <v>0</v>
      </c>
      <c r="D25" s="47">
        <v>255</v>
      </c>
      <c r="E25" s="46">
        <v>255</v>
      </c>
      <c r="F25" s="47">
        <v>255</v>
      </c>
      <c r="G25" s="48"/>
      <c r="H25" s="46">
        <v>0</v>
      </c>
      <c r="I25" s="47">
        <v>0</v>
      </c>
      <c r="J25" s="46">
        <v>0</v>
      </c>
      <c r="K25" s="47">
        <v>0</v>
      </c>
      <c r="L25" s="46">
        <v>0</v>
      </c>
      <c r="M25" s="47">
        <v>0</v>
      </c>
    </row>
    <row r="26" spans="1:13" ht="15" thickBot="1" x14ac:dyDescent="0.35">
      <c r="A26" s="49">
        <v>0</v>
      </c>
      <c r="B26" s="50">
        <v>0</v>
      </c>
      <c r="C26" s="49">
        <v>0</v>
      </c>
      <c r="D26" s="50">
        <v>255</v>
      </c>
      <c r="E26" s="49">
        <v>255</v>
      </c>
      <c r="F26" s="50">
        <v>255</v>
      </c>
      <c r="G26" s="48"/>
      <c r="H26" s="49">
        <v>0</v>
      </c>
      <c r="I26" s="50">
        <v>0</v>
      </c>
      <c r="J26" s="49">
        <v>0</v>
      </c>
      <c r="K26" s="50">
        <v>0</v>
      </c>
      <c r="L26" s="49">
        <v>0</v>
      </c>
      <c r="M26" s="50">
        <v>0</v>
      </c>
    </row>
    <row r="27" spans="1:13" ht="15" thickTop="1" x14ac:dyDescent="0.3">
      <c r="A27" s="46">
        <v>0</v>
      </c>
      <c r="B27" s="47">
        <v>0</v>
      </c>
      <c r="C27" s="46">
        <v>0</v>
      </c>
      <c r="D27" s="47">
        <v>255</v>
      </c>
      <c r="E27" s="46">
        <v>255</v>
      </c>
      <c r="F27" s="47">
        <v>255</v>
      </c>
      <c r="G27" s="48"/>
      <c r="H27" s="46">
        <v>0</v>
      </c>
      <c r="I27" s="47">
        <v>0</v>
      </c>
      <c r="J27" s="46">
        <v>0</v>
      </c>
      <c r="K27" s="47">
        <v>0</v>
      </c>
      <c r="L27" s="46">
        <v>0</v>
      </c>
      <c r="M27" s="47">
        <v>0</v>
      </c>
    </row>
    <row r="28" spans="1:13" ht="15" thickBot="1" x14ac:dyDescent="0.35">
      <c r="A28" s="49">
        <v>0</v>
      </c>
      <c r="B28" s="50">
        <v>0</v>
      </c>
      <c r="C28" s="49">
        <v>0</v>
      </c>
      <c r="D28" s="50">
        <v>255</v>
      </c>
      <c r="E28" s="49">
        <v>255</v>
      </c>
      <c r="F28" s="50">
        <v>255</v>
      </c>
      <c r="G28" s="48"/>
      <c r="H28" s="49">
        <v>255</v>
      </c>
      <c r="I28" s="50">
        <v>255</v>
      </c>
      <c r="J28" s="49">
        <v>255</v>
      </c>
      <c r="K28" s="50">
        <v>255</v>
      </c>
      <c r="L28" s="49">
        <v>255</v>
      </c>
      <c r="M28" s="50">
        <v>255</v>
      </c>
    </row>
    <row r="29" spans="1:13" ht="15" thickTop="1" x14ac:dyDescent="0.3">
      <c r="A29" s="46">
        <v>0</v>
      </c>
      <c r="B29" s="47">
        <v>0</v>
      </c>
      <c r="C29" s="46">
        <v>0</v>
      </c>
      <c r="D29" s="47">
        <v>255</v>
      </c>
      <c r="E29" s="46">
        <v>255</v>
      </c>
      <c r="F29" s="47">
        <v>255</v>
      </c>
      <c r="G29" s="48"/>
      <c r="H29" s="46">
        <v>255</v>
      </c>
      <c r="I29" s="47">
        <v>255</v>
      </c>
      <c r="J29" s="46">
        <v>255</v>
      </c>
      <c r="K29" s="47">
        <v>255</v>
      </c>
      <c r="L29" s="46">
        <v>255</v>
      </c>
      <c r="M29" s="47">
        <v>255</v>
      </c>
    </row>
    <row r="30" spans="1:13" ht="15" thickBot="1" x14ac:dyDescent="0.35">
      <c r="A30" s="49">
        <v>0</v>
      </c>
      <c r="B30" s="50">
        <v>0</v>
      </c>
      <c r="C30" s="49">
        <v>0</v>
      </c>
      <c r="D30" s="50">
        <v>255</v>
      </c>
      <c r="E30" s="49">
        <v>255</v>
      </c>
      <c r="F30" s="50">
        <v>255</v>
      </c>
      <c r="G30" s="48"/>
      <c r="H30" s="49">
        <v>255</v>
      </c>
      <c r="I30" s="50">
        <v>255</v>
      </c>
      <c r="J30" s="49">
        <v>255</v>
      </c>
      <c r="K30" s="50">
        <v>255</v>
      </c>
      <c r="L30" s="49">
        <v>255</v>
      </c>
      <c r="M30" s="50">
        <v>255</v>
      </c>
    </row>
    <row r="31" spans="1:13" ht="15" thickTop="1" x14ac:dyDescent="0.3"/>
    <row r="32" spans="1:13" x14ac:dyDescent="0.3">
      <c r="G32" t="s">
        <v>7</v>
      </c>
      <c r="H32" t="s">
        <v>8</v>
      </c>
      <c r="M32" t="s">
        <v>57</v>
      </c>
    </row>
    <row r="33" spans="1:16" x14ac:dyDescent="0.3">
      <c r="A33" t="s">
        <v>58</v>
      </c>
      <c r="D33" t="s">
        <v>59</v>
      </c>
      <c r="G33" t="s">
        <v>60</v>
      </c>
      <c r="J33" t="s">
        <v>61</v>
      </c>
      <c r="M33" t="s">
        <v>62</v>
      </c>
    </row>
    <row r="34" spans="1:16" x14ac:dyDescent="0.3">
      <c r="A34" s="4">
        <v>1</v>
      </c>
      <c r="B34" s="4">
        <v>-1</v>
      </c>
      <c r="C34" s="5"/>
      <c r="D34" s="6">
        <v>1</v>
      </c>
      <c r="E34" s="6">
        <v>1</v>
      </c>
      <c r="F34" s="5"/>
      <c r="G34" s="7" t="s">
        <v>9</v>
      </c>
      <c r="H34" s="7">
        <v>0</v>
      </c>
      <c r="I34" s="5"/>
      <c r="J34" s="8">
        <v>0</v>
      </c>
      <c r="K34" s="8" t="s">
        <v>9</v>
      </c>
      <c r="L34" s="5"/>
      <c r="M34" s="9">
        <v>2</v>
      </c>
      <c r="N34" s="9">
        <v>-2</v>
      </c>
      <c r="P34" t="s">
        <v>14</v>
      </c>
    </row>
    <row r="35" spans="1:16" x14ac:dyDescent="0.3">
      <c r="A35" s="4">
        <v>1</v>
      </c>
      <c r="B35" s="4">
        <v>-1</v>
      </c>
      <c r="C35" s="5"/>
      <c r="D35" s="6">
        <v>-1</v>
      </c>
      <c r="E35" s="6">
        <v>-1</v>
      </c>
      <c r="F35" s="5"/>
      <c r="G35" s="7">
        <v>0</v>
      </c>
      <c r="H35" s="10" t="s">
        <v>10</v>
      </c>
      <c r="I35" s="5"/>
      <c r="J35" s="11" t="s">
        <v>10</v>
      </c>
      <c r="K35" s="8">
        <v>0</v>
      </c>
      <c r="L35" s="5"/>
      <c r="M35" s="9">
        <v>-2</v>
      </c>
      <c r="N35" s="9">
        <v>2</v>
      </c>
      <c r="P35" t="s">
        <v>15</v>
      </c>
    </row>
    <row r="38" spans="1:16" ht="15" thickBot="1" x14ac:dyDescent="0.35">
      <c r="D38" s="15" t="s">
        <v>58</v>
      </c>
      <c r="L38" s="15" t="s">
        <v>59</v>
      </c>
    </row>
    <row r="39" spans="1:16" ht="15.6" thickTop="1" thickBot="1" x14ac:dyDescent="0.35">
      <c r="A39" s="51">
        <v>0</v>
      </c>
      <c r="B39" s="51">
        <v>0</v>
      </c>
      <c r="C39" s="51">
        <v>0</v>
      </c>
      <c r="D39" s="5"/>
      <c r="E39" s="51">
        <v>0</v>
      </c>
      <c r="F39" s="51">
        <v>0</v>
      </c>
      <c r="G39" s="51">
        <v>-255</v>
      </c>
      <c r="I39" s="52">
        <v>0</v>
      </c>
      <c r="J39" s="52">
        <v>0</v>
      </c>
      <c r="K39" s="52">
        <v>0</v>
      </c>
      <c r="L39" s="5"/>
      <c r="M39" s="52">
        <v>0</v>
      </c>
      <c r="N39" s="52">
        <v>0</v>
      </c>
      <c r="O39" s="52">
        <v>-255</v>
      </c>
    </row>
    <row r="40" spans="1:16" ht="15.6" thickTop="1" thickBot="1" x14ac:dyDescent="0.35">
      <c r="A40" s="51">
        <v>0</v>
      </c>
      <c r="B40" s="51">
        <v>0</v>
      </c>
      <c r="C40" s="51">
        <v>0</v>
      </c>
      <c r="D40" s="5"/>
      <c r="E40" s="51">
        <v>0</v>
      </c>
      <c r="F40" s="51">
        <v>-255</v>
      </c>
      <c r="G40" s="51">
        <v>0</v>
      </c>
      <c r="I40" s="52">
        <v>0</v>
      </c>
      <c r="J40" s="52">
        <v>0</v>
      </c>
      <c r="K40" s="52">
        <v>0</v>
      </c>
      <c r="L40" s="5"/>
      <c r="M40" s="52">
        <v>0</v>
      </c>
      <c r="N40" s="52">
        <v>-255</v>
      </c>
      <c r="O40" s="52">
        <v>0</v>
      </c>
    </row>
    <row r="41" spans="1:16" ht="15.6" thickTop="1" thickBot="1" x14ac:dyDescent="0.35">
      <c r="A41" s="51">
        <v>0</v>
      </c>
      <c r="B41" s="51">
        <v>0</v>
      </c>
      <c r="C41" s="51">
        <v>0</v>
      </c>
      <c r="D41" s="5"/>
      <c r="E41" s="51">
        <v>-255</v>
      </c>
      <c r="F41" s="51">
        <v>0</v>
      </c>
      <c r="G41" s="51">
        <v>0</v>
      </c>
      <c r="I41" s="52">
        <v>0</v>
      </c>
      <c r="J41" s="52">
        <v>0</v>
      </c>
      <c r="K41" s="52">
        <v>0</v>
      </c>
      <c r="L41" s="5"/>
      <c r="M41" s="52">
        <v>-255</v>
      </c>
      <c r="N41" s="52">
        <v>0</v>
      </c>
      <c r="O41" s="52">
        <v>0</v>
      </c>
    </row>
    <row r="42" spans="1:16" ht="15.6" thickTop="1" thickBot="1" x14ac:dyDescent="0.35">
      <c r="A42" s="5"/>
      <c r="B42" s="5"/>
      <c r="C42" s="5"/>
      <c r="D42" s="5"/>
      <c r="E42" s="5"/>
      <c r="F42" s="5"/>
      <c r="G42" s="5"/>
      <c r="I42" s="5"/>
      <c r="J42" s="5"/>
      <c r="K42" s="5"/>
      <c r="L42" s="5"/>
      <c r="M42" s="5"/>
      <c r="N42" s="5"/>
      <c r="O42" s="5"/>
    </row>
    <row r="43" spans="1:16" ht="15.6" thickTop="1" thickBot="1" x14ac:dyDescent="0.35">
      <c r="A43" s="67">
        <v>0</v>
      </c>
      <c r="B43" s="67">
        <v>-510</v>
      </c>
      <c r="C43" s="67">
        <v>0</v>
      </c>
      <c r="D43" s="5"/>
      <c r="E43" s="51">
        <v>0</v>
      </c>
      <c r="F43" s="51">
        <v>0</v>
      </c>
      <c r="G43" s="51">
        <v>0</v>
      </c>
      <c r="I43" s="52">
        <v>0</v>
      </c>
      <c r="J43" s="52">
        <v>0</v>
      </c>
      <c r="K43" s="52">
        <v>0</v>
      </c>
      <c r="L43" s="5"/>
      <c r="M43" s="66">
        <v>0</v>
      </c>
      <c r="N43" s="66">
        <v>0</v>
      </c>
      <c r="O43" s="66">
        <v>0</v>
      </c>
    </row>
    <row r="44" spans="1:16" ht="15.6" thickTop="1" thickBot="1" x14ac:dyDescent="0.35">
      <c r="A44" s="67">
        <v>0</v>
      </c>
      <c r="B44" s="67">
        <v>-510</v>
      </c>
      <c r="C44" s="67">
        <v>0</v>
      </c>
      <c r="D44" s="5"/>
      <c r="E44" s="51">
        <v>0</v>
      </c>
      <c r="F44" s="51">
        <v>0</v>
      </c>
      <c r="G44" s="51">
        <v>0</v>
      </c>
      <c r="I44" s="52">
        <v>0</v>
      </c>
      <c r="J44" s="52">
        <v>0</v>
      </c>
      <c r="K44" s="52">
        <v>0</v>
      </c>
      <c r="L44" s="5"/>
      <c r="M44" s="66">
        <v>-510</v>
      </c>
      <c r="N44" s="66">
        <v>-510</v>
      </c>
      <c r="O44" s="66">
        <v>-510</v>
      </c>
    </row>
    <row r="45" spans="1:16" ht="15.6" thickTop="1" thickBot="1" x14ac:dyDescent="0.35">
      <c r="A45" s="67">
        <v>0</v>
      </c>
      <c r="B45" s="67">
        <v>-510</v>
      </c>
      <c r="C45" s="67">
        <v>0</v>
      </c>
      <c r="D45" s="5"/>
      <c r="E45" s="51">
        <v>0</v>
      </c>
      <c r="F45" s="51">
        <v>0</v>
      </c>
      <c r="G45" s="51">
        <v>0</v>
      </c>
      <c r="I45" s="52">
        <v>0</v>
      </c>
      <c r="J45" s="52">
        <v>0</v>
      </c>
      <c r="K45" s="52">
        <v>0</v>
      </c>
      <c r="L45" s="5"/>
      <c r="M45" s="66">
        <v>0</v>
      </c>
      <c r="N45" s="66">
        <v>0</v>
      </c>
      <c r="O45" s="66">
        <v>0</v>
      </c>
    </row>
    <row r="46" spans="1:16" ht="15" thickTop="1" x14ac:dyDescent="0.3"/>
    <row r="48" spans="1:16" ht="15" thickBot="1" x14ac:dyDescent="0.35">
      <c r="D48" s="15" t="s">
        <v>60</v>
      </c>
      <c r="L48" s="15" t="s">
        <v>61</v>
      </c>
    </row>
    <row r="49" spans="1:18" ht="15.6" thickTop="1" thickBot="1" x14ac:dyDescent="0.35">
      <c r="A49" s="53">
        <v>0</v>
      </c>
      <c r="B49" s="53">
        <v>0</v>
      </c>
      <c r="C49" s="53">
        <v>0</v>
      </c>
      <c r="D49" s="5"/>
      <c r="E49" s="64">
        <v>0</v>
      </c>
      <c r="F49" s="64">
        <v>0</v>
      </c>
      <c r="G49" s="65" t="s">
        <v>63</v>
      </c>
      <c r="I49" s="54">
        <v>0</v>
      </c>
      <c r="J49" s="54">
        <v>0</v>
      </c>
      <c r="K49" s="54">
        <v>0</v>
      </c>
      <c r="L49" s="5"/>
      <c r="M49" s="54">
        <v>0</v>
      </c>
      <c r="N49" s="54">
        <v>0</v>
      </c>
      <c r="O49" s="54">
        <v>0</v>
      </c>
    </row>
    <row r="50" spans="1:18" ht="15.6" thickTop="1" thickBot="1" x14ac:dyDescent="0.35">
      <c r="A50" s="53">
        <v>0</v>
      </c>
      <c r="B50" s="53">
        <v>0</v>
      </c>
      <c r="C50" s="53">
        <v>0</v>
      </c>
      <c r="D50" s="5"/>
      <c r="E50" s="64">
        <v>0</v>
      </c>
      <c r="F50" s="65" t="s">
        <v>63</v>
      </c>
      <c r="G50" s="64">
        <v>0</v>
      </c>
      <c r="I50" s="54">
        <v>0</v>
      </c>
      <c r="J50" s="54">
        <v>0</v>
      </c>
      <c r="K50" s="54">
        <v>0</v>
      </c>
      <c r="L50" s="5"/>
      <c r="M50" s="54">
        <v>0</v>
      </c>
      <c r="N50" s="54">
        <v>0</v>
      </c>
      <c r="O50" s="54">
        <v>0</v>
      </c>
    </row>
    <row r="51" spans="1:18" ht="15.6" thickTop="1" thickBot="1" x14ac:dyDescent="0.35">
      <c r="A51" s="53">
        <v>0</v>
      </c>
      <c r="B51" s="53">
        <v>0</v>
      </c>
      <c r="C51" s="53">
        <v>0</v>
      </c>
      <c r="D51" s="5"/>
      <c r="E51" s="65" t="s">
        <v>63</v>
      </c>
      <c r="F51" s="64">
        <v>0</v>
      </c>
      <c r="G51" s="64">
        <v>0</v>
      </c>
      <c r="I51" s="54">
        <v>0</v>
      </c>
      <c r="J51" s="54">
        <v>0</v>
      </c>
      <c r="K51" s="54">
        <v>0</v>
      </c>
      <c r="L51" s="5"/>
      <c r="M51" s="54">
        <v>0</v>
      </c>
      <c r="N51" s="54">
        <v>0</v>
      </c>
      <c r="O51" s="54">
        <v>0</v>
      </c>
    </row>
    <row r="52" spans="1:18" ht="15.6" thickTop="1" thickBot="1" x14ac:dyDescent="0.35">
      <c r="A52" s="5"/>
      <c r="B52" s="5"/>
      <c r="C52" s="5"/>
      <c r="D52" s="5"/>
      <c r="E52" s="5"/>
      <c r="F52" s="5"/>
      <c r="G52" s="5"/>
      <c r="I52" s="5"/>
      <c r="J52" s="5"/>
      <c r="K52" s="5"/>
      <c r="L52" s="5"/>
      <c r="M52" s="5"/>
      <c r="N52" s="5"/>
      <c r="O52" s="5"/>
    </row>
    <row r="53" spans="1:18" ht="15.6" thickTop="1" thickBot="1" x14ac:dyDescent="0.35">
      <c r="A53" s="53">
        <v>0</v>
      </c>
      <c r="B53" s="56" t="s">
        <v>63</v>
      </c>
      <c r="C53" s="53">
        <v>0</v>
      </c>
      <c r="D53" s="5"/>
      <c r="E53" s="53">
        <v>0</v>
      </c>
      <c r="F53" s="53">
        <v>0</v>
      </c>
      <c r="G53" s="53">
        <v>0</v>
      </c>
      <c r="I53" s="57">
        <v>0</v>
      </c>
      <c r="J53" s="59" t="s">
        <v>67</v>
      </c>
      <c r="K53" s="58">
        <v>0</v>
      </c>
      <c r="L53" s="5"/>
      <c r="M53" s="54">
        <v>0</v>
      </c>
      <c r="N53" s="62">
        <v>0</v>
      </c>
      <c r="O53" s="62">
        <v>0</v>
      </c>
    </row>
    <row r="54" spans="1:18" ht="15.6" thickTop="1" thickBot="1" x14ac:dyDescent="0.35">
      <c r="A54" s="53">
        <v>0</v>
      </c>
      <c r="B54" s="56" t="s">
        <v>63</v>
      </c>
      <c r="C54" s="53">
        <v>0</v>
      </c>
      <c r="D54" s="5"/>
      <c r="E54" s="56" t="s">
        <v>63</v>
      </c>
      <c r="F54" s="56" t="s">
        <v>63</v>
      </c>
      <c r="G54" s="56" t="s">
        <v>63</v>
      </c>
      <c r="I54" s="57">
        <v>0</v>
      </c>
      <c r="J54" s="59" t="s">
        <v>67</v>
      </c>
      <c r="K54" s="58">
        <v>0</v>
      </c>
      <c r="L54" s="5"/>
      <c r="M54" s="59" t="s">
        <v>63</v>
      </c>
      <c r="N54" s="59" t="s">
        <v>63</v>
      </c>
      <c r="O54" s="63" t="s">
        <v>63</v>
      </c>
    </row>
    <row r="55" spans="1:18" ht="15.6" thickTop="1" thickBot="1" x14ac:dyDescent="0.35">
      <c r="A55" s="53">
        <v>0</v>
      </c>
      <c r="B55" s="56" t="s">
        <v>63</v>
      </c>
      <c r="C55" s="53">
        <v>0</v>
      </c>
      <c r="D55" s="5"/>
      <c r="E55" s="53">
        <v>0</v>
      </c>
      <c r="F55" s="53">
        <v>0</v>
      </c>
      <c r="G55" s="53">
        <v>0</v>
      </c>
      <c r="I55" s="54">
        <v>0</v>
      </c>
      <c r="J55" s="60" t="s">
        <v>67</v>
      </c>
      <c r="K55" s="58">
        <v>0</v>
      </c>
      <c r="L55" s="5"/>
      <c r="M55" s="61">
        <v>0</v>
      </c>
      <c r="N55" s="61">
        <v>0</v>
      </c>
      <c r="O55" s="61">
        <v>0</v>
      </c>
    </row>
    <row r="56" spans="1:18" ht="15" thickTop="1" x14ac:dyDescent="0.3"/>
    <row r="58" spans="1:18" ht="15" thickBot="1" x14ac:dyDescent="0.35">
      <c r="D58" s="15" t="s">
        <v>62</v>
      </c>
    </row>
    <row r="59" spans="1:18" ht="15.6" thickTop="1" thickBot="1" x14ac:dyDescent="0.35">
      <c r="A59" s="55">
        <v>0</v>
      </c>
      <c r="B59" s="55">
        <v>0</v>
      </c>
      <c r="C59" s="55">
        <v>0</v>
      </c>
      <c r="D59" s="5"/>
      <c r="E59" s="55">
        <v>0</v>
      </c>
      <c r="F59" s="55">
        <v>0</v>
      </c>
      <c r="G59" s="55">
        <v>-255</v>
      </c>
      <c r="I59" s="68" t="s">
        <v>68</v>
      </c>
      <c r="J59" s="68"/>
      <c r="L59" s="73" t="s">
        <v>70</v>
      </c>
      <c r="M59" s="73"/>
      <c r="N59" s="73"/>
      <c r="P59" s="73" t="s">
        <v>72</v>
      </c>
      <c r="Q59" s="73"/>
      <c r="R59" s="73"/>
    </row>
    <row r="60" spans="1:18" ht="15.6" thickTop="1" thickBot="1" x14ac:dyDescent="0.35">
      <c r="A60" s="55">
        <v>0</v>
      </c>
      <c r="B60" s="55">
        <v>0</v>
      </c>
      <c r="C60" s="55">
        <v>0</v>
      </c>
      <c r="D60" s="5"/>
      <c r="E60" s="55">
        <v>0</v>
      </c>
      <c r="F60" s="55">
        <v>-255</v>
      </c>
      <c r="G60" s="55">
        <v>0</v>
      </c>
      <c r="I60" s="69" t="s">
        <v>50</v>
      </c>
      <c r="J60" s="69" t="s">
        <v>69</v>
      </c>
      <c r="L60" s="74" t="s">
        <v>71</v>
      </c>
      <c r="M60" s="74" t="s">
        <v>51</v>
      </c>
      <c r="N60" s="74" t="s">
        <v>45</v>
      </c>
      <c r="P60" s="74" t="s">
        <v>71</v>
      </c>
      <c r="Q60" s="74" t="s">
        <v>51</v>
      </c>
      <c r="R60" s="74" t="s">
        <v>45</v>
      </c>
    </row>
    <row r="61" spans="1:18" ht="15.6" thickTop="1" thickBot="1" x14ac:dyDescent="0.35">
      <c r="A61" s="55">
        <v>0</v>
      </c>
      <c r="B61" s="55">
        <v>0</v>
      </c>
      <c r="C61" s="55">
        <v>0</v>
      </c>
      <c r="D61" s="5"/>
      <c r="E61" s="55">
        <v>-255</v>
      </c>
      <c r="F61" s="55">
        <v>0</v>
      </c>
      <c r="G61" s="55">
        <v>0</v>
      </c>
      <c r="I61" s="69" t="s">
        <v>64</v>
      </c>
      <c r="J61" s="70" t="s">
        <v>60</v>
      </c>
      <c r="L61" s="69">
        <v>1</v>
      </c>
      <c r="M61" s="69">
        <v>0</v>
      </c>
      <c r="N61" s="69">
        <f>M61/9</f>
        <v>0</v>
      </c>
      <c r="P61" s="69">
        <v>1</v>
      </c>
      <c r="Q61" s="69">
        <v>0</v>
      </c>
      <c r="R61" s="69">
        <f>Q61/9</f>
        <v>0</v>
      </c>
    </row>
    <row r="62" spans="1:18" ht="15.6" thickTop="1" thickBot="1" x14ac:dyDescent="0.35">
      <c r="A62" s="5"/>
      <c r="B62" s="5"/>
      <c r="C62" s="5"/>
      <c r="D62" s="5"/>
      <c r="E62" s="5"/>
      <c r="F62" s="5"/>
      <c r="G62" s="5"/>
      <c r="I62" s="69" t="s">
        <v>66</v>
      </c>
      <c r="J62" s="71" t="s">
        <v>58</v>
      </c>
      <c r="L62" s="69">
        <v>2</v>
      </c>
      <c r="M62" s="69">
        <v>0</v>
      </c>
      <c r="N62" s="69">
        <f t="shared" ref="N62:N65" si="0">M62/9</f>
        <v>0</v>
      </c>
      <c r="P62" s="69">
        <v>2</v>
      </c>
      <c r="Q62" s="69">
        <v>0</v>
      </c>
      <c r="R62" s="69">
        <f t="shared" ref="R62:R65" si="1">Q62/9</f>
        <v>0</v>
      </c>
    </row>
    <row r="63" spans="1:18" ht="15.6" thickTop="1" thickBot="1" x14ac:dyDescent="0.35">
      <c r="A63" s="55">
        <v>0</v>
      </c>
      <c r="B63" s="55">
        <v>0</v>
      </c>
      <c r="C63" s="55">
        <v>0</v>
      </c>
      <c r="D63" s="5"/>
      <c r="E63" s="55">
        <v>0</v>
      </c>
      <c r="F63" s="55">
        <v>0</v>
      </c>
      <c r="G63" s="55">
        <v>0</v>
      </c>
      <c r="I63" s="69" t="s">
        <v>65</v>
      </c>
      <c r="J63" s="72" t="s">
        <v>59</v>
      </c>
      <c r="L63" s="69">
        <v>3</v>
      </c>
      <c r="M63" s="69">
        <v>0</v>
      </c>
      <c r="N63" s="69">
        <f t="shared" si="0"/>
        <v>0</v>
      </c>
      <c r="P63" s="78">
        <v>3</v>
      </c>
      <c r="Q63" s="78">
        <v>9</v>
      </c>
      <c r="R63" s="78">
        <f t="shared" si="1"/>
        <v>1</v>
      </c>
    </row>
    <row r="64" spans="1:18" ht="15.6" thickTop="1" thickBot="1" x14ac:dyDescent="0.35">
      <c r="A64" s="55">
        <v>0</v>
      </c>
      <c r="B64" s="55">
        <v>0</v>
      </c>
      <c r="C64" s="55">
        <v>0</v>
      </c>
      <c r="D64" s="5"/>
      <c r="E64" s="55">
        <v>0</v>
      </c>
      <c r="F64" s="55">
        <v>0</v>
      </c>
      <c r="G64" s="55">
        <v>0</v>
      </c>
      <c r="L64" s="69">
        <v>4</v>
      </c>
      <c r="M64" s="69">
        <v>0</v>
      </c>
      <c r="N64" s="69">
        <f t="shared" si="0"/>
        <v>0</v>
      </c>
      <c r="P64" s="69">
        <v>4</v>
      </c>
      <c r="Q64" s="69">
        <v>0</v>
      </c>
      <c r="R64" s="69">
        <f t="shared" si="1"/>
        <v>0</v>
      </c>
    </row>
    <row r="65" spans="1:18" ht="15.6" thickTop="1" thickBot="1" x14ac:dyDescent="0.35">
      <c r="A65" s="55">
        <v>0</v>
      </c>
      <c r="B65" s="55">
        <v>0</v>
      </c>
      <c r="C65" s="55">
        <v>0</v>
      </c>
      <c r="D65" s="5"/>
      <c r="E65" s="55">
        <v>0</v>
      </c>
      <c r="F65" s="55">
        <v>0</v>
      </c>
      <c r="G65" s="55">
        <v>0</v>
      </c>
      <c r="L65" s="69">
        <v>5</v>
      </c>
      <c r="M65" s="69">
        <v>0</v>
      </c>
      <c r="N65" s="69">
        <f t="shared" si="0"/>
        <v>0</v>
      </c>
      <c r="P65" s="69">
        <v>5</v>
      </c>
      <c r="Q65" s="69">
        <v>0</v>
      </c>
      <c r="R65" s="69">
        <f t="shared" si="1"/>
        <v>0</v>
      </c>
    </row>
    <row r="66" spans="1:18" ht="15.6" thickTop="1" thickBot="1" x14ac:dyDescent="0.35"/>
    <row r="67" spans="1:18" ht="15.6" thickTop="1" thickBot="1" x14ac:dyDescent="0.35">
      <c r="L67" s="73" t="s">
        <v>73</v>
      </c>
      <c r="M67" s="73"/>
      <c r="N67" s="73"/>
      <c r="P67" s="75" t="s">
        <v>74</v>
      </c>
      <c r="Q67" s="76"/>
      <c r="R67" s="77"/>
    </row>
    <row r="68" spans="1:18" ht="15.6" thickTop="1" thickBot="1" x14ac:dyDescent="0.35">
      <c r="L68" s="74" t="s">
        <v>71</v>
      </c>
      <c r="M68" s="74" t="s">
        <v>51</v>
      </c>
      <c r="N68" s="74" t="s">
        <v>45</v>
      </c>
      <c r="P68" s="74" t="s">
        <v>71</v>
      </c>
      <c r="Q68" s="74" t="s">
        <v>51</v>
      </c>
      <c r="R68" s="74" t="s">
        <v>45</v>
      </c>
    </row>
    <row r="69" spans="1:18" ht="15.6" thickTop="1" thickBot="1" x14ac:dyDescent="0.35">
      <c r="L69" s="78">
        <v>1</v>
      </c>
      <c r="M69" s="78">
        <v>9</v>
      </c>
      <c r="N69" s="78">
        <f>M69/9</f>
        <v>1</v>
      </c>
      <c r="P69" s="69">
        <v>1</v>
      </c>
      <c r="Q69" s="69">
        <v>0</v>
      </c>
      <c r="R69" s="69">
        <f>Q69/9</f>
        <v>0</v>
      </c>
    </row>
    <row r="70" spans="1:18" ht="15.6" thickTop="1" thickBot="1" x14ac:dyDescent="0.35">
      <c r="L70" s="69">
        <v>2</v>
      </c>
      <c r="M70" s="69">
        <v>0</v>
      </c>
      <c r="N70" s="69">
        <f t="shared" ref="N70:N73" si="2">M70/9</f>
        <v>0</v>
      </c>
      <c r="P70" s="78">
        <v>2</v>
      </c>
      <c r="Q70" s="78">
        <v>9</v>
      </c>
      <c r="R70" s="78">
        <f t="shared" ref="R70:R73" si="3">Q70/9</f>
        <v>1</v>
      </c>
    </row>
    <row r="71" spans="1:18" ht="15.6" thickTop="1" thickBot="1" x14ac:dyDescent="0.35">
      <c r="L71" s="69">
        <v>3</v>
      </c>
      <c r="M71" s="69">
        <v>0</v>
      </c>
      <c r="N71" s="69">
        <f t="shared" si="2"/>
        <v>0</v>
      </c>
      <c r="P71" s="69">
        <v>3</v>
      </c>
      <c r="Q71" s="69">
        <v>0</v>
      </c>
      <c r="R71" s="69">
        <f t="shared" si="3"/>
        <v>0</v>
      </c>
    </row>
    <row r="72" spans="1:18" ht="15.6" thickTop="1" thickBot="1" x14ac:dyDescent="0.35">
      <c r="L72" s="69">
        <v>4</v>
      </c>
      <c r="M72" s="69">
        <v>0</v>
      </c>
      <c r="N72" s="69">
        <f t="shared" si="2"/>
        <v>0</v>
      </c>
      <c r="P72" s="69">
        <v>4</v>
      </c>
      <c r="Q72" s="69">
        <v>0</v>
      </c>
      <c r="R72" s="69">
        <f t="shared" si="3"/>
        <v>0</v>
      </c>
    </row>
    <row r="73" spans="1:18" ht="15.6" thickTop="1" thickBot="1" x14ac:dyDescent="0.35">
      <c r="L73" s="69">
        <v>5</v>
      </c>
      <c r="M73" s="69">
        <v>0</v>
      </c>
      <c r="N73" s="69">
        <f t="shared" si="2"/>
        <v>0</v>
      </c>
      <c r="P73" s="69">
        <v>5</v>
      </c>
      <c r="Q73" s="69">
        <v>0</v>
      </c>
      <c r="R73" s="69">
        <f t="shared" si="3"/>
        <v>0</v>
      </c>
    </row>
    <row r="74" spans="1:18" ht="15" thickTop="1" x14ac:dyDescent="0.3"/>
  </sheetData>
  <mergeCells count="5">
    <mergeCell ref="I59:J59"/>
    <mergeCell ref="L59:N59"/>
    <mergeCell ref="P59:R59"/>
    <mergeCell ref="P67:R67"/>
    <mergeCell ref="L67:N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9E0A-61B7-4CD0-8364-70E867629CEC}">
  <dimension ref="A1:O88"/>
  <sheetViews>
    <sheetView topLeftCell="A2" zoomScaleNormal="100" workbookViewId="0">
      <selection activeCell="P19" sqref="P19"/>
    </sheetView>
  </sheetViews>
  <sheetFormatPr baseColWidth="10" defaultRowHeight="14.4" x14ac:dyDescent="0.3"/>
  <sheetData>
    <row r="1" spans="1:15" ht="25.8" x14ac:dyDescent="0.5">
      <c r="A1" s="1" t="s">
        <v>16</v>
      </c>
    </row>
    <row r="2" spans="1:15" ht="18" x14ac:dyDescent="0.35">
      <c r="B2" s="14" t="s">
        <v>17</v>
      </c>
      <c r="L2" s="15"/>
      <c r="M2" s="16" t="s">
        <v>17</v>
      </c>
      <c r="N2" s="16" t="s">
        <v>18</v>
      </c>
      <c r="O2" s="16" t="s">
        <v>19</v>
      </c>
    </row>
    <row r="3" spans="1:15" x14ac:dyDescent="0.3">
      <c r="B3" s="2">
        <v>0</v>
      </c>
      <c r="C3" s="2">
        <v>0</v>
      </c>
      <c r="D3" s="2">
        <v>0</v>
      </c>
      <c r="E3" s="17">
        <v>255</v>
      </c>
      <c r="F3" s="17">
        <v>255</v>
      </c>
      <c r="G3" s="17">
        <v>255</v>
      </c>
      <c r="H3" s="17">
        <v>255</v>
      </c>
      <c r="I3" s="17">
        <v>255</v>
      </c>
      <c r="J3" s="17">
        <v>255</v>
      </c>
      <c r="L3" s="18" t="s">
        <v>20</v>
      </c>
      <c r="M3" s="19">
        <v>255</v>
      </c>
      <c r="N3" s="19">
        <v>0</v>
      </c>
      <c r="O3" s="19">
        <v>0</v>
      </c>
    </row>
    <row r="4" spans="1:15" x14ac:dyDescent="0.3">
      <c r="B4" s="2">
        <v>0</v>
      </c>
      <c r="C4" s="17">
        <v>255</v>
      </c>
      <c r="D4" s="2">
        <v>0</v>
      </c>
      <c r="E4" s="17">
        <v>255</v>
      </c>
      <c r="F4" s="17">
        <v>255</v>
      </c>
      <c r="G4" s="17">
        <v>255</v>
      </c>
      <c r="H4" s="17">
        <v>255</v>
      </c>
      <c r="I4" s="17">
        <v>255</v>
      </c>
      <c r="J4" s="17">
        <v>255</v>
      </c>
      <c r="L4" s="20" t="s">
        <v>21</v>
      </c>
      <c r="M4" s="21">
        <v>255</v>
      </c>
      <c r="N4" s="21">
        <v>255</v>
      </c>
      <c r="O4" s="21">
        <v>255</v>
      </c>
    </row>
    <row r="5" spans="1:15" x14ac:dyDescent="0.3">
      <c r="B5" s="2">
        <v>0</v>
      </c>
      <c r="C5" s="2">
        <v>0</v>
      </c>
      <c r="D5" s="2">
        <v>0</v>
      </c>
      <c r="E5" s="17">
        <v>255</v>
      </c>
      <c r="F5" s="17">
        <v>255</v>
      </c>
      <c r="G5" s="17">
        <v>255</v>
      </c>
      <c r="H5" s="17">
        <v>255</v>
      </c>
      <c r="I5" s="17">
        <v>255</v>
      </c>
      <c r="J5" s="17">
        <v>255</v>
      </c>
      <c r="L5" s="22" t="s">
        <v>22</v>
      </c>
      <c r="M5" s="23">
        <v>0</v>
      </c>
      <c r="N5" s="23">
        <v>0</v>
      </c>
      <c r="O5" s="23">
        <v>255</v>
      </c>
    </row>
    <row r="6" spans="1:15" x14ac:dyDescent="0.3">
      <c r="B6" s="24">
        <v>255</v>
      </c>
      <c r="C6" s="24">
        <v>255</v>
      </c>
      <c r="D6" s="24">
        <v>255</v>
      </c>
      <c r="E6" s="24">
        <v>255</v>
      </c>
      <c r="F6" s="24">
        <v>255</v>
      </c>
      <c r="G6" s="24">
        <v>255</v>
      </c>
      <c r="H6" s="24">
        <v>255</v>
      </c>
      <c r="I6" s="24">
        <v>255</v>
      </c>
      <c r="J6" s="24">
        <v>255</v>
      </c>
    </row>
    <row r="7" spans="1:15" x14ac:dyDescent="0.3">
      <c r="B7" s="24">
        <v>255</v>
      </c>
      <c r="C7" s="24">
        <v>255</v>
      </c>
      <c r="D7" s="24">
        <v>255</v>
      </c>
      <c r="E7" s="24">
        <v>255</v>
      </c>
      <c r="F7" s="24">
        <v>255</v>
      </c>
      <c r="G7" s="24">
        <v>255</v>
      </c>
      <c r="H7" s="24">
        <v>255</v>
      </c>
      <c r="I7" s="24">
        <v>255</v>
      </c>
      <c r="J7" s="24">
        <v>255</v>
      </c>
    </row>
    <row r="8" spans="1:15" x14ac:dyDescent="0.3">
      <c r="B8" s="24">
        <v>255</v>
      </c>
      <c r="C8" s="24">
        <v>255</v>
      </c>
      <c r="D8" s="24">
        <v>255</v>
      </c>
      <c r="E8" s="24">
        <v>255</v>
      </c>
      <c r="F8" s="24">
        <v>255</v>
      </c>
      <c r="G8" s="24">
        <v>255</v>
      </c>
      <c r="H8" s="24">
        <v>255</v>
      </c>
      <c r="I8" s="24">
        <v>255</v>
      </c>
      <c r="J8" s="24">
        <v>255</v>
      </c>
    </row>
    <row r="10" spans="1:15" ht="18" x14ac:dyDescent="0.35">
      <c r="B10" s="14" t="s">
        <v>18</v>
      </c>
    </row>
    <row r="11" spans="1:15" x14ac:dyDescent="0.3">
      <c r="B11" s="2">
        <v>0</v>
      </c>
      <c r="C11" s="2">
        <v>0</v>
      </c>
      <c r="D11" s="2">
        <v>0</v>
      </c>
      <c r="E11" s="17">
        <v>255</v>
      </c>
      <c r="F11" s="17">
        <v>255</v>
      </c>
      <c r="G11" s="17">
        <v>255</v>
      </c>
      <c r="H11" s="17">
        <v>255</v>
      </c>
      <c r="I11" s="17">
        <v>255</v>
      </c>
      <c r="J11" s="17">
        <v>255</v>
      </c>
      <c r="L11" s="25"/>
      <c r="M11" s="25" t="s">
        <v>23</v>
      </c>
      <c r="N11" s="25"/>
    </row>
    <row r="12" spans="1:15" x14ac:dyDescent="0.3">
      <c r="B12" s="2">
        <v>0</v>
      </c>
      <c r="C12" s="17">
        <v>255</v>
      </c>
      <c r="D12" s="2">
        <v>0</v>
      </c>
      <c r="E12" s="17">
        <v>255</v>
      </c>
      <c r="F12" s="17">
        <v>255</v>
      </c>
      <c r="G12" s="17">
        <v>255</v>
      </c>
      <c r="H12" s="17">
        <v>255</v>
      </c>
      <c r="I12" s="17">
        <v>255</v>
      </c>
      <c r="J12" s="17">
        <v>255</v>
      </c>
      <c r="L12" s="25" t="s">
        <v>24</v>
      </c>
      <c r="M12" s="25" t="s">
        <v>25</v>
      </c>
      <c r="N12" s="25" t="s">
        <v>45</v>
      </c>
    </row>
    <row r="13" spans="1:15" x14ac:dyDescent="0.3">
      <c r="B13" s="2">
        <v>0</v>
      </c>
      <c r="C13" s="2">
        <v>0</v>
      </c>
      <c r="D13" s="2">
        <v>0</v>
      </c>
      <c r="E13" s="17">
        <v>255</v>
      </c>
      <c r="F13" s="17">
        <v>255</v>
      </c>
      <c r="G13" s="17">
        <v>255</v>
      </c>
      <c r="H13" s="17">
        <v>255</v>
      </c>
      <c r="I13" s="17">
        <v>255</v>
      </c>
      <c r="J13" s="17">
        <v>255</v>
      </c>
      <c r="L13" s="26">
        <v>8</v>
      </c>
      <c r="M13" s="26">
        <v>0</v>
      </c>
      <c r="N13" s="27">
        <f>L13/54</f>
        <v>0.14814814814814814</v>
      </c>
    </row>
    <row r="14" spans="1:15" x14ac:dyDescent="0.3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L14" s="26">
        <f>36+9+1</f>
        <v>46</v>
      </c>
      <c r="M14" s="26">
        <v>255</v>
      </c>
      <c r="N14" s="27">
        <f>L14/54</f>
        <v>0.85185185185185186</v>
      </c>
    </row>
    <row r="15" spans="1:15" x14ac:dyDescent="0.3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5" x14ac:dyDescent="0.3"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L16" s="25"/>
      <c r="M16" s="25" t="s">
        <v>18</v>
      </c>
      <c r="N16" s="25"/>
    </row>
    <row r="17" spans="2:14" x14ac:dyDescent="0.3">
      <c r="L17" s="25" t="s">
        <v>24</v>
      </c>
      <c r="M17" s="25" t="s">
        <v>25</v>
      </c>
      <c r="N17" s="25" t="s">
        <v>45</v>
      </c>
    </row>
    <row r="18" spans="2:14" ht="18" x14ac:dyDescent="0.35">
      <c r="B18" s="14" t="s">
        <v>19</v>
      </c>
      <c r="L18" s="26">
        <f>54-L19</f>
        <v>35</v>
      </c>
      <c r="M18" s="26">
        <v>0</v>
      </c>
      <c r="N18" s="27">
        <f>L18/54</f>
        <v>0.64814814814814814</v>
      </c>
    </row>
    <row r="19" spans="2:14" x14ac:dyDescent="0.3">
      <c r="B19" s="28">
        <v>255</v>
      </c>
      <c r="C19" s="28">
        <v>255</v>
      </c>
      <c r="D19" s="28">
        <v>255</v>
      </c>
      <c r="E19" s="17">
        <v>255</v>
      </c>
      <c r="F19" s="17">
        <v>255</v>
      </c>
      <c r="G19" s="17">
        <v>255</v>
      </c>
      <c r="H19" s="17">
        <v>255</v>
      </c>
      <c r="I19" s="17">
        <v>255</v>
      </c>
      <c r="J19" s="17">
        <v>255</v>
      </c>
      <c r="L19" s="26">
        <v>19</v>
      </c>
      <c r="M19" s="26">
        <v>255</v>
      </c>
      <c r="N19" s="27">
        <f>L19/54</f>
        <v>0.35185185185185186</v>
      </c>
    </row>
    <row r="20" spans="2:14" x14ac:dyDescent="0.3">
      <c r="B20" s="28">
        <v>255</v>
      </c>
      <c r="C20" s="17">
        <v>255</v>
      </c>
      <c r="D20" s="28">
        <v>255</v>
      </c>
      <c r="E20" s="17">
        <v>255</v>
      </c>
      <c r="F20" s="17">
        <v>255</v>
      </c>
      <c r="G20" s="17">
        <v>255</v>
      </c>
      <c r="H20" s="17">
        <v>255</v>
      </c>
      <c r="I20" s="17">
        <v>255</v>
      </c>
      <c r="J20" s="17">
        <v>255</v>
      </c>
    </row>
    <row r="21" spans="2:14" x14ac:dyDescent="0.3">
      <c r="B21" s="28">
        <v>255</v>
      </c>
      <c r="C21" s="28">
        <v>255</v>
      </c>
      <c r="D21" s="28">
        <v>255</v>
      </c>
      <c r="E21" s="17">
        <v>255</v>
      </c>
      <c r="F21" s="17">
        <v>255</v>
      </c>
      <c r="G21" s="17">
        <v>255</v>
      </c>
      <c r="H21" s="17">
        <v>255</v>
      </c>
      <c r="I21" s="17">
        <v>255</v>
      </c>
      <c r="J21" s="17">
        <v>255</v>
      </c>
      <c r="L21" s="25"/>
      <c r="M21" s="25" t="s">
        <v>19</v>
      </c>
      <c r="N21" s="25"/>
    </row>
    <row r="22" spans="2:14" x14ac:dyDescent="0.3"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L22" s="25" t="s">
        <v>24</v>
      </c>
      <c r="M22" s="25" t="s">
        <v>25</v>
      </c>
      <c r="N22" s="35" t="s">
        <v>45</v>
      </c>
    </row>
    <row r="23" spans="2:14" x14ac:dyDescent="0.3"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L23" s="26">
        <f>3*9</f>
        <v>27</v>
      </c>
      <c r="M23" s="26">
        <v>0</v>
      </c>
      <c r="N23" s="27">
        <f>L23/54</f>
        <v>0.5</v>
      </c>
    </row>
    <row r="24" spans="2:14" x14ac:dyDescent="0.3"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L24" s="26">
        <f>3*9</f>
        <v>27</v>
      </c>
      <c r="M24" s="26">
        <v>255</v>
      </c>
      <c r="N24" s="27">
        <f>L24/54</f>
        <v>0.5</v>
      </c>
    </row>
    <row r="51" spans="1:6" ht="25.8" x14ac:dyDescent="0.5">
      <c r="A51" s="1" t="s">
        <v>26</v>
      </c>
    </row>
    <row r="52" spans="1:6" x14ac:dyDescent="0.3">
      <c r="E52" t="s">
        <v>27</v>
      </c>
    </row>
    <row r="54" spans="1:6" x14ac:dyDescent="0.3">
      <c r="C54" s="5"/>
      <c r="D54" s="5" t="s">
        <v>28</v>
      </c>
      <c r="E54" s="5" t="s">
        <v>29</v>
      </c>
      <c r="F54" s="5" t="s">
        <v>30</v>
      </c>
    </row>
    <row r="55" spans="1:6" x14ac:dyDescent="0.3">
      <c r="C55" s="5" t="s">
        <v>28</v>
      </c>
      <c r="D55" s="30">
        <v>0</v>
      </c>
      <c r="E55" s="30">
        <v>0</v>
      </c>
      <c r="F55" s="30">
        <v>0.3</v>
      </c>
    </row>
    <row r="56" spans="1:6" x14ac:dyDescent="0.3">
      <c r="C56" s="5" t="s">
        <v>32</v>
      </c>
      <c r="D56" s="30">
        <v>0.2</v>
      </c>
      <c r="E56" s="30">
        <v>0.2</v>
      </c>
      <c r="F56" s="30">
        <v>0</v>
      </c>
    </row>
    <row r="57" spans="1:6" x14ac:dyDescent="0.3">
      <c r="C57" s="5" t="s">
        <v>28</v>
      </c>
      <c r="D57" s="30">
        <v>0.1</v>
      </c>
      <c r="E57" s="30">
        <v>0</v>
      </c>
      <c r="F57" s="30">
        <v>0.2</v>
      </c>
    </row>
    <row r="58" spans="1:6" x14ac:dyDescent="0.3">
      <c r="D58" s="29"/>
      <c r="E58" s="29"/>
      <c r="F58" s="29"/>
    </row>
    <row r="61" spans="1:6" ht="25.8" x14ac:dyDescent="0.5">
      <c r="A61" s="1" t="s">
        <v>31</v>
      </c>
    </row>
    <row r="63" spans="1:6" x14ac:dyDescent="0.3">
      <c r="E63" t="s">
        <v>44</v>
      </c>
    </row>
    <row r="65" spans="2:10" ht="15" thickBot="1" x14ac:dyDescent="0.35"/>
    <row r="66" spans="2:10" ht="15" thickBot="1" x14ac:dyDescent="0.35">
      <c r="D66" s="2">
        <f>H74*D55</f>
        <v>0</v>
      </c>
      <c r="E66" s="2">
        <f t="shared" ref="E66:F66" si="0">I74*E55</f>
        <v>0</v>
      </c>
      <c r="F66" s="2">
        <f t="shared" si="0"/>
        <v>7.4819898786837635</v>
      </c>
      <c r="H66" s="33" t="s">
        <v>43</v>
      </c>
      <c r="I66" s="34">
        <f>SUM(D66:F68)</f>
        <v>45.869772205613792</v>
      </c>
    </row>
    <row r="67" spans="2:10" x14ac:dyDescent="0.3">
      <c r="D67" s="2">
        <f t="shared" ref="D67:D68" si="1">H75*D56</f>
        <v>5.4055038424076356</v>
      </c>
      <c r="E67" s="2">
        <f t="shared" ref="E67:E68" si="2">I75*E56</f>
        <v>12.434431850536669</v>
      </c>
      <c r="F67" s="2">
        <f t="shared" ref="F67:F68" si="3">J75*F56</f>
        <v>0</v>
      </c>
    </row>
    <row r="68" spans="2:10" x14ac:dyDescent="0.3">
      <c r="D68" s="2">
        <f t="shared" si="1"/>
        <v>8.6218152619000623</v>
      </c>
      <c r="E68" s="2">
        <f t="shared" si="2"/>
        <v>0</v>
      </c>
      <c r="F68" s="2">
        <f t="shared" si="3"/>
        <v>11.92603137208566</v>
      </c>
    </row>
    <row r="72" spans="2:10" x14ac:dyDescent="0.3">
      <c r="B72" t="s">
        <v>33</v>
      </c>
      <c r="C72" t="s">
        <v>34</v>
      </c>
      <c r="D72" t="s">
        <v>35</v>
      </c>
      <c r="E72" t="s">
        <v>19</v>
      </c>
      <c r="I72" t="s">
        <v>36</v>
      </c>
    </row>
    <row r="73" spans="2:10" x14ac:dyDescent="0.3">
      <c r="B73" s="31" t="s">
        <v>37</v>
      </c>
      <c r="C73">
        <v>60.661401051161199</v>
      </c>
      <c r="D73">
        <v>15.4451392801056</v>
      </c>
      <c r="E73">
        <v>-1.8512994676365799</v>
      </c>
    </row>
    <row r="74" spans="2:10" x14ac:dyDescent="0.3">
      <c r="H74" s="32">
        <f>SQRT((C73-C82)^2+(D73-D82)^2+(E73-E82)^2)</f>
        <v>79.877031222923947</v>
      </c>
      <c r="I74" s="32">
        <f>SQRT((C76-C82)^2+(D76-D82)^2+(E76-E82)^2)</f>
        <v>133.20716371918988</v>
      </c>
      <c r="J74" s="32">
        <f>SQRT((C79-C82)^2+(D79-D82)^2+(E79-E82)^2)</f>
        <v>24.939966262279214</v>
      </c>
    </row>
    <row r="75" spans="2:10" x14ac:dyDescent="0.3">
      <c r="H75" s="32">
        <f>SQRT((C73-C85)^2+(D73-D85)^2+(E73-E85)^2)</f>
        <v>27.027519212038175</v>
      </c>
      <c r="I75" s="32">
        <f>SQRT((C76-C85)^2+(D76-D85)^2+(E76-E85)^2)</f>
        <v>62.172159252683336</v>
      </c>
      <c r="J75" s="32">
        <f>SQRT((C79-C85)^2+(D79-D85)^2+(E79-E85)^2)</f>
        <v>52.322921503436007</v>
      </c>
    </row>
    <row r="76" spans="2:10" x14ac:dyDescent="0.3">
      <c r="B76" s="31" t="s">
        <v>38</v>
      </c>
      <c r="C76">
        <v>49.3138680962455</v>
      </c>
      <c r="D76">
        <v>71.672294498019397</v>
      </c>
      <c r="E76">
        <v>-4.92975864889502</v>
      </c>
      <c r="H76" s="32">
        <f>SQRT((C73-C88)^2+(D73-D88)^2+(E73-E88)^2)</f>
        <v>86.21815261900062</v>
      </c>
      <c r="I76" s="32">
        <f>SQRT((C76-C88)^2+(D76-D88)^2+(E76-E88)^2)</f>
        <v>114.72785085774763</v>
      </c>
      <c r="J76" s="32">
        <f>SQRT((C79-C88)^2+(D79-D88)^2+(E79-E88)^2)</f>
        <v>59.630156860428293</v>
      </c>
    </row>
    <row r="79" spans="2:10" x14ac:dyDescent="0.3">
      <c r="B79" s="31" t="s">
        <v>39</v>
      </c>
      <c r="C79">
        <v>66.753333110633505</v>
      </c>
      <c r="D79">
        <v>-28.697004374028101</v>
      </c>
      <c r="E79">
        <v>32.053816999057403</v>
      </c>
    </row>
    <row r="82" spans="2:5" x14ac:dyDescent="0.3">
      <c r="B82" s="31" t="s">
        <v>40</v>
      </c>
      <c r="C82">
        <v>73.285236400166596</v>
      </c>
      <c r="D82">
        <v>-51.427165991933897</v>
      </c>
      <c r="E82">
        <v>39.970628819714399</v>
      </c>
    </row>
    <row r="85" spans="2:5" x14ac:dyDescent="0.3">
      <c r="B85" s="31" t="s">
        <v>41</v>
      </c>
      <c r="C85">
        <v>40.725923370717901</v>
      </c>
      <c r="D85">
        <v>13.8832650621419</v>
      </c>
      <c r="E85">
        <v>16.331771596870102</v>
      </c>
    </row>
    <row r="88" spans="2:5" x14ac:dyDescent="0.3">
      <c r="B88" s="31" t="s">
        <v>42</v>
      </c>
      <c r="C88">
        <v>80.602468014641801</v>
      </c>
      <c r="D88">
        <v>2.4047856728456298</v>
      </c>
      <c r="E88">
        <v>81.009263330288505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P2.C</vt:lpstr>
      <vt:lpstr>P2.D</vt:lpstr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Espinoza A</dc:creator>
  <cp:lastModifiedBy>Patricio Bastián Espinoza Acuña (patricio.espinoza.a)</cp:lastModifiedBy>
  <dcterms:created xsi:type="dcterms:W3CDTF">2015-06-05T18:19:34Z</dcterms:created>
  <dcterms:modified xsi:type="dcterms:W3CDTF">2025-06-09T06:14:58Z</dcterms:modified>
</cp:coreProperties>
</file>