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pbast\Desktop\Semestre\Recuperación de Información Multimedia\C3\"/>
    </mc:Choice>
  </mc:AlternateContent>
  <xr:revisionPtr revIDLastSave="0" documentId="13_ncr:1_{DC62762C-6E69-4637-BF5D-18A1545E10E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EMANA 10" sheetId="2" r:id="rId1"/>
    <sheet name="SEMANA 11" sheetId="3" r:id="rId2"/>
    <sheet name="SEMANA 1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C12" i="2"/>
  <c r="E12" i="2"/>
  <c r="C13" i="2"/>
  <c r="C14" i="2" s="1"/>
  <c r="E13" i="2"/>
  <c r="E15" i="2" l="1"/>
  <c r="C15" i="2"/>
  <c r="G25" i="4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<sst xmlns="http://schemas.openxmlformats.org/spreadsheetml/2006/main" count="166" uniqueCount="140">
  <si>
    <t>P1</t>
  </si>
  <si>
    <t>a)</t>
  </si>
  <si>
    <t>Palabra</t>
  </si>
  <si>
    <t>b)</t>
  </si>
  <si>
    <t>SEMANA 10</t>
  </si>
  <si>
    <t>Tokens</t>
  </si>
  <si>
    <t>Vocab</t>
  </si>
  <si>
    <t>n-gram</t>
  </si>
  <si>
    <t>1-grama</t>
  </si>
  <si>
    <t>2-grama</t>
  </si>
  <si>
    <t>3-grama</t>
  </si>
  <si>
    <t>Combinaciones</t>
  </si>
  <si>
    <t>Términos totales</t>
  </si>
  <si>
    <t>Total</t>
  </si>
  <si>
    <t>La cota superior de un vector TF-IDF estará dada por las combinaciones del vocabulario (respecto a los n-grams)</t>
  </si>
  <si>
    <t>donde cada una representará una dimensión (el valor en esta dimensión puede variar).</t>
  </si>
  <si>
    <t>P2</t>
  </si>
  <si>
    <t>salos</t>
  </si>
  <si>
    <t>zorros</t>
  </si>
  <si>
    <t>salsas</t>
  </si>
  <si>
    <t xml:space="preserve">" " </t>
  </si>
  <si>
    <t>" "</t>
  </si>
  <si>
    <t>s</t>
  </si>
  <si>
    <t>a</t>
  </si>
  <si>
    <t>l</t>
  </si>
  <si>
    <t>o</t>
  </si>
  <si>
    <t>z</t>
  </si>
  <si>
    <t>r</t>
  </si>
  <si>
    <t>El costo de inserción de un carácter es 2.</t>
  </si>
  <si>
    <t>El costo de borrado de un carácter es 2.</t>
  </si>
  <si>
    <t>El costo de reemplazo entre z y s es 0.3.</t>
  </si>
  <si>
    <t>El costo de reemplazo entre vocales es 0.5.</t>
  </si>
  <si>
    <t>El costo de reemplazo entre el resto de caracteres es 1.</t>
  </si>
  <si>
    <t xml:space="preserve">Distancia de edición </t>
  </si>
  <si>
    <t>Candidata 1</t>
  </si>
  <si>
    <t>Candidata 2</t>
  </si>
  <si>
    <t>SEMANA 12</t>
  </si>
  <si>
    <t>SEMANA 11</t>
  </si>
  <si>
    <t>Inicial</t>
  </si>
  <si>
    <t>Insertar 35</t>
  </si>
  <si>
    <t>Insertar 55</t>
  </si>
  <si>
    <t>Insertar 45</t>
  </si>
  <si>
    <t>Insertar 17</t>
  </si>
  <si>
    <t>Insertar 21</t>
  </si>
  <si>
    <t>B</t>
  </si>
  <si>
    <t>C</t>
  </si>
  <si>
    <t>Se visita</t>
  </si>
  <si>
    <t>Vectores</t>
  </si>
  <si>
    <t>Candidatos</t>
  </si>
  <si>
    <t>Ocupación mínima m=2 y ocupación máxima M=5</t>
  </si>
  <si>
    <t>APL</t>
  </si>
  <si>
    <t>R1, R3, R2</t>
  </si>
  <si>
    <t>Primero se determina el orden de búsqueda en las regiones en el Active Page List (mip-heap) mediante una prioridad basada en el MINDIST (distancia euclidiana)</t>
  </si>
  <si>
    <t>R1 es la región más cercana, luego esta R3 y finalmente R2 como la más lejana.</t>
  </si>
  <si>
    <t>Se agrega</t>
  </si>
  <si>
    <t>R1</t>
  </si>
  <si>
    <t>-</t>
  </si>
  <si>
    <t>Se vuelve a ordenar el ALP según MINDIST para las regiones R3, R2, R11, R12 y R13</t>
  </si>
  <si>
    <t>R13, R3, R2, R12, R11</t>
  </si>
  <si>
    <t>N° MINDIST</t>
  </si>
  <si>
    <t>R13</t>
  </si>
  <si>
    <t>Se visita la región 13, en donde se encuentran los vectores B, F y J. Mediante 3 comparaciones de MINDIST, se obtiene que el vector J es el más cercano</t>
  </si>
  <si>
    <t>B, F, J</t>
  </si>
  <si>
    <t>R3</t>
  </si>
  <si>
    <t>* Cuando una región se visita, esta sale del APL</t>
  </si>
  <si>
    <t>Se pasa a la siguiente región R3. Como el MINDIST de R3 es menor a MINDIST de q a J, no la descartamos y procedemos a visitarla</t>
  </si>
  <si>
    <t>Se agregan las zonas 31,32,33 y 34 ordenadas respecto a su MINDIST</t>
  </si>
  <si>
    <t>Luego se visita R1 y por tanto se agregarán R11, R12 y R13. Se calcula el MINDIST de estas 3 regiones</t>
  </si>
  <si>
    <t>R31, R32, R33, R34</t>
  </si>
  <si>
    <t>R11, R12, R13</t>
  </si>
  <si>
    <t>R31, R2, R32, R12, R11, R34, R33</t>
  </si>
  <si>
    <t>R31</t>
  </si>
  <si>
    <t>N, T</t>
  </si>
  <si>
    <t>B,F -&gt; J, F</t>
  </si>
  <si>
    <t>R3, R2, R12, R11</t>
  </si>
  <si>
    <t>J, F</t>
  </si>
  <si>
    <t>R2, R32, R12, R11, R34, R33</t>
  </si>
  <si>
    <t>R2</t>
  </si>
  <si>
    <t>J, N</t>
  </si>
  <si>
    <t>Se visita la zona R31 con vectores N y T, se aplica MINDIST a ambos vectores. N es menor a F y se actualizan los 2 más cercanos. T es mayor y no es candidato</t>
  </si>
  <si>
    <t>R21, R22, R23</t>
  </si>
  <si>
    <t>Se visita la zona R2, se calcula el MINDIST de las zonas R21, R22 y R23 para ordenarlas en el ALP</t>
  </si>
  <si>
    <t>R21</t>
  </si>
  <si>
    <t>R21, R32, R12, R11, R34, R23,R33, R22</t>
  </si>
  <si>
    <t xml:space="preserve">C, K </t>
  </si>
  <si>
    <t>J, K</t>
  </si>
  <si>
    <t>Se visita la zona R21 y se calculan las MINDIST de los vectores C  y K. C está a una mayor distancia que los candidatos. K está más cerca que N, así que lo reemplaza.</t>
  </si>
  <si>
    <t>R32, R12, R11, R34, R23, R33, R22</t>
  </si>
  <si>
    <t>Las zonas R32, R12, R11, R34, R23, R33, R22 están fuera del rango de MINDIST de los vectores J y K, así que quedan descartadas.</t>
  </si>
  <si>
    <t>Se descartan</t>
  </si>
  <si>
    <t>En base al radio obtenido para el vector encontrado, se puede ir recorriendo el resto de zonas, en donde,</t>
  </si>
  <si>
    <t>para aquellas más lejanas a la MINDIST obtenida, se descartarán.</t>
  </si>
  <si>
    <t>Parametro de aproximacion c</t>
  </si>
  <si>
    <t>c = 1</t>
  </si>
  <si>
    <t>c = 2</t>
  </si>
  <si>
    <t>c = 3</t>
  </si>
  <si>
    <t>c = 4</t>
  </si>
  <si>
    <t>c = 5</t>
  </si>
  <si>
    <t>c = 6</t>
  </si>
  <si>
    <t>Vector</t>
  </si>
  <si>
    <t>G</t>
  </si>
  <si>
    <t>Se busca al vecino más cercano partiendo en la hoja que contiene a q (sirve para determinar MINDIST con distancia euclidiana)</t>
  </si>
  <si>
    <t>El orden para recorrer zonas esta dado por el ALP, determinado por la MINDIST entre q y cada zona</t>
  </si>
  <si>
    <t>ALP</t>
  </si>
  <si>
    <t>R0, R1, R2, R3, R4, R5, R6, R7</t>
  </si>
  <si>
    <t># Las regiones son los números en amarillo</t>
  </si>
  <si>
    <t>J</t>
  </si>
  <si>
    <t>La cantidad de términos totales serán de 149.997 al usar unigramas, bigramas y trigramas</t>
  </si>
  <si>
    <t>En este caso se considerán las dimensiones para unigramas, bigramas y trigramas.</t>
  </si>
  <si>
    <t>Cota superior de un vector TF-IDF: 8.040.200</t>
  </si>
  <si>
    <t xml:space="preserve">En rojo están las celdas que estaban incorrectas </t>
  </si>
  <si>
    <t>L</t>
  </si>
  <si>
    <t>[R0] Se visita la región en donde esta q puesta MINDIST = 0, el vector más cercano es G</t>
  </si>
  <si>
    <t>[R1] La 2da región más cercana es donde se encuentra el vector B (más cercano que G)</t>
  </si>
  <si>
    <t xml:space="preserve">[R2] En la 3ra región más cercana, el vector L está más cercano que B </t>
  </si>
  <si>
    <t>[R3] En la 4ta región más cercana el vector J está más cercano que L</t>
  </si>
  <si>
    <t>[R3] En la 4ta región más cercana el vector I está más lejos que J. Se mantiene J. y se descarta la zona</t>
  </si>
  <si>
    <t>[R4] La 4ta región esta dentro de MINDIST(J), y MINDIST(C) &lt; MINDIST(J).</t>
  </si>
  <si>
    <t>A</t>
  </si>
  <si>
    <t>D</t>
  </si>
  <si>
    <t>E</t>
  </si>
  <si>
    <t>F</t>
  </si>
  <si>
    <t>[MD] MINDIST(Ri) = Distancia minima a un rectangulo i desde el punto q</t>
  </si>
  <si>
    <t xml:space="preserve">[DE] Distancia euclidiana (Vi) = Distancia entre el punto q y un vector i </t>
  </si>
  <si>
    <t>DE acum</t>
  </si>
  <si>
    <t>MD acum</t>
  </si>
  <si>
    <t>MD por iteración</t>
  </si>
  <si>
    <t>Iteración</t>
  </si>
  <si>
    <t>Esta parte esta buena pero la deje ya que la uso para corregir la p1.b</t>
  </si>
  <si>
    <t>MD(R1) + MR(R2) + MR(R3) + MD(R11) + MD(R12) + MD(R13)</t>
  </si>
  <si>
    <t>DE(J)+DE(F)+DE(B)</t>
  </si>
  <si>
    <t>Distancia euclidiana por iteración</t>
  </si>
  <si>
    <t>ITERACIÓN</t>
  </si>
  <si>
    <t>DE(T)+DE(N)</t>
  </si>
  <si>
    <t>MD(R21)+MD(R22)+MD(R23)</t>
  </si>
  <si>
    <t>MD(R31)+MD(R32)+MD(R33)+MD(R34)</t>
  </si>
  <si>
    <t>DE(C)+DE(K)</t>
  </si>
  <si>
    <t>Las distancias están calculadas, solo se compara y descartan</t>
  </si>
  <si>
    <t>En total para una búsqueda 2-nn se realizaron 13 calculos de MINDIST y 7 calculos de distancias euclidianas.</t>
  </si>
  <si>
    <t>Para el algoritmo linear scan se calculan las distancias euclidianas para cada punto: 0 MINDIST y 21 distancias euclidianas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</si>
</sst>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/>
    <xf numFmtId="0" fontId="5" fillId="4" borderId="0" xfId="0" applyFont="1" applyFill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9" xfId="0" applyBorder="1"/>
    <xf numFmtId="0" fontId="0" fillId="2" borderId="1" xfId="0" applyFill="1" applyBorder="1" applyAlignment="1">
      <alignment horizontal="center"/>
    </xf>
    <xf numFmtId="0" fontId="0" fillId="0" borderId="3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782876</xdr:colOff>
      <xdr:row>4</xdr:row>
      <xdr:rowOff>10439</xdr:rowOff>
    </xdr:from>
    <xdr:to>
      <xdr:col>6</xdr:col>
      <xdr:colOff>21581</xdr:colOff>
      <xdr:row>11</xdr:row>
      <xdr:rowOff>60359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F14F407-FFCB-D35D-E4AF-43AD7986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876" y="845507"/>
          <a:ext cx="3990975" cy="1495425"/>
        </a:xfrm>
        <a:prstGeom prst="rect">
          <a:avLst/>
        </a:prstGeom>
      </xdr:spPr>
    </xdr:pic>
    <xdr:clientData/>
  </xdr:twoCellAnchor>
  <xdr:twoCellAnchor editAs="oneCell">
    <xdr:from>
      <xdr:col>6</xdr:col>
      <xdr:colOff>782878</xdr:colOff>
      <xdr:row>4</xdr:row>
      <xdr:rowOff>31315</xdr:rowOff>
    </xdr:from>
    <xdr:to>
      <xdr:col>12</xdr:col>
      <xdr:colOff>402582</xdr:colOff>
      <xdr:row>11</xdr:row>
      <xdr:rowOff>98380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CDDEA60-CA24-8C1F-444F-A1B564ED3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2768" y="866383"/>
          <a:ext cx="4371975" cy="14954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3810</xdr:rowOff>
    </xdr:from>
    <xdr:to>
      <xdr:col>19</xdr:col>
      <xdr:colOff>626380</xdr:colOff>
      <xdr:row>11</xdr:row>
      <xdr:rowOff>55140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5527187-CC61-9768-A1CD-637A5A768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2945" y="930214"/>
          <a:ext cx="4609813" cy="1451270"/>
        </a:xfrm>
        <a:prstGeom prst="rect">
          <a:avLst/>
        </a:prstGeom>
      </xdr:spPr>
    </xdr:pic>
    <xdr:clientData/>
  </xdr:twoCellAnchor>
  <xdr:twoCellAnchor>
    <xdr:from>
      <xdr:col>6</xdr:col>
      <xdr:colOff>13048</xdr:colOff>
      <xdr:row>6</xdr:row>
      <xdr:rowOff>26095</xdr:rowOff>
    </xdr:from>
    <xdr:to>
      <xdr:col>6</xdr:col>
      <xdr:colOff>726875</xdr:colOff>
      <xdr:row>8</xdr:row>
      <xdr:rowOff>152764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6D88CC43-29A2-4460-8425-7238E73CFFFF}"/>
            </a:ext>
          </a:extLst>
        </xdr:cNvPr>
        <xdr:cNvSpPr/>
      </xdr:nvSpPr>
      <xdr:spPr>
        <a:xfrm>
          <a:off x="4788596" y="1200410"/>
          <a:ext cx="713827" cy="49201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13048</xdr:colOff>
      <xdr:row>6</xdr:row>
      <xdr:rowOff>26095</xdr:rowOff>
    </xdr:from>
    <xdr:to>
      <xdr:col>6</xdr:col>
      <xdr:colOff>728780</xdr:colOff>
      <xdr:row>8</xdr:row>
      <xdr:rowOff>150859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A06A19D0-DADC-4D03-949D-F9D3E7CC6D82}"/>
            </a:ext>
          </a:extLst>
        </xdr:cNvPr>
        <xdr:cNvSpPr/>
      </xdr:nvSpPr>
      <xdr:spPr>
        <a:xfrm>
          <a:off x="4788596" y="1200410"/>
          <a:ext cx="715732" cy="49010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602110</xdr:colOff>
      <xdr:row>6</xdr:row>
      <xdr:rowOff>57619</xdr:rowOff>
    </xdr:from>
    <xdr:to>
      <xdr:col>13</xdr:col>
      <xdr:colOff>521917</xdr:colOff>
      <xdr:row>9</xdr:row>
      <xdr:rowOff>14952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210D904E-8ED8-491E-BFDA-630E2B28DD9D}"/>
            </a:ext>
          </a:extLst>
        </xdr:cNvPr>
        <xdr:cNvSpPr/>
      </xdr:nvSpPr>
      <xdr:spPr>
        <a:xfrm>
          <a:off x="10153206" y="1231934"/>
          <a:ext cx="715732" cy="50534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</xdr:col>
      <xdr:colOff>13048</xdr:colOff>
      <xdr:row>18</xdr:row>
      <xdr:rowOff>89430</xdr:rowOff>
    </xdr:from>
    <xdr:to>
      <xdr:col>7</xdr:col>
      <xdr:colOff>224790</xdr:colOff>
      <xdr:row>26</xdr:row>
      <xdr:rowOff>117770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8E50A5C-E2F7-4453-B20D-303056F40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973" y="3455800"/>
          <a:ext cx="4987290" cy="1489710"/>
        </a:xfrm>
        <a:prstGeom prst="rect">
          <a:avLst/>
        </a:prstGeom>
      </xdr:spPr>
    </xdr:pic>
    <xdr:clientData/>
  </xdr:twoCellAnchor>
  <xdr:twoCellAnchor>
    <xdr:from>
      <xdr:col>7</xdr:col>
      <xdr:colOff>408296</xdr:colOff>
      <xdr:row>20</xdr:row>
      <xdr:rowOff>165812</xdr:rowOff>
    </xdr:from>
    <xdr:to>
      <xdr:col>8</xdr:col>
      <xdr:colOff>322389</xdr:colOff>
      <xdr:row>23</xdr:row>
      <xdr:rowOff>115525</xdr:rowOff>
    </xdr:to>
    <xdr:sp macro="" textlink="">
      <xdr:nvSpPr>
        <xdr:cNvPr id="8" name="Flecha: a la derecha 7">
          <a:extLst>
            <a:ext uri="{FF2B5EF4-FFF2-40B4-BE49-F238E27FC236}">
              <a16:creationId xmlns:a16="http://schemas.microsoft.com/office/drawing/2014/main" id="{84F68488-6385-40A6-A198-FA59E7AB9AC0}"/>
            </a:ext>
          </a:extLst>
        </xdr:cNvPr>
        <xdr:cNvSpPr/>
      </xdr:nvSpPr>
      <xdr:spPr>
        <a:xfrm>
          <a:off x="5979769" y="3897524"/>
          <a:ext cx="710017" cy="49772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17</xdr:col>
      <xdr:colOff>513506</xdr:colOff>
      <xdr:row>21</xdr:row>
      <xdr:rowOff>1274</xdr:rowOff>
    </xdr:from>
    <xdr:to>
      <xdr:col>18</xdr:col>
      <xdr:colOff>431408</xdr:colOff>
      <xdr:row>23</xdr:row>
      <xdr:rowOff>129436</xdr:rowOff>
    </xdr:to>
    <xdr:sp macro="" textlink="">
      <xdr:nvSpPr>
        <xdr:cNvPr id="11" name="Flecha: a la derecha 10">
          <a:extLst>
            <a:ext uri="{FF2B5EF4-FFF2-40B4-BE49-F238E27FC236}">
              <a16:creationId xmlns:a16="http://schemas.microsoft.com/office/drawing/2014/main" id="{A7E6310C-7595-4F66-96F9-4E6915F341DC}"/>
            </a:ext>
          </a:extLst>
        </xdr:cNvPr>
        <xdr:cNvSpPr/>
      </xdr:nvSpPr>
      <xdr:spPr>
        <a:xfrm>
          <a:off x="13919390" y="4334041"/>
          <a:ext cx="706483" cy="50030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9</xdr:col>
      <xdr:colOff>35067</xdr:colOff>
      <xdr:row>18</xdr:row>
      <xdr:rowOff>132571</xdr:rowOff>
    </xdr:from>
    <xdr:to>
      <xdr:col>17</xdr:col>
      <xdr:colOff>55651</xdr:colOff>
      <xdr:row>26</xdr:row>
      <xdr:rowOff>44918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2D65447-C5B3-12B8-F577-24B757B0D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596465" y="1442964"/>
          <a:ext cx="1400905" cy="6329235"/>
        </a:xfrm>
        <a:prstGeom prst="rect">
          <a:avLst/>
        </a:prstGeom>
      </xdr:spPr>
    </xdr:pic>
    <xdr:clientData/>
  </xdr:twoCellAnchor>
  <xdr:twoCellAnchor editAs="oneCell">
    <xdr:from>
      <xdr:col>19</xdr:col>
      <xdr:colOff>17720</xdr:colOff>
      <xdr:row>18</xdr:row>
      <xdr:rowOff>53163</xdr:rowOff>
    </xdr:from>
    <xdr:to>
      <xdr:col>27</xdr:col>
      <xdr:colOff>678643</xdr:colOff>
      <xdr:row>26</xdr:row>
      <xdr:rowOff>38746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55D0E2D-30E6-B59A-73B1-6A80E27608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88" t="9879" r="20543" b="69104"/>
        <a:stretch>
          <a:fillRect/>
        </a:stretch>
      </xdr:blipFill>
      <xdr:spPr>
        <a:xfrm>
          <a:off x="14986500" y="3746926"/>
          <a:ext cx="6963567" cy="14320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1328</xdr:colOff>
      <xdr:row>18</xdr:row>
      <xdr:rowOff>93560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247A0E-0CAF-7E11-3359-798DBF546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1082040"/>
          <a:ext cx="7369179" cy="2484335"/>
        </a:xfrm>
        <a:prstGeom prst="rect">
          <a:avLst/>
        </a:prstGeom>
      </xdr:spPr>
    </xdr:pic>
    <xdr:clientData/>
  </xdr:twoCellAnchor>
  <xdr:twoCellAnchor editAs="oneCell">
    <xdr:from>
      <xdr:col>10</xdr:col>
      <xdr:colOff>558297</xdr:colOff>
      <xdr:row>4</xdr:row>
      <xdr:rowOff>163165</xdr:rowOff>
    </xdr:from>
    <xdr:to>
      <xdr:col>14</xdr:col>
      <xdr:colOff>22557</xdr:colOff>
      <xdr:row>19</xdr:row>
      <xdr:rowOff>19537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A882FC5-2432-7C8A-391A-D73AC3020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0079" y="1053422"/>
          <a:ext cx="2640594" cy="2559077"/>
        </a:xfrm>
        <a:prstGeom prst="rect">
          <a:avLst/>
        </a:prstGeom>
      </xdr:spPr>
    </xdr:pic>
    <xdr:clientData/>
  </xdr:twoCellAnchor>
  <xdr:twoCellAnchor editAs="oneCell">
    <xdr:from>
      <xdr:col>10</xdr:col>
      <xdr:colOff>9294</xdr:colOff>
      <xdr:row>50</xdr:row>
      <xdr:rowOff>233840</xdr:rowOff>
    </xdr:from>
    <xdr:to>
      <xdr:col>17</xdr:col>
      <xdr:colOff>588107</xdr:colOff>
      <xdr:row>78</xdr:row>
      <xdr:rowOff>95503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8CFD207-1CF6-B30B-640D-C29019334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425" y="7691447"/>
          <a:ext cx="6083888" cy="5169836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0B51-E4B3-4932-A92C-FB2ED53A9B97}">
  <dimension ref="A1:L66"/>
  <sheetViews>
    <sheetView zoomScale="85" zoomScaleNormal="88" workbookViewId="0">
      <selection activeCell="D8" sqref="D8"/>
    </sheetView>
  </sheetViews>
  <sheetFormatPr baseColWidth="10" defaultRowHeight="14.4"/>
  <cols>
    <col min="5" max="5" width="14.109375" customWidth="1"/>
  </cols>
  <sheetData>
    <row r="1" spans="1:5" ht="21">
      <c r="A1" s="9" t="s">
        <v>4</v>
      </c>
    </row>
    <row r="3" spans="1:5" ht="23.4">
      <c r="A3" s="16" t="s">
        <v>0</v>
      </c>
    </row>
    <row r="4" spans="1:5" ht="15" thickBot="1">
      <c r="A4" s="4"/>
    </row>
    <row r="5" spans="1:5" ht="15" thickBot="1">
      <c r="B5" s="8" t="s">
        <v>5</v>
      </c>
      <c r="C5" s="10">
        <v>50000</v>
      </c>
    </row>
    <row r="6" spans="1:5" ht="15" thickBot="1">
      <c r="B6" s="11" t="s">
        <v>6</v>
      </c>
      <c r="C6" s="12">
        <v>200</v>
      </c>
    </row>
    <row r="9" spans="1:5">
      <c r="A9" s="4" t="s">
        <v>3</v>
      </c>
    </row>
    <row r="10" spans="1:5" ht="15" thickBot="1"/>
    <row r="11" spans="1:5" ht="15" thickBot="1">
      <c r="B11" s="8" t="s">
        <v>7</v>
      </c>
      <c r="C11" s="31" t="s">
        <v>12</v>
      </c>
      <c r="D11" s="32"/>
      <c r="E11" s="8" t="s">
        <v>11</v>
      </c>
    </row>
    <row r="12" spans="1:5" ht="15" thickBot="1">
      <c r="B12" s="6" t="s">
        <v>8</v>
      </c>
      <c r="C12" s="28">
        <f>C5</f>
        <v>50000</v>
      </c>
      <c r="D12" s="29"/>
      <c r="E12" s="6">
        <f>C6</f>
        <v>200</v>
      </c>
    </row>
    <row r="13" spans="1:5" ht="15" thickBot="1">
      <c r="B13" s="6" t="s">
        <v>9</v>
      </c>
      <c r="C13" s="28">
        <f>C12-1</f>
        <v>49999</v>
      </c>
      <c r="D13" s="29"/>
      <c r="E13" s="6">
        <f>E12^2</f>
        <v>40000</v>
      </c>
    </row>
    <row r="14" spans="1:5" ht="15" thickBot="1">
      <c r="B14" s="6" t="s">
        <v>10</v>
      </c>
      <c r="C14" s="28">
        <f>C13-1</f>
        <v>49998</v>
      </c>
      <c r="D14" s="29"/>
      <c r="E14" s="6">
        <f>C6^3</f>
        <v>8000000</v>
      </c>
    </row>
    <row r="15" spans="1:5" ht="15" thickBot="1">
      <c r="B15" s="8" t="s">
        <v>13</v>
      </c>
      <c r="C15" s="28">
        <f>SUM(C12:D14)</f>
        <v>149997</v>
      </c>
      <c r="D15" s="29"/>
      <c r="E15" s="6">
        <f>SUM(E12:E14)</f>
        <v>8040200</v>
      </c>
    </row>
    <row r="17" spans="1:10">
      <c r="B17" s="5" t="s">
        <v>107</v>
      </c>
    </row>
    <row r="18" spans="1:10">
      <c r="B18" t="s">
        <v>14</v>
      </c>
    </row>
    <row r="19" spans="1:10">
      <c r="B19" t="s">
        <v>15</v>
      </c>
    </row>
    <row r="20" spans="1:10">
      <c r="B20" t="s">
        <v>108</v>
      </c>
    </row>
    <row r="21" spans="1:10">
      <c r="B21" s="4" t="s">
        <v>109</v>
      </c>
    </row>
    <row r="26" spans="1:10" ht="24" thickBot="1">
      <c r="A26" s="16" t="s">
        <v>16</v>
      </c>
    </row>
    <row r="27" spans="1:10" ht="15" thickBot="1">
      <c r="C27" s="8" t="s">
        <v>2</v>
      </c>
      <c r="D27" s="6" t="s">
        <v>17</v>
      </c>
    </row>
    <row r="28" spans="1:10" ht="15" thickBot="1">
      <c r="C28" s="8" t="s">
        <v>34</v>
      </c>
      <c r="D28" s="6" t="s">
        <v>18</v>
      </c>
    </row>
    <row r="29" spans="1:10" ht="15" thickBot="1">
      <c r="C29" s="8" t="s">
        <v>35</v>
      </c>
      <c r="D29" s="6" t="s">
        <v>19</v>
      </c>
    </row>
    <row r="30" spans="1:10" ht="15" thickBot="1"/>
    <row r="31" spans="1:10" ht="15" thickBot="1">
      <c r="B31" s="13"/>
      <c r="C31" s="13" t="s">
        <v>20</v>
      </c>
      <c r="D31" s="13" t="s">
        <v>22</v>
      </c>
      <c r="E31" s="13" t="s">
        <v>23</v>
      </c>
      <c r="F31" s="13" t="s">
        <v>24</v>
      </c>
      <c r="G31" s="13" t="s">
        <v>25</v>
      </c>
      <c r="H31" s="13" t="s">
        <v>22</v>
      </c>
      <c r="J31" t="s">
        <v>28</v>
      </c>
    </row>
    <row r="32" spans="1:10" ht="15" thickBot="1">
      <c r="B32" s="13" t="s">
        <v>21</v>
      </c>
      <c r="C32" s="15">
        <v>0</v>
      </c>
      <c r="D32" s="14">
        <v>2</v>
      </c>
      <c r="E32" s="14">
        <v>4</v>
      </c>
      <c r="F32" s="14">
        <v>6</v>
      </c>
      <c r="G32" s="14">
        <v>8</v>
      </c>
      <c r="H32" s="14">
        <v>10</v>
      </c>
      <c r="J32" t="s">
        <v>29</v>
      </c>
    </row>
    <row r="33" spans="2:12" ht="15" thickBot="1">
      <c r="B33" s="13" t="s">
        <v>26</v>
      </c>
      <c r="C33" s="14">
        <v>2</v>
      </c>
      <c r="D33" s="15">
        <v>0.3</v>
      </c>
      <c r="E33" s="14">
        <v>2.2999999999999998</v>
      </c>
      <c r="F33" s="14">
        <v>4.3</v>
      </c>
      <c r="G33" s="14">
        <v>6.3</v>
      </c>
      <c r="H33" s="14">
        <v>8.3000000000000007</v>
      </c>
      <c r="J33" t="s">
        <v>30</v>
      </c>
    </row>
    <row r="34" spans="2:12" ht="15" thickBot="1">
      <c r="B34" s="13" t="s">
        <v>25</v>
      </c>
      <c r="C34" s="14">
        <v>4</v>
      </c>
      <c r="D34" s="14">
        <v>2.2999999999999998</v>
      </c>
      <c r="E34" s="15">
        <v>0.8</v>
      </c>
      <c r="F34" s="14">
        <v>2.8</v>
      </c>
      <c r="G34" s="14">
        <v>4.3</v>
      </c>
      <c r="H34" s="14">
        <v>6.3</v>
      </c>
      <c r="J34" t="s">
        <v>31</v>
      </c>
    </row>
    <row r="35" spans="2:12" ht="15" thickBot="1">
      <c r="B35" s="13" t="s">
        <v>27</v>
      </c>
      <c r="C35" s="14">
        <v>6</v>
      </c>
      <c r="D35" s="14">
        <v>4.3</v>
      </c>
      <c r="E35" s="14">
        <v>2.8</v>
      </c>
      <c r="F35" s="15">
        <v>1.8</v>
      </c>
      <c r="G35" s="23">
        <v>3.8</v>
      </c>
      <c r="H35" s="14">
        <v>5.3</v>
      </c>
      <c r="J35" t="s">
        <v>32</v>
      </c>
    </row>
    <row r="36" spans="2:12" ht="15" thickBot="1">
      <c r="B36" s="13" t="s">
        <v>27</v>
      </c>
      <c r="C36" s="14">
        <v>8</v>
      </c>
      <c r="D36" s="14">
        <v>6.3</v>
      </c>
      <c r="E36" s="14">
        <v>4.8</v>
      </c>
      <c r="F36" s="14">
        <v>3.8</v>
      </c>
      <c r="G36" s="15">
        <v>2.8</v>
      </c>
      <c r="H36" s="14">
        <v>4.8</v>
      </c>
      <c r="J36" s="24" t="s">
        <v>110</v>
      </c>
    </row>
    <row r="37" spans="2:12" ht="15" thickBot="1">
      <c r="B37" s="13" t="s">
        <v>25</v>
      </c>
      <c r="C37" s="14">
        <v>10</v>
      </c>
      <c r="D37" s="14">
        <v>8.3000000000000007</v>
      </c>
      <c r="E37" s="14">
        <v>6.8</v>
      </c>
      <c r="F37" s="14">
        <v>5.8</v>
      </c>
      <c r="G37" s="14">
        <v>3.8</v>
      </c>
      <c r="H37" s="15">
        <v>3.8</v>
      </c>
    </row>
    <row r="38" spans="2:12" ht="15" thickBot="1">
      <c r="B38" s="13" t="s">
        <v>22</v>
      </c>
      <c r="C38" s="14">
        <v>12</v>
      </c>
      <c r="D38" s="23">
        <v>10</v>
      </c>
      <c r="E38" s="14">
        <v>8.8000000000000007</v>
      </c>
      <c r="F38" s="14">
        <v>7.8</v>
      </c>
      <c r="G38" s="14">
        <v>5.8</v>
      </c>
      <c r="H38" s="15">
        <v>3.8</v>
      </c>
      <c r="J38" s="30" t="s">
        <v>33</v>
      </c>
      <c r="K38" s="30"/>
      <c r="L38" s="7">
        <v>3.8</v>
      </c>
    </row>
    <row r="54" spans="1:11" ht="23.4">
      <c r="A54" s="16"/>
      <c r="K54" s="17"/>
    </row>
    <row r="57" spans="1:11">
      <c r="A57" s="4"/>
    </row>
    <row r="60" spans="1:11">
      <c r="A60" s="4"/>
    </row>
    <row r="63" spans="1:11">
      <c r="A63" s="4"/>
    </row>
    <row r="66" spans="1:1">
      <c r="A66" s="4"/>
    </row>
  </sheetData>
  <mergeCells count="6">
    <mergeCell ref="C11:D11"/>
    <mergeCell ref="C12:D12"/>
    <mergeCell ref="C13:D13"/>
    <mergeCell ref="C15:D15"/>
    <mergeCell ref="C14:D14"/>
    <mergeCell ref="J38:K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53F8-AAE4-408C-A277-91602B359097}">
  <dimension ref="A1:V39"/>
  <sheetViews>
    <sheetView topLeftCell="A4" zoomScale="77" zoomScaleNormal="115" workbookViewId="0">
      <selection activeCell="G78" sqref="G78"/>
    </sheetView>
  </sheetViews>
  <sheetFormatPr baseColWidth="10" defaultRowHeight="14.4"/>
  <sheetData>
    <row r="1" spans="1:17" ht="21">
      <c r="A1" s="9" t="s">
        <v>37</v>
      </c>
    </row>
    <row r="3" spans="1:17" ht="23.4">
      <c r="A3" s="16" t="s">
        <v>0</v>
      </c>
      <c r="D3" s="16" t="s">
        <v>38</v>
      </c>
      <c r="J3" s="16" t="s">
        <v>39</v>
      </c>
      <c r="Q3" s="19" t="s">
        <v>40</v>
      </c>
    </row>
    <row r="5" spans="1:17" ht="23.4">
      <c r="A5" s="16" t="s">
        <v>1</v>
      </c>
    </row>
    <row r="8" spans="1:17">
      <c r="G8" s="18"/>
      <c r="H8" s="18"/>
    </row>
    <row r="9" spans="1:17">
      <c r="N9" s="18"/>
    </row>
    <row r="17" spans="5:22" ht="23.4">
      <c r="E17" s="19" t="s">
        <v>41</v>
      </c>
      <c r="L17" s="25" t="s">
        <v>42</v>
      </c>
      <c r="M17" s="26"/>
      <c r="U17" s="25" t="s">
        <v>43</v>
      </c>
      <c r="V17" s="26"/>
    </row>
    <row r="34" spans="1:7" ht="23.4">
      <c r="A34" s="16"/>
    </row>
    <row r="37" spans="1:7">
      <c r="G37" t="e" vm="1">
        <v>#VALUE!</v>
      </c>
    </row>
    <row r="39" spans="1:7" ht="23.4">
      <c r="A39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94F8-4596-4D8C-8B67-E854DF32F751}">
  <dimension ref="A1:L65"/>
  <sheetViews>
    <sheetView tabSelected="1" topLeftCell="A56" zoomScale="129" zoomScaleNormal="130" workbookViewId="0">
      <selection activeCell="F77" sqref="F77"/>
    </sheetView>
  </sheetViews>
  <sheetFormatPr baseColWidth="10" defaultRowHeight="14.4"/>
  <cols>
    <col min="2" max="2" width="33.44140625" bestFit="1" customWidth="1"/>
    <col min="4" max="4" width="16.21875" bestFit="1" customWidth="1"/>
  </cols>
  <sheetData>
    <row r="1" spans="1:2" ht="21">
      <c r="A1" s="9" t="s">
        <v>36</v>
      </c>
    </row>
    <row r="3" spans="1:2" ht="21">
      <c r="A3" s="9" t="s">
        <v>0</v>
      </c>
      <c r="B3" t="s">
        <v>128</v>
      </c>
    </row>
    <row r="20" spans="1:9">
      <c r="I20" t="s">
        <v>49</v>
      </c>
    </row>
    <row r="21" spans="1:9">
      <c r="C21" t="s">
        <v>64</v>
      </c>
    </row>
    <row r="22" spans="1:9">
      <c r="A22" t="s">
        <v>1</v>
      </c>
    </row>
    <row r="23" spans="1:9">
      <c r="A23" s="37" t="s">
        <v>127</v>
      </c>
      <c r="B23" s="35" t="s">
        <v>50</v>
      </c>
      <c r="C23" s="20" t="s">
        <v>46</v>
      </c>
      <c r="D23" s="20" t="s">
        <v>54</v>
      </c>
      <c r="E23" s="20" t="s">
        <v>47</v>
      </c>
      <c r="F23" s="20" t="s">
        <v>48</v>
      </c>
      <c r="G23" s="21" t="s">
        <v>59</v>
      </c>
      <c r="I23" t="s">
        <v>52</v>
      </c>
    </row>
    <row r="24" spans="1:9">
      <c r="A24" s="2" t="s">
        <v>118</v>
      </c>
      <c r="B24" s="36" t="s">
        <v>51</v>
      </c>
      <c r="C24" s="1" t="s">
        <v>55</v>
      </c>
      <c r="D24" s="1" t="s">
        <v>69</v>
      </c>
      <c r="E24" s="22" t="s">
        <v>56</v>
      </c>
      <c r="F24" s="22" t="s">
        <v>56</v>
      </c>
      <c r="G24" s="2">
        <v>4</v>
      </c>
      <c r="I24" t="s">
        <v>53</v>
      </c>
    </row>
    <row r="25" spans="1:9">
      <c r="A25" s="2" t="s">
        <v>44</v>
      </c>
      <c r="B25" s="36" t="s">
        <v>58</v>
      </c>
      <c r="C25" s="1" t="s">
        <v>60</v>
      </c>
      <c r="D25" s="1"/>
      <c r="E25" s="2" t="s">
        <v>62</v>
      </c>
      <c r="F25" s="2" t="s">
        <v>73</v>
      </c>
      <c r="G25" s="2">
        <f>3+3</f>
        <v>6</v>
      </c>
      <c r="H25" s="18"/>
      <c r="I25" t="s">
        <v>67</v>
      </c>
    </row>
    <row r="26" spans="1:9">
      <c r="A26" s="2" t="s">
        <v>45</v>
      </c>
      <c r="B26" s="36" t="s">
        <v>74</v>
      </c>
      <c r="C26" s="1" t="s">
        <v>63</v>
      </c>
      <c r="D26" s="1" t="s">
        <v>68</v>
      </c>
      <c r="E26" s="22" t="s">
        <v>56</v>
      </c>
      <c r="F26" s="2" t="s">
        <v>75</v>
      </c>
      <c r="G26" s="2">
        <v>1</v>
      </c>
      <c r="I26" t="s">
        <v>57</v>
      </c>
    </row>
    <row r="27" spans="1:9">
      <c r="A27" s="2" t="s">
        <v>119</v>
      </c>
      <c r="B27" s="36" t="s">
        <v>70</v>
      </c>
      <c r="C27" s="1" t="s">
        <v>71</v>
      </c>
      <c r="D27" s="1"/>
      <c r="E27" s="2" t="s">
        <v>72</v>
      </c>
      <c r="F27" s="2" t="s">
        <v>78</v>
      </c>
      <c r="G27" s="2">
        <v>2</v>
      </c>
      <c r="I27" t="s">
        <v>61</v>
      </c>
    </row>
    <row r="28" spans="1:9">
      <c r="A28" s="2" t="s">
        <v>120</v>
      </c>
      <c r="B28" s="36" t="s">
        <v>76</v>
      </c>
      <c r="C28" s="1" t="s">
        <v>77</v>
      </c>
      <c r="D28" s="1" t="s">
        <v>80</v>
      </c>
      <c r="E28" s="22" t="s">
        <v>56</v>
      </c>
      <c r="F28" s="2" t="s">
        <v>78</v>
      </c>
      <c r="G28" s="2">
        <v>3</v>
      </c>
      <c r="I28" t="s">
        <v>65</v>
      </c>
    </row>
    <row r="29" spans="1:9">
      <c r="A29" s="2" t="s">
        <v>121</v>
      </c>
      <c r="B29" s="36" t="s">
        <v>83</v>
      </c>
      <c r="C29" s="1" t="s">
        <v>82</v>
      </c>
      <c r="D29" s="1"/>
      <c r="E29" s="2" t="s">
        <v>84</v>
      </c>
      <c r="F29" s="2" t="s">
        <v>85</v>
      </c>
      <c r="G29" s="2">
        <v>2</v>
      </c>
      <c r="I29" t="s">
        <v>66</v>
      </c>
    </row>
    <row r="30" spans="1:9">
      <c r="A30" s="2" t="s">
        <v>100</v>
      </c>
      <c r="B30" s="36" t="s">
        <v>87</v>
      </c>
      <c r="C30" s="1" t="s">
        <v>89</v>
      </c>
      <c r="D30" s="1"/>
      <c r="E30" s="2"/>
      <c r="F30" s="2"/>
      <c r="G30" s="2"/>
      <c r="I30" t="s">
        <v>79</v>
      </c>
    </row>
    <row r="31" spans="1:9">
      <c r="A31" s="2"/>
      <c r="B31" s="36"/>
      <c r="C31" s="1"/>
      <c r="D31" s="1"/>
      <c r="E31" s="2"/>
      <c r="F31" s="2"/>
      <c r="G31" s="2"/>
      <c r="I31" t="s">
        <v>81</v>
      </c>
    </row>
    <row r="32" spans="1:9">
      <c r="A32" s="2"/>
      <c r="B32" s="36"/>
      <c r="C32" s="1"/>
      <c r="D32" s="1"/>
      <c r="E32" s="2"/>
      <c r="F32" s="2"/>
      <c r="G32" s="2"/>
      <c r="I32" t="s">
        <v>86</v>
      </c>
    </row>
    <row r="33" spans="1:12">
      <c r="I33" s="1" t="s">
        <v>88</v>
      </c>
    </row>
    <row r="36" spans="1:12">
      <c r="A36" t="s">
        <v>3</v>
      </c>
      <c r="B36" t="s">
        <v>122</v>
      </c>
    </row>
    <row r="37" spans="1:12" ht="15" thickBot="1">
      <c r="B37" t="s">
        <v>123</v>
      </c>
    </row>
    <row r="38" spans="1:12" ht="15" thickBot="1">
      <c r="B38" s="6" t="s">
        <v>132</v>
      </c>
      <c r="C38" s="33" t="s">
        <v>126</v>
      </c>
      <c r="D38" s="33"/>
      <c r="E38" s="33"/>
      <c r="F38" s="33"/>
      <c r="G38" s="33" t="s">
        <v>131</v>
      </c>
      <c r="H38" s="33"/>
      <c r="I38" s="33"/>
      <c r="J38" s="33"/>
      <c r="K38" s="6" t="s">
        <v>125</v>
      </c>
      <c r="L38" s="6" t="s">
        <v>124</v>
      </c>
    </row>
    <row r="39" spans="1:12" ht="15" thickBot="1">
      <c r="B39" s="6" t="s">
        <v>118</v>
      </c>
      <c r="C39" s="28" t="s">
        <v>129</v>
      </c>
      <c r="D39" s="34"/>
      <c r="E39" s="34"/>
      <c r="F39" s="29"/>
      <c r="G39" s="28"/>
      <c r="H39" s="34"/>
      <c r="I39" s="34"/>
      <c r="J39" s="29"/>
      <c r="K39" s="6">
        <v>6</v>
      </c>
      <c r="L39" s="6">
        <v>0</v>
      </c>
    </row>
    <row r="40" spans="1:12" ht="15" thickBot="1">
      <c r="B40" s="6" t="s">
        <v>44</v>
      </c>
      <c r="C40" s="28"/>
      <c r="D40" s="34"/>
      <c r="E40" s="34"/>
      <c r="F40" s="29"/>
      <c r="G40" s="28" t="s">
        <v>130</v>
      </c>
      <c r="H40" s="34"/>
      <c r="I40" s="34"/>
      <c r="J40" s="29"/>
      <c r="K40" s="6">
        <v>6</v>
      </c>
      <c r="L40" s="6">
        <v>3</v>
      </c>
    </row>
    <row r="41" spans="1:12" ht="15" thickBot="1">
      <c r="B41" s="6" t="s">
        <v>45</v>
      </c>
      <c r="C41" s="28" t="s">
        <v>135</v>
      </c>
      <c r="D41" s="34"/>
      <c r="E41" s="34"/>
      <c r="F41" s="29"/>
      <c r="G41" s="28"/>
      <c r="H41" s="34"/>
      <c r="I41" s="34"/>
      <c r="J41" s="29"/>
      <c r="K41" s="6">
        <v>10</v>
      </c>
      <c r="L41" s="6">
        <v>3</v>
      </c>
    </row>
    <row r="42" spans="1:12" ht="15" thickBot="1">
      <c r="B42" s="6" t="s">
        <v>119</v>
      </c>
      <c r="C42" s="28"/>
      <c r="D42" s="34"/>
      <c r="E42" s="34"/>
      <c r="F42" s="29"/>
      <c r="G42" s="28" t="s">
        <v>133</v>
      </c>
      <c r="H42" s="34"/>
      <c r="I42" s="34"/>
      <c r="J42" s="29"/>
      <c r="K42" s="6">
        <v>10</v>
      </c>
      <c r="L42" s="6">
        <v>5</v>
      </c>
    </row>
    <row r="43" spans="1:12" ht="15" thickBot="1">
      <c r="B43" s="6" t="s">
        <v>120</v>
      </c>
      <c r="C43" s="28" t="s">
        <v>134</v>
      </c>
      <c r="D43" s="34"/>
      <c r="E43" s="34"/>
      <c r="F43" s="29"/>
      <c r="G43" s="28"/>
      <c r="H43" s="34"/>
      <c r="I43" s="34"/>
      <c r="J43" s="29"/>
      <c r="K43" s="6">
        <v>13</v>
      </c>
      <c r="L43" s="6">
        <v>5</v>
      </c>
    </row>
    <row r="44" spans="1:12" ht="15" thickBot="1">
      <c r="B44" s="6" t="s">
        <v>121</v>
      </c>
      <c r="C44" s="28"/>
      <c r="D44" s="34"/>
      <c r="E44" s="34"/>
      <c r="F44" s="29"/>
      <c r="G44" s="28" t="s">
        <v>136</v>
      </c>
      <c r="H44" s="34"/>
      <c r="I44" s="34"/>
      <c r="J44" s="29"/>
      <c r="K44" s="6">
        <v>13</v>
      </c>
      <c r="L44" s="6">
        <v>7</v>
      </c>
    </row>
    <row r="45" spans="1:12" ht="15" thickBot="1">
      <c r="B45" s="6" t="s">
        <v>100</v>
      </c>
      <c r="C45" s="38" t="s">
        <v>137</v>
      </c>
      <c r="D45" s="34"/>
      <c r="E45" s="34"/>
      <c r="F45" s="29"/>
      <c r="G45" s="38" t="s">
        <v>56</v>
      </c>
      <c r="H45" s="34"/>
      <c r="I45" s="34"/>
      <c r="J45" s="29"/>
      <c r="K45" s="6">
        <v>13</v>
      </c>
      <c r="L45" s="6">
        <v>7</v>
      </c>
    </row>
    <row r="47" spans="1:12">
      <c r="B47" t="s">
        <v>138</v>
      </c>
    </row>
    <row r="48" spans="1:12">
      <c r="B48" t="s">
        <v>139</v>
      </c>
    </row>
    <row r="51" spans="1:11" ht="21">
      <c r="A51" s="9" t="s">
        <v>16</v>
      </c>
      <c r="K51" t="s">
        <v>102</v>
      </c>
    </row>
    <row r="52" spans="1:11">
      <c r="B52" t="s">
        <v>101</v>
      </c>
    </row>
    <row r="53" spans="1:11">
      <c r="B53" t="s">
        <v>90</v>
      </c>
    </row>
    <row r="54" spans="1:11">
      <c r="B54" t="s">
        <v>91</v>
      </c>
    </row>
    <row r="56" spans="1:11">
      <c r="B56" s="3" t="s">
        <v>103</v>
      </c>
      <c r="C56" s="1" t="s">
        <v>104</v>
      </c>
      <c r="D56" s="1"/>
      <c r="F56" t="s">
        <v>105</v>
      </c>
    </row>
    <row r="59" spans="1:11">
      <c r="B59" s="3" t="s">
        <v>92</v>
      </c>
      <c r="C59" s="3" t="s">
        <v>99</v>
      </c>
    </row>
    <row r="60" spans="1:11">
      <c r="B60" s="2" t="s">
        <v>93</v>
      </c>
      <c r="C60" s="2" t="s">
        <v>100</v>
      </c>
      <c r="D60" t="s">
        <v>112</v>
      </c>
    </row>
    <row r="61" spans="1:11">
      <c r="B61" s="2" t="s">
        <v>94</v>
      </c>
      <c r="C61" s="2" t="s">
        <v>44</v>
      </c>
      <c r="D61" t="s">
        <v>113</v>
      </c>
    </row>
    <row r="62" spans="1:11">
      <c r="B62" s="27" t="s">
        <v>95</v>
      </c>
      <c r="C62" s="27" t="s">
        <v>111</v>
      </c>
      <c r="D62" t="s">
        <v>114</v>
      </c>
    </row>
    <row r="63" spans="1:11">
      <c r="B63" s="2" t="s">
        <v>96</v>
      </c>
      <c r="C63" s="2" t="s">
        <v>106</v>
      </c>
      <c r="D63" t="s">
        <v>115</v>
      </c>
    </row>
    <row r="64" spans="1:11">
      <c r="B64" s="27" t="s">
        <v>97</v>
      </c>
      <c r="C64" s="27" t="s">
        <v>106</v>
      </c>
      <c r="D64" t="s">
        <v>116</v>
      </c>
    </row>
    <row r="65" spans="2:4">
      <c r="B65" s="2" t="s">
        <v>98</v>
      </c>
      <c r="C65" s="2" t="s">
        <v>45</v>
      </c>
      <c r="D65" t="s">
        <v>117</v>
      </c>
    </row>
  </sheetData>
  <mergeCells count="16">
    <mergeCell ref="C43:F43"/>
    <mergeCell ref="C44:F44"/>
    <mergeCell ref="C45:F45"/>
    <mergeCell ref="G39:J39"/>
    <mergeCell ref="G40:J40"/>
    <mergeCell ref="G41:J41"/>
    <mergeCell ref="G42:J42"/>
    <mergeCell ref="G43:J43"/>
    <mergeCell ref="G44:J44"/>
    <mergeCell ref="G45:J45"/>
    <mergeCell ref="G38:J38"/>
    <mergeCell ref="C38:F38"/>
    <mergeCell ref="C39:F39"/>
    <mergeCell ref="C40:F40"/>
    <mergeCell ref="C41:F41"/>
    <mergeCell ref="C42:F42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10</vt:lpstr>
      <vt:lpstr>SEMANA 11</vt:lpstr>
      <vt:lpstr>SEMANA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Espinoza A</dc:creator>
  <cp:lastModifiedBy>Patricio Bastián Espinoza Acuña (patricio.espinoza.a)</cp:lastModifiedBy>
  <dcterms:created xsi:type="dcterms:W3CDTF">2015-06-05T18:19:34Z</dcterms:created>
  <dcterms:modified xsi:type="dcterms:W3CDTF">2025-07-13T22:18:05Z</dcterms:modified>
</cp:coreProperties>
</file>