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1055"/>
  </bookViews>
  <sheets>
    <sheet name="Sheet1" sheetId="1" r:id="rId1"/>
    <sheet name="Sheet2" sheetId="2" r:id="rId2"/>
    <sheet name="Sheet3" sheetId="3" r:id="rId3"/>
  </sheets>
  <definedNames>
    <definedName name="learn_rate">Sheet1!$C$11</definedName>
  </definedNames>
  <calcPr calcId="145621"/>
  <fileRecoveryPr repairLoad="1"/>
</workbook>
</file>

<file path=xl/calcChain.xml><?xml version="1.0" encoding="utf-8"?>
<calcChain xmlns="http://schemas.openxmlformats.org/spreadsheetml/2006/main">
  <c r="Q55" i="2" l="1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N14" i="2"/>
  <c r="M14" i="2"/>
  <c r="L14" i="2"/>
  <c r="K14" i="2"/>
  <c r="J14" i="2"/>
  <c r="N13" i="2"/>
  <c r="M13" i="2"/>
  <c r="L13" i="2"/>
  <c r="K13" i="2"/>
  <c r="J13" i="2"/>
  <c r="N12" i="2"/>
  <c r="M12" i="2"/>
  <c r="L12" i="2"/>
  <c r="K12" i="2"/>
  <c r="J12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  <c r="C3" i="1"/>
  <c r="C4" i="1" s="1"/>
  <c r="G15" i="1" l="1"/>
  <c r="Q21" i="1" s="1"/>
  <c r="G13" i="1"/>
  <c r="K26" i="1" s="1"/>
  <c r="K13" i="1" l="1"/>
  <c r="O19" i="1" s="1"/>
  <c r="K15" i="1"/>
  <c r="P21" i="1" s="1"/>
  <c r="Q19" i="1"/>
  <c r="P15" i="1"/>
  <c r="M19" i="1" l="1"/>
  <c r="K20" i="1" s="1"/>
  <c r="I20" i="1" s="1"/>
  <c r="P19" i="1"/>
  <c r="R19" i="1" s="1"/>
  <c r="P13" i="1"/>
  <c r="P11" i="1" s="1"/>
  <c r="O21" i="1"/>
  <c r="R21" i="1" s="1"/>
  <c r="M21" i="1"/>
  <c r="K19" i="1" l="1"/>
  <c r="I19" i="1" s="1"/>
  <c r="K22" i="1"/>
  <c r="I22" i="1" s="1"/>
  <c r="K21" i="1"/>
  <c r="I21" i="1" s="1"/>
  <c r="I26" i="1"/>
  <c r="K23" i="1"/>
  <c r="I23" i="1" s="1"/>
  <c r="I28" i="1"/>
  <c r="G29" i="1" s="1"/>
  <c r="E29" i="1" s="1"/>
  <c r="G30" i="1" l="1"/>
  <c r="E30" i="1" s="1"/>
  <c r="G27" i="1"/>
  <c r="E27" i="1" s="1"/>
  <c r="G28" i="1"/>
  <c r="E28" i="1" s="1"/>
  <c r="G26" i="1"/>
  <c r="E26" i="1" s="1"/>
</calcChain>
</file>

<file path=xl/sharedStrings.xml><?xml version="1.0" encoding="utf-8"?>
<sst xmlns="http://schemas.openxmlformats.org/spreadsheetml/2006/main" count="49" uniqueCount="49">
  <si>
    <t>i1</t>
  </si>
  <si>
    <t>i2</t>
  </si>
  <si>
    <t>w1</t>
  </si>
  <si>
    <t>w2</t>
  </si>
  <si>
    <t>w3</t>
  </si>
  <si>
    <t>w4</t>
  </si>
  <si>
    <t>h1</t>
  </si>
  <si>
    <t>h2</t>
  </si>
  <si>
    <t>w5</t>
  </si>
  <si>
    <t>w6</t>
  </si>
  <si>
    <t>w7</t>
  </si>
  <si>
    <t>w8</t>
  </si>
  <si>
    <t>o1</t>
  </si>
  <si>
    <t>o2</t>
  </si>
  <si>
    <t>target1</t>
  </si>
  <si>
    <t>target2</t>
  </si>
  <si>
    <t>b1</t>
  </si>
  <si>
    <t>b2</t>
  </si>
  <si>
    <t>delta1</t>
  </si>
  <si>
    <t>delta2</t>
  </si>
  <si>
    <t>grad5</t>
  </si>
  <si>
    <t>grad6</t>
  </si>
  <si>
    <t>grad7</t>
  </si>
  <si>
    <t>grad8</t>
  </si>
  <si>
    <t>learn_rate</t>
  </si>
  <si>
    <t>w5'</t>
  </si>
  <si>
    <t>w6'</t>
  </si>
  <si>
    <t>w7'</t>
  </si>
  <si>
    <t>w8'</t>
  </si>
  <si>
    <t>b2'</t>
  </si>
  <si>
    <t>Loss1</t>
  </si>
  <si>
    <t>Loss2</t>
  </si>
  <si>
    <t>Agg Loss</t>
  </si>
  <si>
    <t>gradb2</t>
  </si>
  <si>
    <t>w1'</t>
  </si>
  <si>
    <t>w2'</t>
  </si>
  <si>
    <t>w3'</t>
  </si>
  <si>
    <t>w4'</t>
  </si>
  <si>
    <t>b1'</t>
  </si>
  <si>
    <t>delta_h1</t>
  </si>
  <si>
    <t>delta_h2</t>
  </si>
  <si>
    <t>grad1</t>
  </si>
  <si>
    <t>grad2</t>
  </si>
  <si>
    <t>grad3</t>
  </si>
  <si>
    <t>grad4</t>
  </si>
  <si>
    <t>gradb1</t>
  </si>
  <si>
    <t>https://mattmazur.com/2015/03/17/a-step-by-step-backpropagation-example/</t>
  </si>
  <si>
    <t>sigmoid</t>
  </si>
  <si>
    <t>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</si>
</sst>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000_);_(* \(#,##0.00000\);_(* &quot;-&quot;??_);_(@_)"/>
    <numFmt numFmtId="165" formatCode="0.00000"/>
    <numFmt numFmtId="166" formatCode="0.000000"/>
    <numFmt numFmtId="167" formatCode="0.0000000"/>
    <numFmt numFmtId="168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2" fillId="0" borderId="0" xfId="0" applyFont="1" applyAlignment="1">
      <alignment horizontal="right"/>
    </xf>
    <xf numFmtId="167" fontId="0" fillId="0" borderId="0" xfId="0" applyNumberForma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148731</xdr:colOff>
      <xdr:row>0</xdr:row>
      <xdr:rowOff>95250</xdr:rowOff>
    </xdr:from>
    <xdr:to>
      <xdr:col>21</xdr:col>
      <xdr:colOff>262491</xdr:colOff>
      <xdr:row>14</xdr:row>
      <xdr:rowOff>114299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306" y="95250"/>
          <a:ext cx="3161760" cy="268604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0"/>
  <sheetViews>
    <sheetView tabSelected="1" zoomScaleNormal="100" workbookViewId="0">
      <selection activeCell="M6" sqref="M6"/>
    </sheetView>
  </sheetViews>
  <sheetFormatPr defaultRowHeight="15" x14ac:dyDescent="0.25"/>
  <cols>
    <col min="7" max="7" width="10" customWidth="1"/>
    <col min="9" max="9" width="10.42578125" customWidth="1"/>
    <col min="13" max="13" width="9.7109375" bestFit="1" customWidth="1"/>
  </cols>
  <sheetData>
    <row r="3" spans="2:16" x14ac:dyDescent="0.25">
      <c r="B3" t="s">
        <v>48</v>
      </c>
      <c r="C3">
        <f>0.5*0.5*64</f>
        <v>16</v>
      </c>
    </row>
    <row r="4" spans="2:16" x14ac:dyDescent="0.25">
      <c r="B4" t="s">
        <v>47</v>
      </c>
      <c r="C4" s="9">
        <f>1/(1+EXP(-C3))</f>
        <v>0.99999988746483792</v>
      </c>
    </row>
    <row r="9" spans="2:16" x14ac:dyDescent="0.25">
      <c r="B9" t="s">
        <v>46</v>
      </c>
    </row>
    <row r="11" spans="2:16" x14ac:dyDescent="0.25">
      <c r="B11" s="7" t="s">
        <v>24</v>
      </c>
      <c r="C11" s="6">
        <v>0.5</v>
      </c>
      <c r="O11" t="s">
        <v>32</v>
      </c>
      <c r="P11" s="3">
        <f>AVERAGE(P13:P15)</f>
        <v>0.29837110876000272</v>
      </c>
    </row>
    <row r="13" spans="2:16" x14ac:dyDescent="0.25">
      <c r="B13" t="s">
        <v>0</v>
      </c>
      <c r="C13" s="1">
        <v>0.05</v>
      </c>
      <c r="D13" t="s">
        <v>2</v>
      </c>
      <c r="E13" s="1">
        <v>0.15</v>
      </c>
      <c r="F13" t="s">
        <v>6</v>
      </c>
      <c r="G13" s="2">
        <f>1/(1+EXP(-(E13*C13+E14*C15+E17*1)))</f>
        <v>0.59326999210718723</v>
      </c>
      <c r="H13" t="s">
        <v>8</v>
      </c>
      <c r="I13" s="1">
        <v>0.4</v>
      </c>
      <c r="J13" t="s">
        <v>12</v>
      </c>
      <c r="K13" s="2">
        <f>1/(1+EXP(-(I13*G13+I14*G15+I17*1)))</f>
        <v>0.75136506955231575</v>
      </c>
      <c r="L13" t="s">
        <v>14</v>
      </c>
      <c r="M13" s="1">
        <v>0.01</v>
      </c>
      <c r="O13" t="s">
        <v>30</v>
      </c>
      <c r="P13" s="4">
        <f>(K13-M13)^2</f>
        <v>0.54962216635230998</v>
      </c>
    </row>
    <row r="14" spans="2:16" x14ac:dyDescent="0.25">
      <c r="C14" s="1"/>
      <c r="D14" t="s">
        <v>3</v>
      </c>
      <c r="E14" s="1">
        <v>0.2</v>
      </c>
      <c r="G14" s="2"/>
      <c r="H14" t="s">
        <v>9</v>
      </c>
      <c r="I14" s="1">
        <v>0.45</v>
      </c>
      <c r="K14" s="2"/>
      <c r="M14" s="1"/>
      <c r="P14" s="4"/>
    </row>
    <row r="15" spans="2:16" x14ac:dyDescent="0.25">
      <c r="B15" t="s">
        <v>1</v>
      </c>
      <c r="C15" s="1">
        <v>0.1</v>
      </c>
      <c r="D15" t="s">
        <v>4</v>
      </c>
      <c r="E15" s="1">
        <v>0.25</v>
      </c>
      <c r="F15" t="s">
        <v>7</v>
      </c>
      <c r="G15" s="2">
        <f>1/(1+EXP(-(E15*C13+E16*C15+E17*1)))</f>
        <v>0.59688437825976703</v>
      </c>
      <c r="H15" t="s">
        <v>10</v>
      </c>
      <c r="I15" s="1">
        <v>0.5</v>
      </c>
      <c r="J15" t="s">
        <v>13</v>
      </c>
      <c r="K15" s="2">
        <f>1/(1+EXP(-(I15*G13+I16*G15+I17*1)))</f>
        <v>0.77292846532146253</v>
      </c>
      <c r="L15" t="s">
        <v>15</v>
      </c>
      <c r="M15" s="1">
        <v>0.99</v>
      </c>
      <c r="O15" t="s">
        <v>31</v>
      </c>
      <c r="P15" s="4">
        <f>(K15-M15)^2</f>
        <v>4.7120051167695493E-2</v>
      </c>
    </row>
    <row r="16" spans="2:16" x14ac:dyDescent="0.25">
      <c r="D16" t="s">
        <v>5</v>
      </c>
      <c r="E16" s="1">
        <v>0.3</v>
      </c>
      <c r="H16" t="s">
        <v>11</v>
      </c>
      <c r="I16" s="1">
        <v>0.55000000000000004</v>
      </c>
    </row>
    <row r="17" spans="4:18" x14ac:dyDescent="0.25">
      <c r="D17" t="s">
        <v>16</v>
      </c>
      <c r="E17" s="1">
        <v>0.35</v>
      </c>
      <c r="H17" t="s">
        <v>17</v>
      </c>
      <c r="I17" s="1">
        <v>0.6</v>
      </c>
    </row>
    <row r="19" spans="4:18" x14ac:dyDescent="0.25">
      <c r="H19" t="s">
        <v>25</v>
      </c>
      <c r="I19" s="4">
        <f>I13-learn_rate*K19</f>
        <v>0.35891647971788465</v>
      </c>
      <c r="J19" t="s">
        <v>20</v>
      </c>
      <c r="K19" s="4">
        <f>M19*G13</f>
        <v>8.216704056423077E-2</v>
      </c>
      <c r="L19" t="s">
        <v>18</v>
      </c>
      <c r="M19" s="3">
        <f>(K13-M13)*K13*(1-K13)</f>
        <v>0.13849856162855695</v>
      </c>
      <c r="O19" s="3">
        <f>(K13-M13)</f>
        <v>0.74136506955231574</v>
      </c>
      <c r="P19" s="3">
        <f>K13*(1-K13)</f>
        <v>0.18681560180895948</v>
      </c>
      <c r="Q19" s="3">
        <f>G13</f>
        <v>0.59326999210718723</v>
      </c>
      <c r="R19">
        <f>Q19*P19*O19</f>
        <v>8.216704056423077E-2</v>
      </c>
    </row>
    <row r="20" spans="4:18" x14ac:dyDescent="0.25">
      <c r="H20" t="s">
        <v>26</v>
      </c>
      <c r="I20" s="4">
        <f>I14-learn_rate*K20</f>
        <v>0.4086661860762334</v>
      </c>
      <c r="J20" t="s">
        <v>21</v>
      </c>
      <c r="K20" s="4">
        <f>M19*G15</f>
        <v>8.2667627847533245E-2</v>
      </c>
    </row>
    <row r="21" spans="4:18" x14ac:dyDescent="0.25">
      <c r="H21" t="s">
        <v>27</v>
      </c>
      <c r="I21" s="4">
        <f>I15-learn_rate*K21</f>
        <v>0.5113012702387375</v>
      </c>
      <c r="J21" t="s">
        <v>22</v>
      </c>
      <c r="K21" s="4">
        <f>M21*G13</f>
        <v>-2.2602540477475071E-2</v>
      </c>
      <c r="L21" t="s">
        <v>19</v>
      </c>
      <c r="M21" s="3">
        <f>(K15-M15)*K15*(1-K15)</f>
        <v>-3.8098236516556236E-2</v>
      </c>
      <c r="O21" s="3">
        <f>(K15-M15)</f>
        <v>-0.21707153467853746</v>
      </c>
      <c r="P21" s="3">
        <f>K15*(1-K15)</f>
        <v>0.17551005281727122</v>
      </c>
      <c r="Q21" s="3">
        <f>G15</f>
        <v>0.59688437825976703</v>
      </c>
      <c r="R21">
        <f>Q21*P21*O21</f>
        <v>-2.2740242215978219E-2</v>
      </c>
    </row>
    <row r="22" spans="4:18" x14ac:dyDescent="0.25">
      <c r="H22" t="s">
        <v>28</v>
      </c>
      <c r="I22" s="4">
        <f>I16-learn_rate*K22</f>
        <v>0.56137012110798912</v>
      </c>
      <c r="J22" t="s">
        <v>23</v>
      </c>
      <c r="K22" s="4">
        <f>M21*G15</f>
        <v>-2.2740242215978222E-2</v>
      </c>
    </row>
    <row r="23" spans="4:18" x14ac:dyDescent="0.25">
      <c r="H23" t="s">
        <v>29</v>
      </c>
      <c r="I23" s="4">
        <f>I17-learn_rate*K23</f>
        <v>0.54979983744399963</v>
      </c>
      <c r="J23" t="s">
        <v>33</v>
      </c>
      <c r="K23" s="4">
        <f>1*(M19+M21)</f>
        <v>0.10040032511200071</v>
      </c>
    </row>
    <row r="26" spans="4:18" x14ac:dyDescent="0.25">
      <c r="D26" t="s">
        <v>34</v>
      </c>
      <c r="E26" s="5">
        <f>E13-learn_rate*G26</f>
        <v>0.14978071613276281</v>
      </c>
      <c r="F26" t="s">
        <v>41</v>
      </c>
      <c r="G26" s="8">
        <f>C13*I26</f>
        <v>4.3856773447434653E-4</v>
      </c>
      <c r="H26" t="s">
        <v>39</v>
      </c>
      <c r="I26" s="8">
        <f>(M19*I13+I15*M21)*G13*(1-G13)</f>
        <v>8.7713546894869297E-3</v>
      </c>
      <c r="K26" s="4">
        <f>G13*(1-G13)</f>
        <v>0.24130070857232525</v>
      </c>
    </row>
    <row r="27" spans="4:18" x14ac:dyDescent="0.25">
      <c r="D27" t="s">
        <v>35</v>
      </c>
      <c r="E27" s="5">
        <f>E14-learn_rate*G27</f>
        <v>0.19956143226552567</v>
      </c>
      <c r="F27" t="s">
        <v>42</v>
      </c>
      <c r="G27" s="8">
        <f>C15*I26</f>
        <v>8.7713546894869305E-4</v>
      </c>
      <c r="I27" s="8"/>
    </row>
    <row r="28" spans="4:18" x14ac:dyDescent="0.25">
      <c r="D28" t="s">
        <v>36</v>
      </c>
      <c r="E28" s="5">
        <f>E15-learn_rate*G28</f>
        <v>0.24975114363236958</v>
      </c>
      <c r="F28" t="s">
        <v>43</v>
      </c>
      <c r="G28" s="8">
        <f>C13*I28</f>
        <v>4.9771273526085988E-4</v>
      </c>
      <c r="H28" t="s">
        <v>40</v>
      </c>
      <c r="I28" s="8">
        <f>(M19*I14+I16*M21)*G15*(1-G15)</f>
        <v>9.9542547052171963E-3</v>
      </c>
    </row>
    <row r="29" spans="4:18" x14ac:dyDescent="0.25">
      <c r="D29" t="s">
        <v>37</v>
      </c>
      <c r="E29" s="5">
        <f>E16-learn_rate*G29</f>
        <v>0.29950228726473915</v>
      </c>
      <c r="F29" t="s">
        <v>44</v>
      </c>
      <c r="G29" s="8">
        <f>C15*I28</f>
        <v>9.9542547052171976E-4</v>
      </c>
    </row>
    <row r="30" spans="4:18" x14ac:dyDescent="0.25">
      <c r="D30" t="s">
        <v>38</v>
      </c>
      <c r="E30" s="5">
        <f>E17-learn_rate*G30</f>
        <v>0.34063719530264791</v>
      </c>
      <c r="F30" t="s">
        <v>45</v>
      </c>
      <c r="G30" s="8">
        <f>1*(I26+I28)</f>
        <v>1.8725609394704128E-2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5"/>
  <sheetViews>
    <sheetView topLeftCell="A27" workbookViewId="0">
      <selection activeCell="N36" sqref="N36"/>
    </sheetView>
  </sheetViews>
  <sheetFormatPr defaultRowHeight="15" x14ac:dyDescent="0.25"/>
  <sheetData>
    <row r="2" spans="2:14" x14ac:dyDescent="0.25">
      <c r="J2">
        <v>0</v>
      </c>
      <c r="K2">
        <v>1</v>
      </c>
      <c r="L2">
        <v>2</v>
      </c>
      <c r="M2">
        <v>3</v>
      </c>
      <c r="N2">
        <v>4</v>
      </c>
    </row>
    <row r="3" spans="2:14" x14ac:dyDescent="0.25">
      <c r="B3">
        <v>0</v>
      </c>
      <c r="C3">
        <v>1</v>
      </c>
      <c r="D3">
        <v>2</v>
      </c>
      <c r="I3">
        <v>0</v>
      </c>
      <c r="J3">
        <f>$I3*J$2</f>
        <v>0</v>
      </c>
      <c r="K3">
        <f t="shared" ref="K3:N5" si="0">$I3*K$2</f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2:14" x14ac:dyDescent="0.25">
      <c r="B4">
        <v>3</v>
      </c>
      <c r="C4">
        <v>4</v>
      </c>
      <c r="D4">
        <v>5</v>
      </c>
      <c r="I4">
        <v>1</v>
      </c>
      <c r="J4">
        <f t="shared" ref="J4:N5" si="1">$I4*J$2</f>
        <v>0</v>
      </c>
      <c r="K4">
        <f t="shared" si="0"/>
        <v>1</v>
      </c>
      <c r="L4">
        <f t="shared" si="0"/>
        <v>2</v>
      </c>
      <c r="M4">
        <f t="shared" si="0"/>
        <v>3</v>
      </c>
      <c r="N4">
        <f t="shared" si="0"/>
        <v>4</v>
      </c>
    </row>
    <row r="5" spans="2:14" x14ac:dyDescent="0.25">
      <c r="I5">
        <v>2</v>
      </c>
      <c r="J5">
        <f t="shared" si="1"/>
        <v>0</v>
      </c>
      <c r="K5">
        <f t="shared" si="0"/>
        <v>2</v>
      </c>
      <c r="L5">
        <f t="shared" si="0"/>
        <v>4</v>
      </c>
      <c r="M5">
        <f t="shared" si="0"/>
        <v>6</v>
      </c>
      <c r="N5">
        <f t="shared" si="0"/>
        <v>8</v>
      </c>
    </row>
    <row r="6" spans="2:14" x14ac:dyDescent="0.25">
      <c r="B6">
        <v>0</v>
      </c>
      <c r="C6">
        <v>1</v>
      </c>
      <c r="D6">
        <v>2</v>
      </c>
      <c r="E6">
        <v>3</v>
      </c>
      <c r="F6">
        <v>4</v>
      </c>
    </row>
    <row r="7" spans="2:14" x14ac:dyDescent="0.25">
      <c r="B7">
        <v>5</v>
      </c>
      <c r="C7">
        <v>6</v>
      </c>
      <c r="D7">
        <v>7</v>
      </c>
      <c r="E7">
        <v>8</v>
      </c>
      <c r="F7">
        <v>9</v>
      </c>
      <c r="J7">
        <v>5</v>
      </c>
      <c r="K7">
        <v>6</v>
      </c>
      <c r="L7">
        <v>7</v>
      </c>
      <c r="M7">
        <v>8</v>
      </c>
      <c r="N7">
        <v>9</v>
      </c>
    </row>
    <row r="8" spans="2:14" x14ac:dyDescent="0.25">
      <c r="I8">
        <v>3</v>
      </c>
      <c r="J8">
        <f>$I8*J$7</f>
        <v>15</v>
      </c>
      <c r="K8">
        <f t="shared" ref="K8:N10" si="2">$I8*K$7</f>
        <v>18</v>
      </c>
      <c r="L8">
        <f t="shared" si="2"/>
        <v>21</v>
      </c>
      <c r="M8">
        <f t="shared" si="2"/>
        <v>24</v>
      </c>
      <c r="N8">
        <f t="shared" si="2"/>
        <v>27</v>
      </c>
    </row>
    <row r="9" spans="2:14" x14ac:dyDescent="0.25">
      <c r="I9">
        <v>4</v>
      </c>
      <c r="J9">
        <f t="shared" ref="J9:N10" si="3">$I9*J$7</f>
        <v>20</v>
      </c>
      <c r="K9">
        <f t="shared" si="2"/>
        <v>24</v>
      </c>
      <c r="L9">
        <f t="shared" si="2"/>
        <v>28</v>
      </c>
      <c r="M9">
        <f t="shared" si="2"/>
        <v>32</v>
      </c>
      <c r="N9">
        <f t="shared" si="2"/>
        <v>36</v>
      </c>
    </row>
    <row r="10" spans="2:14" x14ac:dyDescent="0.25">
      <c r="I10">
        <v>5</v>
      </c>
      <c r="J10">
        <f t="shared" si="3"/>
        <v>25</v>
      </c>
      <c r="K10">
        <f t="shared" si="2"/>
        <v>30</v>
      </c>
      <c r="L10">
        <f t="shared" si="2"/>
        <v>35</v>
      </c>
      <c r="M10">
        <f t="shared" si="2"/>
        <v>40</v>
      </c>
      <c r="N10">
        <f t="shared" si="2"/>
        <v>45</v>
      </c>
    </row>
    <row r="12" spans="2:14" x14ac:dyDescent="0.25">
      <c r="J12">
        <f>J8+J3</f>
        <v>15</v>
      </c>
      <c r="K12">
        <f t="shared" ref="K12:N12" si="4">K8+K3</f>
        <v>18</v>
      </c>
      <c r="L12">
        <f t="shared" si="4"/>
        <v>21</v>
      </c>
      <c r="M12">
        <f t="shared" si="4"/>
        <v>24</v>
      </c>
      <c r="N12">
        <f t="shared" si="4"/>
        <v>27</v>
      </c>
    </row>
    <row r="13" spans="2:14" x14ac:dyDescent="0.25">
      <c r="J13">
        <f t="shared" ref="J13:N13" si="5">J9+J4</f>
        <v>20</v>
      </c>
      <c r="K13">
        <f t="shared" si="5"/>
        <v>25</v>
      </c>
      <c r="L13">
        <f t="shared" si="5"/>
        <v>30</v>
      </c>
      <c r="M13">
        <f t="shared" si="5"/>
        <v>35</v>
      </c>
      <c r="N13">
        <f t="shared" si="5"/>
        <v>40</v>
      </c>
    </row>
    <row r="14" spans="2:14" x14ac:dyDescent="0.25">
      <c r="J14">
        <f t="shared" ref="J14:N14" si="6">J10+J5</f>
        <v>25</v>
      </c>
      <c r="K14">
        <f t="shared" si="6"/>
        <v>32</v>
      </c>
      <c r="L14">
        <f t="shared" si="6"/>
        <v>39</v>
      </c>
      <c r="M14">
        <f t="shared" si="6"/>
        <v>46</v>
      </c>
      <c r="N14">
        <f t="shared" si="6"/>
        <v>53</v>
      </c>
    </row>
    <row r="21" spans="2:17" x14ac:dyDescent="0.25">
      <c r="C21">
        <v>0.70531226999999996</v>
      </c>
      <c r="D21">
        <v>0.82186912000000001</v>
      </c>
      <c r="E21">
        <v>0.56193954999999995</v>
      </c>
      <c r="F21">
        <v>0.33035630999999999</v>
      </c>
      <c r="G21">
        <v>0.88740145999999998</v>
      </c>
      <c r="H21">
        <v>0.75088980000000005</v>
      </c>
      <c r="I21">
        <v>0.55475339000000001</v>
      </c>
      <c r="J21">
        <v>0.35556922000000002</v>
      </c>
      <c r="K21">
        <v>0.82316159</v>
      </c>
      <c r="L21">
        <v>0.95496186999999999</v>
      </c>
      <c r="M21">
        <v>0.63085513999999998</v>
      </c>
      <c r="N21">
        <v>0.45657639999999999</v>
      </c>
      <c r="O21">
        <v>0.28704379000000002</v>
      </c>
      <c r="P21">
        <v>0.85485560999999999</v>
      </c>
      <c r="Q21">
        <v>0.52275446999999997</v>
      </c>
    </row>
    <row r="22" spans="2:17" x14ac:dyDescent="0.25">
      <c r="B22">
        <v>-0.13997492</v>
      </c>
      <c r="C22">
        <f>$B22*C$21</f>
        <v>-9.8726028568268398E-2</v>
      </c>
      <c r="D22">
        <f t="shared" ref="D22:Q31" si="7">$B22*D$21</f>
        <v>-0.11504106432247041</v>
      </c>
      <c r="E22">
        <f t="shared" si="7"/>
        <v>-7.865744355608599E-2</v>
      </c>
      <c r="F22">
        <f t="shared" si="7"/>
        <v>-4.6241598063745198E-2</v>
      </c>
      <c r="G22">
        <f t="shared" si="7"/>
        <v>-0.12421394837138319</v>
      </c>
      <c r="H22">
        <f t="shared" si="7"/>
        <v>-0.10510573968381601</v>
      </c>
      <c r="I22">
        <f t="shared" si="7"/>
        <v>-7.7651561384978807E-2</v>
      </c>
      <c r="J22">
        <f t="shared" si="7"/>
        <v>-4.97707731239624E-2</v>
      </c>
      <c r="K22">
        <f t="shared" si="7"/>
        <v>-0.1152219777073228</v>
      </c>
      <c r="L22">
        <f t="shared" si="7"/>
        <v>-0.1336707113563004</v>
      </c>
      <c r="M22">
        <f t="shared" si="7"/>
        <v>-8.8303897753088806E-2</v>
      </c>
      <c r="N22">
        <f t="shared" si="7"/>
        <v>-6.3909245063887996E-2</v>
      </c>
      <c r="O22">
        <f t="shared" si="7"/>
        <v>-4.0178931541746801E-2</v>
      </c>
      <c r="P22">
        <f t="shared" si="7"/>
        <v>-0.1196583456213012</v>
      </c>
      <c r="Q22">
        <f t="shared" si="7"/>
        <v>-7.3172515117892398E-2</v>
      </c>
    </row>
    <row r="23" spans="2:17" x14ac:dyDescent="0.25">
      <c r="B23">
        <v>0.14784870999999999</v>
      </c>
      <c r="C23">
        <f t="shared" ref="C23:Q31" si="8">$B23*C$21</f>
        <v>0.10427950926667169</v>
      </c>
      <c r="D23">
        <f t="shared" si="7"/>
        <v>0.1215122891808352</v>
      </c>
      <c r="E23">
        <f t="shared" si="7"/>
        <v>8.3082037565480493E-2</v>
      </c>
      <c r="F23">
        <f t="shared" si="7"/>
        <v>4.8842754273860096E-2</v>
      </c>
      <c r="G23">
        <f t="shared" si="7"/>
        <v>0.13120116111311658</v>
      </c>
      <c r="H23">
        <f t="shared" si="7"/>
        <v>0.11101808828215801</v>
      </c>
      <c r="I23">
        <f t="shared" si="7"/>
        <v>8.2019573079626901E-2</v>
      </c>
      <c r="J23">
        <f t="shared" si="7"/>
        <v>5.25704504927062E-2</v>
      </c>
      <c r="K23">
        <f t="shared" si="7"/>
        <v>0.1217033792030489</v>
      </c>
      <c r="L23">
        <f t="shared" si="7"/>
        <v>0.1411898805786877</v>
      </c>
      <c r="M23">
        <f t="shared" si="7"/>
        <v>9.32711186458694E-2</v>
      </c>
      <c r="N23">
        <f t="shared" si="7"/>
        <v>6.7504231756444003E-2</v>
      </c>
      <c r="O23">
        <f t="shared" si="7"/>
        <v>4.2439054065010903E-2</v>
      </c>
      <c r="P23">
        <f t="shared" si="7"/>
        <v>0.1263892991747631</v>
      </c>
      <c r="Q23">
        <f t="shared" si="7"/>
        <v>7.7288574036233695E-2</v>
      </c>
    </row>
    <row r="24" spans="2:17" x14ac:dyDescent="0.25">
      <c r="B24">
        <v>0.1205247</v>
      </c>
      <c r="C24">
        <f t="shared" si="8"/>
        <v>8.5007549748068997E-2</v>
      </c>
      <c r="D24">
        <f t="shared" si="7"/>
        <v>9.9055529127263994E-2</v>
      </c>
      <c r="E24">
        <f t="shared" si="7"/>
        <v>6.7727595681884994E-2</v>
      </c>
      <c r="F24">
        <f t="shared" si="7"/>
        <v>3.9816095155856997E-2</v>
      </c>
      <c r="G24">
        <f t="shared" si="7"/>
        <v>0.10695379474606199</v>
      </c>
      <c r="H24">
        <f t="shared" si="7"/>
        <v>9.0500767878060009E-2</v>
      </c>
      <c r="I24">
        <f t="shared" si="7"/>
        <v>6.6861485903733003E-2</v>
      </c>
      <c r="J24">
        <f t="shared" si="7"/>
        <v>4.2854873569734005E-2</v>
      </c>
      <c r="K24">
        <f t="shared" si="7"/>
        <v>9.9211303686272997E-2</v>
      </c>
      <c r="L24">
        <f t="shared" si="7"/>
        <v>0.115096492893189</v>
      </c>
      <c r="M24">
        <f t="shared" si="7"/>
        <v>7.6033626491957995E-2</v>
      </c>
      <c r="N24">
        <f t="shared" si="7"/>
        <v>5.5028733637079996E-2</v>
      </c>
      <c r="O24">
        <f t="shared" si="7"/>
        <v>3.4595866676613005E-2</v>
      </c>
      <c r="P24">
        <f t="shared" si="7"/>
        <v>0.103031215938567</v>
      </c>
      <c r="Q24">
        <f t="shared" si="7"/>
        <v>6.3004825670408993E-2</v>
      </c>
    </row>
    <row r="25" spans="2:17" x14ac:dyDescent="0.25">
      <c r="B25">
        <v>4.1412490000000003E-2</v>
      </c>
      <c r="C25">
        <f t="shared" si="8"/>
        <v>2.9208737328252302E-2</v>
      </c>
      <c r="D25">
        <f t="shared" si="7"/>
        <v>3.4035646713308804E-2</v>
      </c>
      <c r="E25">
        <f t="shared" si="7"/>
        <v>2.3271315994979499E-2</v>
      </c>
      <c r="F25">
        <f t="shared" si="7"/>
        <v>1.3680877384311901E-2</v>
      </c>
      <c r="G25">
        <f t="shared" si="7"/>
        <v>3.67495040882354E-2</v>
      </c>
      <c r="H25">
        <f t="shared" si="7"/>
        <v>3.1096216333602003E-2</v>
      </c>
      <c r="I25">
        <f t="shared" si="7"/>
        <v>2.2973719215841102E-2</v>
      </c>
      <c r="J25">
        <f t="shared" si="7"/>
        <v>1.4725006767557803E-2</v>
      </c>
      <c r="K25">
        <f t="shared" si="7"/>
        <v>3.4089171114259104E-2</v>
      </c>
      <c r="L25">
        <f t="shared" si="7"/>
        <v>3.9547348891756304E-2</v>
      </c>
      <c r="M25">
        <f t="shared" si="7"/>
        <v>2.61252821766986E-2</v>
      </c>
      <c r="N25">
        <f t="shared" si="7"/>
        <v>1.8907965599236E-2</v>
      </c>
      <c r="O25">
        <f t="shared" si="7"/>
        <v>1.1887198082937101E-2</v>
      </c>
      <c r="P25">
        <f t="shared" si="7"/>
        <v>3.5401699400568899E-2</v>
      </c>
      <c r="Q25">
        <f t="shared" si="7"/>
        <v>2.16485642613303E-2</v>
      </c>
    </row>
    <row r="26" spans="2:17" x14ac:dyDescent="0.25">
      <c r="B26">
        <v>8.5402859999999997E-2</v>
      </c>
      <c r="C26">
        <f t="shared" si="8"/>
        <v>6.0235685051092197E-2</v>
      </c>
      <c r="D26">
        <f t="shared" si="7"/>
        <v>7.01899733936832E-2</v>
      </c>
      <c r="E26">
        <f t="shared" si="7"/>
        <v>4.7991244717112996E-2</v>
      </c>
      <c r="F26">
        <f t="shared" si="7"/>
        <v>2.8213373693046599E-2</v>
      </c>
      <c r="G26">
        <f t="shared" si="7"/>
        <v>7.5786622652175589E-2</v>
      </c>
      <c r="H26">
        <f t="shared" si="7"/>
        <v>6.4128136464827998E-2</v>
      </c>
      <c r="I26">
        <f t="shared" si="7"/>
        <v>4.73775261006954E-2</v>
      </c>
      <c r="J26">
        <f t="shared" si="7"/>
        <v>3.0366628315969202E-2</v>
      </c>
      <c r="K26">
        <f t="shared" si="7"/>
        <v>7.0300354028147397E-2</v>
      </c>
      <c r="L26">
        <f t="shared" si="7"/>
        <v>8.1556474888948197E-2</v>
      </c>
      <c r="M26">
        <f t="shared" si="7"/>
        <v>5.3876833201700398E-2</v>
      </c>
      <c r="N26">
        <f t="shared" si="7"/>
        <v>3.8992930368504E-2</v>
      </c>
      <c r="O26">
        <f t="shared" si="7"/>
        <v>2.4514360611239402E-2</v>
      </c>
      <c r="P26">
        <f t="shared" si="7"/>
        <v>7.3007113981044591E-2</v>
      </c>
      <c r="Q26">
        <f t="shared" si="7"/>
        <v>4.4644726815784193E-2</v>
      </c>
    </row>
    <row r="27" spans="2:17" x14ac:dyDescent="0.25">
      <c r="B27">
        <v>0.13915201999999999</v>
      </c>
      <c r="C27">
        <f t="shared" si="8"/>
        <v>9.8145627101285382E-2</v>
      </c>
      <c r="D27">
        <f t="shared" si="7"/>
        <v>0.11436474822362239</v>
      </c>
      <c r="E27">
        <f t="shared" si="7"/>
        <v>7.8195023500390981E-2</v>
      </c>
      <c r="F27">
        <f t="shared" si="7"/>
        <v>4.5969747856246197E-2</v>
      </c>
      <c r="G27">
        <f t="shared" si="7"/>
        <v>0.12348370570994918</v>
      </c>
      <c r="H27">
        <f t="shared" si="7"/>
        <v>0.104487832467396</v>
      </c>
      <c r="I27">
        <f t="shared" si="7"/>
        <v>7.7195054820347789E-2</v>
      </c>
      <c r="J27">
        <f t="shared" si="7"/>
        <v>4.9478175212824396E-2</v>
      </c>
      <c r="K27">
        <f t="shared" si="7"/>
        <v>0.11454459803491179</v>
      </c>
      <c r="L27">
        <f t="shared" si="7"/>
        <v>0.13288487323347739</v>
      </c>
      <c r="M27">
        <f t="shared" si="7"/>
        <v>8.7784767058382784E-2</v>
      </c>
      <c r="N27">
        <f t="shared" si="7"/>
        <v>6.3533528344327989E-2</v>
      </c>
      <c r="O27">
        <f t="shared" si="7"/>
        <v>3.9942723206955799E-2</v>
      </c>
      <c r="P27">
        <f t="shared" si="7"/>
        <v>0.11895488493983218</v>
      </c>
      <c r="Q27">
        <f t="shared" si="7"/>
        <v>7.274234046452939E-2</v>
      </c>
    </row>
    <row r="28" spans="2:17" x14ac:dyDescent="0.25">
      <c r="B28">
        <v>0.11371408</v>
      </c>
      <c r="C28">
        <f t="shared" si="8"/>
        <v>8.0203935895761594E-2</v>
      </c>
      <c r="D28">
        <f t="shared" si="7"/>
        <v>9.3458090861209597E-2</v>
      </c>
      <c r="E28">
        <f t="shared" si="7"/>
        <v>6.3900438943863991E-2</v>
      </c>
      <c r="F28">
        <f t="shared" si="7"/>
        <v>3.7566163863844794E-2</v>
      </c>
      <c r="G28">
        <f t="shared" si="7"/>
        <v>0.10091004061455679</v>
      </c>
      <c r="H28">
        <f t="shared" si="7"/>
        <v>8.5386742788383999E-2</v>
      </c>
      <c r="I28">
        <f t="shared" si="7"/>
        <v>6.3083271370731192E-2</v>
      </c>
      <c r="J28">
        <f t="shared" si="7"/>
        <v>4.0433226728617599E-2</v>
      </c>
      <c r="K28">
        <f t="shared" si="7"/>
        <v>9.3605062898187194E-2</v>
      </c>
      <c r="L28">
        <f t="shared" si="7"/>
        <v>0.10859261048212959</v>
      </c>
      <c r="M28">
        <f t="shared" si="7"/>
        <v>7.17371118583712E-2</v>
      </c>
      <c r="N28">
        <f t="shared" si="7"/>
        <v>5.1919165275711998E-2</v>
      </c>
      <c r="O28">
        <f t="shared" si="7"/>
        <v>3.26409204995632E-2</v>
      </c>
      <c r="P28">
        <f t="shared" si="7"/>
        <v>9.7209119223988796E-2</v>
      </c>
      <c r="Q28">
        <f t="shared" si="7"/>
        <v>5.9444543621937594E-2</v>
      </c>
    </row>
    <row r="29" spans="2:17" x14ac:dyDescent="0.25">
      <c r="B29">
        <v>1.7995110000000002E-2</v>
      </c>
      <c r="C29">
        <f t="shared" si="8"/>
        <v>1.26921718829997E-2</v>
      </c>
      <c r="D29">
        <f t="shared" si="7"/>
        <v>1.4789625220003202E-2</v>
      </c>
      <c r="E29">
        <f t="shared" si="7"/>
        <v>1.01121640156005E-2</v>
      </c>
      <c r="F29">
        <f t="shared" si="7"/>
        <v>5.9447981376441004E-3</v>
      </c>
      <c r="G29">
        <f t="shared" si="7"/>
        <v>1.59688868868606E-2</v>
      </c>
      <c r="H29">
        <f t="shared" si="7"/>
        <v>1.3512344548878003E-2</v>
      </c>
      <c r="I29">
        <f t="shared" si="7"/>
        <v>9.9828482759229016E-3</v>
      </c>
      <c r="J29">
        <f t="shared" si="7"/>
        <v>6.398507226514201E-3</v>
      </c>
      <c r="K29">
        <f t="shared" si="7"/>
        <v>1.4812883359824901E-2</v>
      </c>
      <c r="L29">
        <f t="shared" si="7"/>
        <v>1.7184643896455701E-2</v>
      </c>
      <c r="M29">
        <f t="shared" si="7"/>
        <v>1.1352307638365401E-2</v>
      </c>
      <c r="N29">
        <f t="shared" si="7"/>
        <v>8.2161425414040007E-3</v>
      </c>
      <c r="O29">
        <f t="shared" si="7"/>
        <v>5.1653845758669005E-3</v>
      </c>
      <c r="P29">
        <f t="shared" si="7"/>
        <v>1.5383220736067101E-2</v>
      </c>
      <c r="Q29">
        <f t="shared" si="7"/>
        <v>9.4070241906417003E-3</v>
      </c>
    </row>
    <row r="30" spans="2:17" x14ac:dyDescent="0.25">
      <c r="B30">
        <v>7.2693489999999999E-2</v>
      </c>
      <c r="C30">
        <f t="shared" si="8"/>
        <v>5.1271610446122294E-2</v>
      </c>
      <c r="D30">
        <f t="shared" si="7"/>
        <v>5.9744534656028803E-2</v>
      </c>
      <c r="E30">
        <f t="shared" si="7"/>
        <v>4.0849347058529495E-2</v>
      </c>
      <c r="F30">
        <f t="shared" si="7"/>
        <v>2.4014753117421898E-2</v>
      </c>
      <c r="G30">
        <f t="shared" si="7"/>
        <v>6.4508309158495397E-2</v>
      </c>
      <c r="H30">
        <f t="shared" si="7"/>
        <v>5.4584800167402005E-2</v>
      </c>
      <c r="I30">
        <f t="shared" si="7"/>
        <v>4.0326960008431098E-2</v>
      </c>
      <c r="J30">
        <f t="shared" si="7"/>
        <v>2.5847567538377803E-2</v>
      </c>
      <c r="K30">
        <f t="shared" si="7"/>
        <v>5.9838488811049098E-2</v>
      </c>
      <c r="L30">
        <f t="shared" si="7"/>
        <v>6.9419511147226304E-2</v>
      </c>
      <c r="M30">
        <f t="shared" si="7"/>
        <v>4.5859061811038597E-2</v>
      </c>
      <c r="N30">
        <f t="shared" si="7"/>
        <v>3.3190131967635997E-2</v>
      </c>
      <c r="O30">
        <f t="shared" si="7"/>
        <v>2.08662148779271E-2</v>
      </c>
      <c r="P30">
        <f t="shared" si="7"/>
        <v>6.2142437736978896E-2</v>
      </c>
      <c r="Q30">
        <f t="shared" si="7"/>
        <v>3.80008468374003E-2</v>
      </c>
    </row>
    <row r="31" spans="2:17" x14ac:dyDescent="0.25">
      <c r="B31">
        <v>0.13291095999999999</v>
      </c>
      <c r="C31">
        <f t="shared" si="8"/>
        <v>9.3743730905479189E-2</v>
      </c>
      <c r="D31">
        <f t="shared" si="7"/>
        <v>0.10923541373355519</v>
      </c>
      <c r="E31">
        <f t="shared" si="7"/>
        <v>7.4687925052467991E-2</v>
      </c>
      <c r="F31">
        <f t="shared" si="7"/>
        <v>4.3907974304157597E-2</v>
      </c>
      <c r="G31">
        <f t="shared" si="7"/>
        <v>0.11794537995400159</v>
      </c>
      <c r="H31">
        <f t="shared" si="7"/>
        <v>9.9801484172208008E-2</v>
      </c>
      <c r="I31">
        <f t="shared" si="7"/>
        <v>7.3732805628154402E-2</v>
      </c>
      <c r="J31">
        <f t="shared" si="7"/>
        <v>4.7259046376651202E-2</v>
      </c>
      <c r="K31">
        <f t="shared" si="7"/>
        <v>0.10940719716202639</v>
      </c>
      <c r="L31">
        <f t="shared" si="7"/>
        <v>0.1269248989050952</v>
      </c>
      <c r="M31">
        <f t="shared" si="7"/>
        <v>8.3847562278334398E-2</v>
      </c>
      <c r="N31">
        <f t="shared" si="7"/>
        <v>6.0684007637343995E-2</v>
      </c>
      <c r="O31">
        <f t="shared" si="7"/>
        <v>3.81512656909384E-2</v>
      </c>
      <c r="P31">
        <f t="shared" si="7"/>
        <v>0.1136196797864856</v>
      </c>
      <c r="Q31">
        <f t="shared" si="7"/>
        <v>6.947979845199119E-2</v>
      </c>
    </row>
    <row r="34" spans="2:17" x14ac:dyDescent="0.25">
      <c r="C34">
        <v>0.42715400999999997</v>
      </c>
      <c r="D34">
        <v>0.11125957</v>
      </c>
      <c r="E34">
        <v>0.19964190000000001</v>
      </c>
      <c r="F34">
        <v>0.92474780000000001</v>
      </c>
      <c r="G34">
        <v>0.94855252999999995</v>
      </c>
      <c r="H34">
        <v>0.62614126999999997</v>
      </c>
      <c r="I34">
        <v>0.68513044999999995</v>
      </c>
      <c r="J34">
        <v>0.85229929999999998</v>
      </c>
      <c r="K34">
        <v>9.9562380000000006E-2</v>
      </c>
      <c r="L34">
        <v>0.88195184000000004</v>
      </c>
      <c r="M34">
        <v>0.46340705999999998</v>
      </c>
      <c r="N34">
        <v>4.3502979999999997E-2</v>
      </c>
      <c r="O34">
        <v>0.39265883000000001</v>
      </c>
      <c r="P34">
        <v>0.65977598000000004</v>
      </c>
      <c r="Q34">
        <v>0.89569058000000001</v>
      </c>
    </row>
    <row r="35" spans="2:17" x14ac:dyDescent="0.25">
      <c r="B35">
        <v>6.5278989999999995E-2</v>
      </c>
      <c r="C35">
        <f>$B35*C$34</f>
        <v>2.7884182347249896E-2</v>
      </c>
      <c r="D35">
        <f t="shared" ref="D35:Q44" si="9">$B35*D$34</f>
        <v>7.2629123574342999E-3</v>
      </c>
      <c r="E35">
        <f t="shared" si="9"/>
        <v>1.3032421593680999E-2</v>
      </c>
      <c r="F35">
        <f t="shared" si="9"/>
        <v>6.0366602388721997E-2</v>
      </c>
      <c r="G35">
        <f t="shared" si="9"/>
        <v>6.192055112034469E-2</v>
      </c>
      <c r="H35">
        <f t="shared" si="9"/>
        <v>4.0873869702917294E-2</v>
      </c>
      <c r="I35">
        <f t="shared" si="9"/>
        <v>4.4724623794245494E-2</v>
      </c>
      <c r="J35">
        <f t="shared" si="9"/>
        <v>5.5637237481706993E-2</v>
      </c>
      <c r="K35">
        <f t="shared" si="9"/>
        <v>6.4993316083962003E-3</v>
      </c>
      <c r="L35">
        <f t="shared" si="9"/>
        <v>5.7572925343841598E-2</v>
      </c>
      <c r="M35">
        <f t="shared" si="9"/>
        <v>3.0250744835669398E-2</v>
      </c>
      <c r="N35">
        <f t="shared" si="9"/>
        <v>2.8398305963901996E-3</v>
      </c>
      <c r="O35">
        <f t="shared" si="9"/>
        <v>2.56323718369817E-2</v>
      </c>
      <c r="P35">
        <f t="shared" si="9"/>
        <v>4.3069509600660201E-2</v>
      </c>
      <c r="Q35">
        <f t="shared" si="9"/>
        <v>5.8469776414914194E-2</v>
      </c>
    </row>
    <row r="36" spans="2:17" x14ac:dyDescent="0.25">
      <c r="B36">
        <v>-0.10333871</v>
      </c>
      <c r="C36">
        <f t="shared" ref="C36:Q44" si="10">$B36*C$34</f>
        <v>-4.4141544364727101E-2</v>
      </c>
      <c r="D36">
        <f t="shared" si="9"/>
        <v>-1.14974204389547E-2</v>
      </c>
      <c r="E36">
        <f t="shared" si="9"/>
        <v>-2.0630736407949001E-2</v>
      </c>
      <c r="F36">
        <f t="shared" si="9"/>
        <v>-9.5562244727338E-2</v>
      </c>
      <c r="G36">
        <f t="shared" si="9"/>
        <v>-9.8022194817436292E-2</v>
      </c>
      <c r="H36">
        <f t="shared" si="9"/>
        <v>-6.4704631119561692E-2</v>
      </c>
      <c r="I36">
        <f t="shared" si="9"/>
        <v>-7.0800496884719497E-2</v>
      </c>
      <c r="J36">
        <f t="shared" si="9"/>
        <v>-8.8075510195902998E-2</v>
      </c>
      <c r="K36">
        <f t="shared" si="9"/>
        <v>-1.02886479137298E-2</v>
      </c>
      <c r="L36">
        <f t="shared" si="9"/>
        <v>-9.1139765427726407E-2</v>
      </c>
      <c r="M36">
        <f t="shared" si="9"/>
        <v>-4.7887887785292599E-2</v>
      </c>
      <c r="N36">
        <f t="shared" si="9"/>
        <v>-4.4955418343557993E-3</v>
      </c>
      <c r="O36">
        <f t="shared" si="9"/>
        <v>-4.0576856962309303E-2</v>
      </c>
      <c r="P36">
        <f t="shared" si="9"/>
        <v>-6.8180398662185809E-2</v>
      </c>
      <c r="Q36">
        <f t="shared" si="9"/>
        <v>-9.25595090963518E-2</v>
      </c>
    </row>
    <row r="37" spans="2:17" x14ac:dyDescent="0.25">
      <c r="B37">
        <v>0.13242038</v>
      </c>
      <c r="C37">
        <f t="shared" si="10"/>
        <v>5.6563896322723801E-2</v>
      </c>
      <c r="D37">
        <f t="shared" si="9"/>
        <v>1.47330345380366E-2</v>
      </c>
      <c r="E37">
        <f t="shared" si="9"/>
        <v>2.6436656261922001E-2</v>
      </c>
      <c r="F37">
        <f t="shared" si="9"/>
        <v>0.12245545508016401</v>
      </c>
      <c r="G37">
        <f t="shared" si="9"/>
        <v>0.1256076864725614</v>
      </c>
      <c r="H37">
        <f t="shared" si="9"/>
        <v>8.2913864907082593E-2</v>
      </c>
      <c r="I37">
        <f t="shared" si="9"/>
        <v>9.0725234538570995E-2</v>
      </c>
      <c r="J37">
        <f t="shared" si="9"/>
        <v>0.11286179717973401</v>
      </c>
      <c r="K37">
        <f t="shared" si="9"/>
        <v>1.3184088193304402E-2</v>
      </c>
      <c r="L37">
        <f t="shared" si="9"/>
        <v>0.1167883977944992</v>
      </c>
      <c r="M37">
        <f t="shared" si="9"/>
        <v>6.1364538979882796E-2</v>
      </c>
      <c r="N37">
        <f t="shared" si="9"/>
        <v>5.7606811427323998E-3</v>
      </c>
      <c r="O37">
        <f t="shared" si="9"/>
        <v>5.1996031478955401E-2</v>
      </c>
      <c r="P37">
        <f t="shared" si="9"/>
        <v>8.7367785986472407E-2</v>
      </c>
      <c r="Q37">
        <f t="shared" si="9"/>
        <v>0.11860768696602041</v>
      </c>
    </row>
    <row r="38" spans="2:17" x14ac:dyDescent="0.25">
      <c r="B38">
        <v>7.029995E-2</v>
      </c>
      <c r="C38">
        <f t="shared" si="10"/>
        <v>3.0028905545299498E-2</v>
      </c>
      <c r="D38">
        <f t="shared" si="9"/>
        <v>7.8215422080215001E-3</v>
      </c>
      <c r="E38">
        <f t="shared" si="9"/>
        <v>1.4034815587905002E-2</v>
      </c>
      <c r="F38">
        <f t="shared" si="9"/>
        <v>6.5009724102609995E-2</v>
      </c>
      <c r="G38">
        <f t="shared" si="9"/>
        <v>6.6683195431373493E-2</v>
      </c>
      <c r="H38">
        <f t="shared" si="9"/>
        <v>4.4017699973936501E-2</v>
      </c>
      <c r="I38">
        <f t="shared" si="9"/>
        <v>4.8164636378477496E-2</v>
      </c>
      <c r="J38">
        <f t="shared" si="9"/>
        <v>5.9916598175035002E-2</v>
      </c>
      <c r="K38">
        <f t="shared" si="9"/>
        <v>6.9992303358810005E-3</v>
      </c>
      <c r="L38">
        <f t="shared" si="9"/>
        <v>6.2001170254408003E-2</v>
      </c>
      <c r="M38">
        <f t="shared" si="9"/>
        <v>3.2577493147646998E-2</v>
      </c>
      <c r="N38">
        <f t="shared" si="9"/>
        <v>3.0582573188509998E-3</v>
      </c>
      <c r="O38">
        <f t="shared" si="9"/>
        <v>2.7603896116058502E-2</v>
      </c>
      <c r="P38">
        <f t="shared" si="9"/>
        <v>4.6382218405201001E-2</v>
      </c>
      <c r="Q38">
        <f t="shared" si="9"/>
        <v>6.2967002989470999E-2</v>
      </c>
    </row>
    <row r="39" spans="2:17" x14ac:dyDescent="0.25">
      <c r="B39">
        <v>0.11704489</v>
      </c>
      <c r="C39">
        <f t="shared" si="10"/>
        <v>4.9996194113508897E-2</v>
      </c>
      <c r="D39">
        <f t="shared" si="9"/>
        <v>1.30223641320973E-2</v>
      </c>
      <c r="E39">
        <f t="shared" si="9"/>
        <v>2.3367064224891002E-2</v>
      </c>
      <c r="F39">
        <f t="shared" si="9"/>
        <v>0.10823700452874201</v>
      </c>
      <c r="G39">
        <f t="shared" si="9"/>
        <v>0.11102322653307169</v>
      </c>
      <c r="H39">
        <f t="shared" si="9"/>
        <v>7.3286636071610289E-2</v>
      </c>
      <c r="I39">
        <f t="shared" si="9"/>
        <v>8.019101815590049E-2</v>
      </c>
      <c r="J39">
        <f t="shared" si="9"/>
        <v>9.9757277815577E-2</v>
      </c>
      <c r="K39">
        <f t="shared" si="9"/>
        <v>1.16532678152382E-2</v>
      </c>
      <c r="L39">
        <f t="shared" si="9"/>
        <v>0.10322795609809761</v>
      </c>
      <c r="M39">
        <f t="shared" si="9"/>
        <v>5.4239428362923399E-2</v>
      </c>
      <c r="N39">
        <f t="shared" si="9"/>
        <v>5.0918015087721997E-3</v>
      </c>
      <c r="O39">
        <f t="shared" si="9"/>
        <v>4.59587095648787E-2</v>
      </c>
      <c r="P39">
        <f t="shared" si="9"/>
        <v>7.7223407003742209E-2</v>
      </c>
      <c r="Q39">
        <f t="shared" si="9"/>
        <v>0.1048360054101362</v>
      </c>
    </row>
    <row r="40" spans="2:17" x14ac:dyDescent="0.25">
      <c r="B40">
        <v>0.14629023999999999</v>
      </c>
      <c r="C40">
        <f t="shared" si="10"/>
        <v>6.2488462639862394E-2</v>
      </c>
      <c r="D40">
        <f t="shared" si="9"/>
        <v>1.62761891975968E-2</v>
      </c>
      <c r="E40">
        <f t="shared" si="9"/>
        <v>2.9205661465055998E-2</v>
      </c>
      <c r="F40">
        <f t="shared" si="9"/>
        <v>0.135281577601472</v>
      </c>
      <c r="G40">
        <f t="shared" si="9"/>
        <v>0.13876397726630718</v>
      </c>
      <c r="H40">
        <f t="shared" si="9"/>
        <v>9.1598356662204783E-2</v>
      </c>
      <c r="I40">
        <f t="shared" si="9"/>
        <v>0.10022789796180799</v>
      </c>
      <c r="J40">
        <f t="shared" si="9"/>
        <v>0.12468306914883198</v>
      </c>
      <c r="K40">
        <f t="shared" si="9"/>
        <v>1.45650044651712E-2</v>
      </c>
      <c r="L40">
        <f t="shared" si="9"/>
        <v>0.12902094634204159</v>
      </c>
      <c r="M40">
        <f t="shared" si="9"/>
        <v>6.7791930025094385E-2</v>
      </c>
      <c r="N40">
        <f t="shared" si="9"/>
        <v>6.3640613849151994E-3</v>
      </c>
      <c r="O40">
        <f t="shared" si="9"/>
        <v>5.7442154478819195E-2</v>
      </c>
      <c r="P40">
        <f t="shared" si="9"/>
        <v>9.6518786460435199E-2</v>
      </c>
      <c r="Q40">
        <f t="shared" si="9"/>
        <v>0.13103078991393918</v>
      </c>
    </row>
    <row r="41" spans="2:17" x14ac:dyDescent="0.25">
      <c r="B41">
        <v>0.13046912999999999</v>
      </c>
      <c r="C41">
        <f t="shared" si="10"/>
        <v>5.573041206071129E-2</v>
      </c>
      <c r="D41">
        <f t="shared" si="9"/>
        <v>1.4515939302074099E-2</v>
      </c>
      <c r="E41">
        <f t="shared" si="9"/>
        <v>2.6047105004546999E-2</v>
      </c>
      <c r="F41">
        <f t="shared" si="9"/>
        <v>0.120651040935414</v>
      </c>
      <c r="G41">
        <f t="shared" si="9"/>
        <v>0.12375682334839888</v>
      </c>
      <c r="H41">
        <f t="shared" si="9"/>
        <v>8.1692106753995089E-2</v>
      </c>
      <c r="I41">
        <f t="shared" si="9"/>
        <v>8.9388373748008482E-2</v>
      </c>
      <c r="J41">
        <f t="shared" si="9"/>
        <v>0.11119874817060899</v>
      </c>
      <c r="K41">
        <f t="shared" si="9"/>
        <v>1.29898170993294E-2</v>
      </c>
      <c r="L41">
        <f t="shared" si="9"/>
        <v>0.1150674892666992</v>
      </c>
      <c r="M41">
        <f t="shared" si="9"/>
        <v>6.0460315954057792E-2</v>
      </c>
      <c r="N41">
        <f t="shared" si="9"/>
        <v>5.6757959530073987E-3</v>
      </c>
      <c r="O41">
        <f t="shared" si="9"/>
        <v>5.1229855936917895E-2</v>
      </c>
      <c r="P41">
        <f t="shared" si="9"/>
        <v>8.6080398105497391E-2</v>
      </c>
      <c r="Q41">
        <f t="shared" si="9"/>
        <v>0.11685997072179539</v>
      </c>
    </row>
    <row r="42" spans="2:17" x14ac:dyDescent="0.25">
      <c r="B42">
        <v>1.851262E-2</v>
      </c>
      <c r="C42">
        <f t="shared" si="10"/>
        <v>7.9077398686061996E-3</v>
      </c>
      <c r="D42">
        <f t="shared" si="9"/>
        <v>2.0597061407734E-3</v>
      </c>
      <c r="E42">
        <f t="shared" si="9"/>
        <v>3.6958946307780005E-3</v>
      </c>
      <c r="F42">
        <f t="shared" si="9"/>
        <v>1.7119504617235999E-2</v>
      </c>
      <c r="G42">
        <f t="shared" si="9"/>
        <v>1.75601925379286E-2</v>
      </c>
      <c r="H42">
        <f t="shared" si="9"/>
        <v>1.15915153978274E-2</v>
      </c>
      <c r="I42">
        <f t="shared" si="9"/>
        <v>1.2683559671279E-2</v>
      </c>
      <c r="J42">
        <f t="shared" si="9"/>
        <v>1.5778293067166001E-2</v>
      </c>
      <c r="K42">
        <f t="shared" si="9"/>
        <v>1.8431605072356002E-3</v>
      </c>
      <c r="L42">
        <f t="shared" si="9"/>
        <v>1.6327239272220802E-2</v>
      </c>
      <c r="M42">
        <f t="shared" si="9"/>
        <v>8.5788788070971997E-3</v>
      </c>
      <c r="N42">
        <f t="shared" si="9"/>
        <v>8.053541376076E-4</v>
      </c>
      <c r="O42">
        <f t="shared" si="9"/>
        <v>7.2691437094346001E-3</v>
      </c>
      <c r="P42">
        <f t="shared" si="9"/>
        <v>1.2214182002867601E-2</v>
      </c>
      <c r="Q42">
        <f t="shared" si="9"/>
        <v>1.6581579345119602E-2</v>
      </c>
    </row>
    <row r="43" spans="2:17" x14ac:dyDescent="0.25">
      <c r="B43">
        <v>8.5213830000000004E-2</v>
      </c>
      <c r="C43">
        <f t="shared" si="10"/>
        <v>3.63994291919583E-2</v>
      </c>
      <c r="D43">
        <f t="shared" si="9"/>
        <v>9.4808540838531002E-3</v>
      </c>
      <c r="E43">
        <f t="shared" si="9"/>
        <v>1.7012250927477001E-2</v>
      </c>
      <c r="F43">
        <f t="shared" si="9"/>
        <v>7.880130182207401E-2</v>
      </c>
      <c r="G43">
        <f t="shared" si="9"/>
        <v>8.0829794037489897E-2</v>
      </c>
      <c r="H43">
        <f t="shared" si="9"/>
        <v>5.33558957377641E-2</v>
      </c>
      <c r="I43">
        <f t="shared" si="9"/>
        <v>5.83825896941235E-2</v>
      </c>
      <c r="J43">
        <f t="shared" si="9"/>
        <v>7.2627687659318999E-2</v>
      </c>
      <c r="K43">
        <f t="shared" si="9"/>
        <v>8.484091723715401E-3</v>
      </c>
      <c r="L43">
        <f t="shared" si="9"/>
        <v>7.5154494161947208E-2</v>
      </c>
      <c r="M43">
        <f t="shared" si="9"/>
        <v>3.94886904316398E-2</v>
      </c>
      <c r="N43">
        <f t="shared" si="9"/>
        <v>3.7070555422133999E-3</v>
      </c>
      <c r="O43">
        <f t="shared" si="9"/>
        <v>3.3459962787618903E-2</v>
      </c>
      <c r="P43">
        <f t="shared" si="9"/>
        <v>5.6222038197803408E-2</v>
      </c>
      <c r="Q43">
        <f t="shared" si="9"/>
        <v>7.632522481672141E-2</v>
      </c>
    </row>
    <row r="44" spans="2:17" x14ac:dyDescent="0.25">
      <c r="B44">
        <v>0.13976146</v>
      </c>
      <c r="C44">
        <f t="shared" si="10"/>
        <v>5.9699668082454596E-2</v>
      </c>
      <c r="D44">
        <f t="shared" si="9"/>
        <v>1.5549799942172201E-2</v>
      </c>
      <c r="E44">
        <f t="shared" si="9"/>
        <v>2.7902243421174002E-2</v>
      </c>
      <c r="F44">
        <f t="shared" si="9"/>
        <v>0.129244102659788</v>
      </c>
      <c r="G44">
        <f t="shared" si="9"/>
        <v>0.13257108647949381</v>
      </c>
      <c r="H44">
        <f t="shared" si="9"/>
        <v>8.7510418061454195E-2</v>
      </c>
      <c r="I44">
        <f t="shared" si="9"/>
        <v>9.5754831982456989E-2</v>
      </c>
      <c r="J44">
        <f t="shared" si="9"/>
        <v>0.119118594524978</v>
      </c>
      <c r="K44">
        <f t="shared" si="9"/>
        <v>1.3914983589874801E-2</v>
      </c>
      <c r="L44">
        <f t="shared" si="9"/>
        <v>0.12326287680808641</v>
      </c>
      <c r="M44">
        <f t="shared" si="9"/>
        <v>6.4766447279907602E-2</v>
      </c>
      <c r="N44">
        <f t="shared" si="9"/>
        <v>6.0800399991508E-3</v>
      </c>
      <c r="O44">
        <f t="shared" si="9"/>
        <v>5.4878571362691801E-2</v>
      </c>
      <c r="P44">
        <f t="shared" si="9"/>
        <v>9.2211254237730814E-2</v>
      </c>
      <c r="Q44">
        <f t="shared" si="9"/>
        <v>0.12518302316904681</v>
      </c>
    </row>
    <row r="46" spans="2:17" x14ac:dyDescent="0.25">
      <c r="C46">
        <f>C22+C35</f>
        <v>-7.0841846221018495E-2</v>
      </c>
      <c r="D46">
        <f t="shared" ref="D46:Q46" si="11">D22+D35</f>
        <v>-0.10777815196503611</v>
      </c>
      <c r="E46">
        <f t="shared" si="11"/>
        <v>-6.5625021962404995E-2</v>
      </c>
      <c r="F46">
        <f t="shared" si="11"/>
        <v>1.4125004324976799E-2</v>
      </c>
      <c r="G46">
        <f t="shared" si="11"/>
        <v>-6.2293397251038503E-2</v>
      </c>
      <c r="H46">
        <f t="shared" si="11"/>
        <v>-6.423186998089872E-2</v>
      </c>
      <c r="I46">
        <f t="shared" si="11"/>
        <v>-3.2926937590733313E-2</v>
      </c>
      <c r="J46">
        <f t="shared" si="11"/>
        <v>5.8664643577445927E-3</v>
      </c>
      <c r="K46">
        <f t="shared" si="11"/>
        <v>-0.1087226460989266</v>
      </c>
      <c r="L46">
        <f t="shared" si="11"/>
        <v>-7.6097786012458812E-2</v>
      </c>
      <c r="M46">
        <f t="shared" si="11"/>
        <v>-5.8053152917419408E-2</v>
      </c>
      <c r="N46">
        <f t="shared" si="11"/>
        <v>-6.1069414467497793E-2</v>
      </c>
      <c r="O46">
        <f t="shared" si="11"/>
        <v>-1.4546559704765101E-2</v>
      </c>
      <c r="P46">
        <f t="shared" si="11"/>
        <v>-7.658883602064101E-2</v>
      </c>
      <c r="Q46">
        <f t="shared" si="11"/>
        <v>-1.4702738702978203E-2</v>
      </c>
    </row>
    <row r="47" spans="2:17" x14ac:dyDescent="0.25">
      <c r="C47">
        <f t="shared" ref="C47:Q47" si="12">C23+C36</f>
        <v>6.0137964901944591E-2</v>
      </c>
      <c r="D47">
        <f t="shared" si="12"/>
        <v>0.1100148687418805</v>
      </c>
      <c r="E47">
        <f t="shared" si="12"/>
        <v>6.2451301157531489E-2</v>
      </c>
      <c r="F47">
        <f t="shared" si="12"/>
        <v>-4.6719490453477903E-2</v>
      </c>
      <c r="G47">
        <f t="shared" si="12"/>
        <v>3.317896629568029E-2</v>
      </c>
      <c r="H47">
        <f t="shared" si="12"/>
        <v>4.6313457162596314E-2</v>
      </c>
      <c r="I47">
        <f t="shared" si="12"/>
        <v>1.1219076194907404E-2</v>
      </c>
      <c r="J47">
        <f t="shared" si="12"/>
        <v>-3.5505059703196798E-2</v>
      </c>
      <c r="K47">
        <f t="shared" si="12"/>
        <v>0.1114147312893191</v>
      </c>
      <c r="L47">
        <f t="shared" si="12"/>
        <v>5.0050115150961291E-2</v>
      </c>
      <c r="M47">
        <f t="shared" si="12"/>
        <v>4.5383230860576801E-2</v>
      </c>
      <c r="N47">
        <f t="shared" si="12"/>
        <v>6.3008689922088204E-2</v>
      </c>
      <c r="O47">
        <f t="shared" si="12"/>
        <v>1.8621971027016002E-3</v>
      </c>
      <c r="P47">
        <f t="shared" si="12"/>
        <v>5.8208900512577294E-2</v>
      </c>
      <c r="Q47">
        <f t="shared" si="12"/>
        <v>-1.5270935060118104E-2</v>
      </c>
    </row>
    <row r="48" spans="2:17" x14ac:dyDescent="0.25">
      <c r="C48">
        <f t="shared" ref="C48:Q48" si="13">C24+C37</f>
        <v>0.14157144607079281</v>
      </c>
      <c r="D48">
        <f t="shared" si="13"/>
        <v>0.1137885636653006</v>
      </c>
      <c r="E48">
        <f t="shared" si="13"/>
        <v>9.4164251943806995E-2</v>
      </c>
      <c r="F48">
        <f t="shared" si="13"/>
        <v>0.16227155023602099</v>
      </c>
      <c r="G48">
        <f t="shared" si="13"/>
        <v>0.23256148121862341</v>
      </c>
      <c r="H48">
        <f t="shared" si="13"/>
        <v>0.1734146327851426</v>
      </c>
      <c r="I48">
        <f t="shared" si="13"/>
        <v>0.15758672044230398</v>
      </c>
      <c r="J48">
        <f t="shared" si="13"/>
        <v>0.15571667074946802</v>
      </c>
      <c r="K48">
        <f t="shared" si="13"/>
        <v>0.11239539187957739</v>
      </c>
      <c r="L48">
        <f t="shared" si="13"/>
        <v>0.23188489068768819</v>
      </c>
      <c r="M48">
        <f t="shared" si="13"/>
        <v>0.13739816547184081</v>
      </c>
      <c r="N48">
        <f t="shared" si="13"/>
        <v>6.0789414779812395E-2</v>
      </c>
      <c r="O48">
        <f t="shared" si="13"/>
        <v>8.6591898155568406E-2</v>
      </c>
      <c r="P48">
        <f t="shared" si="13"/>
        <v>0.19039900192503939</v>
      </c>
      <c r="Q48">
        <f t="shared" si="13"/>
        <v>0.18161251263642941</v>
      </c>
    </row>
    <row r="49" spans="3:17" x14ac:dyDescent="0.25">
      <c r="C49">
        <f t="shared" ref="C49:Q49" si="14">C25+C38</f>
        <v>5.92376428735518E-2</v>
      </c>
      <c r="D49">
        <f t="shared" si="14"/>
        <v>4.1857188921330307E-2</v>
      </c>
      <c r="E49">
        <f t="shared" si="14"/>
        <v>3.7306131582884497E-2</v>
      </c>
      <c r="F49">
        <f t="shared" si="14"/>
        <v>7.8690601486921891E-2</v>
      </c>
      <c r="G49">
        <f t="shared" si="14"/>
        <v>0.1034326995196089</v>
      </c>
      <c r="H49">
        <f t="shared" si="14"/>
        <v>7.5113916307538497E-2</v>
      </c>
      <c r="I49">
        <f t="shared" si="14"/>
        <v>7.1138355594318595E-2</v>
      </c>
      <c r="J49">
        <f t="shared" si="14"/>
        <v>7.464160494259281E-2</v>
      </c>
      <c r="K49">
        <f t="shared" si="14"/>
        <v>4.1088401450140102E-2</v>
      </c>
      <c r="L49">
        <f t="shared" si="14"/>
        <v>0.10154851914616431</v>
      </c>
      <c r="M49">
        <f t="shared" si="14"/>
        <v>5.8702775324345598E-2</v>
      </c>
      <c r="N49">
        <f t="shared" si="14"/>
        <v>2.1966222918086999E-2</v>
      </c>
      <c r="O49">
        <f t="shared" si="14"/>
        <v>3.9491094198995602E-2</v>
      </c>
      <c r="P49">
        <f t="shared" si="14"/>
        <v>8.1783917805769907E-2</v>
      </c>
      <c r="Q49">
        <f t="shared" si="14"/>
        <v>8.4615567250801299E-2</v>
      </c>
    </row>
    <row r="50" spans="3:17" x14ac:dyDescent="0.25">
      <c r="C50">
        <f t="shared" ref="C50:Q50" si="15">C26+C39</f>
        <v>0.11023187916460109</v>
      </c>
      <c r="D50">
        <f t="shared" si="15"/>
        <v>8.32123375257805E-2</v>
      </c>
      <c r="E50">
        <f t="shared" si="15"/>
        <v>7.1358308942003998E-2</v>
      </c>
      <c r="F50">
        <f t="shared" si="15"/>
        <v>0.1364503782217886</v>
      </c>
      <c r="G50">
        <f t="shared" si="15"/>
        <v>0.18680984918524729</v>
      </c>
      <c r="H50">
        <f t="shared" si="15"/>
        <v>0.1374147725364383</v>
      </c>
      <c r="I50">
        <f t="shared" si="15"/>
        <v>0.12756854425659589</v>
      </c>
      <c r="J50">
        <f t="shared" si="15"/>
        <v>0.1301239061315462</v>
      </c>
      <c r="K50">
        <f t="shared" si="15"/>
        <v>8.1953621843385602E-2</v>
      </c>
      <c r="L50">
        <f t="shared" si="15"/>
        <v>0.18478443098704581</v>
      </c>
      <c r="M50">
        <f t="shared" si="15"/>
        <v>0.1081162615646238</v>
      </c>
      <c r="N50">
        <f t="shared" si="15"/>
        <v>4.4084731877276198E-2</v>
      </c>
      <c r="O50">
        <f t="shared" si="15"/>
        <v>7.0473070176118105E-2</v>
      </c>
      <c r="P50">
        <f t="shared" si="15"/>
        <v>0.15023052098478679</v>
      </c>
      <c r="Q50">
        <f t="shared" si="15"/>
        <v>0.1494807322259204</v>
      </c>
    </row>
    <row r="51" spans="3:17" x14ac:dyDescent="0.25">
      <c r="C51">
        <f t="shared" ref="C51:Q51" si="16">C27+C40</f>
        <v>0.16063408974114779</v>
      </c>
      <c r="D51">
        <f t="shared" si="16"/>
        <v>0.13064093742121918</v>
      </c>
      <c r="E51">
        <f t="shared" si="16"/>
        <v>0.10740068496544698</v>
      </c>
      <c r="F51">
        <f t="shared" si="16"/>
        <v>0.18125132545771819</v>
      </c>
      <c r="G51">
        <f t="shared" si="16"/>
        <v>0.26224768297625634</v>
      </c>
      <c r="H51">
        <f t="shared" si="16"/>
        <v>0.1960861891296008</v>
      </c>
      <c r="I51">
        <f t="shared" si="16"/>
        <v>0.17742295278215578</v>
      </c>
      <c r="J51">
        <f t="shared" si="16"/>
        <v>0.17416124436165636</v>
      </c>
      <c r="K51">
        <f t="shared" si="16"/>
        <v>0.12910960250008299</v>
      </c>
      <c r="L51">
        <f t="shared" si="16"/>
        <v>0.26190581957551895</v>
      </c>
      <c r="M51">
        <f t="shared" si="16"/>
        <v>0.15557669708347716</v>
      </c>
      <c r="N51">
        <f t="shared" si="16"/>
        <v>6.989758972924319E-2</v>
      </c>
      <c r="O51">
        <f t="shared" si="16"/>
        <v>9.7384877685775001E-2</v>
      </c>
      <c r="P51">
        <f t="shared" si="16"/>
        <v>0.21547367140026738</v>
      </c>
      <c r="Q51">
        <f t="shared" si="16"/>
        <v>0.20377313037846856</v>
      </c>
    </row>
    <row r="52" spans="3:17" x14ac:dyDescent="0.25">
      <c r="C52">
        <f t="shared" ref="C52:Q52" si="17">C28+C41</f>
        <v>0.13593434795647288</v>
      </c>
      <c r="D52">
        <f t="shared" si="17"/>
        <v>0.10797403016328369</v>
      </c>
      <c r="E52">
        <f t="shared" si="17"/>
        <v>8.9947543948410993E-2</v>
      </c>
      <c r="F52">
        <f t="shared" si="17"/>
        <v>0.1582172047992588</v>
      </c>
      <c r="G52">
        <f t="shared" si="17"/>
        <v>0.22466686396295565</v>
      </c>
      <c r="H52">
        <f t="shared" si="17"/>
        <v>0.16707884954237909</v>
      </c>
      <c r="I52">
        <f t="shared" si="17"/>
        <v>0.15247164511873967</v>
      </c>
      <c r="J52">
        <f t="shared" si="17"/>
        <v>0.15163197489922658</v>
      </c>
      <c r="K52">
        <f t="shared" si="17"/>
        <v>0.1065948799975166</v>
      </c>
      <c r="L52">
        <f t="shared" si="17"/>
        <v>0.22366009974882878</v>
      </c>
      <c r="M52">
        <f t="shared" si="17"/>
        <v>0.13219742781242899</v>
      </c>
      <c r="N52">
        <f t="shared" si="17"/>
        <v>5.7594961228719398E-2</v>
      </c>
      <c r="O52">
        <f t="shared" si="17"/>
        <v>8.3870776436481095E-2</v>
      </c>
      <c r="P52">
        <f t="shared" si="17"/>
        <v>0.18328951732948617</v>
      </c>
      <c r="Q52">
        <f t="shared" si="17"/>
        <v>0.17630451434373298</v>
      </c>
    </row>
    <row r="53" spans="3:17" x14ac:dyDescent="0.25">
      <c r="C53">
        <f t="shared" ref="C53:Q53" si="18">C29+C42</f>
        <v>2.0599911751605901E-2</v>
      </c>
      <c r="D53">
        <f t="shared" si="18"/>
        <v>1.6849331360776602E-2</v>
      </c>
      <c r="E53">
        <f t="shared" si="18"/>
        <v>1.3808058646378501E-2</v>
      </c>
      <c r="F53">
        <f t="shared" si="18"/>
        <v>2.3064302754880098E-2</v>
      </c>
      <c r="G53">
        <f t="shared" si="18"/>
        <v>3.35290794247892E-2</v>
      </c>
      <c r="H53">
        <f t="shared" si="18"/>
        <v>2.5103859946705401E-2</v>
      </c>
      <c r="I53">
        <f t="shared" si="18"/>
        <v>2.26664079472019E-2</v>
      </c>
      <c r="J53">
        <f t="shared" si="18"/>
        <v>2.2176800293680202E-2</v>
      </c>
      <c r="K53">
        <f t="shared" si="18"/>
        <v>1.6656043867060502E-2</v>
      </c>
      <c r="L53">
        <f t="shared" si="18"/>
        <v>3.3511883168676503E-2</v>
      </c>
      <c r="M53">
        <f t="shared" si="18"/>
        <v>1.9931186445462601E-2</v>
      </c>
      <c r="N53">
        <f t="shared" si="18"/>
        <v>9.0214966790116008E-3</v>
      </c>
      <c r="O53">
        <f t="shared" si="18"/>
        <v>1.2434528285301501E-2</v>
      </c>
      <c r="P53">
        <f t="shared" si="18"/>
        <v>2.7597402738934702E-2</v>
      </c>
      <c r="Q53">
        <f t="shared" si="18"/>
        <v>2.5988603535761302E-2</v>
      </c>
    </row>
    <row r="54" spans="3:17" x14ac:dyDescent="0.25">
      <c r="C54">
        <f t="shared" ref="C54:Q54" si="19">C30+C43</f>
        <v>8.7671039638080595E-2</v>
      </c>
      <c r="D54">
        <f t="shared" si="19"/>
        <v>6.9225388739881905E-2</v>
      </c>
      <c r="E54">
        <f t="shared" si="19"/>
        <v>5.7861597986006499E-2</v>
      </c>
      <c r="F54">
        <f t="shared" si="19"/>
        <v>0.10281605493949592</v>
      </c>
      <c r="G54">
        <f t="shared" si="19"/>
        <v>0.14533810319598528</v>
      </c>
      <c r="H54">
        <f t="shared" si="19"/>
        <v>0.10794069590516611</v>
      </c>
      <c r="I54">
        <f t="shared" si="19"/>
        <v>9.8709549702554605E-2</v>
      </c>
      <c r="J54">
        <f t="shared" si="19"/>
        <v>9.8475255197696801E-2</v>
      </c>
      <c r="K54">
        <f t="shared" si="19"/>
        <v>6.8322580534764504E-2</v>
      </c>
      <c r="L54">
        <f t="shared" si="19"/>
        <v>0.14457400530917353</v>
      </c>
      <c r="M54">
        <f t="shared" si="19"/>
        <v>8.5347752242678404E-2</v>
      </c>
      <c r="N54">
        <f t="shared" si="19"/>
        <v>3.6897187509849397E-2</v>
      </c>
      <c r="O54">
        <f t="shared" si="19"/>
        <v>5.4326177665546004E-2</v>
      </c>
      <c r="P54">
        <f t="shared" si="19"/>
        <v>0.1183644759347823</v>
      </c>
      <c r="Q54">
        <f t="shared" si="19"/>
        <v>0.1143260716541217</v>
      </c>
    </row>
    <row r="55" spans="3:17" x14ac:dyDescent="0.25">
      <c r="C55">
        <f t="shared" ref="C55:Q55" si="20">C31+C44</f>
        <v>0.1534433989879338</v>
      </c>
      <c r="D55">
        <f t="shared" si="20"/>
        <v>0.1247852136757274</v>
      </c>
      <c r="E55">
        <f t="shared" si="20"/>
        <v>0.102590168473642</v>
      </c>
      <c r="F55">
        <f t="shared" si="20"/>
        <v>0.17315207696394561</v>
      </c>
      <c r="G55">
        <f t="shared" si="20"/>
        <v>0.2505164664334954</v>
      </c>
      <c r="H55">
        <f t="shared" si="20"/>
        <v>0.1873119022336622</v>
      </c>
      <c r="I55">
        <f t="shared" si="20"/>
        <v>0.16948763761061139</v>
      </c>
      <c r="J55">
        <f t="shared" si="20"/>
        <v>0.16637764090162921</v>
      </c>
      <c r="K55">
        <f t="shared" si="20"/>
        <v>0.12332218075190118</v>
      </c>
      <c r="L55">
        <f t="shared" si="20"/>
        <v>0.25018777571318163</v>
      </c>
      <c r="M55">
        <f t="shared" si="20"/>
        <v>0.148614009558242</v>
      </c>
      <c r="N55">
        <f t="shared" si="20"/>
        <v>6.6764047636494794E-2</v>
      </c>
      <c r="O55">
        <f t="shared" si="20"/>
        <v>9.3029837053630202E-2</v>
      </c>
      <c r="P55">
        <f t="shared" si="20"/>
        <v>0.20583093402421643</v>
      </c>
      <c r="Q55">
        <f t="shared" si="20"/>
        <v>0.19466282162103798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learn_rate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Suwanvithaya, Patrick</dc:creator>
  <cp:lastModifiedBy>Suwanvithaya, Patrick</cp:lastModifiedBy>
  <dcterms:created xsi:type="dcterms:W3CDTF">2016-09-09T01:34:13Z</dcterms:created>
  <dcterms:modified xsi:type="dcterms:W3CDTF">2016-09-09T09:57:12Z</dcterms:modified>
</cp:coreProperties>
</file>