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(_!!!Thesis_Masters\Distributed Network\centralized-distributed-load_balancing-sdn\"/>
    </mc:Choice>
  </mc:AlternateContent>
  <xr:revisionPtr revIDLastSave="0" documentId="10_ncr:8100000_{AF6579FF-1C11-475F-BBDA-030DABBA2A0B}" xr6:coauthVersionLast="32" xr6:coauthVersionMax="32" xr10:uidLastSave="{00000000-0000-0000-0000-000000000000}"/>
  <bookViews>
    <workbookView xWindow="0" yWindow="0" windowWidth="23040" windowHeight="9072" activeTab="3" xr2:uid="{C7127B44-2204-4067-A18A-8062F2572D36}"/>
  </bookViews>
  <sheets>
    <sheet name="Centralized" sheetId="2" r:id="rId1"/>
    <sheet name="Distributed" sheetId="1" r:id="rId2"/>
    <sheet name="Clos Network" sheetId="3" r:id="rId3"/>
    <sheet name="Charts TCP" sheetId="6" r:id="rId4"/>
    <sheet name="Charts UDP" sheetId="5" r:id="rId5"/>
    <sheet name="Summary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5" i="8" l="1"/>
  <c r="Q75" i="8"/>
  <c r="R74" i="8"/>
  <c r="Q74" i="8"/>
  <c r="R73" i="8"/>
  <c r="Q73" i="8"/>
  <c r="R72" i="8"/>
  <c r="Q72" i="8"/>
  <c r="R71" i="8"/>
  <c r="Q71" i="8"/>
  <c r="R69" i="8"/>
  <c r="Q69" i="8"/>
  <c r="R68" i="8"/>
  <c r="Q68" i="8"/>
  <c r="R67" i="8"/>
  <c r="Q67" i="8"/>
  <c r="R66" i="8"/>
  <c r="Q66" i="8"/>
  <c r="R65" i="8"/>
  <c r="Q65" i="8"/>
  <c r="R63" i="8"/>
  <c r="Q63" i="8"/>
  <c r="R62" i="8"/>
  <c r="Q62" i="8"/>
  <c r="R61" i="8"/>
  <c r="Q61" i="8"/>
  <c r="R60" i="8"/>
  <c r="Q60" i="8"/>
  <c r="R59" i="8"/>
  <c r="Q59" i="8"/>
  <c r="R57" i="8"/>
  <c r="Q57" i="8"/>
  <c r="R56" i="8"/>
  <c r="Q56" i="8"/>
  <c r="R55" i="8"/>
  <c r="Q55" i="8"/>
  <c r="R54" i="8"/>
  <c r="Q54" i="8"/>
  <c r="R53" i="8"/>
  <c r="Q53" i="8"/>
  <c r="R51" i="8"/>
  <c r="Q51" i="8"/>
  <c r="R50" i="8"/>
  <c r="Q50" i="8"/>
  <c r="R49" i="8"/>
  <c r="Q49" i="8"/>
  <c r="R48" i="8"/>
  <c r="Q48" i="8"/>
  <c r="R47" i="8"/>
  <c r="Q47" i="8"/>
  <c r="R45" i="8"/>
  <c r="Q45" i="8"/>
  <c r="R44" i="8"/>
  <c r="Q44" i="8"/>
  <c r="R43" i="8"/>
  <c r="Q43" i="8"/>
  <c r="R42" i="8"/>
  <c r="Q42" i="8"/>
  <c r="R41" i="8"/>
  <c r="Q41" i="8"/>
  <c r="R39" i="8"/>
  <c r="Q39" i="8"/>
  <c r="R38" i="8"/>
  <c r="Q38" i="8"/>
  <c r="R37" i="8"/>
  <c r="Q37" i="8"/>
  <c r="R36" i="8"/>
  <c r="Q36" i="8"/>
  <c r="R35" i="8"/>
  <c r="Q35" i="8"/>
  <c r="R33" i="8"/>
  <c r="Q33" i="8"/>
  <c r="R32" i="8"/>
  <c r="Q32" i="8"/>
  <c r="R31" i="8"/>
  <c r="Q31" i="8"/>
  <c r="R30" i="8"/>
  <c r="Q30" i="8"/>
  <c r="R29" i="8"/>
  <c r="Q29" i="8"/>
  <c r="R27" i="8"/>
  <c r="Q27" i="8"/>
  <c r="R26" i="8"/>
  <c r="Q26" i="8"/>
  <c r="R25" i="8"/>
  <c r="Q25" i="8"/>
  <c r="R24" i="8"/>
  <c r="Q24" i="8"/>
  <c r="R23" i="8"/>
  <c r="Q23" i="8"/>
  <c r="R21" i="8"/>
  <c r="Q21" i="8"/>
  <c r="R20" i="8"/>
  <c r="Q20" i="8"/>
  <c r="R19" i="8"/>
  <c r="Q19" i="8"/>
  <c r="R18" i="8"/>
  <c r="Q18" i="8"/>
  <c r="R17" i="8"/>
  <c r="Q17" i="8"/>
  <c r="R15" i="8"/>
  <c r="Q15" i="8"/>
  <c r="R14" i="8"/>
  <c r="Q14" i="8"/>
  <c r="R13" i="8"/>
  <c r="Q13" i="8"/>
  <c r="R12" i="8"/>
  <c r="Q12" i="8"/>
  <c r="R11" i="8"/>
  <c r="Q11" i="8"/>
  <c r="R9" i="8"/>
  <c r="Q9" i="8"/>
  <c r="R8" i="8"/>
  <c r="Q8" i="8"/>
  <c r="R7" i="8"/>
  <c r="Q7" i="8"/>
  <c r="R6" i="8"/>
  <c r="Q6" i="8"/>
  <c r="R5" i="8"/>
  <c r="Q5" i="8"/>
  <c r="I75" i="8"/>
  <c r="H75" i="8"/>
  <c r="I74" i="8"/>
  <c r="H74" i="8"/>
  <c r="I73" i="8"/>
  <c r="H73" i="8"/>
  <c r="I72" i="8"/>
  <c r="H72" i="8"/>
  <c r="I71" i="8"/>
  <c r="H71" i="8"/>
  <c r="I69" i="8"/>
  <c r="H69" i="8"/>
  <c r="I68" i="8"/>
  <c r="H68" i="8"/>
  <c r="I67" i="8"/>
  <c r="H67" i="8"/>
  <c r="I66" i="8"/>
  <c r="H66" i="8"/>
  <c r="I65" i="8"/>
  <c r="H65" i="8"/>
  <c r="I63" i="8"/>
  <c r="H63" i="8"/>
  <c r="I62" i="8"/>
  <c r="H62" i="8"/>
  <c r="I61" i="8"/>
  <c r="H61" i="8"/>
  <c r="I60" i="8"/>
  <c r="H60" i="8"/>
  <c r="I59" i="8"/>
  <c r="H59" i="8"/>
  <c r="I57" i="8"/>
  <c r="H57" i="8"/>
  <c r="I56" i="8"/>
  <c r="H56" i="8"/>
  <c r="I55" i="8"/>
  <c r="H55" i="8"/>
  <c r="I54" i="8"/>
  <c r="H54" i="8"/>
  <c r="I53" i="8"/>
  <c r="H53" i="8"/>
  <c r="I51" i="8"/>
  <c r="H51" i="8"/>
  <c r="I50" i="8"/>
  <c r="H50" i="8"/>
  <c r="I49" i="8"/>
  <c r="H49" i="8"/>
  <c r="I48" i="8"/>
  <c r="H48" i="8"/>
  <c r="I47" i="8"/>
  <c r="H47" i="8"/>
  <c r="I45" i="8"/>
  <c r="H45" i="8"/>
  <c r="I44" i="8"/>
  <c r="H44" i="8"/>
  <c r="I43" i="8"/>
  <c r="H43" i="8"/>
  <c r="I42" i="8"/>
  <c r="H42" i="8"/>
  <c r="I41" i="8"/>
  <c r="H41" i="8"/>
  <c r="I39" i="8"/>
  <c r="H39" i="8"/>
  <c r="I38" i="8"/>
  <c r="H38" i="8"/>
  <c r="I37" i="8"/>
  <c r="H37" i="8"/>
  <c r="I36" i="8"/>
  <c r="H36" i="8"/>
  <c r="I35" i="8"/>
  <c r="H35" i="8"/>
  <c r="I33" i="8"/>
  <c r="H33" i="8"/>
  <c r="I32" i="8"/>
  <c r="H32" i="8"/>
  <c r="I31" i="8"/>
  <c r="H31" i="8"/>
  <c r="I30" i="8"/>
  <c r="H30" i="8"/>
  <c r="I29" i="8"/>
  <c r="H29" i="8"/>
  <c r="I27" i="8"/>
  <c r="H27" i="8"/>
  <c r="I26" i="8"/>
  <c r="H26" i="8"/>
  <c r="I25" i="8"/>
  <c r="H25" i="8"/>
  <c r="I24" i="8"/>
  <c r="H24" i="8"/>
  <c r="I23" i="8"/>
  <c r="H23" i="8"/>
  <c r="I21" i="8"/>
  <c r="H21" i="8"/>
  <c r="I20" i="8"/>
  <c r="H20" i="8"/>
  <c r="I19" i="8"/>
  <c r="H19" i="8"/>
  <c r="I18" i="8"/>
  <c r="H18" i="8"/>
  <c r="H17" i="8"/>
  <c r="I17" i="8"/>
  <c r="I15" i="8"/>
  <c r="H15" i="8"/>
  <c r="I14" i="8"/>
  <c r="H14" i="8"/>
  <c r="I13" i="8"/>
  <c r="H13" i="8"/>
  <c r="I12" i="8"/>
  <c r="H12" i="8"/>
  <c r="I11" i="8"/>
  <c r="H11" i="8"/>
  <c r="I9" i="8"/>
  <c r="H9" i="8"/>
  <c r="I8" i="8"/>
  <c r="H8" i="8"/>
  <c r="I7" i="8"/>
  <c r="H7" i="8"/>
  <c r="I6" i="8"/>
  <c r="H6" i="8"/>
  <c r="I5" i="8"/>
  <c r="H5" i="8"/>
  <c r="S75" i="1"/>
  <c r="Q75" i="1"/>
  <c r="M75" i="1"/>
  <c r="S74" i="1"/>
  <c r="Q74" i="1"/>
  <c r="M74" i="1"/>
  <c r="S73" i="1"/>
  <c r="Q73" i="1"/>
  <c r="M73" i="1"/>
  <c r="S72" i="1"/>
  <c r="Q72" i="1"/>
  <c r="M72" i="1"/>
  <c r="S71" i="1"/>
  <c r="Q71" i="1"/>
  <c r="M71" i="1"/>
  <c r="S70" i="1"/>
  <c r="Q70" i="1"/>
  <c r="M70" i="1"/>
  <c r="S69" i="1"/>
  <c r="Q69" i="1"/>
  <c r="M69" i="1"/>
  <c r="S68" i="1"/>
  <c r="Q68" i="1"/>
  <c r="M68" i="1"/>
  <c r="S67" i="1"/>
  <c r="Q67" i="1"/>
  <c r="M67" i="1"/>
  <c r="S66" i="1"/>
  <c r="Q66" i="1"/>
  <c r="M66" i="1"/>
  <c r="S65" i="1"/>
  <c r="Q65" i="1"/>
  <c r="M65" i="1"/>
  <c r="S64" i="1"/>
  <c r="Q64" i="1"/>
  <c r="M64" i="1"/>
  <c r="S63" i="1"/>
  <c r="Q63" i="1"/>
  <c r="M63" i="1"/>
  <c r="S62" i="1"/>
  <c r="Q62" i="1"/>
  <c r="M62" i="1"/>
  <c r="S61" i="1"/>
  <c r="Q61" i="1"/>
  <c r="M61" i="1"/>
  <c r="S60" i="1"/>
  <c r="Q60" i="1"/>
  <c r="M60" i="1"/>
  <c r="S59" i="1"/>
  <c r="Q59" i="1"/>
  <c r="M59" i="1"/>
  <c r="S58" i="1"/>
  <c r="Q58" i="1"/>
  <c r="M58" i="1"/>
  <c r="S57" i="1"/>
  <c r="Q57" i="1"/>
  <c r="M57" i="1"/>
  <c r="S56" i="1"/>
  <c r="Q56" i="1"/>
  <c r="M56" i="1"/>
  <c r="S55" i="1"/>
  <c r="Q55" i="1"/>
  <c r="M55" i="1"/>
  <c r="S54" i="1"/>
  <c r="Q54" i="1"/>
  <c r="M54" i="1"/>
  <c r="S53" i="1"/>
  <c r="Q53" i="1"/>
  <c r="M53" i="1"/>
  <c r="S52" i="1"/>
  <c r="Q52" i="1"/>
  <c r="M52" i="1"/>
  <c r="S51" i="1"/>
  <c r="Q51" i="1"/>
  <c r="M51" i="1"/>
  <c r="S50" i="1"/>
  <c r="Q50" i="1"/>
  <c r="M50" i="1"/>
  <c r="S49" i="1"/>
  <c r="Q49" i="1"/>
  <c r="M49" i="1"/>
  <c r="S48" i="1"/>
  <c r="Q48" i="1"/>
  <c r="M48" i="1"/>
  <c r="S47" i="1"/>
  <c r="Q47" i="1"/>
  <c r="M47" i="1"/>
  <c r="S46" i="1"/>
  <c r="Q46" i="1"/>
  <c r="M46" i="1"/>
  <c r="S45" i="1"/>
  <c r="Q45" i="1"/>
  <c r="M45" i="1"/>
  <c r="S44" i="1"/>
  <c r="Q44" i="1"/>
  <c r="M44" i="1"/>
  <c r="S43" i="1"/>
  <c r="Q43" i="1"/>
  <c r="M43" i="1"/>
  <c r="S42" i="1"/>
  <c r="Q42" i="1"/>
  <c r="M42" i="1"/>
  <c r="S41" i="1"/>
  <c r="Q41" i="1"/>
  <c r="M41" i="1"/>
  <c r="S40" i="1"/>
  <c r="Q40" i="1"/>
  <c r="M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S75" i="2"/>
  <c r="Q75" i="2"/>
  <c r="M75" i="2"/>
  <c r="S74" i="2"/>
  <c r="Q74" i="2"/>
  <c r="M74" i="2"/>
  <c r="S73" i="2"/>
  <c r="Q73" i="2"/>
  <c r="M73" i="2"/>
  <c r="S72" i="2"/>
  <c r="Q72" i="2"/>
  <c r="M72" i="2"/>
  <c r="S71" i="2"/>
  <c r="Q71" i="2"/>
  <c r="M71" i="2"/>
  <c r="S70" i="2"/>
  <c r="Q70" i="2"/>
  <c r="M70" i="2"/>
  <c r="S69" i="2"/>
  <c r="Q69" i="2"/>
  <c r="M69" i="2"/>
  <c r="S68" i="2"/>
  <c r="Q68" i="2"/>
  <c r="M68" i="2"/>
  <c r="S67" i="2"/>
  <c r="Q67" i="2"/>
  <c r="M67" i="2"/>
  <c r="S66" i="2"/>
  <c r="Q66" i="2"/>
  <c r="M66" i="2"/>
  <c r="S65" i="2"/>
  <c r="Q65" i="2"/>
  <c r="M65" i="2"/>
  <c r="S64" i="2"/>
  <c r="Q64" i="2"/>
  <c r="M64" i="2"/>
  <c r="S63" i="2"/>
  <c r="Q63" i="2"/>
  <c r="M63" i="2"/>
  <c r="S62" i="2"/>
  <c r="Q62" i="2"/>
  <c r="M62" i="2"/>
  <c r="S61" i="2"/>
  <c r="Q61" i="2"/>
  <c r="M61" i="2"/>
  <c r="S60" i="2"/>
  <c r="Q60" i="2"/>
  <c r="M60" i="2"/>
  <c r="S59" i="2"/>
  <c r="Q59" i="2"/>
  <c r="M59" i="2"/>
  <c r="S58" i="2"/>
  <c r="Q58" i="2"/>
  <c r="M58" i="2"/>
  <c r="S57" i="2"/>
  <c r="Q57" i="2"/>
  <c r="M57" i="2"/>
  <c r="S56" i="2"/>
  <c r="Q56" i="2"/>
  <c r="M56" i="2"/>
  <c r="S55" i="2"/>
  <c r="Q55" i="2"/>
  <c r="M55" i="2"/>
  <c r="S54" i="2"/>
  <c r="Q54" i="2"/>
  <c r="M54" i="2"/>
  <c r="S53" i="2"/>
  <c r="Q53" i="2"/>
  <c r="M53" i="2"/>
  <c r="S52" i="2"/>
  <c r="Q52" i="2"/>
  <c r="M52" i="2"/>
  <c r="S51" i="2"/>
  <c r="Q51" i="2"/>
  <c r="M51" i="2"/>
  <c r="S50" i="2"/>
  <c r="Q50" i="2"/>
  <c r="M50" i="2"/>
  <c r="S49" i="2"/>
  <c r="Q49" i="2"/>
  <c r="M49" i="2"/>
  <c r="S48" i="2"/>
  <c r="Q48" i="2"/>
  <c r="M48" i="2"/>
  <c r="S47" i="2"/>
  <c r="Q47" i="2"/>
  <c r="M47" i="2"/>
  <c r="S46" i="2"/>
  <c r="Q46" i="2"/>
  <c r="M46" i="2"/>
  <c r="S45" i="2"/>
  <c r="Q45" i="2"/>
  <c r="M45" i="2"/>
  <c r="S44" i="2"/>
  <c r="Q44" i="2"/>
  <c r="M44" i="2"/>
  <c r="S43" i="2"/>
  <c r="Q43" i="2"/>
  <c r="M43" i="2"/>
  <c r="S42" i="2"/>
  <c r="Q42" i="2"/>
  <c r="M42" i="2"/>
  <c r="S41" i="2"/>
  <c r="Q41" i="2"/>
  <c r="M41" i="2"/>
  <c r="S40" i="2"/>
  <c r="Q40" i="2"/>
  <c r="M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U6" i="3" l="1"/>
  <c r="U5" i="3"/>
  <c r="U4" i="3"/>
</calcChain>
</file>

<file path=xl/sharedStrings.xml><?xml version="1.0" encoding="utf-8"?>
<sst xmlns="http://schemas.openxmlformats.org/spreadsheetml/2006/main" count="175" uniqueCount="58">
  <si>
    <t>Protocol</t>
  </si>
  <si>
    <t>LB Type</t>
  </si>
  <si>
    <t>LB Technique</t>
  </si>
  <si>
    <t>No. of Parallel Connections x 3</t>
  </si>
  <si>
    <t>Server</t>
  </si>
  <si>
    <t>Client</t>
  </si>
  <si>
    <t>Transfer Time (sec)</t>
  </si>
  <si>
    <t>Transfer Total (MBytes)</t>
  </si>
  <si>
    <t>Mean Througput (Mbits/sec)</t>
  </si>
  <si>
    <t>Loss</t>
  </si>
  <si>
    <t>Total</t>
  </si>
  <si>
    <t>Loss Ratio</t>
  </si>
  <si>
    <t>Mean Throughput (Mbits/sec)</t>
  </si>
  <si>
    <t>TCP</t>
  </si>
  <si>
    <t>Static</t>
  </si>
  <si>
    <t>Round-robin</t>
  </si>
  <si>
    <t>Dynamic</t>
  </si>
  <si>
    <t>UDP</t>
  </si>
  <si>
    <t xml:space="preserve"> </t>
  </si>
  <si>
    <t>Controller Delay (ms)</t>
  </si>
  <si>
    <t>Mean Latency (ms)</t>
  </si>
  <si>
    <t>Mean Packets Per Second</t>
  </si>
  <si>
    <t>Retries</t>
  </si>
  <si>
    <t>Average RTT (us)</t>
  </si>
  <si>
    <t>Mean Packet Read Count</t>
  </si>
  <si>
    <t>Mean Jitter
(ms)</t>
  </si>
  <si>
    <t>Notes</t>
  </si>
  <si>
    <t>Distributed Round-robin</t>
  </si>
  <si>
    <t>Distributed IP Hashing</t>
  </si>
  <si>
    <t>Distributed Random</t>
  </si>
  <si>
    <t>Distributed Least Connections</t>
  </si>
  <si>
    <t>Distributed Least Bandwidth</t>
  </si>
  <si>
    <t>Distributed Least Packets</t>
  </si>
  <si>
    <t>Centralized Round-robin</t>
  </si>
  <si>
    <t>Centralized IP Hashing</t>
  </si>
  <si>
    <t>Centralized Random</t>
  </si>
  <si>
    <t>Centralized Least Connections</t>
  </si>
  <si>
    <t>Centralized Least Bandwidth</t>
  </si>
  <si>
    <t>Centralized Least Packets</t>
  </si>
  <si>
    <t>No. of Total Connections</t>
  </si>
  <si>
    <t>Average RTT (ms)</t>
  </si>
  <si>
    <t>Mean Jitter (us)</t>
  </si>
  <si>
    <t>Loss%</t>
  </si>
  <si>
    <t>Mean Jitter (log(10x))</t>
  </si>
  <si>
    <t>Mean Latency</t>
  </si>
  <si>
    <t>1 Spine Switch</t>
  </si>
  <si>
    <t>2 Spine Switches</t>
  </si>
  <si>
    <t>3 Spine Switches</t>
  </si>
  <si>
    <t>w</t>
  </si>
  <si>
    <t>h1</t>
  </si>
  <si>
    <t>h2</t>
  </si>
  <si>
    <t>h3</t>
  </si>
  <si>
    <t>stdev</t>
  </si>
  <si>
    <t>stdev p</t>
  </si>
  <si>
    <t>Distributed</t>
  </si>
  <si>
    <t>Centralized</t>
  </si>
  <si>
    <t>Distributed Weighted Random</t>
  </si>
  <si>
    <t>Centralized Weighted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</si>
</sst>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 applyFill="1"/>
    <xf numFmtId="0" fontId="1" fillId="0" borderId="0" xfId="0" applyFont="1" applyAlignment="1"/>
    <xf numFmtId="0" fontId="0" fillId="0" borderId="0" xfId="0" applyFon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Network'!$G$4</c:f>
              <c:numCache>
                <c:formatCode>General</c:formatCode>
                <c:ptCount val="1"/>
                <c:pt idx="0">
                  <c:v>183.11227700000001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90-451D-972E-4A6605D2715D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Network'!$G$5</c:f>
              <c:numCache>
                <c:formatCode>General</c:formatCode>
                <c:ptCount val="1"/>
                <c:pt idx="0">
                  <c:v>96.232712000000006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90-451D-972E-4A6605D2715D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Network'!$G$6</c:f>
              <c:numCache>
                <c:formatCode>General</c:formatCode>
                <c:ptCount val="1"/>
                <c:pt idx="0">
                  <c:v>67.325405000000003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390-451D-972E-4A6605D271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Distributed!$W$5:$W$9</c:f>
              <c:numCache>
                <c:formatCode>General</c:formatCode>
                <c:ptCount val="5"/>
                <c:pt idx="0">
                  <c:v>1</c:v>
                </c:pt>
                <c:pt idx="1">
                  <c:v>22</c:v>
                </c:pt>
                <c:pt idx="2">
                  <c:v>43.688888888900003</c:v>
                </c:pt>
                <c:pt idx="3">
                  <c:v>77.625</c:v>
                </c:pt>
                <c:pt idx="4">
                  <c:v>75.2866666667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4E1A-9C0A-D1E7123DE3CD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Distributed!$W$11:$W$15</c:f>
              <c:numCache>
                <c:formatCode>General</c:formatCode>
                <c:ptCount val="5"/>
                <c:pt idx="0">
                  <c:v>1</c:v>
                </c:pt>
                <c:pt idx="1">
                  <c:v>25.133333333300001</c:v>
                </c:pt>
                <c:pt idx="2">
                  <c:v>46.944444444399998</c:v>
                </c:pt>
                <c:pt idx="3">
                  <c:v>59.816666666700002</c:v>
                </c:pt>
                <c:pt idx="4">
                  <c:v>80.86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9-4E1A-9C0A-D1E7123DE3CD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Distributed!$W$17:$W$21</c:f>
              <c:numCache>
                <c:formatCode>General</c:formatCode>
                <c:ptCount val="5"/>
                <c:pt idx="0">
                  <c:v>1</c:v>
                </c:pt>
                <c:pt idx="1">
                  <c:v>22.166666666699999</c:v>
                </c:pt>
                <c:pt idx="2">
                  <c:v>47.177777777800003</c:v>
                </c:pt>
                <c:pt idx="3">
                  <c:v>77.825000000000003</c:v>
                </c:pt>
                <c:pt idx="4">
                  <c:v>64.7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9-4E1A-9C0A-D1E7123DE3CD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Distributed!$W$23:$W$27</c:f>
              <c:numCache>
                <c:formatCode>General</c:formatCode>
                <c:ptCount val="5"/>
                <c:pt idx="0">
                  <c:v>1</c:v>
                </c:pt>
                <c:pt idx="1">
                  <c:v>22.133333333300001</c:v>
                </c:pt>
                <c:pt idx="2">
                  <c:v>45.4888888889</c:v>
                </c:pt>
                <c:pt idx="3">
                  <c:v>80.525000000000006</c:v>
                </c:pt>
                <c:pt idx="4">
                  <c:v>91.346666666700003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9-4E1A-9C0A-D1E7123DE3CD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Distributed!$W$29:$W$33</c:f>
              <c:numCache>
                <c:formatCode>General</c:formatCode>
                <c:ptCount val="5"/>
                <c:pt idx="0">
                  <c:v>1</c:v>
                </c:pt>
                <c:pt idx="1">
                  <c:v>27.35</c:v>
                </c:pt>
                <c:pt idx="2">
                  <c:v>42.377777777799999</c:v>
                </c:pt>
                <c:pt idx="3">
                  <c:v>74.016666666700004</c:v>
                </c:pt>
                <c:pt idx="4">
                  <c:v>89.513333333299997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A9-4E1A-9C0A-D1E7123DE3CD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Distributed!$W$35:$W$39</c:f>
              <c:numCache>
                <c:formatCode>General</c:formatCode>
                <c:ptCount val="5"/>
                <c:pt idx="0">
                  <c:v>7.7</c:v>
                </c:pt>
                <c:pt idx="1">
                  <c:v>38.983333333300003</c:v>
                </c:pt>
                <c:pt idx="2">
                  <c:v>47.111111111100001</c:v>
                </c:pt>
                <c:pt idx="3">
                  <c:v>81.8</c:v>
                </c:pt>
                <c:pt idx="4">
                  <c:v>89.84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A9-4E1A-9C0A-D1E7123DE3CD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Centralized!$W$5:$W$9</c:f>
              <c:numCache>
                <c:formatCode>General</c:formatCode>
                <c:ptCount val="5"/>
                <c:pt idx="0">
                  <c:v>42.8</c:v>
                </c:pt>
                <c:pt idx="1">
                  <c:v>83.416666666699996</c:v>
                </c:pt>
                <c:pt idx="2">
                  <c:v>120.966666667</c:v>
                </c:pt>
                <c:pt idx="3">
                  <c:v>161.10833333299999</c:v>
                </c:pt>
                <c:pt idx="4">
                  <c:v>220.95333333299999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A9-4E1A-9C0A-D1E7123DE3CD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Centralized!$W$11:$W$15</c:f>
              <c:numCache>
                <c:formatCode>General</c:formatCode>
                <c:ptCount val="5"/>
                <c:pt idx="0">
                  <c:v>31.4666666667</c:v>
                </c:pt>
                <c:pt idx="1">
                  <c:v>88.85</c:v>
                </c:pt>
                <c:pt idx="2">
                  <c:v>121.522222222</c:v>
                </c:pt>
                <c:pt idx="3">
                  <c:v>164.35833333299999</c:v>
                </c:pt>
                <c:pt idx="4">
                  <c:v>224.313333333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A9-4E1A-9C0A-D1E7123DE3CD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Centralized!$W$17:$W$21</c:f>
              <c:numCache>
                <c:formatCode>General</c:formatCode>
                <c:ptCount val="5"/>
                <c:pt idx="0">
                  <c:v>35.666666666700003</c:v>
                </c:pt>
                <c:pt idx="1">
                  <c:v>74.983333333299996</c:v>
                </c:pt>
                <c:pt idx="2">
                  <c:v>125.622222222</c:v>
                </c:pt>
                <c:pt idx="3">
                  <c:v>162.591666667</c:v>
                </c:pt>
                <c:pt idx="4">
                  <c:v>238.753333333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A9-4E1A-9C0A-D1E7123DE3CD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Centralized!$W$23:$W$27</c:f>
              <c:numCache>
                <c:formatCode>General</c:formatCode>
                <c:ptCount val="5"/>
                <c:pt idx="0">
                  <c:v>45.4666666667</c:v>
                </c:pt>
                <c:pt idx="1">
                  <c:v>72.633333333300001</c:v>
                </c:pt>
                <c:pt idx="2">
                  <c:v>114.944444444</c:v>
                </c:pt>
                <c:pt idx="3">
                  <c:v>170.54166666699999</c:v>
                </c:pt>
                <c:pt idx="4">
                  <c:v>207.32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A9-4E1A-9C0A-D1E7123DE3CD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Centralized!$W$29:$W$33</c:f>
              <c:numCache>
                <c:formatCode>General</c:formatCode>
                <c:ptCount val="5"/>
                <c:pt idx="0">
                  <c:v>40.733333333300003</c:v>
                </c:pt>
                <c:pt idx="1">
                  <c:v>75.266666666700004</c:v>
                </c:pt>
                <c:pt idx="2">
                  <c:v>118.5</c:v>
                </c:pt>
                <c:pt idx="3">
                  <c:v>178.94166666699999</c:v>
                </c:pt>
                <c:pt idx="4">
                  <c:v>229.49333333300001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A9-4E1A-9C0A-D1E7123DE3CD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Centralized!$W$35:$W$39</c:f>
              <c:numCache>
                <c:formatCode>General</c:formatCode>
                <c:ptCount val="5"/>
                <c:pt idx="0">
                  <c:v>45.166666666700003</c:v>
                </c:pt>
                <c:pt idx="1">
                  <c:v>99.683333333299998</c:v>
                </c:pt>
                <c:pt idx="2">
                  <c:v>114.355555556</c:v>
                </c:pt>
                <c:pt idx="3">
                  <c:v>161.51666666700001</c:v>
                </c:pt>
                <c:pt idx="4">
                  <c:v>218.04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6A9-4E1A-9C0A-D1E7123D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Round-trip Time (RTT)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Distributed!$Y$5:$Y$9</c:f>
              <c:numCache>
                <c:formatCode>General</c:formatCode>
                <c:ptCount val="5"/>
                <c:pt idx="0">
                  <c:v>37.739966666699999</c:v>
                </c:pt>
                <c:pt idx="1">
                  <c:v>210.63589999999999</c:v>
                </c:pt>
                <c:pt idx="2">
                  <c:v>216.110544444</c:v>
                </c:pt>
                <c:pt idx="3">
                  <c:v>215.41248333300001</c:v>
                </c:pt>
                <c:pt idx="4">
                  <c:v>240.41681333299999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6-4C48-B70C-A40B4C3BE65B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Distributed!$Y$11:$Y$15</c:f>
              <c:numCache>
                <c:formatCode>General</c:formatCode>
                <c:ptCount val="5"/>
                <c:pt idx="0">
                  <c:v>38.117866666700003</c:v>
                </c:pt>
                <c:pt idx="1">
                  <c:v>208.9418</c:v>
                </c:pt>
                <c:pt idx="2">
                  <c:v>221.483733333</c:v>
                </c:pt>
                <c:pt idx="3">
                  <c:v>238.900291667</c:v>
                </c:pt>
                <c:pt idx="4">
                  <c:v>245.51472666700002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6-4C48-B70C-A40B4C3BE65B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Distributed!$Y$17:$Y$21</c:f>
              <c:numCache>
                <c:formatCode>General</c:formatCode>
                <c:ptCount val="5"/>
                <c:pt idx="0">
                  <c:v>79.791066666700004</c:v>
                </c:pt>
                <c:pt idx="1">
                  <c:v>189.08160000000001</c:v>
                </c:pt>
                <c:pt idx="2">
                  <c:v>209.31304444400001</c:v>
                </c:pt>
                <c:pt idx="3">
                  <c:v>208.79380833299999</c:v>
                </c:pt>
                <c:pt idx="4">
                  <c:v>235.45759333300001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26-4C48-B70C-A40B4C3BE65B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Distributed!$Y$23:$Y$27</c:f>
              <c:numCache>
                <c:formatCode>General</c:formatCode>
                <c:ptCount val="5"/>
                <c:pt idx="0">
                  <c:v>37.373533333300003</c:v>
                </c:pt>
                <c:pt idx="1">
                  <c:v>206.5789</c:v>
                </c:pt>
                <c:pt idx="2">
                  <c:v>209.23364444399999</c:v>
                </c:pt>
                <c:pt idx="3">
                  <c:v>218.95416666700001</c:v>
                </c:pt>
                <c:pt idx="4">
                  <c:v>237.67692000000002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26-4C48-B70C-A40B4C3BE65B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Distributed!$Y$29:$Y$33</c:f>
              <c:numCache>
                <c:formatCode>General</c:formatCode>
                <c:ptCount val="5"/>
                <c:pt idx="0">
                  <c:v>58.1389666667</c:v>
                </c:pt>
                <c:pt idx="1">
                  <c:v>209.89901666699998</c:v>
                </c:pt>
                <c:pt idx="2">
                  <c:v>241.44202222199999</c:v>
                </c:pt>
                <c:pt idx="3">
                  <c:v>211.97682500000002</c:v>
                </c:pt>
                <c:pt idx="4">
                  <c:v>229.64786666699999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26-4C48-B70C-A40B4C3BE65B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Distributed!$Y$35:$Y$39</c:f>
              <c:numCache>
                <c:formatCode>General</c:formatCode>
                <c:ptCount val="5"/>
                <c:pt idx="0">
                  <c:v>124.771366667</c:v>
                </c:pt>
                <c:pt idx="1">
                  <c:v>180.308133333</c:v>
                </c:pt>
                <c:pt idx="2">
                  <c:v>209.26173333300002</c:v>
                </c:pt>
                <c:pt idx="3">
                  <c:v>237.71879999999999</c:v>
                </c:pt>
                <c:pt idx="4">
                  <c:v>247.14666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26-4C48-B70C-A40B4C3BE65B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Centralized!$Y$5:$Y$9</c:f>
              <c:numCache>
                <c:formatCode>General</c:formatCode>
                <c:ptCount val="5"/>
                <c:pt idx="0">
                  <c:v>227.506</c:v>
                </c:pt>
                <c:pt idx="1">
                  <c:v>226.629583333</c:v>
                </c:pt>
                <c:pt idx="2">
                  <c:v>240.49228888899998</c:v>
                </c:pt>
                <c:pt idx="3">
                  <c:v>281.004483333</c:v>
                </c:pt>
                <c:pt idx="4">
                  <c:v>260.18772000000001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26-4C48-B70C-A40B4C3BE65B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Centralized!$Y$11:$Y$15</c:f>
              <c:numCache>
                <c:formatCode>General</c:formatCode>
                <c:ptCount val="5"/>
                <c:pt idx="0">
                  <c:v>197.3922</c:v>
                </c:pt>
                <c:pt idx="1">
                  <c:v>249.60291666700002</c:v>
                </c:pt>
                <c:pt idx="2">
                  <c:v>252.72036666700001</c:v>
                </c:pt>
                <c:pt idx="3">
                  <c:v>249.95939166699998</c:v>
                </c:pt>
                <c:pt idx="4">
                  <c:v>284.80573333299998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26-4C48-B70C-A40B4C3BE65B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Centralized!$Y$17:$Y$21</c:f>
              <c:numCache>
                <c:formatCode>General</c:formatCode>
                <c:ptCount val="5"/>
                <c:pt idx="0">
                  <c:v>189.367133333</c:v>
                </c:pt>
                <c:pt idx="1">
                  <c:v>244.2</c:v>
                </c:pt>
                <c:pt idx="2">
                  <c:v>229.271355556</c:v>
                </c:pt>
                <c:pt idx="3">
                  <c:v>285.112708333</c:v>
                </c:pt>
                <c:pt idx="4">
                  <c:v>279.21186666699998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26-4C48-B70C-A40B4C3BE65B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Centralized!$Y$23:$Y$27</c:f>
              <c:numCache>
                <c:formatCode>General</c:formatCode>
                <c:ptCount val="5"/>
                <c:pt idx="0">
                  <c:v>201.73336666699998</c:v>
                </c:pt>
                <c:pt idx="1">
                  <c:v>250.508083333</c:v>
                </c:pt>
                <c:pt idx="2">
                  <c:v>272.28206666699998</c:v>
                </c:pt>
                <c:pt idx="3">
                  <c:v>262.847983333</c:v>
                </c:pt>
                <c:pt idx="4">
                  <c:v>285.87115999999997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26-4C48-B70C-A40B4C3BE65B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Centralized!$Y$29:$Y$33</c:f>
              <c:numCache>
                <c:formatCode>General</c:formatCode>
                <c:ptCount val="5"/>
                <c:pt idx="0">
                  <c:v>207.4752</c:v>
                </c:pt>
                <c:pt idx="1">
                  <c:v>228.31098333300002</c:v>
                </c:pt>
                <c:pt idx="2">
                  <c:v>255.48670000000001</c:v>
                </c:pt>
                <c:pt idx="3">
                  <c:v>247.33975000000001</c:v>
                </c:pt>
                <c:pt idx="4">
                  <c:v>275.85927333300003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26-4C48-B70C-A40B4C3BE65B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Centralized!$Y$35:$Y$39</c:f>
              <c:numCache>
                <c:formatCode>General</c:formatCode>
                <c:ptCount val="5"/>
                <c:pt idx="0">
                  <c:v>180.19533333299998</c:v>
                </c:pt>
                <c:pt idx="1">
                  <c:v>202.5333</c:v>
                </c:pt>
                <c:pt idx="2">
                  <c:v>261.91140000000001</c:v>
                </c:pt>
                <c:pt idx="3">
                  <c:v>245.31649999999999</c:v>
                </c:pt>
                <c:pt idx="4">
                  <c:v>278.00466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26-4C48-B70C-A40B4C3BE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Connection Establishment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Distributed!$G$5:$G$9</c:f>
              <c:numCache>
                <c:formatCode>General</c:formatCode>
                <c:ptCount val="5"/>
                <c:pt idx="0">
                  <c:v>12.321595733300001</c:v>
                </c:pt>
                <c:pt idx="1">
                  <c:v>182.96927573299999</c:v>
                </c:pt>
                <c:pt idx="2">
                  <c:v>247.40237653299999</c:v>
                </c:pt>
                <c:pt idx="3">
                  <c:v>250.39299840000001</c:v>
                </c:pt>
                <c:pt idx="4">
                  <c:v>340.00912383999997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3-4894-AD06-FA09E7FA529E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Distributed!$G$11:$G$15</c:f>
              <c:numCache>
                <c:formatCode>General</c:formatCode>
                <c:ptCount val="5"/>
                <c:pt idx="0">
                  <c:v>19.029922133300001</c:v>
                </c:pt>
                <c:pt idx="1">
                  <c:v>175.54018133299999</c:v>
                </c:pt>
                <c:pt idx="2">
                  <c:v>271.31368959999998</c:v>
                </c:pt>
                <c:pt idx="3">
                  <c:v>352.65362346699999</c:v>
                </c:pt>
                <c:pt idx="4">
                  <c:v>378.70527829299999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3-4894-AD06-FA09E7FA529E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Distributed!$G$17:$G$21</c:f>
              <c:numCache>
                <c:formatCode>General</c:formatCode>
                <c:ptCount val="5"/>
                <c:pt idx="0">
                  <c:v>55.8434389333</c:v>
                </c:pt>
                <c:pt idx="1">
                  <c:v>185.6680064</c:v>
                </c:pt>
                <c:pt idx="2">
                  <c:v>264.514269867</c:v>
                </c:pt>
                <c:pt idx="3">
                  <c:v>318.2974016</c:v>
                </c:pt>
                <c:pt idx="4">
                  <c:v>345.89743786700001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3-4894-AD06-FA09E7FA529E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Distributed!$G$23:$G$27</c:f>
              <c:numCache>
                <c:formatCode>General</c:formatCode>
                <c:ptCount val="5"/>
                <c:pt idx="0">
                  <c:v>15.3769813333</c:v>
                </c:pt>
                <c:pt idx="1">
                  <c:v>197.10557013299999</c:v>
                </c:pt>
                <c:pt idx="2">
                  <c:v>248.47624533300001</c:v>
                </c:pt>
                <c:pt idx="3">
                  <c:v>296.12016</c:v>
                </c:pt>
                <c:pt idx="4">
                  <c:v>328.33702229300002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A3-4894-AD06-FA09E7FA529E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Distributed!$G$29:$G$33</c:f>
              <c:numCache>
                <c:formatCode>General</c:formatCode>
                <c:ptCount val="5"/>
                <c:pt idx="0">
                  <c:v>48.925414400000001</c:v>
                </c:pt>
                <c:pt idx="1">
                  <c:v>204.2656384</c:v>
                </c:pt>
                <c:pt idx="2">
                  <c:v>264.085831111</c:v>
                </c:pt>
                <c:pt idx="3">
                  <c:v>301.63218133300001</c:v>
                </c:pt>
                <c:pt idx="4">
                  <c:v>383.28260266699999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A3-4894-AD06-FA09E7FA529E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Distributed!$G$35:$G$39</c:f>
              <c:numCache>
                <c:formatCode>General</c:formatCode>
                <c:ptCount val="5"/>
                <c:pt idx="0">
                  <c:v>118.7088384</c:v>
                </c:pt>
                <c:pt idx="1">
                  <c:v>212.43457280000001</c:v>
                </c:pt>
                <c:pt idx="2">
                  <c:v>261.05988835599999</c:v>
                </c:pt>
                <c:pt idx="3">
                  <c:v>302.22419200000002</c:v>
                </c:pt>
                <c:pt idx="4">
                  <c:v>412.82154325300002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A3-4894-AD06-FA09E7FA529E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Centralized!$G$5:$G$9</c:f>
              <c:numCache>
                <c:formatCode>General</c:formatCode>
                <c:ptCount val="5"/>
                <c:pt idx="0">
                  <c:v>212.07439360000001</c:v>
                </c:pt>
                <c:pt idx="1">
                  <c:v>257.84370346700001</c:v>
                </c:pt>
                <c:pt idx="2">
                  <c:v>276.40147057799999</c:v>
                </c:pt>
                <c:pt idx="3">
                  <c:v>285.32548053300002</c:v>
                </c:pt>
                <c:pt idx="4">
                  <c:v>306.95812778700002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A3-4894-AD06-FA09E7FA529E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Centralized!$G$11:$G$15</c:f>
              <c:numCache>
                <c:formatCode>General</c:formatCode>
                <c:ptCount val="5"/>
                <c:pt idx="0">
                  <c:v>197.268718933</c:v>
                </c:pt>
                <c:pt idx="1">
                  <c:v>247.26039040000001</c:v>
                </c:pt>
                <c:pt idx="2">
                  <c:v>310.41240746699998</c:v>
                </c:pt>
                <c:pt idx="3">
                  <c:v>334.08461013300001</c:v>
                </c:pt>
                <c:pt idx="4">
                  <c:v>417.84628223999999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A3-4894-AD06-FA09E7FA529E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Centralized!$G$17:$G$21</c:f>
              <c:numCache>
                <c:formatCode>General</c:formatCode>
                <c:ptCount val="5"/>
                <c:pt idx="0">
                  <c:v>200.15574186699999</c:v>
                </c:pt>
                <c:pt idx="1">
                  <c:v>263.55048106700002</c:v>
                </c:pt>
                <c:pt idx="2">
                  <c:v>329.57735537799999</c:v>
                </c:pt>
                <c:pt idx="3">
                  <c:v>338.30539733299997</c:v>
                </c:pt>
                <c:pt idx="4">
                  <c:v>446.54710101299997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A3-4894-AD06-FA09E7FA529E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Centralized!$G$23:$G$27</c:f>
              <c:numCache>
                <c:formatCode>General</c:formatCode>
                <c:ptCount val="5"/>
                <c:pt idx="0">
                  <c:v>187.38968746699999</c:v>
                </c:pt>
                <c:pt idx="1">
                  <c:v>238.57621760000001</c:v>
                </c:pt>
                <c:pt idx="2">
                  <c:v>243.708407467</c:v>
                </c:pt>
                <c:pt idx="3">
                  <c:v>292.866235733</c:v>
                </c:pt>
                <c:pt idx="4">
                  <c:v>339.65167274700002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A3-4894-AD06-FA09E7FA529E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Centralized!$G$29:$G$33</c:f>
              <c:numCache>
                <c:formatCode>General</c:formatCode>
                <c:ptCount val="5"/>
                <c:pt idx="0">
                  <c:v>192.36331519999999</c:v>
                </c:pt>
                <c:pt idx="1">
                  <c:v>272.11561386699998</c:v>
                </c:pt>
                <c:pt idx="2">
                  <c:v>343.58432711099999</c:v>
                </c:pt>
                <c:pt idx="3">
                  <c:v>362.91485653299998</c:v>
                </c:pt>
                <c:pt idx="4">
                  <c:v>430.05570560000001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A3-4894-AD06-FA09E7FA529E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Centralized!$G$35:$G$39</c:f>
              <c:numCache>
                <c:formatCode>General</c:formatCode>
                <c:ptCount val="5"/>
                <c:pt idx="0">
                  <c:v>202.749252267</c:v>
                </c:pt>
                <c:pt idx="1">
                  <c:v>252.08448853300001</c:v>
                </c:pt>
                <c:pt idx="2">
                  <c:v>304.83582862200001</c:v>
                </c:pt>
                <c:pt idx="3">
                  <c:v>366.36817493299998</c:v>
                </c:pt>
                <c:pt idx="4">
                  <c:v>408.40044373299997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A3-4894-AD06-FA09E7FA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Distributed!$J$5:$J$9</c:f>
              <c:numCache>
                <c:formatCode>General</c:formatCode>
                <c:ptCount val="5"/>
                <c:pt idx="0">
                  <c:v>27.4633333333</c:v>
                </c:pt>
                <c:pt idx="1">
                  <c:v>9.5413333333299999</c:v>
                </c:pt>
                <c:pt idx="2">
                  <c:v>4.9872222222199998</c:v>
                </c:pt>
                <c:pt idx="3">
                  <c:v>3.1859999999999999</c:v>
                </c:pt>
                <c:pt idx="4">
                  <c:v>2.7578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6-410D-968E-E1BE8004CD1A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Distributed!$J$11:$J$15</c:f>
              <c:numCache>
                <c:formatCode>General</c:formatCode>
                <c:ptCount val="5"/>
                <c:pt idx="0">
                  <c:v>26.416666666699999</c:v>
                </c:pt>
                <c:pt idx="1">
                  <c:v>8.4933333333299998</c:v>
                </c:pt>
                <c:pt idx="2">
                  <c:v>4.6337777777799998</c:v>
                </c:pt>
                <c:pt idx="3">
                  <c:v>2.6676666666700002</c:v>
                </c:pt>
                <c:pt idx="4">
                  <c:v>2.117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F6-410D-968E-E1BE8004CD1A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Distributed!$J$17:$J$21</c:f>
              <c:numCache>
                <c:formatCode>General</c:formatCode>
                <c:ptCount val="5"/>
                <c:pt idx="0">
                  <c:v>26.973333333300001</c:v>
                </c:pt>
                <c:pt idx="1">
                  <c:v>10.086</c:v>
                </c:pt>
                <c:pt idx="2">
                  <c:v>4.7492222222200002</c:v>
                </c:pt>
                <c:pt idx="3">
                  <c:v>2.6583333333299999</c:v>
                </c:pt>
                <c:pt idx="4">
                  <c:v>2.0432000000000001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F6-410D-968E-E1BE8004CD1A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Distributed!$J$23:$J$27</c:f>
              <c:numCache>
                <c:formatCode>General</c:formatCode>
                <c:ptCount val="5"/>
                <c:pt idx="0">
                  <c:v>28.2</c:v>
                </c:pt>
                <c:pt idx="1">
                  <c:v>8.9004999999999992</c:v>
                </c:pt>
                <c:pt idx="2">
                  <c:v>4.7117777777800001</c:v>
                </c:pt>
                <c:pt idx="3">
                  <c:v>2.9420833333299998</c:v>
                </c:pt>
                <c:pt idx="4">
                  <c:v>2.1421999999999999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F6-410D-968E-E1BE8004CD1A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Distributed!$J$29:$J$33</c:f>
              <c:numCache>
                <c:formatCode>General</c:formatCode>
                <c:ptCount val="5"/>
                <c:pt idx="0">
                  <c:v>26.418666666699998</c:v>
                </c:pt>
                <c:pt idx="1">
                  <c:v>8.4868333333300008</c:v>
                </c:pt>
                <c:pt idx="2">
                  <c:v>4.5731111111100002</c:v>
                </c:pt>
                <c:pt idx="3">
                  <c:v>2.4002500000000002</c:v>
                </c:pt>
                <c:pt idx="4">
                  <c:v>1.68766666667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F6-410D-968E-E1BE8004CD1A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Distributed!$J$35:$J$39</c:f>
              <c:numCache>
                <c:formatCode>General</c:formatCode>
                <c:ptCount val="5"/>
                <c:pt idx="0">
                  <c:v>25.710999999999999</c:v>
                </c:pt>
                <c:pt idx="1">
                  <c:v>8.3034999999999997</c:v>
                </c:pt>
                <c:pt idx="2">
                  <c:v>4.5836666666700001</c:v>
                </c:pt>
                <c:pt idx="3">
                  <c:v>2.2636666666699998</c:v>
                </c:pt>
                <c:pt idx="4">
                  <c:v>1.7836666666700001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F6-410D-968E-E1BE8004CD1A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Centralized!$J$5:$J$9</c:f>
              <c:numCache>
                <c:formatCode>General</c:formatCode>
                <c:ptCount val="5"/>
                <c:pt idx="0">
                  <c:v>5.77833333333</c:v>
                </c:pt>
                <c:pt idx="1">
                  <c:v>1.4731666666700001</c:v>
                </c:pt>
                <c:pt idx="2">
                  <c:v>0.79271354166700003</c:v>
                </c:pt>
                <c:pt idx="3">
                  <c:v>0.59449869791700005</c:v>
                </c:pt>
                <c:pt idx="4">
                  <c:v>0.47497395799999997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F6-410D-968E-E1BE8004CD1A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Centralized!$J$11:$J$15</c:f>
              <c:numCache>
                <c:formatCode>General</c:formatCode>
                <c:ptCount val="5"/>
                <c:pt idx="0">
                  <c:v>5.8026666666700004</c:v>
                </c:pt>
                <c:pt idx="1">
                  <c:v>1.6955</c:v>
                </c:pt>
                <c:pt idx="2">
                  <c:v>0.79800564236100002</c:v>
                </c:pt>
                <c:pt idx="3">
                  <c:v>0.58951822916700003</c:v>
                </c:pt>
                <c:pt idx="4">
                  <c:v>0.47428385416699997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F6-410D-968E-E1BE8004CD1A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Centralized!$J$17:$J$21</c:f>
              <c:numCache>
                <c:formatCode>General</c:formatCode>
                <c:ptCount val="5"/>
                <c:pt idx="0">
                  <c:v>6.4466666666699997</c:v>
                </c:pt>
                <c:pt idx="1">
                  <c:v>1.7264999999999999</c:v>
                </c:pt>
                <c:pt idx="2">
                  <c:v>0.80281770833300004</c:v>
                </c:pt>
                <c:pt idx="3">
                  <c:v>0.59171549479200003</c:v>
                </c:pt>
                <c:pt idx="4">
                  <c:v>0.47295572916700002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F6-410D-968E-E1BE8004CD1A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Centralized!$J$23:$J$27</c:f>
              <c:numCache>
                <c:formatCode>General</c:formatCode>
                <c:ptCount val="5"/>
                <c:pt idx="0">
                  <c:v>5.9589999999999996</c:v>
                </c:pt>
                <c:pt idx="1">
                  <c:v>1.6323333333300001</c:v>
                </c:pt>
                <c:pt idx="2">
                  <c:v>0.82305989583299999</c:v>
                </c:pt>
                <c:pt idx="3">
                  <c:v>0.58998209635400001</c:v>
                </c:pt>
                <c:pt idx="4">
                  <c:v>0.47546875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F6-410D-968E-E1BE8004CD1A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Centralized!$J$29:$J$33</c:f>
              <c:numCache>
                <c:formatCode>General</c:formatCode>
                <c:ptCount val="5"/>
                <c:pt idx="0">
                  <c:v>5.6020000000000003</c:v>
                </c:pt>
                <c:pt idx="1">
                  <c:v>1.5196666666700001</c:v>
                </c:pt>
                <c:pt idx="2">
                  <c:v>0.81418315972199995</c:v>
                </c:pt>
                <c:pt idx="3">
                  <c:v>0.56632356770799996</c:v>
                </c:pt>
                <c:pt idx="4">
                  <c:v>0.46610677083300001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F6-410D-968E-E1BE8004CD1A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Centralized!$J$35:$J$39</c:f>
              <c:numCache>
                <c:formatCode>General</c:formatCode>
                <c:ptCount val="5"/>
                <c:pt idx="0">
                  <c:v>5.3936666666699997</c:v>
                </c:pt>
                <c:pt idx="1">
                  <c:v>1.45733333333</c:v>
                </c:pt>
                <c:pt idx="2">
                  <c:v>0.81052517361099996</c:v>
                </c:pt>
                <c:pt idx="3">
                  <c:v>0.54901920572899998</c:v>
                </c:pt>
                <c:pt idx="4">
                  <c:v>0.45412109374999998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F6-410D-968E-E1BE8004C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Evenness of Division of Tasks</a:t>
            </a:r>
            <a:r>
              <a:rPr lang="en-PH" baseline="0"/>
              <a:t> (TCP)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Summary!$M$4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Summary!$Q$5:$Q$9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6-4CCB-9658-AC738F5DAD95}"/>
            </c:ext>
          </c:extLst>
        </c:ser>
        <c:ser>
          <c:idx val="0"/>
          <c:order val="1"/>
          <c:tx>
            <c:strRef>
              <c:f>Summary!$M$10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Summary!$Q$11:$Q$15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6-4CCB-9658-AC738F5DAD95}"/>
            </c:ext>
          </c:extLst>
        </c:ser>
        <c:ser>
          <c:idx val="2"/>
          <c:order val="2"/>
          <c:tx>
            <c:strRef>
              <c:f>Summary!$M$16</c:f>
              <c:strCache>
                <c:ptCount val="1"/>
                <c:pt idx="0">
                  <c:v>Distributed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Summary!$Q$17:$Q$21</c:f>
              <c:numCache>
                <c:formatCode>General</c:formatCode>
                <c:ptCount val="5"/>
                <c:pt idx="0">
                  <c:v>1.1547005383792517</c:v>
                </c:pt>
                <c:pt idx="1">
                  <c:v>4.358898943540674</c:v>
                </c:pt>
                <c:pt idx="2">
                  <c:v>1</c:v>
                </c:pt>
                <c:pt idx="3">
                  <c:v>3.6055512754639891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6-4CCB-9658-AC738F5DAD95}"/>
            </c:ext>
          </c:extLst>
        </c:ser>
        <c:ser>
          <c:idx val="3"/>
          <c:order val="3"/>
          <c:tx>
            <c:strRef>
              <c:f>Summary!$M$22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Summary!$Q$23:$Q$27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6-4CCB-9658-AC738F5DAD95}"/>
            </c:ext>
          </c:extLst>
        </c:ser>
        <c:ser>
          <c:idx val="4"/>
          <c:order val="4"/>
          <c:tx>
            <c:strRef>
              <c:f>Summary!$M$28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Summary!$Q$29:$Q$33</c:f>
              <c:numCache>
                <c:formatCode>General</c:formatCode>
                <c:ptCount val="5"/>
                <c:pt idx="0">
                  <c:v>2.6457513110645907</c:v>
                </c:pt>
                <c:pt idx="1">
                  <c:v>9.5393920141694561</c:v>
                </c:pt>
                <c:pt idx="2">
                  <c:v>20.880613017821101</c:v>
                </c:pt>
                <c:pt idx="3">
                  <c:v>23.515952032609693</c:v>
                </c:pt>
                <c:pt idx="4">
                  <c:v>24.826061575153901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6-4CCB-9658-AC738F5DAD95}"/>
            </c:ext>
          </c:extLst>
        </c:ser>
        <c:ser>
          <c:idx val="5"/>
          <c:order val="5"/>
          <c:tx>
            <c:strRef>
              <c:f>Summary!$M$34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Summary!$Q$35:$Q$39</c:f>
              <c:numCache>
                <c:formatCode>General</c:formatCode>
                <c:ptCount val="5"/>
                <c:pt idx="0">
                  <c:v>7.2111025509279782</c:v>
                </c:pt>
                <c:pt idx="1">
                  <c:v>9.5393920141694561</c:v>
                </c:pt>
                <c:pt idx="2">
                  <c:v>18.681541692269406</c:v>
                </c:pt>
                <c:pt idx="3">
                  <c:v>13</c:v>
                </c:pt>
                <c:pt idx="4">
                  <c:v>5.5677643628300215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6-4CCB-9658-AC738F5DAD95}"/>
            </c:ext>
          </c:extLst>
        </c:ser>
        <c:ser>
          <c:idx val="6"/>
          <c:order val="6"/>
          <c:tx>
            <c:strRef>
              <c:f>Summary!$D$4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6-4CCB-9658-AC738F5DAD95}"/>
            </c:ext>
          </c:extLst>
        </c:ser>
        <c:ser>
          <c:idx val="7"/>
          <c:order val="7"/>
          <c:tx>
            <c:strRef>
              <c:f>Summary!$D$10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Summary!$H$11:$H$15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6-4CCB-9658-AC738F5DAD95}"/>
            </c:ext>
          </c:extLst>
        </c:ser>
        <c:ser>
          <c:idx val="8"/>
          <c:order val="8"/>
          <c:tx>
            <c:strRef>
              <c:f>Summary!$D$16</c:f>
              <c:strCache>
                <c:ptCount val="1"/>
                <c:pt idx="0">
                  <c:v>Centralized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Summary!$H$17:$H$21</c:f>
              <c:numCache>
                <c:formatCode>General</c:formatCode>
                <c:ptCount val="5"/>
                <c:pt idx="0">
                  <c:v>3.6055512754639891</c:v>
                </c:pt>
                <c:pt idx="1">
                  <c:v>1.7320508075688772</c:v>
                </c:pt>
                <c:pt idx="2">
                  <c:v>7</c:v>
                </c:pt>
                <c:pt idx="3">
                  <c:v>8</c:v>
                </c:pt>
                <c:pt idx="4">
                  <c:v>8.6602540378443873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6-4CCB-9658-AC738F5DAD95}"/>
            </c:ext>
          </c:extLst>
        </c:ser>
        <c:ser>
          <c:idx val="9"/>
          <c:order val="9"/>
          <c:tx>
            <c:strRef>
              <c:f>Summary!$D$22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Summary!$H$23:$H$27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6-4CCB-9658-AC738F5DAD95}"/>
            </c:ext>
          </c:extLst>
        </c:ser>
        <c:ser>
          <c:idx val="10"/>
          <c:order val="10"/>
          <c:tx>
            <c:strRef>
              <c:f>Summary!$D$28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Summary!$H$29:$H$33</c:f>
              <c:numCache>
                <c:formatCode>General</c:formatCode>
                <c:ptCount val="5"/>
                <c:pt idx="0">
                  <c:v>4.358898943540674</c:v>
                </c:pt>
                <c:pt idx="1">
                  <c:v>9.6436507609929549</c:v>
                </c:pt>
                <c:pt idx="2">
                  <c:v>23.388031127053001</c:v>
                </c:pt>
                <c:pt idx="3">
                  <c:v>18.330302779823359</c:v>
                </c:pt>
                <c:pt idx="4">
                  <c:v>27.513632984395208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6-4CCB-9658-AC738F5DAD95}"/>
            </c:ext>
          </c:extLst>
        </c:ser>
        <c:ser>
          <c:idx val="11"/>
          <c:order val="11"/>
          <c:tx>
            <c:strRef>
              <c:f>Summary!$D$34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Summary!$H$35:$H$39</c:f>
              <c:numCache>
                <c:formatCode>General</c:formatCode>
                <c:ptCount val="5"/>
                <c:pt idx="0">
                  <c:v>2</c:v>
                </c:pt>
                <c:pt idx="1">
                  <c:v>9.5393920141694561</c:v>
                </c:pt>
                <c:pt idx="2">
                  <c:v>10.583005244258363</c:v>
                </c:pt>
                <c:pt idx="3">
                  <c:v>27.073972741361768</c:v>
                </c:pt>
                <c:pt idx="4">
                  <c:v>25.514701644346147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6-4CCB-9658-AC738F5D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Standard Deviation of Connections of</a:t>
                </a:r>
                <a:r>
                  <a:rPr lang="en-PH" baseline="0"/>
                  <a:t> All Servers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Evenness of Division of Tasks</a:t>
            </a:r>
            <a:r>
              <a:rPr lang="en-PH" baseline="0"/>
              <a:t> (UDP)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Summary!$M$40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Summary!$Q$41:$Q$45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E-45E2-A1A2-8301ADCDD402}"/>
            </c:ext>
          </c:extLst>
        </c:ser>
        <c:ser>
          <c:idx val="0"/>
          <c:order val="1"/>
          <c:tx>
            <c:strRef>
              <c:f>Summary!$M$46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Summary!$Q$47:$Q$51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E-45E2-A1A2-8301ADCDD402}"/>
            </c:ext>
          </c:extLst>
        </c:ser>
        <c:ser>
          <c:idx val="2"/>
          <c:order val="2"/>
          <c:tx>
            <c:strRef>
              <c:f>Summary!$M$52</c:f>
              <c:strCache>
                <c:ptCount val="1"/>
                <c:pt idx="0">
                  <c:v>Distributed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Summary!$Q$53:$Q$57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1.7320508075688772</c:v>
                </c:pt>
                <c:pt idx="4">
                  <c:v>4.5825756949558398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E-45E2-A1A2-8301ADCDD402}"/>
            </c:ext>
          </c:extLst>
        </c:ser>
        <c:ser>
          <c:idx val="3"/>
          <c:order val="3"/>
          <c:tx>
            <c:strRef>
              <c:f>Summary!$M$58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Summary!$Q$59:$Q$63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7E-45E2-A1A2-8301ADCDD402}"/>
            </c:ext>
          </c:extLst>
        </c:ser>
        <c:ser>
          <c:idx val="4"/>
          <c:order val="4"/>
          <c:tx>
            <c:strRef>
              <c:f>Summary!$M$64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Summary!$Q$65:$Q$69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1.7320508075688772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E-45E2-A1A2-8301ADCDD402}"/>
            </c:ext>
          </c:extLst>
        </c:ser>
        <c:ser>
          <c:idx val="5"/>
          <c:order val="5"/>
          <c:tx>
            <c:strRef>
              <c:f>Summary!$M$70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Summary!$Q$71:$Q$75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7E-45E2-A1A2-8301ADCDD402}"/>
            </c:ext>
          </c:extLst>
        </c:ser>
        <c:ser>
          <c:idx val="6"/>
          <c:order val="6"/>
          <c:tx>
            <c:strRef>
              <c:f>Summary!$D$40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Summary!$H$41:$H$45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7E-45E2-A1A2-8301ADCDD402}"/>
            </c:ext>
          </c:extLst>
        </c:ser>
        <c:ser>
          <c:idx val="7"/>
          <c:order val="7"/>
          <c:tx>
            <c:strRef>
              <c:f>Summary!$D$46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Summary!$H$47:$H$51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7E-45E2-A1A2-8301ADCDD402}"/>
            </c:ext>
          </c:extLst>
        </c:ser>
        <c:ser>
          <c:idx val="8"/>
          <c:order val="8"/>
          <c:tx>
            <c:strRef>
              <c:f>Summary!$D$52</c:f>
              <c:strCache>
                <c:ptCount val="1"/>
                <c:pt idx="0">
                  <c:v>Centralized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Summary!$H$53:$H$57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3.6055512754639891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7E-45E2-A1A2-8301ADCDD402}"/>
            </c:ext>
          </c:extLst>
        </c:ser>
        <c:ser>
          <c:idx val="9"/>
          <c:order val="9"/>
          <c:tx>
            <c:strRef>
              <c:f>Summary!$D$58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Summary!$H$59:$H$63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7E-45E2-A1A2-8301ADCDD402}"/>
            </c:ext>
          </c:extLst>
        </c:ser>
        <c:ser>
          <c:idx val="10"/>
          <c:order val="10"/>
          <c:tx>
            <c:strRef>
              <c:f>Summary!$D$64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Summary!$H$65:$H$69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1.7320508075688772</c:v>
                </c:pt>
                <c:pt idx="3">
                  <c:v>1.7320508075688772</c:v>
                </c:pt>
                <c:pt idx="4">
                  <c:v>3.4641016151377544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7E-45E2-A1A2-8301ADCDD402}"/>
            </c:ext>
          </c:extLst>
        </c:ser>
        <c:ser>
          <c:idx val="11"/>
          <c:order val="11"/>
          <c:tx>
            <c:strRef>
              <c:f>Summary!$D$70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Summary!$H$71:$H$75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1.7320508075688772</c:v>
                </c:pt>
                <c:pt idx="3">
                  <c:v>1.7320508075688772</c:v>
                </c:pt>
                <c:pt idx="4">
                  <c:v>2.6457513110645907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7E-45E2-A1A2-8301ADCD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Standard Deviation of Connections of</a:t>
                </a:r>
                <a:r>
                  <a:rPr lang="en-PH" baseline="0"/>
                  <a:t> All Servers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Distributed!$H$41:$H$45</c:f>
              <c:numCache>
                <c:formatCode>General</c:formatCode>
                <c:ptCount val="5"/>
                <c:pt idx="0">
                  <c:v>1.969001</c:v>
                </c:pt>
                <c:pt idx="1">
                  <c:v>3.4554969999999998</c:v>
                </c:pt>
                <c:pt idx="2">
                  <c:v>4.5354400000000004</c:v>
                </c:pt>
                <c:pt idx="3">
                  <c:v>7.8484040000000004</c:v>
                </c:pt>
                <c:pt idx="4">
                  <c:v>8.0697030000000005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7-4936-A2C6-DABE73D416EA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Distributed!$H$47:$H$51</c:f>
              <c:numCache>
                <c:formatCode>General</c:formatCode>
                <c:ptCount val="5"/>
                <c:pt idx="0">
                  <c:v>2.0549520000000001</c:v>
                </c:pt>
                <c:pt idx="1">
                  <c:v>5.5952149999999996</c:v>
                </c:pt>
                <c:pt idx="2">
                  <c:v>7.3446449999999999</c:v>
                </c:pt>
                <c:pt idx="3">
                  <c:v>7.2956890000000003</c:v>
                </c:pt>
                <c:pt idx="4">
                  <c:v>7.8518249999999998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7-4936-A2C6-DABE73D416EA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Distributed!$H$53:$H$57</c:f>
              <c:numCache>
                <c:formatCode>General</c:formatCode>
                <c:ptCount val="5"/>
                <c:pt idx="0">
                  <c:v>2.0643729999999998</c:v>
                </c:pt>
                <c:pt idx="1">
                  <c:v>6.1541379999999997</c:v>
                </c:pt>
                <c:pt idx="2">
                  <c:v>6.6218830000000004</c:v>
                </c:pt>
                <c:pt idx="3">
                  <c:v>8.4469519999999996</c:v>
                </c:pt>
                <c:pt idx="4">
                  <c:v>8.0138569999999998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7-4936-A2C6-DABE73D416EA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Distributed!$H$59:$H$63</c:f>
              <c:numCache>
                <c:formatCode>General</c:formatCode>
                <c:ptCount val="5"/>
                <c:pt idx="0">
                  <c:v>1.9541999999999999</c:v>
                </c:pt>
                <c:pt idx="1">
                  <c:v>5.0489069999999998</c:v>
                </c:pt>
                <c:pt idx="2">
                  <c:v>6.1709129999999996</c:v>
                </c:pt>
                <c:pt idx="3">
                  <c:v>8.0914760000000001</c:v>
                </c:pt>
                <c:pt idx="4">
                  <c:v>8.4338750000000005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7-4936-A2C6-DABE73D416EA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Distributed!$H$65:$H$69</c:f>
              <c:numCache>
                <c:formatCode>General</c:formatCode>
                <c:ptCount val="5"/>
                <c:pt idx="0">
                  <c:v>2.003571</c:v>
                </c:pt>
                <c:pt idx="1">
                  <c:v>4.4396420000000001</c:v>
                </c:pt>
                <c:pt idx="2">
                  <c:v>7.6183839999999998</c:v>
                </c:pt>
                <c:pt idx="3">
                  <c:v>8.4066880000000008</c:v>
                </c:pt>
                <c:pt idx="4">
                  <c:v>10.408878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7-4936-A2C6-DABE73D416EA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Distributed!$H$71:$H$75</c:f>
              <c:numCache>
                <c:formatCode>General</c:formatCode>
                <c:ptCount val="5"/>
                <c:pt idx="0">
                  <c:v>1.9798610000000001</c:v>
                </c:pt>
                <c:pt idx="1">
                  <c:v>5.0056070000000004</c:v>
                </c:pt>
                <c:pt idx="2">
                  <c:v>7.9868759999999996</c:v>
                </c:pt>
                <c:pt idx="3">
                  <c:v>8.7238480000000003</c:v>
                </c:pt>
                <c:pt idx="4">
                  <c:v>10.574268999999999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87-4936-A2C6-DABE73D416EA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Centralized!$H$41:$H$45</c:f>
              <c:numCache>
                <c:formatCode>General</c:formatCode>
                <c:ptCount val="5"/>
                <c:pt idx="0">
                  <c:v>3.3428870000000002</c:v>
                </c:pt>
                <c:pt idx="1">
                  <c:v>6.9572729999999998</c:v>
                </c:pt>
                <c:pt idx="2">
                  <c:v>9.328023</c:v>
                </c:pt>
                <c:pt idx="3">
                  <c:v>12.556868</c:v>
                </c:pt>
                <c:pt idx="4">
                  <c:v>15.127141999999999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7-4936-A2C6-DABE73D416EA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Centralized!$H$47:$H$51</c:f>
              <c:numCache>
                <c:formatCode>General</c:formatCode>
                <c:ptCount val="5"/>
                <c:pt idx="0">
                  <c:v>4.1172680000000001</c:v>
                </c:pt>
                <c:pt idx="1">
                  <c:v>8.2342849999999999</c:v>
                </c:pt>
                <c:pt idx="2">
                  <c:v>11.415513000000001</c:v>
                </c:pt>
                <c:pt idx="3">
                  <c:v>12.66766</c:v>
                </c:pt>
                <c:pt idx="4">
                  <c:v>16.543030999999999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7-4936-A2C6-DABE73D416EA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Centralized!$H$53:$H$57</c:f>
              <c:numCache>
                <c:formatCode>General</c:formatCode>
                <c:ptCount val="5"/>
                <c:pt idx="0">
                  <c:v>3.4878119999999999</c:v>
                </c:pt>
                <c:pt idx="1">
                  <c:v>6.9260900000000003</c:v>
                </c:pt>
                <c:pt idx="2">
                  <c:v>10.464827</c:v>
                </c:pt>
                <c:pt idx="3">
                  <c:v>13.062268</c:v>
                </c:pt>
                <c:pt idx="4">
                  <c:v>15.716010000000001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87-4936-A2C6-DABE73D416EA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Centralized!$H$59:$H$63</c:f>
              <c:numCache>
                <c:formatCode>General</c:formatCode>
                <c:ptCount val="5"/>
                <c:pt idx="0">
                  <c:v>3.5236930000000002</c:v>
                </c:pt>
                <c:pt idx="1">
                  <c:v>6.9629110000000001</c:v>
                </c:pt>
                <c:pt idx="2">
                  <c:v>10.655632000000001</c:v>
                </c:pt>
                <c:pt idx="3">
                  <c:v>13.219614</c:v>
                </c:pt>
                <c:pt idx="4">
                  <c:v>16.987717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87-4936-A2C6-DABE73D416EA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Centralized!$H$65:$H$69</c:f>
              <c:numCache>
                <c:formatCode>General</c:formatCode>
                <c:ptCount val="5"/>
                <c:pt idx="0">
                  <c:v>3.4740169999999999</c:v>
                </c:pt>
                <c:pt idx="1">
                  <c:v>7.580781</c:v>
                </c:pt>
                <c:pt idx="2">
                  <c:v>10.296225</c:v>
                </c:pt>
                <c:pt idx="3">
                  <c:v>13.951243</c:v>
                </c:pt>
                <c:pt idx="4">
                  <c:v>18.05761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87-4936-A2C6-DABE73D416EA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Centralized!$H$71:$H$75</c:f>
              <c:numCache>
                <c:formatCode>General</c:formatCode>
                <c:ptCount val="5"/>
                <c:pt idx="0">
                  <c:v>3.5924520000000002</c:v>
                </c:pt>
                <c:pt idx="1">
                  <c:v>7.4511390000000004</c:v>
                </c:pt>
                <c:pt idx="2">
                  <c:v>10.542349</c:v>
                </c:pt>
                <c:pt idx="3">
                  <c:v>14.344730999999999</c:v>
                </c:pt>
                <c:pt idx="4">
                  <c:v>17.071407000000001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87-4936-A2C6-DABE73D41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Distributed!$J$41:$J$45</c:f>
              <c:numCache>
                <c:formatCode>General</c:formatCode>
                <c:ptCount val="5"/>
                <c:pt idx="0">
                  <c:v>42.766666666699997</c:v>
                </c:pt>
                <c:pt idx="1">
                  <c:v>27.2166666667</c:v>
                </c:pt>
                <c:pt idx="2">
                  <c:v>19.2</c:v>
                </c:pt>
                <c:pt idx="3">
                  <c:v>9.7808333333299995</c:v>
                </c:pt>
                <c:pt idx="4">
                  <c:v>9.3179999999999996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C-4D61-9BAD-77079552E986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Distributed!$J$47:$J$51</c:f>
              <c:numCache>
                <c:formatCode>General</c:formatCode>
                <c:ptCount val="5"/>
                <c:pt idx="0">
                  <c:v>41.3</c:v>
                </c:pt>
                <c:pt idx="1">
                  <c:v>14.3166666667</c:v>
                </c:pt>
                <c:pt idx="2">
                  <c:v>11.1111111111</c:v>
                </c:pt>
                <c:pt idx="3">
                  <c:v>10.5916666667</c:v>
                </c:pt>
                <c:pt idx="4">
                  <c:v>9.3613333333300002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C-4D61-9BAD-77079552E986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Distributed!$J$53:$J$57</c:f>
              <c:numCache>
                <c:formatCode>General</c:formatCode>
                <c:ptCount val="5"/>
                <c:pt idx="0">
                  <c:v>41.5333333333</c:v>
                </c:pt>
                <c:pt idx="1">
                  <c:v>12.583333333300001</c:v>
                </c:pt>
                <c:pt idx="2">
                  <c:v>11.4555555556</c:v>
                </c:pt>
                <c:pt idx="3">
                  <c:v>9.0399999999999991</c:v>
                </c:pt>
                <c:pt idx="4">
                  <c:v>8.7773333333300005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C-4D61-9BAD-77079552E986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Distributed!$J$59:$J$63</c:f>
              <c:numCache>
                <c:formatCode>General</c:formatCode>
                <c:ptCount val="5"/>
                <c:pt idx="0">
                  <c:v>43.0333333333</c:v>
                </c:pt>
                <c:pt idx="1">
                  <c:v>15.9333333333</c:v>
                </c:pt>
                <c:pt idx="2">
                  <c:v>12.855555555600001</c:v>
                </c:pt>
                <c:pt idx="3">
                  <c:v>10.470833333330001</c:v>
                </c:pt>
                <c:pt idx="4">
                  <c:v>8.8780000000000001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C-4D61-9BAD-77079552E986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Distributed!$J$65:$J$69</c:f>
              <c:numCache>
                <c:formatCode>General</c:formatCode>
                <c:ptCount val="5"/>
                <c:pt idx="0">
                  <c:v>42.566666666700002</c:v>
                </c:pt>
                <c:pt idx="1">
                  <c:v>26.166666666699999</c:v>
                </c:pt>
                <c:pt idx="2">
                  <c:v>15.666666666699999</c:v>
                </c:pt>
                <c:pt idx="3">
                  <c:v>9.9250000000000007</c:v>
                </c:pt>
                <c:pt idx="4">
                  <c:v>7.3886666666699998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C-4D61-9BAD-77079552E986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Distributed!$J$71:$J$75</c:f>
              <c:numCache>
                <c:formatCode>General</c:formatCode>
                <c:ptCount val="5"/>
                <c:pt idx="0">
                  <c:v>42.8</c:v>
                </c:pt>
                <c:pt idx="1">
                  <c:v>15.8666666667</c:v>
                </c:pt>
                <c:pt idx="2">
                  <c:v>9.85</c:v>
                </c:pt>
                <c:pt idx="3">
                  <c:v>9.2475000000000005</c:v>
                </c:pt>
                <c:pt idx="4">
                  <c:v>6.4993333333300001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C-4D61-9BAD-77079552E986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Centralized!$J$41:$J$45</c:f>
              <c:numCache>
                <c:formatCode>General</c:formatCode>
                <c:ptCount val="5"/>
                <c:pt idx="0">
                  <c:v>26.0333333333</c:v>
                </c:pt>
                <c:pt idx="1">
                  <c:v>12.8</c:v>
                </c:pt>
                <c:pt idx="2">
                  <c:v>7.6377777777800002</c:v>
                </c:pt>
                <c:pt idx="3">
                  <c:v>4.9966666666700004</c:v>
                </c:pt>
                <c:pt idx="4">
                  <c:v>4.6093333333300004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C-4D61-9BAD-77079552E986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Centralized!$J$47:$J$51</c:f>
              <c:numCache>
                <c:formatCode>General</c:formatCode>
                <c:ptCount val="5"/>
                <c:pt idx="0">
                  <c:v>19.7</c:v>
                </c:pt>
                <c:pt idx="1">
                  <c:v>9.3983333333299992</c:v>
                </c:pt>
                <c:pt idx="2">
                  <c:v>6.6733333333299996</c:v>
                </c:pt>
                <c:pt idx="3">
                  <c:v>5.2108333333300001</c:v>
                </c:pt>
                <c:pt idx="4">
                  <c:v>4.5579999999999998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1C-4D61-9BAD-77079552E986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Centralized!$J$53:$J$57</c:f>
              <c:numCache>
                <c:formatCode>General</c:formatCode>
                <c:ptCount val="5"/>
                <c:pt idx="0">
                  <c:v>25.366666666699999</c:v>
                </c:pt>
                <c:pt idx="1">
                  <c:v>12.9</c:v>
                </c:pt>
                <c:pt idx="2">
                  <c:v>7.0466666666700002</c:v>
                </c:pt>
                <c:pt idx="3">
                  <c:v>5.3483333333300003</c:v>
                </c:pt>
                <c:pt idx="4">
                  <c:v>4.7133333333299996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1C-4D61-9BAD-77079552E986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Centralized!$J$59:$J$63</c:f>
              <c:numCache>
                <c:formatCode>General</c:formatCode>
                <c:ptCount val="5"/>
                <c:pt idx="0">
                  <c:v>25.0333333333</c:v>
                </c:pt>
                <c:pt idx="1">
                  <c:v>12.6166666667</c:v>
                </c:pt>
                <c:pt idx="2">
                  <c:v>6.9688888888899996</c:v>
                </c:pt>
                <c:pt idx="3">
                  <c:v>5.4283333333300003</c:v>
                </c:pt>
                <c:pt idx="4">
                  <c:v>4.4640000000000004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1C-4D61-9BAD-77079552E986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Centralized!$J$65:$J$69</c:f>
              <c:numCache>
                <c:formatCode>General</c:formatCode>
                <c:ptCount val="5"/>
                <c:pt idx="0">
                  <c:v>25.4</c:v>
                </c:pt>
                <c:pt idx="1">
                  <c:v>10.4883333333</c:v>
                </c:pt>
                <c:pt idx="2">
                  <c:v>7.3955555555599997</c:v>
                </c:pt>
                <c:pt idx="3">
                  <c:v>5.2691666666700003</c:v>
                </c:pt>
                <c:pt idx="4">
                  <c:v>4.3733333333299997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1C-4D61-9BAD-77079552E986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Centralized!$J$71:$J$75</c:f>
              <c:numCache>
                <c:formatCode>General</c:formatCode>
                <c:ptCount val="5"/>
                <c:pt idx="0">
                  <c:v>25.7</c:v>
                </c:pt>
                <c:pt idx="1">
                  <c:v>11.5666666667</c:v>
                </c:pt>
                <c:pt idx="2">
                  <c:v>7.8822222222200002</c:v>
                </c:pt>
                <c:pt idx="3">
                  <c:v>5.1349999999999998</c:v>
                </c:pt>
                <c:pt idx="4">
                  <c:v>4.4473333333299996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1C-4D61-9BAD-77079552E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Controller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Distributed!$G$41:$G$45</c:f>
              <c:numCache>
                <c:formatCode>General</c:formatCode>
                <c:ptCount val="5"/>
                <c:pt idx="0">
                  <c:v>1.3535573333299999</c:v>
                </c:pt>
                <c:pt idx="1">
                  <c:v>25.4425173333</c:v>
                </c:pt>
                <c:pt idx="2">
                  <c:v>37.993642666699998</c:v>
                </c:pt>
                <c:pt idx="3">
                  <c:v>526.05585066699996</c:v>
                </c:pt>
                <c:pt idx="4">
                  <c:v>571.85063253299995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C-4129-B195-A7BD0F3F60AB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Distributed!$G$47:$G$51</c:f>
              <c:numCache>
                <c:formatCode>General</c:formatCode>
                <c:ptCount val="5"/>
                <c:pt idx="0">
                  <c:v>27.6015786667</c:v>
                </c:pt>
                <c:pt idx="1">
                  <c:v>387.70730666700001</c:v>
                </c:pt>
                <c:pt idx="2">
                  <c:v>448.98722133299998</c:v>
                </c:pt>
                <c:pt idx="3">
                  <c:v>498.06805333300002</c:v>
                </c:pt>
                <c:pt idx="4">
                  <c:v>539.20039253300001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C-4129-B195-A7BD0F3F60AB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Distributed!$G$53:$G$57</c:f>
              <c:numCache>
                <c:formatCode>General</c:formatCode>
                <c:ptCount val="5"/>
                <c:pt idx="0">
                  <c:v>11.453354666699999</c:v>
                </c:pt>
                <c:pt idx="1">
                  <c:v>320.206208</c:v>
                </c:pt>
                <c:pt idx="2">
                  <c:v>416.166769778</c:v>
                </c:pt>
                <c:pt idx="3">
                  <c:v>425.82295466699998</c:v>
                </c:pt>
                <c:pt idx="4">
                  <c:v>485.67669760000001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C-4129-B195-A7BD0F3F60AB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Distributed!$G$59:$G$63</c:f>
              <c:numCache>
                <c:formatCode>General</c:formatCode>
                <c:ptCount val="5"/>
                <c:pt idx="0">
                  <c:v>1.13954133333</c:v>
                </c:pt>
                <c:pt idx="1">
                  <c:v>517.46150399999999</c:v>
                </c:pt>
                <c:pt idx="2">
                  <c:v>198.034318222</c:v>
                </c:pt>
                <c:pt idx="3">
                  <c:v>372.493312</c:v>
                </c:pt>
                <c:pt idx="4">
                  <c:v>463.84076800000003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C-4129-B195-A7BD0F3F60AB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Distributed!$G$65:$G$69</c:f>
              <c:numCache>
                <c:formatCode>General</c:formatCode>
                <c:ptCount val="5"/>
                <c:pt idx="0">
                  <c:v>9.4662826666700006</c:v>
                </c:pt>
                <c:pt idx="1">
                  <c:v>34.272554666700003</c:v>
                </c:pt>
                <c:pt idx="2">
                  <c:v>66.010794666699994</c:v>
                </c:pt>
                <c:pt idx="3">
                  <c:v>292.68955733299998</c:v>
                </c:pt>
                <c:pt idx="4">
                  <c:v>465.21919146699997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C-4129-B195-A7BD0F3F60AB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Distributed!$G$71:$G$75</c:f>
              <c:numCache>
                <c:formatCode>General</c:formatCode>
                <c:ptCount val="5"/>
                <c:pt idx="0">
                  <c:v>0.73258666666700001</c:v>
                </c:pt>
                <c:pt idx="1">
                  <c:v>374.161450667</c:v>
                </c:pt>
                <c:pt idx="2">
                  <c:v>489.59584711100001</c:v>
                </c:pt>
                <c:pt idx="3">
                  <c:v>542.34566400000006</c:v>
                </c:pt>
                <c:pt idx="4">
                  <c:v>466.50269013299999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C-4129-B195-A7BD0F3F60AB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Centralized!$G$41:$G$45</c:f>
              <c:numCache>
                <c:formatCode>General</c:formatCode>
                <c:ptCount val="5"/>
                <c:pt idx="0">
                  <c:v>2.6426880000000001</c:v>
                </c:pt>
                <c:pt idx="1">
                  <c:v>34.936447999999999</c:v>
                </c:pt>
                <c:pt idx="2">
                  <c:v>438.84862577799998</c:v>
                </c:pt>
                <c:pt idx="3">
                  <c:v>475.406613333</c:v>
                </c:pt>
                <c:pt idx="4">
                  <c:v>592.91659946699997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BC-4129-B195-A7BD0F3F60AB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Centralized!$G$47:$G$51</c:f>
              <c:numCache>
                <c:formatCode>General</c:formatCode>
                <c:ptCount val="5"/>
                <c:pt idx="0">
                  <c:v>330.89476266700001</c:v>
                </c:pt>
                <c:pt idx="1">
                  <c:v>432.05866666700001</c:v>
                </c:pt>
                <c:pt idx="2">
                  <c:v>493.107370667</c:v>
                </c:pt>
                <c:pt idx="3">
                  <c:v>491.037781333</c:v>
                </c:pt>
                <c:pt idx="4">
                  <c:v>628.57325226700004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BC-4129-B195-A7BD0F3F60AB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Centralized!$G$53:$G$57</c:f>
              <c:numCache>
                <c:formatCode>General</c:formatCode>
                <c:ptCount val="5"/>
                <c:pt idx="0">
                  <c:v>1.58199466667</c:v>
                </c:pt>
                <c:pt idx="1">
                  <c:v>21.3848746667</c:v>
                </c:pt>
                <c:pt idx="2">
                  <c:v>502.511160889</c:v>
                </c:pt>
                <c:pt idx="3">
                  <c:v>571.64680533299997</c:v>
                </c:pt>
                <c:pt idx="4">
                  <c:v>566.44817920000003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C-4129-B195-A7BD0F3F60AB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Centralized!$G$59:$G$63</c:f>
              <c:numCache>
                <c:formatCode>General</c:formatCode>
                <c:ptCount val="5"/>
                <c:pt idx="0">
                  <c:v>4.4132693333299997</c:v>
                </c:pt>
                <c:pt idx="1">
                  <c:v>29.023146666700001</c:v>
                </c:pt>
                <c:pt idx="2">
                  <c:v>426.51192888899999</c:v>
                </c:pt>
                <c:pt idx="3">
                  <c:v>644.65326933300003</c:v>
                </c:pt>
                <c:pt idx="4">
                  <c:v>445.65079040000001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BBC-4129-B195-A7BD0F3F60AB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Centralized!$G$65:$G$69</c:f>
              <c:numCache>
                <c:formatCode>General</c:formatCode>
                <c:ptCount val="5"/>
                <c:pt idx="0">
                  <c:v>0.61175466666699996</c:v>
                </c:pt>
                <c:pt idx="1">
                  <c:v>296.05879466699997</c:v>
                </c:pt>
                <c:pt idx="2">
                  <c:v>371.04859022199997</c:v>
                </c:pt>
                <c:pt idx="3">
                  <c:v>527.74052266700005</c:v>
                </c:pt>
                <c:pt idx="4">
                  <c:v>395.72918613299998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BC-4129-B195-A7BD0F3F60AB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Centralized!$G$71:$G$75</c:f>
              <c:numCache>
                <c:formatCode>General</c:formatCode>
                <c:ptCount val="5"/>
                <c:pt idx="0">
                  <c:v>1.0544640000000001</c:v>
                </c:pt>
                <c:pt idx="1">
                  <c:v>101.157376</c:v>
                </c:pt>
                <c:pt idx="2">
                  <c:v>170.15116800000001</c:v>
                </c:pt>
                <c:pt idx="3">
                  <c:v>475.88168533300001</c:v>
                </c:pt>
                <c:pt idx="4">
                  <c:v>439.81740373299999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C-4129-B195-A7BD0F3F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Distributed!$M$41:$M$45</c:f>
              <c:numCache>
                <c:formatCode>General</c:formatCode>
                <c:ptCount val="5"/>
                <c:pt idx="0">
                  <c:v>0.15645828524045638</c:v>
                </c:pt>
                <c:pt idx="1">
                  <c:v>1.0010569437015908</c:v>
                </c:pt>
                <c:pt idx="2">
                  <c:v>2.1523399265337981</c:v>
                </c:pt>
                <c:pt idx="3">
                  <c:v>1.6512504657992817</c:v>
                </c:pt>
                <c:pt idx="4">
                  <c:v>1.6915358925367292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C-4616-8249-DF7EBC2BAF6C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Distributed!$M$47:$M$51</c:f>
              <c:numCache>
                <c:formatCode>General</c:formatCode>
                <c:ptCount val="5"/>
                <c:pt idx="0">
                  <c:v>0.8791551582763627</c:v>
                </c:pt>
                <c:pt idx="1">
                  <c:v>1.4571572161150137</c:v>
                </c:pt>
                <c:pt idx="2">
                  <c:v>1.7114275825367924</c:v>
                </c:pt>
                <c:pt idx="3">
                  <c:v>1.675325333642836</c:v>
                </c:pt>
                <c:pt idx="4">
                  <c:v>2.261217112763676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C-4616-8249-DF7EBC2BAF6C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Distributed!$M$53:$M$57</c:f>
              <c:numCache>
                <c:formatCode>General</c:formatCode>
                <c:ptCount val="5"/>
                <c:pt idx="0">
                  <c:v>0.11493330545436962</c:v>
                </c:pt>
                <c:pt idx="1">
                  <c:v>1.3802239084492725</c:v>
                </c:pt>
                <c:pt idx="2">
                  <c:v>2.1858852180388428</c:v>
                </c:pt>
                <c:pt idx="3">
                  <c:v>1.7642267722109131</c:v>
                </c:pt>
                <c:pt idx="4">
                  <c:v>2.4470616693196088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3C-4616-8249-DF7EBC2BAF6C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Distributed!$M$59:$M$63</c:f>
              <c:numCache>
                <c:formatCode>General</c:formatCode>
                <c:ptCount val="5"/>
                <c:pt idx="0">
                  <c:v>0.66024551811352117</c:v>
                </c:pt>
                <c:pt idx="1">
                  <c:v>1.4125518208813994</c:v>
                </c:pt>
                <c:pt idx="2">
                  <c:v>2.4034216382274365</c:v>
                </c:pt>
                <c:pt idx="3">
                  <c:v>2.6953171285592652</c:v>
                </c:pt>
                <c:pt idx="4">
                  <c:v>2.8974694229391504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3C-4616-8249-DF7EBC2BAF6C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Distributed!$M$65:$M$69</c:f>
              <c:numCache>
                <c:formatCode>General</c:formatCode>
                <c:ptCount val="5"/>
                <c:pt idx="0">
                  <c:v>0.10496484552782301</c:v>
                </c:pt>
                <c:pt idx="1">
                  <c:v>1.076929755593554</c:v>
                </c:pt>
                <c:pt idx="2">
                  <c:v>2.2581163011297645</c:v>
                </c:pt>
                <c:pt idx="3">
                  <c:v>1.5873952292857003</c:v>
                </c:pt>
                <c:pt idx="4">
                  <c:v>2.7302651170765162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C-4616-8249-DF7EBC2BAF6C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Distributed!$M$71:$M$75</c:f>
              <c:numCache>
                <c:formatCode>General</c:formatCode>
                <c:ptCount val="5"/>
                <c:pt idx="0">
                  <c:v>0.91640305853805348</c:v>
                </c:pt>
                <c:pt idx="1">
                  <c:v>1.2498886018692992</c:v>
                </c:pt>
                <c:pt idx="2">
                  <c:v>1.6262994114855926</c:v>
                </c:pt>
                <c:pt idx="3">
                  <c:v>1.7049174361909203</c:v>
                </c:pt>
                <c:pt idx="4">
                  <c:v>2.8403884175116976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3C-4616-8249-DF7EBC2BAF6C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Centralized!$M$41:$M$45</c:f>
              <c:numCache>
                <c:formatCode>General</c:formatCode>
                <c:ptCount val="5"/>
                <c:pt idx="0">
                  <c:v>1.0473190086743476</c:v>
                </c:pt>
                <c:pt idx="1">
                  <c:v>1.4720049233023593</c:v>
                </c:pt>
                <c:pt idx="2">
                  <c:v>1.5376706682807999</c:v>
                </c:pt>
                <c:pt idx="3">
                  <c:v>1.5976844015434819</c:v>
                </c:pt>
                <c:pt idx="4">
                  <c:v>1.9057234379628785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3C-4616-8249-DF7EBC2BAF6C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Centralized!$M$47:$M$51</c:f>
              <c:numCache>
                <c:formatCode>General</c:formatCode>
                <c:ptCount val="5"/>
                <c:pt idx="0">
                  <c:v>1.2503443601660498</c:v>
                </c:pt>
                <c:pt idx="1">
                  <c:v>1.4186608443596351</c:v>
                </c:pt>
                <c:pt idx="2">
                  <c:v>1.4766830396803763</c:v>
                </c:pt>
                <c:pt idx="3">
                  <c:v>1.9496546098037648</c:v>
                </c:pt>
                <c:pt idx="4">
                  <c:v>1.810264875986072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3C-4616-8249-DF7EBC2BAF6C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Centralized!$M$53:$M$57</c:f>
              <c:numCache>
                <c:formatCode>General</c:formatCode>
                <c:ptCount val="5"/>
                <c:pt idx="0">
                  <c:v>1.0550749329158484</c:v>
                </c:pt>
                <c:pt idx="1">
                  <c:v>1.3721722138449388</c:v>
                </c:pt>
                <c:pt idx="2">
                  <c:v>1.4300103403509665</c:v>
                </c:pt>
                <c:pt idx="3">
                  <c:v>1.7179933998566959</c:v>
                </c:pt>
                <c:pt idx="4">
                  <c:v>1.7198497548495415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C-4616-8249-DF7EBC2BAF6C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Centralized!$M$59:$M$63</c:f>
              <c:numCache>
                <c:formatCode>General</c:formatCode>
                <c:ptCount val="5"/>
                <c:pt idx="0">
                  <c:v>1.106829795625802</c:v>
                </c:pt>
                <c:pt idx="1">
                  <c:v>1.3220000240796128</c:v>
                </c:pt>
                <c:pt idx="2">
                  <c:v>1.510355374546253</c:v>
                </c:pt>
                <c:pt idx="3">
                  <c:v>1.576183212883582</c:v>
                </c:pt>
                <c:pt idx="4">
                  <c:v>1.9045791961529226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3C-4616-8249-DF7EBC2BAF6C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Centralized!$M$65:$M$69</c:f>
              <c:numCache>
                <c:formatCode>General</c:formatCode>
                <c:ptCount val="5"/>
                <c:pt idx="0">
                  <c:v>1.4163753015240332</c:v>
                </c:pt>
                <c:pt idx="1">
                  <c:v>1.5188757012331686</c:v>
                </c:pt>
                <c:pt idx="2">
                  <c:v>1.5211351767703554</c:v>
                </c:pt>
                <c:pt idx="3">
                  <c:v>1.6278394129116416</c:v>
                </c:pt>
                <c:pt idx="4">
                  <c:v>1.798055574416864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3C-4616-8249-DF7EBC2BAF6C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Centralized!$M$71:$M$75</c:f>
              <c:numCache>
                <c:formatCode>General</c:formatCode>
                <c:ptCount val="5"/>
                <c:pt idx="0">
                  <c:v>1.1330990689985951</c:v>
                </c:pt>
                <c:pt idx="1">
                  <c:v>1.5164494319337611</c:v>
                </c:pt>
                <c:pt idx="2">
                  <c:v>1.5014916669052167</c:v>
                </c:pt>
                <c:pt idx="3">
                  <c:v>1.63421335525108</c:v>
                </c:pt>
                <c:pt idx="4">
                  <c:v>1.7826681321134377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3C-4616-8249-DF7EBC2B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1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 (log(100x))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Network'!$S$4</c:f>
              <c:numCache>
                <c:formatCode>General</c:formatCode>
                <c:ptCount val="1"/>
                <c:pt idx="0">
                  <c:v>220.95333333299999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E-471C-879A-C570878E449A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Network'!$S$5</c:f>
              <c:numCache>
                <c:formatCode>General</c:formatCode>
                <c:ptCount val="1"/>
                <c:pt idx="0">
                  <c:v>110.553333333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E-471C-879A-C570878E449A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Network'!$S$6</c:f>
              <c:numCache>
                <c:formatCode>General</c:formatCode>
                <c:ptCount val="1"/>
                <c:pt idx="0">
                  <c:v>75.2866666667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E-471C-879A-C570878E44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Packet Loss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Distributed!$Q$41:$Q$45</c:f>
              <c:numCache>
                <c:formatCode>General</c:formatCode>
                <c:ptCount val="5"/>
                <c:pt idx="0">
                  <c:v>7.0086907765600004E-2</c:v>
                </c:pt>
                <c:pt idx="1">
                  <c:v>0.58172133445500007</c:v>
                </c:pt>
                <c:pt idx="2">
                  <c:v>10.3745814189</c:v>
                </c:pt>
                <c:pt idx="3">
                  <c:v>15.8630034576</c:v>
                </c:pt>
                <c:pt idx="4">
                  <c:v>15.775161199900001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8-48B6-9AC1-350E997E81BD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Distributed!$Q$47:$Q$51</c:f>
              <c:numCache>
                <c:formatCode>General</c:formatCode>
                <c:ptCount val="5"/>
                <c:pt idx="0">
                  <c:v>0.55135034109000003</c:v>
                </c:pt>
                <c:pt idx="1">
                  <c:v>13.846836744200001</c:v>
                </c:pt>
                <c:pt idx="2">
                  <c:v>12.210696819600001</c:v>
                </c:pt>
                <c:pt idx="3">
                  <c:v>13.517428277700001</c:v>
                </c:pt>
                <c:pt idx="4">
                  <c:v>19.621714061399999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8-48B6-9AC1-350E997E81BD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Distributed!$Q$53:$Q$57</c:f>
              <c:numCache>
                <c:formatCode>General</c:formatCode>
                <c:ptCount val="5"/>
                <c:pt idx="0">
                  <c:v>0.14951873656699999</c:v>
                </c:pt>
                <c:pt idx="1">
                  <c:v>11.0433604336</c:v>
                </c:pt>
                <c:pt idx="2">
                  <c:v>11.967915271399999</c:v>
                </c:pt>
                <c:pt idx="3">
                  <c:v>17.767031118599999</c:v>
                </c:pt>
                <c:pt idx="4">
                  <c:v>20.011774930599998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8-48B6-9AC1-350E997E81BD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Distributed!$Q$59:$Q$63</c:f>
              <c:numCache>
                <c:formatCode>General</c:formatCode>
                <c:ptCount val="5"/>
                <c:pt idx="0">
                  <c:v>5.1397065694800001E-2</c:v>
                </c:pt>
                <c:pt idx="1">
                  <c:v>18.313708999200003</c:v>
                </c:pt>
                <c:pt idx="2">
                  <c:v>10.6628870475</c:v>
                </c:pt>
                <c:pt idx="3">
                  <c:v>9.2503037099299998</c:v>
                </c:pt>
                <c:pt idx="4">
                  <c:v>15.010232975400001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8-48B6-9AC1-350E997E81BD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Distributed!$Q$65:$Q$69</c:f>
              <c:numCache>
                <c:formatCode>General</c:formatCode>
                <c:ptCount val="5"/>
                <c:pt idx="0">
                  <c:v>0.154191197084</c:v>
                </c:pt>
                <c:pt idx="1">
                  <c:v>0.57471264367800001</c:v>
                </c:pt>
                <c:pt idx="2">
                  <c:v>12.338602912500001</c:v>
                </c:pt>
                <c:pt idx="3">
                  <c:v>7.1068124474300003</c:v>
                </c:pt>
                <c:pt idx="4">
                  <c:v>20.125980131000002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08-48B6-9AC1-350E997E81BD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Distributed!$Q$71:$Q$75</c:f>
              <c:numCache>
                <c:formatCode>General</c:formatCode>
                <c:ptCount val="5"/>
                <c:pt idx="0">
                  <c:v>6.5414447247899993E-2</c:v>
                </c:pt>
                <c:pt idx="1">
                  <c:v>12.5689187926</c:v>
                </c:pt>
                <c:pt idx="2">
                  <c:v>13.160763791499999</c:v>
                </c:pt>
                <c:pt idx="3">
                  <c:v>13.4683674423</c:v>
                </c:pt>
                <c:pt idx="4">
                  <c:v>27.328385553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08-48B6-9AC1-350E997E81BD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Centralized!$Q$41:$Q$45</c:f>
              <c:numCache>
                <c:formatCode>General</c:formatCode>
                <c:ptCount val="5"/>
                <c:pt idx="0">
                  <c:v>6.5414447247899993E-2</c:v>
                </c:pt>
                <c:pt idx="1">
                  <c:v>0.66115316325600004</c:v>
                </c:pt>
                <c:pt idx="2">
                  <c:v>17.364420770599999</c:v>
                </c:pt>
                <c:pt idx="3">
                  <c:v>30.991262498799998</c:v>
                </c:pt>
                <c:pt idx="4">
                  <c:v>20.788711335400002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08-48B6-9AC1-350E997E81BD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Centralized!$Q$47:$Q$51</c:f>
              <c:numCache>
                <c:formatCode>General</c:formatCode>
                <c:ptCount val="5"/>
                <c:pt idx="0">
                  <c:v>11.877394636</c:v>
                </c:pt>
                <c:pt idx="1">
                  <c:v>15.4541631623</c:v>
                </c:pt>
                <c:pt idx="2">
                  <c:v>13.601532567</c:v>
                </c:pt>
                <c:pt idx="3">
                  <c:v>29.064891069400002</c:v>
                </c:pt>
                <c:pt idx="4">
                  <c:v>15.664891131700001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08-48B6-9AC1-350E997E81BD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Centralized!$Q$53:$Q$57</c:f>
              <c:numCache>
                <c:formatCode>General</c:formatCode>
                <c:ptCount val="5"/>
                <c:pt idx="0">
                  <c:v>9.3449210354200007E-2</c:v>
                </c:pt>
                <c:pt idx="1">
                  <c:v>0.50696196617099998</c:v>
                </c:pt>
                <c:pt idx="2">
                  <c:v>17.5809114413</c:v>
                </c:pt>
                <c:pt idx="3">
                  <c:v>20.245771423200001</c:v>
                </c:pt>
                <c:pt idx="4">
                  <c:v>15.159330903699999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08-48B6-9AC1-350E997E81BD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Centralized!$Q$59:$Q$63</c:f>
              <c:numCache>
                <c:formatCode>General</c:formatCode>
                <c:ptCount val="5"/>
                <c:pt idx="0">
                  <c:v>8.4104289318799999E-2</c:v>
                </c:pt>
                <c:pt idx="1">
                  <c:v>0.58172133445500007</c:v>
                </c:pt>
                <c:pt idx="2">
                  <c:v>15.026633024999999</c:v>
                </c:pt>
                <c:pt idx="3">
                  <c:v>18.082422203500002</c:v>
                </c:pt>
                <c:pt idx="4">
                  <c:v>11.772731520399999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08-48B6-9AC1-350E997E81BD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Centralized!$Q$65:$Q$69</c:f>
              <c:numCache>
                <c:formatCode>General</c:formatCode>
                <c:ptCount val="5"/>
                <c:pt idx="0">
                  <c:v>7.4759368283300001E-2</c:v>
                </c:pt>
                <c:pt idx="1">
                  <c:v>9.0832632464300005</c:v>
                </c:pt>
                <c:pt idx="2">
                  <c:v>11.9132168333</c:v>
                </c:pt>
                <c:pt idx="3">
                  <c:v>16.1959162695</c:v>
                </c:pt>
                <c:pt idx="4">
                  <c:v>9.0374731333499998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8-48B6-9AC1-350E997E81BD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Centralized!$Q$71:$Q$75</c:f>
              <c:numCache>
                <c:formatCode>General</c:formatCode>
                <c:ptCount val="5"/>
                <c:pt idx="0">
                  <c:v>7.9431828800999998E-2</c:v>
                </c:pt>
                <c:pt idx="1">
                  <c:v>3.1772731520399997</c:v>
                </c:pt>
                <c:pt idx="2">
                  <c:v>4.3578481761800001</c:v>
                </c:pt>
                <c:pt idx="3">
                  <c:v>14.828053452900001</c:v>
                </c:pt>
                <c:pt idx="4">
                  <c:v>13.442668909399998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08-48B6-9AC1-350E997E8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Percentage of packet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Distributed!$D$40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Distributed!$S$41:$S$45</c:f>
              <c:numCache>
                <c:formatCode>General</c:formatCode>
                <c:ptCount val="5"/>
                <c:pt idx="0">
                  <c:v>0.425968732272824</c:v>
                </c:pt>
                <c:pt idx="1">
                  <c:v>1.3999620019315646</c:v>
                </c:pt>
                <c:pt idx="2">
                  <c:v>3.9540355000244496</c:v>
                </c:pt>
                <c:pt idx="3">
                  <c:v>3.4541585899443437</c:v>
                </c:pt>
                <c:pt idx="4">
                  <c:v>4.0463242223564313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32D-A2BB-2CDA9054DA3C}"/>
            </c:ext>
          </c:extLst>
        </c:ser>
        <c:ser>
          <c:idx val="0"/>
          <c:order val="1"/>
          <c:tx>
            <c:strRef>
              <c:f>Distributed!$D$46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Distributed!$S$47:$S$51</c:f>
              <c:numCache>
                <c:formatCode>General</c:formatCode>
                <c:ptCount val="5"/>
                <c:pt idx="0">
                  <c:v>1.1593666416327</c:v>
                </c:pt>
                <c:pt idx="1">
                  <c:v>1.7597937089080948</c:v>
                </c:pt>
                <c:pt idx="2">
                  <c:v>3.294363335416183</c:v>
                </c:pt>
                <c:pt idx="3">
                  <c:v>3.4154324551493129</c:v>
                </c:pt>
                <c:pt idx="4">
                  <c:v>4.1948852993738974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1-432D-A2BB-2CDA9054DA3C}"/>
            </c:ext>
          </c:extLst>
        </c:ser>
        <c:ser>
          <c:idx val="2"/>
          <c:order val="2"/>
          <c:tx>
            <c:strRef>
              <c:f>Distributed!$D$52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Distributed!$S$53:$S$57</c:f>
              <c:numCache>
                <c:formatCode>General</c:formatCode>
                <c:ptCount val="5"/>
                <c:pt idx="0">
                  <c:v>0.53571596998508808</c:v>
                </c:pt>
                <c:pt idx="1">
                  <c:v>2.034427905025403</c:v>
                </c:pt>
                <c:pt idx="2">
                  <c:v>3.5967973990619768</c:v>
                </c:pt>
                <c:pt idx="3">
                  <c:v>4.0203543758725466</c:v>
                </c:pt>
                <c:pt idx="4">
                  <c:v>4.0379592774453705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1-432D-A2BB-2CDA9054DA3C}"/>
            </c:ext>
          </c:extLst>
        </c:ser>
        <c:ser>
          <c:idx val="3"/>
          <c:order val="3"/>
          <c:tx>
            <c:strRef>
              <c:f>Distributed!$D$58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Distributed!$S$59:$S$63</c:f>
              <c:numCache>
                <c:formatCode>General</c:formatCode>
                <c:ptCount val="5"/>
                <c:pt idx="0">
                  <c:v>0.3862016054001986</c:v>
                </c:pt>
                <c:pt idx="1">
                  <c:v>1.657055852857104</c:v>
                </c:pt>
                <c:pt idx="2">
                  <c:v>3.760584140899784</c:v>
                </c:pt>
                <c:pt idx="3">
                  <c:v>3.1771900804896092</c:v>
                </c:pt>
                <c:pt idx="4">
                  <c:v>4.0163167192754319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21-432D-A2BB-2CDA9054DA3C}"/>
            </c:ext>
          </c:extLst>
        </c:ser>
        <c:ser>
          <c:idx val="4"/>
          <c:order val="4"/>
          <c:tx>
            <c:strRef>
              <c:f>Distributed!$D$64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Distributed!$S$65:$S$69</c:f>
              <c:numCache>
                <c:formatCode>General</c:formatCode>
                <c:ptCount val="5"/>
                <c:pt idx="0">
                  <c:v>0.55630250076728727</c:v>
                </c:pt>
                <c:pt idx="1">
                  <c:v>1.7193312869837267</c:v>
                </c:pt>
                <c:pt idx="2">
                  <c:v>3.9610876642063464</c:v>
                </c:pt>
                <c:pt idx="3">
                  <c:v>3.2698941465741602</c:v>
                </c:pt>
                <c:pt idx="4">
                  <c:v>3.9624640460579013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21-432D-A2BB-2CDA9054DA3C}"/>
            </c:ext>
          </c:extLst>
        </c:ser>
        <c:ser>
          <c:idx val="5"/>
          <c:order val="5"/>
          <c:tx>
            <c:strRef>
              <c:f>Distributed!$D$70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Distributed!$S$71:$S$75</c:f>
              <c:numCache>
                <c:formatCode>General</c:formatCode>
                <c:ptCount val="5"/>
                <c:pt idx="0">
                  <c:v>0.51410482097327559</c:v>
                </c:pt>
                <c:pt idx="1">
                  <c:v>2.6704004888182435</c:v>
                </c:pt>
                <c:pt idx="2">
                  <c:v>2.3959279493828456</c:v>
                </c:pt>
                <c:pt idx="3">
                  <c:v>2.98724159259084</c:v>
                </c:pt>
                <c:pt idx="4">
                  <c:v>4.043666636017389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21-432D-A2BB-2CDA9054DA3C}"/>
            </c:ext>
          </c:extLst>
        </c:ser>
        <c:ser>
          <c:idx val="6"/>
          <c:order val="6"/>
          <c:tx>
            <c:strRef>
              <c:f>Centralized!$D$40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Centralized!$F$41:$F$45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Centralized!$S$41:$S$45</c:f>
              <c:numCache>
                <c:formatCode>General</c:formatCode>
                <c:ptCount val="5"/>
                <c:pt idx="0">
                  <c:v>1.6060228884237484</c:v>
                </c:pt>
                <c:pt idx="1">
                  <c:v>1.9388531566570701</c:v>
                </c:pt>
                <c:pt idx="2">
                  <c:v>2.9813050602676991</c:v>
                </c:pt>
                <c:pt idx="3">
                  <c:v>3.0004196152192573</c:v>
                </c:pt>
                <c:pt idx="4">
                  <c:v>3.660992523743881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21-432D-A2BB-2CDA9054DA3C}"/>
            </c:ext>
          </c:extLst>
        </c:ser>
        <c:ser>
          <c:idx val="7"/>
          <c:order val="7"/>
          <c:tx>
            <c:strRef>
              <c:f>Centralized!$D$46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Centralized!$F$47:$F$51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Centralized!$S$47:$S$51</c:f>
              <c:numCache>
                <c:formatCode>General</c:formatCode>
                <c:ptCount val="5"/>
                <c:pt idx="0">
                  <c:v>1.5858365793644722</c:v>
                </c:pt>
                <c:pt idx="1">
                  <c:v>2.7543228481980235</c:v>
                </c:pt>
                <c:pt idx="2">
                  <c:v>2.3192217631829468</c:v>
                </c:pt>
                <c:pt idx="3">
                  <c:v>3.3325512271736448</c:v>
                </c:pt>
                <c:pt idx="4">
                  <c:v>3.5961321333968046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21-432D-A2BB-2CDA9054DA3C}"/>
            </c:ext>
          </c:extLst>
        </c:ser>
        <c:ser>
          <c:idx val="8"/>
          <c:order val="8"/>
          <c:tx>
            <c:strRef>
              <c:f>Centralized!$D$52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Centralized!$F$53:$F$57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Centralized!$S$53:$S$57</c:f>
              <c:numCache>
                <c:formatCode>General</c:formatCode>
                <c:ptCount val="5"/>
                <c:pt idx="0">
                  <c:v>1.6431235408270322</c:v>
                </c:pt>
                <c:pt idx="1">
                  <c:v>1.9295040731477135</c:v>
                </c:pt>
                <c:pt idx="2">
                  <c:v>2.9849571446133982</c:v>
                </c:pt>
                <c:pt idx="3">
                  <c:v>3.1969725364291008</c:v>
                </c:pt>
                <c:pt idx="4">
                  <c:v>3.4898432144617648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21-432D-A2BB-2CDA9054DA3C}"/>
            </c:ext>
          </c:extLst>
        </c:ser>
        <c:ser>
          <c:idx val="9"/>
          <c:order val="9"/>
          <c:tx>
            <c:strRef>
              <c:f>Centralized!$D$58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Centralized!$F$59:$F$63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Centralized!$S$59:$S$63</c:f>
              <c:numCache>
                <c:formatCode>General</c:formatCode>
                <c:ptCount val="5"/>
                <c:pt idx="0">
                  <c:v>1.6460768203126632</c:v>
                </c:pt>
                <c:pt idx="1">
                  <c:v>2.2410897000130383</c:v>
                </c:pt>
                <c:pt idx="2">
                  <c:v>2.7932780526780792</c:v>
                </c:pt>
                <c:pt idx="3">
                  <c:v>3.1826143477363495</c:v>
                </c:pt>
                <c:pt idx="4">
                  <c:v>3.7461887798420852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21-432D-A2BB-2CDA9054DA3C}"/>
            </c:ext>
          </c:extLst>
        </c:ser>
        <c:ser>
          <c:idx val="10"/>
          <c:order val="10"/>
          <c:tx>
            <c:strRef>
              <c:f>Centralized!$D$64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Centralized!$F$65:$F$69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Centralized!$S$65:$S$69</c:f>
              <c:numCache>
                <c:formatCode>General</c:formatCode>
                <c:ptCount val="5"/>
                <c:pt idx="0">
                  <c:v>1.6338049875464216</c:v>
                </c:pt>
                <c:pt idx="1">
                  <c:v>2.2045269429998404</c:v>
                </c:pt>
                <c:pt idx="2">
                  <c:v>2.7014432525830481</c:v>
                </c:pt>
                <c:pt idx="3">
                  <c:v>3.0352095330909399</c:v>
                </c:pt>
                <c:pt idx="4">
                  <c:v>3.5298750303614268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21-432D-A2BB-2CDA9054DA3C}"/>
            </c:ext>
          </c:extLst>
        </c:ser>
        <c:ser>
          <c:idx val="11"/>
          <c:order val="11"/>
          <c:tx>
            <c:strRef>
              <c:f>Centralized!$D$70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Centralized!$F$71:$F$75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cat>
          <c:val>
            <c:numRef>
              <c:f>Centralized!$S$71:$S$75</c:f>
              <c:numCache>
                <c:formatCode>General</c:formatCode>
                <c:ptCount val="5"/>
                <c:pt idx="0">
                  <c:v>1.6204830741544014</c:v>
                </c:pt>
                <c:pt idx="1">
                  <c:v>1.9350031514536548</c:v>
                </c:pt>
                <c:pt idx="2">
                  <c:v>2.3800302479678308</c:v>
                </c:pt>
                <c:pt idx="3">
                  <c:v>2.9871633181625907</c:v>
                </c:pt>
                <c:pt idx="4">
                  <c:v>3.4622172538531806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21-432D-A2BB-2CDA9054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 (log(100x))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Network'!$J$4</c:f>
              <c:numCache>
                <c:formatCode>General</c:formatCode>
                <c:ptCount val="1"/>
                <c:pt idx="0">
                  <c:v>2550.1866666699998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5-4475-A3F8-7CF9C570A21D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Network'!$J$5</c:f>
              <c:numCache>
                <c:formatCode>General</c:formatCode>
                <c:ptCount val="1"/>
                <c:pt idx="0">
                  <c:v>2383.8933333300001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5-4475-A3F8-7CF9C570A21D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Network'!$J$6</c:f>
              <c:numCache>
                <c:formatCode>General</c:formatCode>
                <c:ptCount val="1"/>
                <c:pt idx="0">
                  <c:v>2180.3533333300002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5-4475-A3F8-7CF9C570A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Network'!$R$4</c:f>
              <c:numCache>
                <c:formatCode>General</c:formatCode>
                <c:ptCount val="1"/>
                <c:pt idx="0">
                  <c:v>0.50251302083299998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6-4169-9860-C61624C8E8FB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Network'!$R$5</c:f>
              <c:numCache>
                <c:formatCode>General</c:formatCode>
                <c:ptCount val="1"/>
                <c:pt idx="0">
                  <c:v>1.07600520833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6-4169-9860-C61624C8E8FB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Network'!$R$6</c:f>
              <c:numCache>
                <c:formatCode>General</c:formatCode>
                <c:ptCount val="1"/>
                <c:pt idx="0">
                  <c:v>2.2557333333299998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6-4169-9860-C61624C8E8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Megabits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Controller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Network'!$F$4</c:f>
              <c:numCache>
                <c:formatCode>General</c:formatCode>
                <c:ptCount val="1"/>
                <c:pt idx="0">
                  <c:v>306.95812778700002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3-44F0-B188-D4E702D6D58E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Network'!$F$5</c:f>
              <c:numCache>
                <c:formatCode>General</c:formatCode>
                <c:ptCount val="1"/>
                <c:pt idx="0">
                  <c:v>335.69183232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3-44F0-B188-D4E702D6D58E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Network'!$F$6</c:f>
              <c:numCache>
                <c:formatCode>General</c:formatCode>
                <c:ptCount val="1"/>
                <c:pt idx="0">
                  <c:v>340.00912383999997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E3-44F0-B188-D4E702D6D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Round-trip</a:t>
            </a:r>
            <a:r>
              <a:rPr lang="en-PH" baseline="0"/>
              <a:t> Time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'Clos Network'!$V$4</c:f>
              <c:strCache>
                <c:ptCount val="1"/>
                <c:pt idx="0">
                  <c:v>1 Spine Switch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Network'!$E$4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'Clos Network'!$U$4</c:f>
              <c:numCache>
                <c:formatCode>General</c:formatCode>
                <c:ptCount val="1"/>
                <c:pt idx="0">
                  <c:v>260.18772000000001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DD2-B395-96B01AEB1FD6}"/>
            </c:ext>
          </c:extLst>
        </c:ser>
        <c:ser>
          <c:idx val="1"/>
          <c:order val="1"/>
          <c:tx>
            <c:strRef>
              <c:f>'Clos Network'!$V$5</c:f>
              <c:strCache>
                <c:ptCount val="1"/>
                <c:pt idx="0">
                  <c:v>2 Spine Switches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cat>
          <c:val>
            <c:numRef>
              <c:f>'Clos Network'!$U$5</c:f>
              <c:numCache>
                <c:formatCode>General</c:formatCode>
                <c:ptCount val="1"/>
                <c:pt idx="0">
                  <c:v>255.71238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DD2-B395-96B01AEB1FD6}"/>
            </c:ext>
          </c:extLst>
        </c:ser>
        <c:ser>
          <c:idx val="2"/>
          <c:order val="2"/>
          <c:tx>
            <c:strRef>
              <c:f>'Clos Network'!$V$6</c:f>
              <c:strCache>
                <c:ptCount val="1"/>
                <c:pt idx="0">
                  <c:v>3 Spine Switches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'Clos Network'!$E$6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'Clos Network'!$U$6</c:f>
              <c:numCache>
                <c:formatCode>General</c:formatCode>
                <c:ptCount val="1"/>
                <c:pt idx="0">
                  <c:v>240.41681333299999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A-4DD2-B395-96B01AEB1F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Mean 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Distributed!$K$5:$K$9</c:f>
              <c:numCache>
                <c:formatCode>General</c:formatCode>
                <c:ptCount val="5"/>
                <c:pt idx="0">
                  <c:v>489.83333333299998</c:v>
                </c:pt>
                <c:pt idx="1">
                  <c:v>1761.08333333</c:v>
                </c:pt>
                <c:pt idx="2">
                  <c:v>1999.5777777799999</c:v>
                </c:pt>
                <c:pt idx="3">
                  <c:v>2087.09166667</c:v>
                </c:pt>
                <c:pt idx="4">
                  <c:v>2180.3533333300002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5-41EB-AAD5-6AEC1F734704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Distributed!$K$11:$K$15</c:f>
              <c:numCache>
                <c:formatCode>General</c:formatCode>
                <c:ptCount val="5"/>
                <c:pt idx="0">
                  <c:v>491.46666666700003</c:v>
                </c:pt>
                <c:pt idx="1">
                  <c:v>1833.45</c:v>
                </c:pt>
                <c:pt idx="2">
                  <c:v>2014.1222222199999</c:v>
                </c:pt>
                <c:pt idx="3">
                  <c:v>2123.4333333300001</c:v>
                </c:pt>
                <c:pt idx="4">
                  <c:v>2152.1066666699999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5-41EB-AAD5-6AEC1F734704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Distributed!$K$17:$K$21</c:f>
              <c:numCache>
                <c:formatCode>General</c:formatCode>
                <c:ptCount val="5"/>
                <c:pt idx="0">
                  <c:v>1134.03333333</c:v>
                </c:pt>
                <c:pt idx="1">
                  <c:v>1790.28333333</c:v>
                </c:pt>
                <c:pt idx="2">
                  <c:v>2001.0888888899999</c:v>
                </c:pt>
                <c:pt idx="3">
                  <c:v>2166</c:v>
                </c:pt>
                <c:pt idx="4">
                  <c:v>2216.49333333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75-41EB-AAD5-6AEC1F734704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Distributed!$K$23:$K$27</c:f>
              <c:numCache>
                <c:formatCode>General</c:formatCode>
                <c:ptCount val="5"/>
                <c:pt idx="0">
                  <c:v>482.8</c:v>
                </c:pt>
                <c:pt idx="1">
                  <c:v>1775.08333333</c:v>
                </c:pt>
                <c:pt idx="2">
                  <c:v>1956.52222222</c:v>
                </c:pt>
                <c:pt idx="3">
                  <c:v>2081.25</c:v>
                </c:pt>
                <c:pt idx="4">
                  <c:v>2126.8266666700001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5-41EB-AAD5-6AEC1F734704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Distributed!$K$29:$K$33</c:f>
              <c:numCache>
                <c:formatCode>General</c:formatCode>
                <c:ptCount val="5"/>
                <c:pt idx="0">
                  <c:v>822.26666666699998</c:v>
                </c:pt>
                <c:pt idx="1">
                  <c:v>1620.0166666699999</c:v>
                </c:pt>
                <c:pt idx="2">
                  <c:v>1850.22222222</c:v>
                </c:pt>
                <c:pt idx="3">
                  <c:v>1974.6083333300001</c:v>
                </c:pt>
                <c:pt idx="4">
                  <c:v>2017.56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75-41EB-AAD5-6AEC1F734704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Distributed!$K$35:$K$39</c:f>
              <c:numCache>
                <c:formatCode>General</c:formatCode>
                <c:ptCount val="5"/>
                <c:pt idx="0">
                  <c:v>1358.1333333299999</c:v>
                </c:pt>
                <c:pt idx="1">
                  <c:v>1738.3666666700001</c:v>
                </c:pt>
                <c:pt idx="2">
                  <c:v>1868.4</c:v>
                </c:pt>
                <c:pt idx="3">
                  <c:v>1977.1333333299999</c:v>
                </c:pt>
                <c:pt idx="4">
                  <c:v>2018.51333333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75-41EB-AAD5-6AEC1F734704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Centralized!$K$5:$K$9</c:f>
              <c:numCache>
                <c:formatCode>General</c:formatCode>
                <c:ptCount val="5"/>
                <c:pt idx="0">
                  <c:v>2255.53333333</c:v>
                </c:pt>
                <c:pt idx="1">
                  <c:v>2405.6999999999998</c:v>
                </c:pt>
                <c:pt idx="2">
                  <c:v>2505.45555556</c:v>
                </c:pt>
                <c:pt idx="3">
                  <c:v>2532.6916666699999</c:v>
                </c:pt>
                <c:pt idx="4">
                  <c:v>2550.1866666699998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5-41EB-AAD5-6AEC1F734704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Centralized!$K$11:$K$15</c:f>
              <c:numCache>
                <c:formatCode>General</c:formatCode>
                <c:ptCount val="5"/>
                <c:pt idx="0">
                  <c:v>2352.46666667</c:v>
                </c:pt>
                <c:pt idx="1">
                  <c:v>2483.4833333299998</c:v>
                </c:pt>
                <c:pt idx="2">
                  <c:v>2498.2777777800002</c:v>
                </c:pt>
                <c:pt idx="3">
                  <c:v>2526.3333333300002</c:v>
                </c:pt>
                <c:pt idx="4">
                  <c:v>2503.6866666699998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75-41EB-AAD5-6AEC1F734704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Centralized!$K$17:$K$21</c:f>
              <c:numCache>
                <c:formatCode>General</c:formatCode>
                <c:ptCount val="5"/>
                <c:pt idx="0">
                  <c:v>2297.9</c:v>
                </c:pt>
                <c:pt idx="1">
                  <c:v>2496.1</c:v>
                </c:pt>
                <c:pt idx="2">
                  <c:v>2524.98888889</c:v>
                </c:pt>
                <c:pt idx="3">
                  <c:v>2533.4749999999999</c:v>
                </c:pt>
                <c:pt idx="4">
                  <c:v>2482.1666666699998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75-41EB-AAD5-6AEC1F734704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Centralized!$K$23:$K$27</c:f>
              <c:numCache>
                <c:formatCode>General</c:formatCode>
                <c:ptCount val="5"/>
                <c:pt idx="0">
                  <c:v>2348.6666666699998</c:v>
                </c:pt>
                <c:pt idx="1">
                  <c:v>2471.4833333299998</c:v>
                </c:pt>
                <c:pt idx="2">
                  <c:v>2531.3111111100002</c:v>
                </c:pt>
                <c:pt idx="3">
                  <c:v>2519.1083333299998</c:v>
                </c:pt>
                <c:pt idx="4">
                  <c:v>2546.09333333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75-41EB-AAD5-6AEC1F734704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Centralized!$K$29:$K$33</c:f>
              <c:numCache>
                <c:formatCode>General</c:formatCode>
                <c:ptCount val="5"/>
                <c:pt idx="0">
                  <c:v>2170.4</c:v>
                </c:pt>
                <c:pt idx="1">
                  <c:v>2380.3000000000002</c:v>
                </c:pt>
                <c:pt idx="2">
                  <c:v>2449.3555555600001</c:v>
                </c:pt>
                <c:pt idx="3">
                  <c:v>2421.1416666700002</c:v>
                </c:pt>
                <c:pt idx="4">
                  <c:v>2450.9333333300001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75-41EB-AAD5-6AEC1F734704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Centralized!$K$35:$K$39</c:f>
              <c:numCache>
                <c:formatCode>General</c:formatCode>
                <c:ptCount val="5"/>
                <c:pt idx="0">
                  <c:v>2169.6333333299999</c:v>
                </c:pt>
                <c:pt idx="1">
                  <c:v>2376.0666666699999</c:v>
                </c:pt>
                <c:pt idx="2">
                  <c:v>2445.8888888900001</c:v>
                </c:pt>
                <c:pt idx="3">
                  <c:v>2432.2750000000001</c:v>
                </c:pt>
                <c:pt idx="4">
                  <c:v>2457.2733333299998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75-41EB-AAD5-6AEC1F73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Transfer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Distributed!$H$5:$H$9</c:f>
              <c:numCache>
                <c:formatCode>General</c:formatCode>
                <c:ptCount val="5"/>
                <c:pt idx="0">
                  <c:v>10.993492</c:v>
                </c:pt>
                <c:pt idx="1">
                  <c:v>26.779779999999999</c:v>
                </c:pt>
                <c:pt idx="2">
                  <c:v>40.880555999999999</c:v>
                </c:pt>
                <c:pt idx="3">
                  <c:v>53.905943999999998</c:v>
                </c:pt>
                <c:pt idx="4">
                  <c:v>67.325405000000003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7-457B-A8CC-E24A7890FC84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Distributed!$H$11:$H$15</c:f>
              <c:numCache>
                <c:formatCode>General</c:formatCode>
                <c:ptCount val="5"/>
                <c:pt idx="0">
                  <c:v>12.988272</c:v>
                </c:pt>
                <c:pt idx="1">
                  <c:v>26.506267000000001</c:v>
                </c:pt>
                <c:pt idx="2">
                  <c:v>40.653896000000003</c:v>
                </c:pt>
                <c:pt idx="3">
                  <c:v>53.856807000000003</c:v>
                </c:pt>
                <c:pt idx="4">
                  <c:v>67.407747000000001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7-457B-A8CC-E24A7890FC84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Distributed!$H$17:$H$21</c:f>
              <c:numCache>
                <c:formatCode>General</c:formatCode>
                <c:ptCount val="5"/>
                <c:pt idx="0">
                  <c:v>11.347091000000001</c:v>
                </c:pt>
                <c:pt idx="1">
                  <c:v>27.002247000000001</c:v>
                </c:pt>
                <c:pt idx="2">
                  <c:v>49.218921000000002</c:v>
                </c:pt>
                <c:pt idx="3">
                  <c:v>59.116515999999997</c:v>
                </c:pt>
                <c:pt idx="4">
                  <c:v>74.171118000000007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7-457B-A8CC-E24A7890FC84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Distributed!$H$23:$H$27</c:f>
              <c:numCache>
                <c:formatCode>General</c:formatCode>
                <c:ptCount val="5"/>
                <c:pt idx="0">
                  <c:v>11.00647</c:v>
                </c:pt>
                <c:pt idx="1">
                  <c:v>26.737386000000001</c:v>
                </c:pt>
                <c:pt idx="2">
                  <c:v>40.923848999999997</c:v>
                </c:pt>
                <c:pt idx="3">
                  <c:v>55.353740000000002</c:v>
                </c:pt>
                <c:pt idx="4">
                  <c:v>68.336622000000006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7-457B-A8CC-E24A7890FC84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Distributed!$H$29:$H$33</c:f>
              <c:numCache>
                <c:formatCode>General</c:formatCode>
                <c:ptCount val="5"/>
                <c:pt idx="0">
                  <c:v>16.152017000000001</c:v>
                </c:pt>
                <c:pt idx="1">
                  <c:v>31.641085</c:v>
                </c:pt>
                <c:pt idx="2">
                  <c:v>43.031505000000003</c:v>
                </c:pt>
                <c:pt idx="3">
                  <c:v>60.244520000000001</c:v>
                </c:pt>
                <c:pt idx="4">
                  <c:v>70.199803000000003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D7-457B-A8CC-E24A7890FC84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Distributed!$H$35:$H$39</c:f>
              <c:numCache>
                <c:formatCode>General</c:formatCode>
                <c:ptCount val="5"/>
                <c:pt idx="0">
                  <c:v>22.714534</c:v>
                </c:pt>
                <c:pt idx="1">
                  <c:v>37.811529999999998</c:v>
                </c:pt>
                <c:pt idx="2">
                  <c:v>48.078617000000001</c:v>
                </c:pt>
                <c:pt idx="3">
                  <c:v>61.414296</c:v>
                </c:pt>
                <c:pt idx="4">
                  <c:v>77.275994999999995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D7-457B-A8CC-E24A7890FC84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Centralized!$H$5:$H$9</c:f>
              <c:numCache>
                <c:formatCode>General</c:formatCode>
                <c:ptCount val="5"/>
                <c:pt idx="0">
                  <c:v>38.756219999999999</c:v>
                </c:pt>
                <c:pt idx="1">
                  <c:v>76.893839999999997</c:v>
                </c:pt>
                <c:pt idx="2">
                  <c:v>114.17276099999999</c:v>
                </c:pt>
                <c:pt idx="3">
                  <c:v>148.76409699999999</c:v>
                </c:pt>
                <c:pt idx="4">
                  <c:v>183.11227700000001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D7-457B-A8CC-E24A7890FC84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Centralized!$H$11:$H$15</c:f>
              <c:numCache>
                <c:formatCode>General</c:formatCode>
                <c:ptCount val="5"/>
                <c:pt idx="0">
                  <c:v>38.912075999999999</c:v>
                </c:pt>
                <c:pt idx="1">
                  <c:v>76.752031000000002</c:v>
                </c:pt>
                <c:pt idx="2">
                  <c:v>113.63070500000001</c:v>
                </c:pt>
                <c:pt idx="3">
                  <c:v>149.44838200000001</c:v>
                </c:pt>
                <c:pt idx="4">
                  <c:v>183.53530000000001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5D7-457B-A8CC-E24A7890FC84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Centralized!$H$17:$H$21</c:f>
              <c:numCache>
                <c:formatCode>General</c:formatCode>
                <c:ptCount val="5"/>
                <c:pt idx="0">
                  <c:v>38.205776</c:v>
                </c:pt>
                <c:pt idx="1">
                  <c:v>76.578519</c:v>
                </c:pt>
                <c:pt idx="2">
                  <c:v>114.117532</c:v>
                </c:pt>
                <c:pt idx="3">
                  <c:v>149.12498299999999</c:v>
                </c:pt>
                <c:pt idx="4">
                  <c:v>183.30676600000001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D7-457B-A8CC-E24A7890FC84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Centralized!$H$23:$H$27</c:f>
              <c:numCache>
                <c:formatCode>General</c:formatCode>
                <c:ptCount val="5"/>
                <c:pt idx="0">
                  <c:v>38.462063000000001</c:v>
                </c:pt>
                <c:pt idx="1">
                  <c:v>76.497878999999998</c:v>
                </c:pt>
                <c:pt idx="2">
                  <c:v>113.418003</c:v>
                </c:pt>
                <c:pt idx="3">
                  <c:v>149.36130399999999</c:v>
                </c:pt>
                <c:pt idx="4">
                  <c:v>183.52049199999999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D7-457B-A8CC-E24A7890FC84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Centralized!$H$29:$H$33</c:f>
              <c:numCache>
                <c:formatCode>General</c:formatCode>
                <c:ptCount val="5"/>
                <c:pt idx="0">
                  <c:v>38.499611999999999</c:v>
                </c:pt>
                <c:pt idx="1">
                  <c:v>78.207156999999995</c:v>
                </c:pt>
                <c:pt idx="2">
                  <c:v>118.17625</c:v>
                </c:pt>
                <c:pt idx="3">
                  <c:v>153.534987</c:v>
                </c:pt>
                <c:pt idx="4">
                  <c:v>187.950771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D7-457B-A8CC-E24A7890FC84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Centralized!$H$35:$H$39</c:f>
              <c:numCache>
                <c:formatCode>General</c:formatCode>
                <c:ptCount val="5"/>
                <c:pt idx="0">
                  <c:v>38.412618999999999</c:v>
                </c:pt>
                <c:pt idx="1">
                  <c:v>78.498878000000005</c:v>
                </c:pt>
                <c:pt idx="2">
                  <c:v>119.13319199999999</c:v>
                </c:pt>
                <c:pt idx="3">
                  <c:v>154.65090000000001</c:v>
                </c:pt>
                <c:pt idx="4">
                  <c:v>191.343591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D7-457B-A8CC-E24A7890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6912752"/>
        <c:axId val="596910128"/>
      </c:barChart>
      <c:catAx>
        <c:axId val="5969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of 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auto val="1"/>
        <c:lblAlgn val="ctr"/>
        <c:lblOffset val="100"/>
        <c:noMultiLvlLbl val="0"/>
      </c:cat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Packet 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Distributed!$D$4</c:f>
              <c:strCache>
                <c:ptCount val="1"/>
                <c:pt idx="0">
                  <c:v>Distributed Round-robin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Distributed!$F$5:$F$9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Distributed!$K$5:$K$9</c:f>
              <c:numCache>
                <c:formatCode>General</c:formatCode>
                <c:ptCount val="5"/>
                <c:pt idx="0">
                  <c:v>489.83333333299998</c:v>
                </c:pt>
                <c:pt idx="1">
                  <c:v>1761.08333333</c:v>
                </c:pt>
                <c:pt idx="2">
                  <c:v>1999.5777777799999</c:v>
                </c:pt>
                <c:pt idx="3">
                  <c:v>2087.09166667</c:v>
                </c:pt>
                <c:pt idx="4">
                  <c:v>2180.3533333300002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E-4178-81EF-D83FFC730F7B}"/>
            </c:ext>
          </c:extLst>
        </c:ser>
        <c:ser>
          <c:idx val="0"/>
          <c:order val="1"/>
          <c:tx>
            <c:strRef>
              <c:f>Distributed!$D$10</c:f>
              <c:strCache>
                <c:ptCount val="1"/>
                <c:pt idx="0">
                  <c:v>Distributed IP Hashing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Distributed!$F$11:$F$15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Distributed!$K$11:$K$15</c:f>
              <c:numCache>
                <c:formatCode>General</c:formatCode>
                <c:ptCount val="5"/>
                <c:pt idx="0">
                  <c:v>491.46666666700003</c:v>
                </c:pt>
                <c:pt idx="1">
                  <c:v>1833.45</c:v>
                </c:pt>
                <c:pt idx="2">
                  <c:v>2014.1222222199999</c:v>
                </c:pt>
                <c:pt idx="3">
                  <c:v>2123.4333333300001</c:v>
                </c:pt>
                <c:pt idx="4">
                  <c:v>2152.1066666699999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0E-4178-81EF-D83FFC730F7B}"/>
            </c:ext>
          </c:extLst>
        </c:ser>
        <c:ser>
          <c:idx val="2"/>
          <c:order val="2"/>
          <c:tx>
            <c:strRef>
              <c:f>Distributed!$D$16</c:f>
              <c:strCache>
                <c:ptCount val="1"/>
                <c:pt idx="0">
                  <c:v>Distributed Weighted Random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Distributed!$F$17:$F$21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Distributed!$K$17:$K$21</c:f>
              <c:numCache>
                <c:formatCode>General</c:formatCode>
                <c:ptCount val="5"/>
                <c:pt idx="0">
                  <c:v>1134.03333333</c:v>
                </c:pt>
                <c:pt idx="1">
                  <c:v>1790.28333333</c:v>
                </c:pt>
                <c:pt idx="2">
                  <c:v>2001.0888888899999</c:v>
                </c:pt>
                <c:pt idx="3">
                  <c:v>2166</c:v>
                </c:pt>
                <c:pt idx="4">
                  <c:v>2216.49333333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0E-4178-81EF-D83FFC730F7B}"/>
            </c:ext>
          </c:extLst>
        </c:ser>
        <c:ser>
          <c:idx val="3"/>
          <c:order val="3"/>
          <c:tx>
            <c:strRef>
              <c:f>Distributed!$D$22</c:f>
              <c:strCache>
                <c:ptCount val="1"/>
                <c:pt idx="0">
                  <c:v>Distributed Least Connections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Distributed!$F$23:$F$27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Distributed!$K$23:$K$27</c:f>
              <c:numCache>
                <c:formatCode>General</c:formatCode>
                <c:ptCount val="5"/>
                <c:pt idx="0">
                  <c:v>482.8</c:v>
                </c:pt>
                <c:pt idx="1">
                  <c:v>1775.08333333</c:v>
                </c:pt>
                <c:pt idx="2">
                  <c:v>1956.52222222</c:v>
                </c:pt>
                <c:pt idx="3">
                  <c:v>2081.25</c:v>
                </c:pt>
                <c:pt idx="4">
                  <c:v>2126.8266666700001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0E-4178-81EF-D83FFC730F7B}"/>
            </c:ext>
          </c:extLst>
        </c:ser>
        <c:ser>
          <c:idx val="4"/>
          <c:order val="4"/>
          <c:tx>
            <c:strRef>
              <c:f>Distributed!$D$28</c:f>
              <c:strCache>
                <c:ptCount val="1"/>
                <c:pt idx="0">
                  <c:v>Distributed Least Bandwidth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Distributed!$F$29:$F$33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Distributed!$K$29:$K$33</c:f>
              <c:numCache>
                <c:formatCode>General</c:formatCode>
                <c:ptCount val="5"/>
                <c:pt idx="0">
                  <c:v>822.26666666699998</c:v>
                </c:pt>
                <c:pt idx="1">
                  <c:v>1620.0166666699999</c:v>
                </c:pt>
                <c:pt idx="2">
                  <c:v>1850.22222222</c:v>
                </c:pt>
                <c:pt idx="3">
                  <c:v>1974.6083333300001</c:v>
                </c:pt>
                <c:pt idx="4">
                  <c:v>2017.56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0E-4178-81EF-D83FFC730F7B}"/>
            </c:ext>
          </c:extLst>
        </c:ser>
        <c:ser>
          <c:idx val="5"/>
          <c:order val="5"/>
          <c:tx>
            <c:strRef>
              <c:f>Distributed!$D$34</c:f>
              <c:strCache>
                <c:ptCount val="1"/>
                <c:pt idx="0">
                  <c:v>Distributed Least Packets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Distributed!$F$35:$F$39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Distributed!$K$35:$K$39</c:f>
              <c:numCache>
                <c:formatCode>General</c:formatCode>
                <c:ptCount val="5"/>
                <c:pt idx="0">
                  <c:v>1358.1333333299999</c:v>
                </c:pt>
                <c:pt idx="1">
                  <c:v>1738.3666666700001</c:v>
                </c:pt>
                <c:pt idx="2">
                  <c:v>1868.4</c:v>
                </c:pt>
                <c:pt idx="3">
                  <c:v>1977.1333333299999</c:v>
                </c:pt>
                <c:pt idx="4">
                  <c:v>2018.51333333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0E-4178-81EF-D83FFC730F7B}"/>
            </c:ext>
          </c:extLst>
        </c:ser>
        <c:ser>
          <c:idx val="6"/>
          <c:order val="6"/>
          <c:tx>
            <c:strRef>
              <c:f>Centralized!$D$4</c:f>
              <c:strCache>
                <c:ptCount val="1"/>
                <c:pt idx="0">
                  <c:v>Centralized Round-robin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Centralized!$F$5:$F$9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Centralized!$K$5:$K$9</c:f>
              <c:numCache>
                <c:formatCode>General</c:formatCode>
                <c:ptCount val="5"/>
                <c:pt idx="0">
                  <c:v>2255.53333333</c:v>
                </c:pt>
                <c:pt idx="1">
                  <c:v>2405.6999999999998</c:v>
                </c:pt>
                <c:pt idx="2">
                  <c:v>2505.45555556</c:v>
                </c:pt>
                <c:pt idx="3">
                  <c:v>2532.6916666699999</c:v>
                </c:pt>
                <c:pt idx="4">
                  <c:v>2550.1866666699998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70E-4178-81EF-D83FFC730F7B}"/>
            </c:ext>
          </c:extLst>
        </c:ser>
        <c:ser>
          <c:idx val="7"/>
          <c:order val="7"/>
          <c:tx>
            <c:strRef>
              <c:f>Centralized!$D$10</c:f>
              <c:strCache>
                <c:ptCount val="1"/>
                <c:pt idx="0">
                  <c:v>Centralized IP Hashing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Centralized!$F$11:$F$15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Centralized!$K$11:$K$15</c:f>
              <c:numCache>
                <c:formatCode>General</c:formatCode>
                <c:ptCount val="5"/>
                <c:pt idx="0">
                  <c:v>2352.46666667</c:v>
                </c:pt>
                <c:pt idx="1">
                  <c:v>2483.4833333299998</c:v>
                </c:pt>
                <c:pt idx="2">
                  <c:v>2498.2777777800002</c:v>
                </c:pt>
                <c:pt idx="3">
                  <c:v>2526.3333333300002</c:v>
                </c:pt>
                <c:pt idx="4">
                  <c:v>2503.6866666699998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0E-4178-81EF-D83FFC730F7B}"/>
            </c:ext>
          </c:extLst>
        </c:ser>
        <c:ser>
          <c:idx val="8"/>
          <c:order val="8"/>
          <c:tx>
            <c:strRef>
              <c:f>Centralized!$D$16</c:f>
              <c:strCache>
                <c:ptCount val="1"/>
                <c:pt idx="0">
                  <c:v>Centralized Weighted Random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Centralized!$F$17:$F$21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Centralized!$K$17:$K$21</c:f>
              <c:numCache>
                <c:formatCode>General</c:formatCode>
                <c:ptCount val="5"/>
                <c:pt idx="0">
                  <c:v>2297.9</c:v>
                </c:pt>
                <c:pt idx="1">
                  <c:v>2496.1</c:v>
                </c:pt>
                <c:pt idx="2">
                  <c:v>2524.98888889</c:v>
                </c:pt>
                <c:pt idx="3">
                  <c:v>2533.4749999999999</c:v>
                </c:pt>
                <c:pt idx="4">
                  <c:v>2482.1666666699998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70E-4178-81EF-D83FFC730F7B}"/>
            </c:ext>
          </c:extLst>
        </c:ser>
        <c:ser>
          <c:idx val="9"/>
          <c:order val="9"/>
          <c:tx>
            <c:strRef>
              <c:f>Centralized!$D$22</c:f>
              <c:strCache>
                <c:ptCount val="1"/>
                <c:pt idx="0">
                  <c:v>Centralized Least Connections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Centralized!$F$23:$F$27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Centralized!$K$23:$K$27</c:f>
              <c:numCache>
                <c:formatCode>General</c:formatCode>
                <c:ptCount val="5"/>
                <c:pt idx="0">
                  <c:v>2348.6666666699998</c:v>
                </c:pt>
                <c:pt idx="1">
                  <c:v>2471.4833333299998</c:v>
                </c:pt>
                <c:pt idx="2">
                  <c:v>2531.3111111100002</c:v>
                </c:pt>
                <c:pt idx="3">
                  <c:v>2519.1083333299998</c:v>
                </c:pt>
                <c:pt idx="4">
                  <c:v>2546.09333333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0E-4178-81EF-D83FFC730F7B}"/>
            </c:ext>
          </c:extLst>
        </c:ser>
        <c:ser>
          <c:idx val="10"/>
          <c:order val="10"/>
          <c:tx>
            <c:strRef>
              <c:f>Centralized!$D$28</c:f>
              <c:strCache>
                <c:ptCount val="1"/>
                <c:pt idx="0">
                  <c:v>Centralized Least Bandwidth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Centralized!$F$29:$F$33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Centralized!$K$29:$K$33</c:f>
              <c:numCache>
                <c:formatCode>General</c:formatCode>
                <c:ptCount val="5"/>
                <c:pt idx="0">
                  <c:v>2170.4</c:v>
                </c:pt>
                <c:pt idx="1">
                  <c:v>2380.3000000000002</c:v>
                </c:pt>
                <c:pt idx="2">
                  <c:v>2449.3555555600001</c:v>
                </c:pt>
                <c:pt idx="3">
                  <c:v>2421.1416666700002</c:v>
                </c:pt>
                <c:pt idx="4">
                  <c:v>2450.9333333300001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70E-4178-81EF-D83FFC730F7B}"/>
            </c:ext>
          </c:extLst>
        </c:ser>
        <c:ser>
          <c:idx val="11"/>
          <c:order val="11"/>
          <c:tx>
            <c:strRef>
              <c:f>Centralized!$D$34</c:f>
              <c:strCache>
                <c:ptCount val="1"/>
                <c:pt idx="0">
                  <c:v>Centralized Least Packets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Centralized!$F$35:$F$39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xVal>
          <c:yVal>
            <c:numRef>
              <c:f>Centralized!$K$35:$K$39</c:f>
              <c:numCache>
                <c:formatCode>General</c:formatCode>
                <c:ptCount val="5"/>
                <c:pt idx="0">
                  <c:v>2169.6333333299999</c:v>
                </c:pt>
                <c:pt idx="1">
                  <c:v>2376.0666666699999</c:v>
                </c:pt>
                <c:pt idx="2">
                  <c:v>2445.8888888900001</c:v>
                </c:pt>
                <c:pt idx="3">
                  <c:v>2432.2750000000001</c:v>
                </c:pt>
                <c:pt idx="4">
                  <c:v>2457.2733333299998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0E-4178-81EF-D83FFC73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12752"/>
        <c:axId val="596910128"/>
      </c:scatterChart>
      <c:valAx>
        <c:axId val="596912752"/>
        <c:scaling>
          <c:orientation val="minMax"/>
          <c:max val="1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 </a:t>
                </a:r>
                <a:r>
                  <a:rPr lang="en-PH" baseline="0"/>
                  <a:t>of connections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0128"/>
        <c:crosses val="autoZero"/>
        <c:crossBetween val="midCat"/>
        <c:majorUnit val="30"/>
        <c:minorUnit val="30"/>
      </c:valAx>
      <c:valAx>
        <c:axId val="596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Number</a:t>
                </a:r>
                <a:r>
                  <a:rPr lang="en-PH" baseline="0"/>
                  <a:t> of Packets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291740</xdr:colOff>
      <xdr:row>29</xdr:row>
      <xdr:rowOff>129574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20B8E-2DCD-4DAF-B9B7-F70DF780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119743</xdr:colOff>
      <xdr:row>6</xdr:row>
      <xdr:rowOff>108856</xdr:rowOff>
    </xdr:from>
    <xdr:to>
      <xdr:col>23</xdr:col>
      <xdr:colOff>52255</xdr:colOff>
      <xdr:row>29</xdr:row>
      <xdr:rowOff>53373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47DEC2-07E2-45E9-BBCE-9A6B1BCAC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291740</xdr:colOff>
      <xdr:row>54</xdr:row>
      <xdr:rowOff>129573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C887F-5E8A-4FE7-B5DC-30EA8CE1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542112</xdr:colOff>
      <xdr:row>54</xdr:row>
      <xdr:rowOff>129573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785F53-30F3-48F2-A8AC-7B81342EE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291740</xdr:colOff>
      <xdr:row>78</xdr:row>
      <xdr:rowOff>129574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F1F3FA-A24D-49B3-84D8-C2A23FA03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22</xdr:col>
      <xdr:colOff>542112</xdr:colOff>
      <xdr:row>78</xdr:row>
      <xdr:rowOff>129574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A448D9-1964-4743-8FBE-EB44F03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522514</xdr:colOff>
      <xdr:row>26</xdr:row>
      <xdr:rowOff>97971</xdr:rowOff>
    </xdr:from>
    <xdr:to>
      <xdr:col>13</xdr:col>
      <xdr:colOff>139340</xdr:colOff>
      <xdr:row>49</xdr:row>
      <xdr:rowOff>156293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9A2FD-DA99-4157-BD02-D98F28910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527957</xdr:colOff>
      <xdr:row>1</xdr:row>
      <xdr:rowOff>187780</xdr:rowOff>
    </xdr:from>
    <xdr:to>
      <xdr:col>13</xdr:col>
      <xdr:colOff>144783</xdr:colOff>
      <xdr:row>25</xdr:row>
      <xdr:rowOff>55601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112967-604C-4AD9-9A5F-F316AEB18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225878</xdr:colOff>
      <xdr:row>19</xdr:row>
      <xdr:rowOff>68036</xdr:rowOff>
    </xdr:from>
    <xdr:to>
      <xdr:col>44</xdr:col>
      <xdr:colOff>452304</xdr:colOff>
      <xdr:row>42</xdr:row>
      <xdr:rowOff>126358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CDA70C-220D-41ED-BB6E-14FA51181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526473</xdr:colOff>
      <xdr:row>52</xdr:row>
      <xdr:rowOff>83127</xdr:rowOff>
    </xdr:from>
    <xdr:to>
      <xdr:col>13</xdr:col>
      <xdr:colOff>143299</xdr:colOff>
      <xdr:row>75</xdr:row>
      <xdr:rowOff>141449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D77B56-8538-4691-839D-4BD827B3E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512618</xdr:colOff>
      <xdr:row>0</xdr:row>
      <xdr:rowOff>0</xdr:rowOff>
    </xdr:from>
    <xdr:to>
      <xdr:col>28</xdr:col>
      <xdr:colOff>129444</xdr:colOff>
      <xdr:row>23</xdr:row>
      <xdr:rowOff>58322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4AA06E-BD74-48ED-992D-A677881F6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342900</xdr:colOff>
      <xdr:row>25</xdr:row>
      <xdr:rowOff>171450</xdr:rowOff>
    </xdr:from>
    <xdr:to>
      <xdr:col>27</xdr:col>
      <xdr:colOff>569326</xdr:colOff>
      <xdr:row>49</xdr:row>
      <xdr:rowOff>39272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7982EA-7E66-4CC5-8AC9-395D64979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342900</xdr:colOff>
      <xdr:row>51</xdr:row>
      <xdr:rowOff>152400</xdr:rowOff>
    </xdr:from>
    <xdr:to>
      <xdr:col>27</xdr:col>
      <xdr:colOff>569326</xdr:colOff>
      <xdr:row>75</xdr:row>
      <xdr:rowOff>20222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50548D-1005-4B43-BAE3-937366B91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13</xdr:col>
      <xdr:colOff>226426</xdr:colOff>
      <xdr:row>101</xdr:row>
      <xdr:rowOff>58323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B343D36-0AAC-4D80-BBC3-8E393608B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27</xdr:col>
      <xdr:colOff>226426</xdr:colOff>
      <xdr:row>101</xdr:row>
      <xdr:rowOff>58323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6934C0-E614-490A-B610-5B405F44D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226426</xdr:colOff>
      <xdr:row>23</xdr:row>
      <xdr:rowOff>177471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90A5B-C4D8-4B8C-9EFC-FA0F979B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12</xdr:col>
      <xdr:colOff>226426</xdr:colOff>
      <xdr:row>47</xdr:row>
      <xdr:rowOff>177471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833DE-BD56-4216-86FC-A74C4C245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12</xdr:col>
      <xdr:colOff>226426</xdr:colOff>
      <xdr:row>71</xdr:row>
      <xdr:rowOff>177471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8369E3-0063-4E96-A477-CEDCCD386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24</xdr:col>
      <xdr:colOff>226426</xdr:colOff>
      <xdr:row>23</xdr:row>
      <xdr:rowOff>177471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852D3-BE66-45B8-8C88-F665E3203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24</xdr:col>
      <xdr:colOff>226426</xdr:colOff>
      <xdr:row>47</xdr:row>
      <xdr:rowOff>177471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A00DA1-D5C1-47B1-8812-FE1BCFE49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24</xdr:col>
      <xdr:colOff>226426</xdr:colOff>
      <xdr:row>71</xdr:row>
      <xdr:rowOff>172523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71F5BFC-7445-4130-8BED-9FE743CE68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A988-DDB0-4EE3-ACF7-8AE0B8041C90}">
  <dimension ref="B2:Y75"/>
  <sheetViews>
    <sheetView topLeftCell="B1" zoomScale="85" zoomScaleNormal="85" workbookViewId="0">
      <selection activeCell="P17" sqref="P17"/>
    </sheetView>
  </sheetViews>
  <sheetFormatPr defaultRowHeight="14.4" customHeight="1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</cols>
  <sheetData>
    <row r="2" spans="2:25" ht="14.4" customHeight="1" x14ac:dyDescent="0.3">
      <c r="B2" s="21" t="s">
        <v>0</v>
      </c>
      <c r="C2" s="21" t="s">
        <v>1</v>
      </c>
      <c r="D2" s="18" t="s">
        <v>2</v>
      </c>
      <c r="E2" s="18" t="s">
        <v>3</v>
      </c>
      <c r="F2" s="18" t="s">
        <v>39</v>
      </c>
      <c r="I2" s="9" t="s">
        <v>4</v>
      </c>
      <c r="J2" s="9"/>
      <c r="K2" s="9"/>
      <c r="L2" s="9"/>
      <c r="N2" s="9"/>
      <c r="O2" s="9"/>
      <c r="Q2" s="9"/>
      <c r="R2" s="9"/>
      <c r="S2" s="9"/>
      <c r="T2" s="9" t="s">
        <v>5</v>
      </c>
      <c r="U2" s="9"/>
    </row>
    <row r="3" spans="2:25" ht="72" customHeight="1" x14ac:dyDescent="0.3">
      <c r="B3" s="21"/>
      <c r="C3" s="21"/>
      <c r="D3" s="18"/>
      <c r="E3" s="18"/>
      <c r="F3" s="18"/>
      <c r="G3" s="1" t="s">
        <v>19</v>
      </c>
      <c r="H3" s="1" t="s">
        <v>6</v>
      </c>
      <c r="I3" s="1" t="s">
        <v>7</v>
      </c>
      <c r="J3" s="1" t="s">
        <v>8</v>
      </c>
      <c r="K3" s="1" t="s">
        <v>24</v>
      </c>
      <c r="L3" s="1" t="s">
        <v>25</v>
      </c>
      <c r="M3" s="1" t="s">
        <v>43</v>
      </c>
      <c r="N3" s="2" t="s">
        <v>9</v>
      </c>
      <c r="O3" s="1" t="s">
        <v>10</v>
      </c>
      <c r="P3" s="1" t="s">
        <v>11</v>
      </c>
      <c r="Q3" s="1" t="s">
        <v>42</v>
      </c>
      <c r="R3" s="1" t="s">
        <v>20</v>
      </c>
      <c r="T3" s="1" t="s">
        <v>21</v>
      </c>
      <c r="U3" s="1" t="s">
        <v>7</v>
      </c>
      <c r="V3" s="1" t="s">
        <v>12</v>
      </c>
      <c r="W3" s="2" t="s">
        <v>22</v>
      </c>
      <c r="X3" s="1" t="s">
        <v>23</v>
      </c>
      <c r="Y3" s="1" t="s">
        <v>40</v>
      </c>
    </row>
    <row r="4" spans="2:25" ht="14.4" customHeight="1" x14ac:dyDescent="0.3">
      <c r="B4" s="20" t="s">
        <v>13</v>
      </c>
      <c r="C4" s="20" t="s">
        <v>14</v>
      </c>
      <c r="D4" s="19" t="s">
        <v>33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V4">
        <v>0</v>
      </c>
      <c r="W4">
        <v>0</v>
      </c>
      <c r="X4">
        <v>0</v>
      </c>
      <c r="Y4">
        <f>X4/1000</f>
        <v>0</v>
      </c>
    </row>
    <row r="5" spans="2:25" ht="14.4" customHeight="1" x14ac:dyDescent="0.3">
      <c r="B5" s="20"/>
      <c r="C5" s="20"/>
      <c r="D5" s="19"/>
      <c r="E5">
        <v>1</v>
      </c>
      <c r="F5">
        <v>30</v>
      </c>
      <c r="G5" s="5">
        <v>212.07439360000001</v>
      </c>
      <c r="H5">
        <v>38.756219999999999</v>
      </c>
      <c r="I5" s="3"/>
      <c r="J5">
        <v>5.77833333333</v>
      </c>
      <c r="K5">
        <v>2255.53333333</v>
      </c>
      <c r="O5" s="4"/>
      <c r="V5" s="10">
        <v>7.5076666666699996</v>
      </c>
      <c r="W5">
        <v>42.8</v>
      </c>
      <c r="X5">
        <v>227506</v>
      </c>
      <c r="Y5">
        <f t="shared" ref="Y5:Y39" si="0">X5/1000</f>
        <v>227.506</v>
      </c>
    </row>
    <row r="6" spans="2:25" ht="14.4" customHeight="1" x14ac:dyDescent="0.3">
      <c r="B6" s="20"/>
      <c r="C6" s="20"/>
      <c r="D6" s="19"/>
      <c r="E6">
        <v>2</v>
      </c>
      <c r="F6">
        <v>60</v>
      </c>
      <c r="G6" s="5">
        <v>257.84370346700001</v>
      </c>
      <c r="H6">
        <v>76.893839999999997</v>
      </c>
      <c r="I6" s="3"/>
      <c r="J6">
        <v>1.4731666666700001</v>
      </c>
      <c r="K6">
        <v>2405.6999999999998</v>
      </c>
      <c r="O6" s="4"/>
      <c r="V6" s="10">
        <v>1.8603333333300001</v>
      </c>
      <c r="W6">
        <v>83.416666666699996</v>
      </c>
      <c r="X6">
        <v>226629.58333299999</v>
      </c>
      <c r="Y6">
        <f t="shared" si="0"/>
        <v>226.629583333</v>
      </c>
    </row>
    <row r="7" spans="2:25" ht="14.4" customHeight="1" x14ac:dyDescent="0.3">
      <c r="B7" s="20"/>
      <c r="C7" s="20"/>
      <c r="D7" s="19"/>
      <c r="E7">
        <v>3</v>
      </c>
      <c r="F7">
        <v>90</v>
      </c>
      <c r="G7" s="5">
        <v>276.40147057799999</v>
      </c>
      <c r="H7">
        <v>114.17276099999999</v>
      </c>
      <c r="I7" s="3"/>
      <c r="J7">
        <v>0.79271354166700003</v>
      </c>
      <c r="K7">
        <v>2505.45555556</v>
      </c>
      <c r="O7" s="4"/>
      <c r="U7" s="3"/>
      <c r="V7">
        <v>0.85997960069400003</v>
      </c>
      <c r="W7">
        <v>120.966666667</v>
      </c>
      <c r="X7">
        <v>240492.28888899999</v>
      </c>
      <c r="Y7">
        <f t="shared" si="0"/>
        <v>240.49228888899998</v>
      </c>
    </row>
    <row r="8" spans="2:25" ht="14.4" customHeight="1" x14ac:dyDescent="0.3">
      <c r="B8" s="20"/>
      <c r="C8" s="20"/>
      <c r="D8" s="19"/>
      <c r="E8">
        <v>4</v>
      </c>
      <c r="F8">
        <v>120</v>
      </c>
      <c r="G8" s="5">
        <v>285.32548053300002</v>
      </c>
      <c r="H8">
        <v>148.76409699999999</v>
      </c>
      <c r="I8" s="3"/>
      <c r="J8">
        <v>0.59449869791700005</v>
      </c>
      <c r="K8">
        <v>2532.6916666699999</v>
      </c>
      <c r="O8" s="4"/>
      <c r="U8" s="3"/>
      <c r="V8">
        <v>0.63431803385399999</v>
      </c>
      <c r="W8">
        <v>161.10833333299999</v>
      </c>
      <c r="X8">
        <v>281004.48333299998</v>
      </c>
      <c r="Y8">
        <f t="shared" si="0"/>
        <v>281.004483333</v>
      </c>
    </row>
    <row r="9" spans="2:25" ht="14.4" customHeight="1" x14ac:dyDescent="0.3">
      <c r="B9" s="20"/>
      <c r="C9" s="20"/>
      <c r="D9" s="19"/>
      <c r="E9">
        <v>5</v>
      </c>
      <c r="F9">
        <v>150</v>
      </c>
      <c r="G9" s="5">
        <v>306.95812778700002</v>
      </c>
      <c r="H9">
        <v>183.11227700000001</v>
      </c>
      <c r="I9" s="3"/>
      <c r="J9">
        <v>0.47497395799999997</v>
      </c>
      <c r="K9">
        <v>2550.1866666699998</v>
      </c>
      <c r="O9" s="4"/>
      <c r="U9" s="3"/>
      <c r="V9">
        <v>0.50251302083299998</v>
      </c>
      <c r="W9">
        <v>220.95333333299999</v>
      </c>
      <c r="X9">
        <v>260187.72</v>
      </c>
      <c r="Y9">
        <f t="shared" si="0"/>
        <v>260.18772000000001</v>
      </c>
    </row>
    <row r="10" spans="2:25" ht="14.4" customHeight="1" x14ac:dyDescent="0.3">
      <c r="B10" s="20"/>
      <c r="C10" s="20"/>
      <c r="D10" s="19" t="s">
        <v>34</v>
      </c>
      <c r="E10">
        <v>0</v>
      </c>
      <c r="F10">
        <v>0</v>
      </c>
      <c r="G10" s="5">
        <v>0</v>
      </c>
      <c r="H10">
        <v>0</v>
      </c>
      <c r="J10">
        <v>0</v>
      </c>
      <c r="K10">
        <v>0</v>
      </c>
      <c r="V10">
        <v>0</v>
      </c>
      <c r="W10">
        <v>0</v>
      </c>
      <c r="X10">
        <v>0</v>
      </c>
      <c r="Y10">
        <f t="shared" si="0"/>
        <v>0</v>
      </c>
    </row>
    <row r="11" spans="2:25" ht="14.4" customHeight="1" x14ac:dyDescent="0.3">
      <c r="B11" s="20"/>
      <c r="C11" s="20"/>
      <c r="D11" s="19"/>
      <c r="E11">
        <v>1</v>
      </c>
      <c r="F11">
        <v>30</v>
      </c>
      <c r="G11" s="5">
        <v>197.268718933</v>
      </c>
      <c r="H11">
        <v>38.912075999999999</v>
      </c>
      <c r="J11">
        <v>5.8026666666700004</v>
      </c>
      <c r="K11">
        <v>2352.46666667</v>
      </c>
      <c r="V11">
        <v>7.6416666666699999</v>
      </c>
      <c r="W11">
        <v>31.4666666667</v>
      </c>
      <c r="X11">
        <v>197392.2</v>
      </c>
      <c r="Y11">
        <f t="shared" si="0"/>
        <v>197.3922</v>
      </c>
    </row>
    <row r="12" spans="2:25" ht="14.4" customHeight="1" x14ac:dyDescent="0.3">
      <c r="B12" s="20"/>
      <c r="C12" s="20"/>
      <c r="D12" s="19"/>
      <c r="E12">
        <v>2</v>
      </c>
      <c r="F12" s="5">
        <v>60</v>
      </c>
      <c r="G12" s="5">
        <v>247.26039040000001</v>
      </c>
      <c r="H12" s="5">
        <v>76.752031000000002</v>
      </c>
      <c r="I12" s="7"/>
      <c r="J12" s="5">
        <v>1.6955</v>
      </c>
      <c r="K12" s="5">
        <v>2483.4833333299998</v>
      </c>
      <c r="L12" s="5"/>
      <c r="M12" s="5"/>
      <c r="N12" s="5"/>
      <c r="O12" s="8"/>
      <c r="P12" s="5"/>
      <c r="U12" s="3"/>
      <c r="V12">
        <v>2.0433333333300001</v>
      </c>
      <c r="W12">
        <v>88.85</v>
      </c>
      <c r="X12">
        <v>249602.91666700001</v>
      </c>
      <c r="Y12">
        <f t="shared" si="0"/>
        <v>249.60291666700002</v>
      </c>
    </row>
    <row r="13" spans="2:25" ht="14.4" customHeight="1" x14ac:dyDescent="0.3">
      <c r="B13" s="20"/>
      <c r="C13" s="20"/>
      <c r="D13" s="19"/>
      <c r="E13">
        <v>3</v>
      </c>
      <c r="F13" s="5">
        <v>90</v>
      </c>
      <c r="G13" s="5">
        <v>310.41240746699998</v>
      </c>
      <c r="H13" s="5">
        <v>113.63070500000001</v>
      </c>
      <c r="I13" s="7"/>
      <c r="J13" s="5">
        <v>0.79800564236100002</v>
      </c>
      <c r="K13" s="5">
        <v>2498.2777777800002</v>
      </c>
      <c r="L13" s="5"/>
      <c r="M13" s="5"/>
      <c r="N13" s="5"/>
      <c r="O13" s="8"/>
      <c r="P13" s="5"/>
      <c r="U13" s="3"/>
      <c r="V13">
        <v>0.87570269097200004</v>
      </c>
      <c r="W13">
        <v>121.522222222</v>
      </c>
      <c r="X13">
        <v>252720.36666699999</v>
      </c>
      <c r="Y13">
        <f t="shared" si="0"/>
        <v>252.72036666700001</v>
      </c>
    </row>
    <row r="14" spans="2:25" ht="14.4" customHeight="1" x14ac:dyDescent="0.3">
      <c r="B14" s="20"/>
      <c r="C14" s="20"/>
      <c r="D14" s="19"/>
      <c r="E14">
        <v>4</v>
      </c>
      <c r="F14" s="5">
        <v>120</v>
      </c>
      <c r="G14" s="5">
        <v>334.08461013300001</v>
      </c>
      <c r="H14" s="5">
        <v>149.44838200000001</v>
      </c>
      <c r="I14" s="7"/>
      <c r="J14" s="5">
        <v>0.58951822916700003</v>
      </c>
      <c r="K14" s="5">
        <v>2526.3333333300002</v>
      </c>
      <c r="L14" s="5"/>
      <c r="M14" s="5"/>
      <c r="N14" s="5"/>
      <c r="O14" s="8"/>
      <c r="P14" s="5"/>
      <c r="U14" s="3"/>
      <c r="V14">
        <v>0.62908430989599995</v>
      </c>
      <c r="W14">
        <v>164.35833333299999</v>
      </c>
      <c r="X14">
        <v>249959.39166699999</v>
      </c>
      <c r="Y14">
        <f t="shared" si="0"/>
        <v>249.95939166699998</v>
      </c>
    </row>
    <row r="15" spans="2:25" ht="14.4" customHeight="1" x14ac:dyDescent="0.3">
      <c r="B15" s="20"/>
      <c r="C15" s="20"/>
      <c r="D15" s="19"/>
      <c r="E15">
        <v>5</v>
      </c>
      <c r="F15" s="5">
        <v>150</v>
      </c>
      <c r="G15" s="5">
        <v>417.84628223999999</v>
      </c>
      <c r="H15" s="5">
        <v>183.53530000000001</v>
      </c>
      <c r="I15" s="7"/>
      <c r="J15" s="5">
        <v>0.47428385416699997</v>
      </c>
      <c r="K15" s="5">
        <v>2503.6866666699998</v>
      </c>
      <c r="L15" s="5"/>
      <c r="M15" s="5"/>
      <c r="N15" s="5"/>
      <c r="O15" s="8"/>
      <c r="P15" s="5"/>
      <c r="U15" s="3"/>
      <c r="V15">
        <v>0.49981770833299999</v>
      </c>
      <c r="W15">
        <v>224.313333333</v>
      </c>
      <c r="X15">
        <v>284805.73333299998</v>
      </c>
      <c r="Y15">
        <f t="shared" si="0"/>
        <v>284.80573333299998</v>
      </c>
    </row>
    <row r="16" spans="2:25" ht="14.4" customHeight="1" x14ac:dyDescent="0.3">
      <c r="B16" s="20"/>
      <c r="C16" s="20"/>
      <c r="D16" s="19" t="s">
        <v>57</v>
      </c>
      <c r="E16">
        <v>0</v>
      </c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/>
      <c r="M16" s="5"/>
      <c r="N16" s="5"/>
      <c r="O16" s="5"/>
      <c r="P16" s="5"/>
      <c r="V16">
        <v>0</v>
      </c>
      <c r="W16">
        <v>0</v>
      </c>
      <c r="X16">
        <v>0</v>
      </c>
      <c r="Y16">
        <f t="shared" si="0"/>
        <v>0</v>
      </c>
    </row>
    <row r="17" spans="2:25" ht="14.4" customHeight="1" x14ac:dyDescent="0.3">
      <c r="B17" s="20"/>
      <c r="C17" s="20"/>
      <c r="D17" s="19"/>
      <c r="E17">
        <v>1</v>
      </c>
      <c r="F17" s="5">
        <v>30</v>
      </c>
      <c r="G17" s="5">
        <v>200.15574186699999</v>
      </c>
      <c r="H17" s="5">
        <v>38.205776</v>
      </c>
      <c r="I17" s="7"/>
      <c r="J17" s="5">
        <v>6.4466666666699997</v>
      </c>
      <c r="K17" s="5">
        <v>2297.9</v>
      </c>
      <c r="L17" s="5"/>
      <c r="M17" s="5"/>
      <c r="N17" s="5"/>
      <c r="O17" s="8"/>
      <c r="P17" s="5"/>
      <c r="U17" s="3"/>
      <c r="V17">
        <v>8.3136666666700005</v>
      </c>
      <c r="W17">
        <v>35.666666666700003</v>
      </c>
      <c r="X17">
        <v>189367.13333300001</v>
      </c>
      <c r="Y17">
        <f t="shared" si="0"/>
        <v>189.367133333</v>
      </c>
    </row>
    <row r="18" spans="2:25" ht="14.4" customHeight="1" x14ac:dyDescent="0.3">
      <c r="B18" s="20"/>
      <c r="C18" s="20"/>
      <c r="D18" s="19"/>
      <c r="E18">
        <v>2</v>
      </c>
      <c r="F18" s="5">
        <v>60</v>
      </c>
      <c r="G18" s="5">
        <v>263.55048106700002</v>
      </c>
      <c r="H18" s="5">
        <v>76.578519</v>
      </c>
      <c r="I18" s="7"/>
      <c r="J18" s="5">
        <v>1.7264999999999999</v>
      </c>
      <c r="K18" s="5">
        <v>2496.1</v>
      </c>
      <c r="L18" s="5"/>
      <c r="M18" s="5"/>
      <c r="N18" s="5"/>
      <c r="O18" s="8"/>
      <c r="P18" s="5"/>
      <c r="U18" s="3"/>
      <c r="V18">
        <v>2.15366666667</v>
      </c>
      <c r="W18">
        <v>74.983333333299996</v>
      </c>
      <c r="X18">
        <v>244200</v>
      </c>
      <c r="Y18">
        <f t="shared" si="0"/>
        <v>244.2</v>
      </c>
    </row>
    <row r="19" spans="2:25" ht="14.4" customHeight="1" x14ac:dyDescent="0.3">
      <c r="B19" s="20"/>
      <c r="C19" s="20"/>
      <c r="D19" s="19"/>
      <c r="E19">
        <v>3</v>
      </c>
      <c r="F19" s="5">
        <v>90</v>
      </c>
      <c r="G19" s="5">
        <v>329.57735537799999</v>
      </c>
      <c r="H19" s="5">
        <v>114.117532</v>
      </c>
      <c r="I19" s="7"/>
      <c r="J19" s="5">
        <v>0.80281770833300004</v>
      </c>
      <c r="K19" s="5">
        <v>2524.98888889</v>
      </c>
      <c r="L19" s="5"/>
      <c r="M19" s="5"/>
      <c r="N19" s="5"/>
      <c r="O19" s="8"/>
      <c r="P19" s="5"/>
      <c r="U19" s="3"/>
      <c r="V19">
        <v>0.89144661458300001</v>
      </c>
      <c r="W19">
        <v>125.622222222</v>
      </c>
      <c r="X19">
        <v>229271.35555599999</v>
      </c>
      <c r="Y19">
        <f t="shared" si="0"/>
        <v>229.271355556</v>
      </c>
    </row>
    <row r="20" spans="2:25" ht="14.4" customHeight="1" x14ac:dyDescent="0.3">
      <c r="B20" s="20"/>
      <c r="C20" s="20"/>
      <c r="D20" s="19"/>
      <c r="E20">
        <v>4</v>
      </c>
      <c r="F20" s="5">
        <v>120</v>
      </c>
      <c r="G20" s="5">
        <v>338.30539733299997</v>
      </c>
      <c r="H20" s="5">
        <v>149.12498299999999</v>
      </c>
      <c r="I20" s="7"/>
      <c r="J20" s="5">
        <v>0.59171549479200003</v>
      </c>
      <c r="K20" s="5">
        <v>2533.4749999999999</v>
      </c>
      <c r="L20" s="5"/>
      <c r="M20" s="5"/>
      <c r="N20" s="5"/>
      <c r="O20" s="8"/>
      <c r="P20" s="5"/>
      <c r="U20" s="3"/>
      <c r="V20">
        <v>0.63098730468700004</v>
      </c>
      <c r="W20">
        <v>162.591666667</v>
      </c>
      <c r="X20">
        <v>285112.70833300002</v>
      </c>
      <c r="Y20">
        <f t="shared" si="0"/>
        <v>285.112708333</v>
      </c>
    </row>
    <row r="21" spans="2:25" ht="14.4" customHeight="1" x14ac:dyDescent="0.3">
      <c r="B21" s="20"/>
      <c r="C21" s="20"/>
      <c r="D21" s="19"/>
      <c r="E21">
        <v>5</v>
      </c>
      <c r="F21" s="5">
        <v>150</v>
      </c>
      <c r="G21" s="5">
        <v>446.54710101299997</v>
      </c>
      <c r="H21" s="5">
        <v>183.30676600000001</v>
      </c>
      <c r="I21" s="7"/>
      <c r="J21" s="5">
        <v>0.47295572916700002</v>
      </c>
      <c r="K21" s="5">
        <v>2482.1666666699998</v>
      </c>
      <c r="L21" s="5"/>
      <c r="M21" s="5"/>
      <c r="N21" s="5"/>
      <c r="O21" s="8"/>
      <c r="P21" s="5"/>
      <c r="U21" s="3"/>
      <c r="V21">
        <v>0.50160156249999999</v>
      </c>
      <c r="W21">
        <v>238.753333333</v>
      </c>
      <c r="X21">
        <v>279211.86666699999</v>
      </c>
      <c r="Y21">
        <f t="shared" si="0"/>
        <v>279.21186666699998</v>
      </c>
    </row>
    <row r="22" spans="2:25" ht="14.4" customHeight="1" x14ac:dyDescent="0.3">
      <c r="B22" s="20"/>
      <c r="C22" s="20" t="s">
        <v>16</v>
      </c>
      <c r="D22" s="19" t="s">
        <v>36</v>
      </c>
      <c r="E22">
        <v>0</v>
      </c>
      <c r="F22" s="5">
        <v>0</v>
      </c>
      <c r="G22" s="5">
        <v>0</v>
      </c>
      <c r="H22" s="5">
        <v>0</v>
      </c>
      <c r="I22" s="5"/>
      <c r="J22" s="5">
        <v>0</v>
      </c>
      <c r="K22" s="5">
        <v>0</v>
      </c>
      <c r="L22" s="5"/>
      <c r="M22" s="5"/>
      <c r="N22" s="5"/>
      <c r="O22" s="5"/>
      <c r="P22" s="5"/>
      <c r="V22">
        <v>0</v>
      </c>
      <c r="W22">
        <v>0</v>
      </c>
      <c r="X22">
        <v>0</v>
      </c>
      <c r="Y22">
        <f t="shared" si="0"/>
        <v>0</v>
      </c>
    </row>
    <row r="23" spans="2:25" ht="14.4" customHeight="1" x14ac:dyDescent="0.3">
      <c r="B23" s="20"/>
      <c r="C23" s="20"/>
      <c r="D23" s="19"/>
      <c r="E23">
        <v>1</v>
      </c>
      <c r="F23" s="5">
        <v>30</v>
      </c>
      <c r="G23" s="5">
        <v>187.38968746699999</v>
      </c>
      <c r="H23" s="5">
        <v>38.462063000000001</v>
      </c>
      <c r="I23" s="7"/>
      <c r="J23" s="5">
        <v>5.9589999999999996</v>
      </c>
      <c r="K23" s="5">
        <v>2348.6666666699998</v>
      </c>
      <c r="L23" s="5"/>
      <c r="M23" s="5"/>
      <c r="N23" s="5"/>
      <c r="O23" s="8"/>
      <c r="P23" s="5"/>
      <c r="U23" s="3"/>
      <c r="V23">
        <v>7.5990000000000002</v>
      </c>
      <c r="W23">
        <v>45.4666666667</v>
      </c>
      <c r="X23">
        <v>201733.36666699999</v>
      </c>
      <c r="Y23">
        <f t="shared" si="0"/>
        <v>201.73336666699998</v>
      </c>
    </row>
    <row r="24" spans="2:25" ht="14.4" customHeight="1" x14ac:dyDescent="0.3">
      <c r="B24" s="20"/>
      <c r="C24" s="20"/>
      <c r="D24" s="19"/>
      <c r="E24">
        <v>2</v>
      </c>
      <c r="F24" s="5">
        <v>60</v>
      </c>
      <c r="G24" s="5">
        <v>238.57621760000001</v>
      </c>
      <c r="H24" s="5">
        <v>76.497878999999998</v>
      </c>
      <c r="I24" s="7"/>
      <c r="J24" s="5">
        <v>1.6323333333300001</v>
      </c>
      <c r="K24" s="5">
        <v>2471.4833333299998</v>
      </c>
      <c r="L24" s="5"/>
      <c r="M24" s="5"/>
      <c r="N24" s="5"/>
      <c r="O24" s="8"/>
      <c r="P24" s="5"/>
      <c r="U24" s="3"/>
      <c r="V24">
        <v>1.9964999999999999</v>
      </c>
      <c r="W24">
        <v>72.633333333300001</v>
      </c>
      <c r="X24">
        <v>250508.08333299999</v>
      </c>
      <c r="Y24">
        <f t="shared" si="0"/>
        <v>250.508083333</v>
      </c>
    </row>
    <row r="25" spans="2:25" ht="14.4" customHeight="1" x14ac:dyDescent="0.3">
      <c r="B25" s="20"/>
      <c r="C25" s="20"/>
      <c r="D25" s="19"/>
      <c r="E25">
        <v>3</v>
      </c>
      <c r="F25" s="5">
        <v>90</v>
      </c>
      <c r="G25" s="5">
        <v>243.708407467</v>
      </c>
      <c r="H25" s="5">
        <v>113.418003</v>
      </c>
      <c r="I25" s="7"/>
      <c r="J25" s="5">
        <v>0.82305989583299999</v>
      </c>
      <c r="K25" s="5">
        <v>2531.3111111100002</v>
      </c>
      <c r="L25" s="5"/>
      <c r="M25" s="5"/>
      <c r="N25" s="5"/>
      <c r="O25" s="8"/>
      <c r="P25" s="5"/>
      <c r="U25" s="3"/>
      <c r="V25">
        <v>0.91214322916699997</v>
      </c>
      <c r="W25">
        <v>114.944444444</v>
      </c>
      <c r="X25">
        <v>272282.06666700001</v>
      </c>
      <c r="Y25">
        <f t="shared" si="0"/>
        <v>272.28206666699998</v>
      </c>
    </row>
    <row r="26" spans="2:25" ht="14.4" customHeight="1" x14ac:dyDescent="0.3">
      <c r="B26" s="20"/>
      <c r="C26" s="20"/>
      <c r="D26" s="19"/>
      <c r="E26">
        <v>4</v>
      </c>
      <c r="F26" s="5">
        <v>120</v>
      </c>
      <c r="G26" s="5">
        <v>292.866235733</v>
      </c>
      <c r="H26" s="5">
        <v>149.36130399999999</v>
      </c>
      <c r="I26" s="7"/>
      <c r="J26" s="5">
        <v>0.58998209635400001</v>
      </c>
      <c r="K26" s="5">
        <v>2519.1083333299998</v>
      </c>
      <c r="L26" s="5"/>
      <c r="M26" s="5"/>
      <c r="N26" s="5"/>
      <c r="O26" s="8"/>
      <c r="P26" s="5"/>
      <c r="U26" s="3"/>
      <c r="V26">
        <v>0.63184830729200003</v>
      </c>
      <c r="W26">
        <v>170.54166666699999</v>
      </c>
      <c r="X26">
        <v>262847.98333299998</v>
      </c>
      <c r="Y26">
        <f t="shared" si="0"/>
        <v>262.847983333</v>
      </c>
    </row>
    <row r="27" spans="2:25" ht="14.4" customHeight="1" x14ac:dyDescent="0.3">
      <c r="B27" s="20"/>
      <c r="C27" s="20"/>
      <c r="D27" s="19"/>
      <c r="E27">
        <v>5</v>
      </c>
      <c r="F27" s="5">
        <v>150</v>
      </c>
      <c r="G27" s="5">
        <v>339.65167274700002</v>
      </c>
      <c r="H27" s="5">
        <v>183.52049199999999</v>
      </c>
      <c r="I27" s="7"/>
      <c r="J27" s="5">
        <v>0.47546875</v>
      </c>
      <c r="K27" s="5">
        <v>2546.09333333</v>
      </c>
      <c r="L27" s="5"/>
      <c r="M27" s="5"/>
      <c r="N27" s="5"/>
      <c r="O27" s="8"/>
      <c r="P27" s="5"/>
      <c r="U27" s="3"/>
      <c r="V27">
        <v>0.50201171874999995</v>
      </c>
      <c r="W27">
        <v>207.32</v>
      </c>
      <c r="X27">
        <v>285871.15999999997</v>
      </c>
      <c r="Y27">
        <f t="shared" si="0"/>
        <v>285.87115999999997</v>
      </c>
    </row>
    <row r="28" spans="2:25" ht="14.4" customHeight="1" x14ac:dyDescent="0.3">
      <c r="B28" s="20"/>
      <c r="C28" s="20"/>
      <c r="D28" s="19" t="s">
        <v>37</v>
      </c>
      <c r="E28">
        <v>0</v>
      </c>
      <c r="F28" s="5">
        <v>0</v>
      </c>
      <c r="G28" s="5">
        <v>0</v>
      </c>
      <c r="H28" s="5">
        <v>0</v>
      </c>
      <c r="I28" s="5"/>
      <c r="J28" s="5">
        <v>0</v>
      </c>
      <c r="K28" s="5">
        <v>0</v>
      </c>
      <c r="L28" s="5"/>
      <c r="M28" s="5"/>
      <c r="N28" s="5"/>
      <c r="O28" s="5"/>
      <c r="P28" s="5"/>
      <c r="V28">
        <v>0</v>
      </c>
      <c r="W28">
        <v>0</v>
      </c>
      <c r="X28">
        <v>0</v>
      </c>
      <c r="Y28">
        <f t="shared" si="0"/>
        <v>0</v>
      </c>
    </row>
    <row r="29" spans="2:25" ht="14.4" customHeight="1" x14ac:dyDescent="0.3">
      <c r="B29" s="20"/>
      <c r="C29" s="20"/>
      <c r="D29" s="19"/>
      <c r="E29">
        <v>1</v>
      </c>
      <c r="F29" s="5">
        <v>30</v>
      </c>
      <c r="G29" s="5">
        <v>192.36331519999999</v>
      </c>
      <c r="H29" s="5">
        <v>38.499611999999999</v>
      </c>
      <c r="I29" s="7"/>
      <c r="J29" s="5">
        <v>5.6020000000000003</v>
      </c>
      <c r="K29" s="5">
        <v>2170.4</v>
      </c>
      <c r="L29" s="5"/>
      <c r="M29" s="5"/>
      <c r="N29" s="5"/>
      <c r="O29" s="8"/>
      <c r="P29" s="5"/>
      <c r="U29" s="3"/>
      <c r="V29">
        <v>8.7413333333299992</v>
      </c>
      <c r="W29">
        <v>40.733333333300003</v>
      </c>
      <c r="X29">
        <v>207475.20000000001</v>
      </c>
      <c r="Y29">
        <f t="shared" si="0"/>
        <v>207.4752</v>
      </c>
    </row>
    <row r="30" spans="2:25" ht="14.4" customHeight="1" x14ac:dyDescent="0.3">
      <c r="B30" s="20"/>
      <c r="C30" s="20"/>
      <c r="D30" s="19"/>
      <c r="E30">
        <v>2</v>
      </c>
      <c r="F30" s="5">
        <v>60</v>
      </c>
      <c r="G30" s="5">
        <v>272.11561386699998</v>
      </c>
      <c r="H30" s="5">
        <v>78.207156999999995</v>
      </c>
      <c r="I30" s="7"/>
      <c r="J30" s="5">
        <v>1.5196666666700001</v>
      </c>
      <c r="K30" s="5">
        <v>2380.3000000000002</v>
      </c>
      <c r="L30" s="5"/>
      <c r="M30" s="5"/>
      <c r="N30" s="5"/>
      <c r="O30" s="8"/>
      <c r="P30" s="5"/>
      <c r="U30" s="3"/>
      <c r="V30">
        <v>1.86666666667</v>
      </c>
      <c r="W30">
        <v>75.266666666700004</v>
      </c>
      <c r="X30">
        <v>228310.98333300001</v>
      </c>
      <c r="Y30">
        <f t="shared" si="0"/>
        <v>228.31098333300002</v>
      </c>
    </row>
    <row r="31" spans="2:25" ht="14.4" customHeight="1" x14ac:dyDescent="0.3">
      <c r="B31" s="20"/>
      <c r="C31" s="20"/>
      <c r="D31" s="19"/>
      <c r="E31">
        <v>3</v>
      </c>
      <c r="F31" s="5">
        <v>90</v>
      </c>
      <c r="G31" s="5">
        <v>343.58432711099999</v>
      </c>
      <c r="H31" s="5">
        <v>118.17625</v>
      </c>
      <c r="I31" s="7"/>
      <c r="J31" s="5">
        <v>0.81418315972199995</v>
      </c>
      <c r="K31" s="5">
        <v>2449.3555555600001</v>
      </c>
      <c r="L31" s="5"/>
      <c r="M31" s="5"/>
      <c r="N31" s="5"/>
      <c r="O31" s="8"/>
      <c r="P31" s="5"/>
      <c r="U31" s="3"/>
      <c r="V31">
        <v>0.91967881944399998</v>
      </c>
      <c r="W31">
        <v>118.5</v>
      </c>
      <c r="X31">
        <v>255486.7</v>
      </c>
      <c r="Y31">
        <f t="shared" si="0"/>
        <v>255.48670000000001</v>
      </c>
    </row>
    <row r="32" spans="2:25" ht="14.4" customHeight="1" x14ac:dyDescent="0.3">
      <c r="B32" s="20"/>
      <c r="C32" s="20"/>
      <c r="D32" s="19"/>
      <c r="E32">
        <v>4</v>
      </c>
      <c r="F32" s="5">
        <v>120</v>
      </c>
      <c r="G32" s="5">
        <v>362.91485653299998</v>
      </c>
      <c r="H32" s="5">
        <v>153.534987</v>
      </c>
      <c r="I32" s="7"/>
      <c r="J32" s="5">
        <v>0.56632356770799996</v>
      </c>
      <c r="K32" s="5">
        <v>2421.1416666700002</v>
      </c>
      <c r="L32" s="5"/>
      <c r="M32" s="5"/>
      <c r="N32" s="5"/>
      <c r="O32" s="8"/>
      <c r="P32" s="5"/>
      <c r="U32" s="3"/>
      <c r="V32">
        <v>0.65909375000000003</v>
      </c>
      <c r="W32">
        <v>178.94166666699999</v>
      </c>
      <c r="X32">
        <v>247339.75</v>
      </c>
      <c r="Y32">
        <f t="shared" si="0"/>
        <v>247.33975000000001</v>
      </c>
    </row>
    <row r="33" spans="2:25" ht="14.4" customHeight="1" x14ac:dyDescent="0.3">
      <c r="B33" s="20"/>
      <c r="C33" s="20"/>
      <c r="D33" s="19"/>
      <c r="E33" s="6">
        <v>5</v>
      </c>
      <c r="F33" s="5">
        <v>150</v>
      </c>
      <c r="G33" s="5">
        <v>430.05570560000001</v>
      </c>
      <c r="H33" s="5">
        <v>187.950771</v>
      </c>
      <c r="I33" s="7"/>
      <c r="J33" s="5">
        <v>0.46610677083300001</v>
      </c>
      <c r="K33" s="5">
        <v>2450.9333333300001</v>
      </c>
      <c r="L33" s="5"/>
      <c r="M33" s="5"/>
      <c r="N33" s="5"/>
      <c r="O33" s="8"/>
      <c r="P33" s="5"/>
      <c r="U33" s="3"/>
      <c r="V33">
        <v>0.50372395833299999</v>
      </c>
      <c r="W33">
        <v>229.49333333300001</v>
      </c>
      <c r="X33">
        <v>275859.27333300002</v>
      </c>
      <c r="Y33">
        <f t="shared" si="0"/>
        <v>275.85927333300003</v>
      </c>
    </row>
    <row r="34" spans="2:25" ht="14.4" customHeight="1" x14ac:dyDescent="0.3">
      <c r="B34" s="20"/>
      <c r="C34" s="20"/>
      <c r="D34" s="19" t="s">
        <v>38</v>
      </c>
      <c r="E34">
        <v>0</v>
      </c>
      <c r="F34" s="5">
        <v>0</v>
      </c>
      <c r="G34" s="5">
        <v>0</v>
      </c>
      <c r="H34" s="5">
        <v>0</v>
      </c>
      <c r="I34" s="5"/>
      <c r="J34" s="5">
        <v>0</v>
      </c>
      <c r="K34" s="5">
        <v>0</v>
      </c>
      <c r="L34" s="5"/>
      <c r="M34" s="5"/>
      <c r="N34" s="5"/>
      <c r="O34" s="5"/>
      <c r="P34" s="5"/>
      <c r="V34">
        <v>0</v>
      </c>
      <c r="W34">
        <v>0</v>
      </c>
      <c r="X34">
        <v>0</v>
      </c>
      <c r="Y34">
        <f t="shared" si="0"/>
        <v>0</v>
      </c>
    </row>
    <row r="35" spans="2:25" ht="14.4" customHeight="1" x14ac:dyDescent="0.3">
      <c r="B35" s="20"/>
      <c r="C35" s="20"/>
      <c r="D35" s="19"/>
      <c r="E35">
        <v>1</v>
      </c>
      <c r="F35" s="5">
        <v>30</v>
      </c>
      <c r="G35" s="5">
        <v>202.749252267</v>
      </c>
      <c r="H35" s="5">
        <v>38.412618999999999</v>
      </c>
      <c r="I35" s="7"/>
      <c r="J35" s="5">
        <v>5.3936666666699997</v>
      </c>
      <c r="K35" s="5">
        <v>2169.6333333299999</v>
      </c>
      <c r="L35" s="5"/>
      <c r="M35" s="5"/>
      <c r="N35" s="5"/>
      <c r="O35" s="8"/>
      <c r="P35" s="5"/>
      <c r="U35" s="3"/>
      <c r="V35">
        <v>7.1476666666700002</v>
      </c>
      <c r="W35">
        <v>45.166666666700003</v>
      </c>
      <c r="X35">
        <v>180195.33333299999</v>
      </c>
      <c r="Y35">
        <f t="shared" si="0"/>
        <v>180.19533333299998</v>
      </c>
    </row>
    <row r="36" spans="2:25" ht="14.4" customHeight="1" x14ac:dyDescent="0.3">
      <c r="B36" s="20"/>
      <c r="C36" s="20"/>
      <c r="D36" s="19"/>
      <c r="E36">
        <v>2</v>
      </c>
      <c r="F36" s="5">
        <v>60</v>
      </c>
      <c r="G36" s="5">
        <v>252.08448853300001</v>
      </c>
      <c r="H36" s="5">
        <v>78.498878000000005</v>
      </c>
      <c r="I36" s="7"/>
      <c r="J36" s="5">
        <v>1.45733333333</v>
      </c>
      <c r="K36" s="5">
        <v>2376.0666666699999</v>
      </c>
      <c r="L36" s="5"/>
      <c r="M36" s="5"/>
      <c r="N36" s="5"/>
      <c r="O36" s="8"/>
      <c r="P36" s="5"/>
      <c r="U36" s="3"/>
      <c r="V36">
        <v>1.8116666666700001</v>
      </c>
      <c r="W36">
        <v>99.683333333299998</v>
      </c>
      <c r="X36">
        <v>202533.3</v>
      </c>
      <c r="Y36">
        <f t="shared" si="0"/>
        <v>202.5333</v>
      </c>
    </row>
    <row r="37" spans="2:25" ht="14.4" customHeight="1" x14ac:dyDescent="0.3">
      <c r="B37" s="20"/>
      <c r="C37" s="20"/>
      <c r="D37" s="19"/>
      <c r="E37">
        <v>3</v>
      </c>
      <c r="F37" s="5">
        <v>90</v>
      </c>
      <c r="G37" s="5">
        <v>304.83582862200001</v>
      </c>
      <c r="H37" s="5">
        <v>119.13319199999999</v>
      </c>
      <c r="I37" s="7"/>
      <c r="J37" s="5">
        <v>0.81052517361099996</v>
      </c>
      <c r="K37" s="5">
        <v>2445.8888888900001</v>
      </c>
      <c r="L37" s="5"/>
      <c r="M37" s="5"/>
      <c r="N37" s="5"/>
      <c r="O37" s="8"/>
      <c r="P37" s="5"/>
      <c r="U37" s="3"/>
      <c r="V37">
        <v>1.09216059028</v>
      </c>
      <c r="W37">
        <v>114.355555556</v>
      </c>
      <c r="X37">
        <v>261911.4</v>
      </c>
      <c r="Y37">
        <f t="shared" si="0"/>
        <v>261.91140000000001</v>
      </c>
    </row>
    <row r="38" spans="2:25" ht="14.4" customHeight="1" x14ac:dyDescent="0.3">
      <c r="B38" s="20"/>
      <c r="C38" s="20"/>
      <c r="D38" s="19"/>
      <c r="E38">
        <v>4</v>
      </c>
      <c r="F38" s="5">
        <v>120</v>
      </c>
      <c r="G38" s="5">
        <v>366.36817493299998</v>
      </c>
      <c r="H38" s="5">
        <v>154.65090000000001</v>
      </c>
      <c r="I38" s="7"/>
      <c r="J38" s="5">
        <v>0.54901920572899998</v>
      </c>
      <c r="K38" s="5">
        <v>2432.2750000000001</v>
      </c>
      <c r="L38" s="5"/>
      <c r="M38" s="5"/>
      <c r="N38" s="5"/>
      <c r="O38" s="8"/>
      <c r="P38" s="5"/>
      <c r="U38" s="3"/>
      <c r="V38">
        <v>0.67854361979199995</v>
      </c>
      <c r="W38">
        <v>161.51666666700001</v>
      </c>
      <c r="X38">
        <v>245316.5</v>
      </c>
      <c r="Y38">
        <f t="shared" si="0"/>
        <v>245.31649999999999</v>
      </c>
    </row>
    <row r="39" spans="2:25" ht="14.4" customHeight="1" x14ac:dyDescent="0.3">
      <c r="B39" s="20"/>
      <c r="C39" s="20"/>
      <c r="D39" s="19"/>
      <c r="E39">
        <v>5</v>
      </c>
      <c r="F39" s="5">
        <v>150</v>
      </c>
      <c r="G39" s="5">
        <v>408.40044373299997</v>
      </c>
      <c r="H39" s="5">
        <v>191.343591</v>
      </c>
      <c r="I39" s="7"/>
      <c r="J39" s="5">
        <v>0.45412109374999998</v>
      </c>
      <c r="K39" s="5">
        <v>2457.2733333299998</v>
      </c>
      <c r="L39" s="5"/>
      <c r="M39" s="5"/>
      <c r="N39" s="5"/>
      <c r="O39" s="8"/>
      <c r="P39" s="5"/>
      <c r="U39" s="3"/>
      <c r="V39">
        <v>0.50059895833300005</v>
      </c>
      <c r="W39">
        <v>218.04</v>
      </c>
      <c r="X39">
        <v>278004.65999999997</v>
      </c>
      <c r="Y39">
        <f t="shared" si="0"/>
        <v>278.00466</v>
      </c>
    </row>
    <row r="40" spans="2:25" ht="14.4" customHeight="1" x14ac:dyDescent="0.3">
      <c r="B40" s="20" t="s">
        <v>17</v>
      </c>
      <c r="C40" s="20" t="s">
        <v>14</v>
      </c>
      <c r="D40" s="19" t="s">
        <v>33</v>
      </c>
      <c r="E40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f>L40*1000</f>
        <v>0</v>
      </c>
      <c r="N40" s="5">
        <v>0</v>
      </c>
      <c r="O40" s="5">
        <v>0</v>
      </c>
      <c r="P40" s="5">
        <v>0</v>
      </c>
      <c r="Q40">
        <f>P40*100</f>
        <v>0</v>
      </c>
      <c r="R40">
        <v>0</v>
      </c>
      <c r="S40" t="e">
        <f>LOG10(R40 * 100)</f>
        <v>#NUM!</v>
      </c>
      <c r="T40">
        <v>0</v>
      </c>
      <c r="V40">
        <v>0</v>
      </c>
    </row>
    <row r="41" spans="2:25" ht="14.4" customHeight="1" x14ac:dyDescent="0.3">
      <c r="B41" s="20"/>
      <c r="C41" s="20"/>
      <c r="D41" s="19"/>
      <c r="E41">
        <v>1</v>
      </c>
      <c r="F41" s="5">
        <v>3</v>
      </c>
      <c r="G41" s="5">
        <v>2.6426880000000001</v>
      </c>
      <c r="H41" s="5">
        <v>3.3428870000000002</v>
      </c>
      <c r="I41" s="7">
        <v>29.99</v>
      </c>
      <c r="J41" s="5">
        <v>26.0333333333</v>
      </c>
      <c r="K41" s="5"/>
      <c r="L41" s="5">
        <v>0.11151133333300001</v>
      </c>
      <c r="M41" s="5">
        <f>LOG10(L41*100)</f>
        <v>1.0473190086743476</v>
      </c>
      <c r="N41" s="5">
        <v>14</v>
      </c>
      <c r="O41" s="8">
        <v>21402</v>
      </c>
      <c r="P41" s="5">
        <v>6.5414447247899999E-4</v>
      </c>
      <c r="Q41">
        <f t="shared" ref="Q41:Q75" si="1">P41*100</f>
        <v>6.5414447247899993E-2</v>
      </c>
      <c r="R41">
        <v>0.40366666666700002</v>
      </c>
      <c r="S41">
        <f t="shared" ref="S41:S75" si="2">LOG10(R41 * 100)</f>
        <v>1.6060228884237484</v>
      </c>
      <c r="T41">
        <v>2212.6666666699998</v>
      </c>
      <c r="U41" s="7"/>
      <c r="V41" s="5">
        <v>25.933333333299998</v>
      </c>
    </row>
    <row r="42" spans="2:25" ht="14.4" customHeight="1" x14ac:dyDescent="0.3">
      <c r="B42" s="20"/>
      <c r="C42" s="20"/>
      <c r="D42" s="19"/>
      <c r="E42">
        <v>2</v>
      </c>
      <c r="F42" s="5">
        <v>6</v>
      </c>
      <c r="G42" s="5">
        <v>34.936447999999999</v>
      </c>
      <c r="H42" s="5">
        <v>6.9572729999999998</v>
      </c>
      <c r="I42" s="7">
        <v>59.61</v>
      </c>
      <c r="J42" s="5">
        <v>12.8</v>
      </c>
      <c r="K42" s="5"/>
      <c r="L42" s="5">
        <v>0.29648649999999999</v>
      </c>
      <c r="M42" s="5">
        <f t="shared" ref="M42:M75" si="3">LOG10(L42*100)</f>
        <v>1.4720049233023593</v>
      </c>
      <c r="N42" s="5">
        <v>283</v>
      </c>
      <c r="O42" s="8">
        <v>42804</v>
      </c>
      <c r="P42" s="5">
        <v>6.6115316325600004E-3</v>
      </c>
      <c r="Q42">
        <f t="shared" si="1"/>
        <v>0.66115316325600004</v>
      </c>
      <c r="R42">
        <v>0.86866666666699999</v>
      </c>
      <c r="S42">
        <f t="shared" si="2"/>
        <v>1.9388531566570701</v>
      </c>
      <c r="T42">
        <v>1087.5</v>
      </c>
      <c r="U42" s="7"/>
      <c r="V42" s="5">
        <v>13.35</v>
      </c>
    </row>
    <row r="43" spans="2:25" ht="14.4" customHeight="1" x14ac:dyDescent="0.3">
      <c r="B43" s="20"/>
      <c r="C43" s="20"/>
      <c r="D43" s="19"/>
      <c r="E43">
        <v>3</v>
      </c>
      <c r="F43" s="5">
        <v>9</v>
      </c>
      <c r="G43" s="5">
        <v>438.84862577799998</v>
      </c>
      <c r="H43" s="5">
        <v>9.328023</v>
      </c>
      <c r="I43" s="7">
        <v>74.38</v>
      </c>
      <c r="J43" s="5">
        <v>7.6377777777800002</v>
      </c>
      <c r="K43" s="5"/>
      <c r="L43" s="5">
        <v>0.34488211111099998</v>
      </c>
      <c r="M43" s="5">
        <f t="shared" si="3"/>
        <v>1.5376706682807999</v>
      </c>
      <c r="N43" s="5">
        <v>11149</v>
      </c>
      <c r="O43" s="8">
        <v>64206</v>
      </c>
      <c r="P43" s="5">
        <v>0.173644207706</v>
      </c>
      <c r="Q43">
        <f t="shared" si="1"/>
        <v>17.364420770599999</v>
      </c>
      <c r="R43">
        <v>9.5786666666699993</v>
      </c>
      <c r="S43">
        <f t="shared" si="2"/>
        <v>2.9813050602676991</v>
      </c>
      <c r="T43">
        <v>648.88888888899999</v>
      </c>
      <c r="U43" s="7"/>
      <c r="V43" s="5">
        <v>9.3611111111100005</v>
      </c>
    </row>
    <row r="44" spans="2:25" ht="14.4" customHeight="1" x14ac:dyDescent="0.3">
      <c r="B44" s="20"/>
      <c r="C44" s="20"/>
      <c r="D44" s="19"/>
      <c r="E44">
        <v>4</v>
      </c>
      <c r="F44" s="5">
        <v>12</v>
      </c>
      <c r="G44" s="5">
        <v>475.406613333</v>
      </c>
      <c r="H44" s="5">
        <v>12.556868</v>
      </c>
      <c r="I44" s="7">
        <v>82.83</v>
      </c>
      <c r="J44" s="5">
        <v>4.9966666666700004</v>
      </c>
      <c r="K44" s="5"/>
      <c r="L44" s="5">
        <v>0.39599016666699999</v>
      </c>
      <c r="M44" s="5">
        <f t="shared" si="3"/>
        <v>1.5976844015434819</v>
      </c>
      <c r="N44" s="5">
        <v>26531</v>
      </c>
      <c r="O44" s="8">
        <v>85608</v>
      </c>
      <c r="P44" s="5">
        <v>0.30991262498799999</v>
      </c>
      <c r="Q44">
        <f t="shared" si="1"/>
        <v>30.991262498799998</v>
      </c>
      <c r="R44">
        <v>10.009666666699999</v>
      </c>
      <c r="S44">
        <f t="shared" si="2"/>
        <v>3.0004196152192573</v>
      </c>
      <c r="T44">
        <v>424.33333333299998</v>
      </c>
      <c r="U44" s="7"/>
      <c r="V44" s="5">
        <v>7.5216666666699998</v>
      </c>
    </row>
    <row r="45" spans="2:25" ht="14.4" customHeight="1" x14ac:dyDescent="0.3">
      <c r="B45" s="20"/>
      <c r="C45" s="20"/>
      <c r="D45" s="19"/>
      <c r="E45">
        <v>5</v>
      </c>
      <c r="F45" s="5">
        <v>15</v>
      </c>
      <c r="G45" s="5">
        <v>592.91659946699997</v>
      </c>
      <c r="H45" s="5">
        <v>15.127141999999999</v>
      </c>
      <c r="I45" s="7">
        <v>118.84</v>
      </c>
      <c r="J45" s="5">
        <v>4.6093333333300004</v>
      </c>
      <c r="K45" s="5"/>
      <c r="L45" s="5">
        <v>0.80486573333300004</v>
      </c>
      <c r="M45" s="5">
        <f t="shared" si="3"/>
        <v>1.9057234379628785</v>
      </c>
      <c r="N45" s="5">
        <v>22246</v>
      </c>
      <c r="O45" s="8">
        <v>107010</v>
      </c>
      <c r="P45" s="5">
        <v>0.20788711335400001</v>
      </c>
      <c r="Q45">
        <f t="shared" si="1"/>
        <v>20.788711335400002</v>
      </c>
      <c r="R45">
        <v>45.813400000000001</v>
      </c>
      <c r="S45">
        <f t="shared" si="2"/>
        <v>3.660992523743881</v>
      </c>
      <c r="T45">
        <v>391.4</v>
      </c>
      <c r="U45" s="7"/>
      <c r="V45" s="5">
        <v>5.8639999999999999</v>
      </c>
    </row>
    <row r="46" spans="2:25" ht="14.4" customHeight="1" x14ac:dyDescent="0.3">
      <c r="B46" s="20"/>
      <c r="C46" s="20"/>
      <c r="D46" s="19" t="s">
        <v>34</v>
      </c>
      <c r="E46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 t="e">
        <f t="shared" si="3"/>
        <v>#NUM!</v>
      </c>
      <c r="N46" s="5">
        <v>0</v>
      </c>
      <c r="O46" s="5">
        <v>0</v>
      </c>
      <c r="P46" s="5">
        <v>0</v>
      </c>
      <c r="Q46">
        <f t="shared" si="1"/>
        <v>0</v>
      </c>
      <c r="R46">
        <v>0</v>
      </c>
      <c r="S46" t="e">
        <f t="shared" si="2"/>
        <v>#NUM!</v>
      </c>
      <c r="T46">
        <v>0</v>
      </c>
      <c r="V46">
        <v>0</v>
      </c>
    </row>
    <row r="47" spans="2:25" ht="14.4" customHeight="1" x14ac:dyDescent="0.3">
      <c r="B47" s="20"/>
      <c r="C47" s="20"/>
      <c r="D47" s="19"/>
      <c r="E47">
        <v>1</v>
      </c>
      <c r="F47" s="5">
        <v>3</v>
      </c>
      <c r="G47" s="5">
        <v>330.89476266700001</v>
      </c>
      <c r="H47" s="5">
        <v>4.1172680000000001</v>
      </c>
      <c r="I47" s="7">
        <v>26.43</v>
      </c>
      <c r="J47" s="5">
        <v>19.7</v>
      </c>
      <c r="K47" s="5"/>
      <c r="L47" s="5">
        <v>0.17796899999999999</v>
      </c>
      <c r="M47" s="5">
        <f t="shared" si="3"/>
        <v>1.2503443601660498</v>
      </c>
      <c r="N47" s="5">
        <v>2542</v>
      </c>
      <c r="O47" s="8">
        <v>21402</v>
      </c>
      <c r="P47" s="5">
        <v>0.11877394635999999</v>
      </c>
      <c r="Q47">
        <f t="shared" si="1"/>
        <v>11.877394636</v>
      </c>
      <c r="R47">
        <v>0.38533333333300002</v>
      </c>
      <c r="S47">
        <f t="shared" si="2"/>
        <v>1.5858365793644722</v>
      </c>
      <c r="T47">
        <v>1673.66666667</v>
      </c>
      <c r="U47" s="7"/>
      <c r="V47" s="5">
        <v>20.5</v>
      </c>
    </row>
    <row r="48" spans="2:25" ht="14.4" customHeight="1" x14ac:dyDescent="0.3">
      <c r="B48" s="20"/>
      <c r="C48" s="20"/>
      <c r="D48" s="19"/>
      <c r="E48">
        <v>2</v>
      </c>
      <c r="F48" s="5">
        <v>6</v>
      </c>
      <c r="G48" s="5">
        <v>432.05866666700001</v>
      </c>
      <c r="H48" s="5">
        <v>8.2342849999999999</v>
      </c>
      <c r="I48" s="7">
        <v>50.73</v>
      </c>
      <c r="J48" s="5">
        <v>9.3983333333299992</v>
      </c>
      <c r="K48" s="5"/>
      <c r="L48" s="5">
        <v>0.26221699999999998</v>
      </c>
      <c r="M48" s="5">
        <f t="shared" si="3"/>
        <v>1.4186608443596351</v>
      </c>
      <c r="N48" s="5">
        <v>6615</v>
      </c>
      <c r="O48" s="8">
        <v>42804</v>
      </c>
      <c r="P48" s="5">
        <v>0.154541631623</v>
      </c>
      <c r="Q48">
        <f t="shared" si="1"/>
        <v>15.4541631623</v>
      </c>
      <c r="R48">
        <v>5.6796666666700002</v>
      </c>
      <c r="S48">
        <f t="shared" si="2"/>
        <v>2.7543228481980235</v>
      </c>
      <c r="T48">
        <v>798.66666666699996</v>
      </c>
      <c r="U48" s="7"/>
      <c r="V48" s="5">
        <v>10.6</v>
      </c>
    </row>
    <row r="49" spans="2:22" ht="14.4" customHeight="1" x14ac:dyDescent="0.3">
      <c r="B49" s="20"/>
      <c r="C49" s="20"/>
      <c r="D49" s="19"/>
      <c r="E49">
        <v>3</v>
      </c>
      <c r="F49" s="5">
        <v>9</v>
      </c>
      <c r="G49" s="5">
        <v>493.107370667</v>
      </c>
      <c r="H49" s="5">
        <v>11.415513000000001</v>
      </c>
      <c r="I49" s="7">
        <v>77.760000000000005</v>
      </c>
      <c r="J49" s="5">
        <v>6.6733333333299996</v>
      </c>
      <c r="K49" s="5"/>
      <c r="L49" s="5">
        <v>0.29969744444399998</v>
      </c>
      <c r="M49" s="5">
        <f t="shared" si="3"/>
        <v>1.4766830396803763</v>
      </c>
      <c r="N49" s="5">
        <v>8733</v>
      </c>
      <c r="O49" s="8">
        <v>64206</v>
      </c>
      <c r="P49" s="5">
        <v>0.13601532566999999</v>
      </c>
      <c r="Q49">
        <f t="shared" si="1"/>
        <v>13.601532567</v>
      </c>
      <c r="R49" s="5">
        <v>2.0855555555600001</v>
      </c>
      <c r="S49">
        <f t="shared" si="2"/>
        <v>2.3192217631829468</v>
      </c>
      <c r="T49" s="5">
        <v>567</v>
      </c>
      <c r="U49" s="7"/>
      <c r="V49" s="5">
        <v>7.4466666666699997</v>
      </c>
    </row>
    <row r="50" spans="2:22" ht="14.4" customHeight="1" x14ac:dyDescent="0.3">
      <c r="B50" s="20"/>
      <c r="C50" s="20"/>
      <c r="D50" s="19"/>
      <c r="E50">
        <v>4</v>
      </c>
      <c r="F50" s="5">
        <v>12</v>
      </c>
      <c r="G50" s="5">
        <v>491.037781333</v>
      </c>
      <c r="H50" s="5">
        <v>12.66766</v>
      </c>
      <c r="I50" s="7">
        <v>85.13</v>
      </c>
      <c r="J50" s="5">
        <v>5.2108333333300001</v>
      </c>
      <c r="K50" s="5"/>
      <c r="L50" s="5">
        <v>0.89054241667</v>
      </c>
      <c r="M50" s="5">
        <f t="shared" si="3"/>
        <v>1.9496546098037648</v>
      </c>
      <c r="N50" s="5">
        <v>24881</v>
      </c>
      <c r="O50" s="8">
        <v>85605</v>
      </c>
      <c r="P50" s="5">
        <v>0.29064891069400001</v>
      </c>
      <c r="Q50">
        <f t="shared" si="1"/>
        <v>29.064891069400002</v>
      </c>
      <c r="R50" s="5">
        <v>21.505583333299999</v>
      </c>
      <c r="S50">
        <f t="shared" si="2"/>
        <v>3.3325512271736448</v>
      </c>
      <c r="T50" s="5">
        <v>442.66666666700002</v>
      </c>
      <c r="U50" s="7"/>
      <c r="V50" s="5">
        <v>7.51</v>
      </c>
    </row>
    <row r="51" spans="2:22" ht="14.4" customHeight="1" x14ac:dyDescent="0.3">
      <c r="B51" s="20"/>
      <c r="C51" s="20"/>
      <c r="D51" s="19"/>
      <c r="E51">
        <v>5</v>
      </c>
      <c r="F51" s="5">
        <v>15</v>
      </c>
      <c r="G51" s="5">
        <v>628.57325226700004</v>
      </c>
      <c r="H51" s="5">
        <v>16.543030999999999</v>
      </c>
      <c r="I51" s="7">
        <v>126.52</v>
      </c>
      <c r="J51" s="5">
        <v>4.5579999999999998</v>
      </c>
      <c r="K51" s="5"/>
      <c r="L51" s="5">
        <v>0.64604813333300004</v>
      </c>
      <c r="M51" s="5">
        <f t="shared" si="3"/>
        <v>1.810264875986072</v>
      </c>
      <c r="N51" s="5">
        <v>16763</v>
      </c>
      <c r="O51" s="8">
        <v>107010</v>
      </c>
      <c r="P51" s="5">
        <v>0.15664891131700001</v>
      </c>
      <c r="Q51">
        <f t="shared" si="1"/>
        <v>15.664891131700001</v>
      </c>
      <c r="R51" s="5">
        <v>39.457733333299998</v>
      </c>
      <c r="S51">
        <f t="shared" si="2"/>
        <v>3.5961321333968046</v>
      </c>
      <c r="T51" s="5">
        <v>387.06666666699999</v>
      </c>
      <c r="U51" s="7"/>
      <c r="V51" s="5">
        <v>5.2380000000000004</v>
      </c>
    </row>
    <row r="52" spans="2:22" ht="14.4" customHeight="1" x14ac:dyDescent="0.3">
      <c r="B52" s="20"/>
      <c r="C52" s="20"/>
      <c r="D52" s="19" t="s">
        <v>57</v>
      </c>
      <c r="E52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/>
      <c r="L52" s="5">
        <v>0</v>
      </c>
      <c r="M52" s="5" t="e">
        <f t="shared" si="3"/>
        <v>#NUM!</v>
      </c>
      <c r="N52" s="5">
        <v>0</v>
      </c>
      <c r="O52" s="5">
        <v>0</v>
      </c>
      <c r="P52" s="5">
        <v>0</v>
      </c>
      <c r="Q52">
        <f t="shared" si="1"/>
        <v>0</v>
      </c>
      <c r="R52">
        <v>0</v>
      </c>
      <c r="S52" t="e">
        <f t="shared" si="2"/>
        <v>#NUM!</v>
      </c>
      <c r="T52">
        <v>0</v>
      </c>
      <c r="V52">
        <v>0</v>
      </c>
    </row>
    <row r="53" spans="2:22" ht="14.4" customHeight="1" x14ac:dyDescent="0.3">
      <c r="B53" s="20"/>
      <c r="C53" s="20"/>
      <c r="D53" s="19"/>
      <c r="E53">
        <v>1</v>
      </c>
      <c r="F53" s="5">
        <v>3</v>
      </c>
      <c r="G53" s="5">
        <v>1.58199466667</v>
      </c>
      <c r="H53" s="5">
        <v>3.4878119999999999</v>
      </c>
      <c r="I53" s="7">
        <v>29.98</v>
      </c>
      <c r="J53" s="5">
        <v>25.366666666699999</v>
      </c>
      <c r="K53" s="5"/>
      <c r="L53" s="5">
        <v>0.113520666667</v>
      </c>
      <c r="M53" s="5">
        <f t="shared" si="3"/>
        <v>1.0550749329158484</v>
      </c>
      <c r="N53" s="5">
        <v>20</v>
      </c>
      <c r="O53" s="8">
        <v>21402</v>
      </c>
      <c r="P53" s="5">
        <v>9.3449210354200004E-4</v>
      </c>
      <c r="Q53">
        <f t="shared" si="1"/>
        <v>9.3449210354200007E-2</v>
      </c>
      <c r="R53" s="5">
        <v>0.43966666666699999</v>
      </c>
      <c r="S53">
        <f t="shared" si="2"/>
        <v>1.6431235408270322</v>
      </c>
      <c r="T53" s="5">
        <v>2156.6666666699998</v>
      </c>
      <c r="U53" s="7"/>
      <c r="V53" s="5">
        <v>25.333333333300001</v>
      </c>
    </row>
    <row r="54" spans="2:22" ht="14.4" customHeight="1" x14ac:dyDescent="0.3">
      <c r="B54" s="20"/>
      <c r="C54" s="20"/>
      <c r="D54" s="19"/>
      <c r="E54">
        <v>2</v>
      </c>
      <c r="F54" s="5">
        <v>6</v>
      </c>
      <c r="G54" s="5">
        <v>21.3848746667</v>
      </c>
      <c r="H54" s="5">
        <v>6.9260900000000003</v>
      </c>
      <c r="I54" s="7">
        <v>59.7</v>
      </c>
      <c r="J54" s="5">
        <v>12.9</v>
      </c>
      <c r="K54" s="5"/>
      <c r="L54" s="5">
        <v>0.23559833333300001</v>
      </c>
      <c r="M54" s="5">
        <f t="shared" si="3"/>
        <v>1.3721722138449388</v>
      </c>
      <c r="N54" s="5">
        <v>217</v>
      </c>
      <c r="O54" s="8">
        <v>42804</v>
      </c>
      <c r="P54" s="5">
        <v>5.0696196617100002E-3</v>
      </c>
      <c r="Q54">
        <f t="shared" si="1"/>
        <v>0.50696196617099998</v>
      </c>
      <c r="R54" s="5">
        <v>0.85016666666700003</v>
      </c>
      <c r="S54">
        <f t="shared" si="2"/>
        <v>1.9295040731477135</v>
      </c>
      <c r="T54" s="5">
        <v>1096.5</v>
      </c>
      <c r="U54" s="7"/>
      <c r="V54" s="5">
        <v>13.3833333333</v>
      </c>
    </row>
    <row r="55" spans="2:22" ht="14.4" customHeight="1" x14ac:dyDescent="0.3">
      <c r="B55" s="20"/>
      <c r="C55" s="20"/>
      <c r="D55" s="19"/>
      <c r="E55">
        <v>3</v>
      </c>
      <c r="F55" s="5">
        <v>9</v>
      </c>
      <c r="G55" s="5">
        <v>502.511160889</v>
      </c>
      <c r="H55" s="5">
        <v>10.464827</v>
      </c>
      <c r="I55" s="7">
        <v>74.2</v>
      </c>
      <c r="J55" s="5">
        <v>7.0466666666700002</v>
      </c>
      <c r="K55" s="5"/>
      <c r="L55" s="5">
        <v>0.269159888889</v>
      </c>
      <c r="M55" s="5">
        <f t="shared" si="3"/>
        <v>1.4300103403509665</v>
      </c>
      <c r="N55" s="5">
        <v>11288</v>
      </c>
      <c r="O55" s="8">
        <v>64206</v>
      </c>
      <c r="P55" s="5">
        <v>0.17580911441300001</v>
      </c>
      <c r="Q55">
        <f t="shared" si="1"/>
        <v>17.5809114413</v>
      </c>
      <c r="R55" s="5">
        <v>9.6595555555600008</v>
      </c>
      <c r="S55">
        <f t="shared" si="2"/>
        <v>2.9849571446133982</v>
      </c>
      <c r="T55" s="5">
        <v>598.44444444400006</v>
      </c>
      <c r="U55" s="7"/>
      <c r="V55" s="5">
        <v>8.5944444444400006</v>
      </c>
    </row>
    <row r="56" spans="2:22" ht="14.4" customHeight="1" x14ac:dyDescent="0.3">
      <c r="B56" s="20"/>
      <c r="C56" s="20"/>
      <c r="D56" s="19"/>
      <c r="E56">
        <v>4</v>
      </c>
      <c r="F56" s="5">
        <v>12</v>
      </c>
      <c r="G56" s="5">
        <v>571.64680533299997</v>
      </c>
      <c r="H56" s="5">
        <v>13.062268</v>
      </c>
      <c r="I56" s="7">
        <v>95.71</v>
      </c>
      <c r="J56" s="5">
        <v>5.3483333333300003</v>
      </c>
      <c r="K56" s="5"/>
      <c r="L56" s="5">
        <v>0.52238825</v>
      </c>
      <c r="M56" s="5">
        <f t="shared" si="3"/>
        <v>1.7179933998566959</v>
      </c>
      <c r="N56" s="5">
        <v>17332</v>
      </c>
      <c r="O56" s="8">
        <v>85608</v>
      </c>
      <c r="P56" s="5">
        <v>0.20245771423200001</v>
      </c>
      <c r="Q56">
        <f t="shared" si="1"/>
        <v>20.245771423200001</v>
      </c>
      <c r="R56">
        <v>15.738833333300001</v>
      </c>
      <c r="S56">
        <f t="shared" si="2"/>
        <v>3.1969725364291008</v>
      </c>
      <c r="T56">
        <v>454.33333333299998</v>
      </c>
      <c r="U56" s="7"/>
      <c r="V56" s="5">
        <v>6.8541666666700003</v>
      </c>
    </row>
    <row r="57" spans="2:22" ht="14.4" customHeight="1" x14ac:dyDescent="0.3">
      <c r="B57" s="20"/>
      <c r="C57" s="20"/>
      <c r="D57" s="19"/>
      <c r="E57">
        <v>5</v>
      </c>
      <c r="F57" s="5">
        <v>15</v>
      </c>
      <c r="G57" s="5">
        <v>566.44817920000003</v>
      </c>
      <c r="H57" s="5">
        <v>15.716010000000001</v>
      </c>
      <c r="I57" s="7">
        <v>127.28</v>
      </c>
      <c r="J57" s="5">
        <v>4.7133333333299996</v>
      </c>
      <c r="K57" s="5"/>
      <c r="L57" s="5">
        <v>0.52462593333300001</v>
      </c>
      <c r="M57" s="5">
        <f t="shared" si="3"/>
        <v>1.7198497548495415</v>
      </c>
      <c r="N57" s="5">
        <v>16222</v>
      </c>
      <c r="O57" s="8">
        <v>107010</v>
      </c>
      <c r="P57" s="5">
        <v>0.151593309037</v>
      </c>
      <c r="Q57">
        <f t="shared" si="1"/>
        <v>15.159330903699999</v>
      </c>
      <c r="R57">
        <v>30.8918</v>
      </c>
      <c r="S57">
        <f t="shared" si="2"/>
        <v>3.4898432144617648</v>
      </c>
      <c r="T57">
        <v>400.2</v>
      </c>
      <c r="U57" s="7"/>
      <c r="V57" s="5">
        <v>5.69</v>
      </c>
    </row>
    <row r="58" spans="2:22" ht="14.4" customHeight="1" x14ac:dyDescent="0.3">
      <c r="B58" s="20"/>
      <c r="C58" s="20" t="s">
        <v>16</v>
      </c>
      <c r="D58" s="19" t="s">
        <v>36</v>
      </c>
      <c r="E58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0</v>
      </c>
      <c r="M58" s="5" t="e">
        <f t="shared" si="3"/>
        <v>#NUM!</v>
      </c>
      <c r="N58" s="5">
        <v>0</v>
      </c>
      <c r="O58" s="5">
        <v>0</v>
      </c>
      <c r="P58" s="5">
        <v>0</v>
      </c>
      <c r="Q58">
        <f t="shared" si="1"/>
        <v>0</v>
      </c>
      <c r="R58">
        <v>0</v>
      </c>
      <c r="S58" t="e">
        <f t="shared" si="2"/>
        <v>#NUM!</v>
      </c>
      <c r="T58">
        <v>0</v>
      </c>
      <c r="V58">
        <v>0</v>
      </c>
    </row>
    <row r="59" spans="2:22" ht="14.4" customHeight="1" x14ac:dyDescent="0.3">
      <c r="B59" s="20"/>
      <c r="C59" s="20"/>
      <c r="D59" s="19"/>
      <c r="E59">
        <v>1</v>
      </c>
      <c r="F59" s="5">
        <v>3</v>
      </c>
      <c r="G59" s="5">
        <v>4.4132693333299997</v>
      </c>
      <c r="H59" s="5">
        <v>3.5236930000000002</v>
      </c>
      <c r="I59" s="7">
        <v>29.98</v>
      </c>
      <c r="J59" s="5">
        <v>25.0333333333</v>
      </c>
      <c r="K59" s="5"/>
      <c r="L59" s="5">
        <v>0.127888</v>
      </c>
      <c r="M59" s="5">
        <f t="shared" si="3"/>
        <v>1.106829795625802</v>
      </c>
      <c r="N59" s="5">
        <v>18</v>
      </c>
      <c r="O59" s="8">
        <v>21402</v>
      </c>
      <c r="P59" s="5">
        <v>8.4104289318799998E-4</v>
      </c>
      <c r="Q59">
        <f t="shared" si="1"/>
        <v>8.4104289318799999E-2</v>
      </c>
      <c r="R59">
        <v>0.442666666667</v>
      </c>
      <c r="S59">
        <f t="shared" si="2"/>
        <v>1.6460768203126632</v>
      </c>
      <c r="T59">
        <v>2129.3333333300002</v>
      </c>
      <c r="U59" s="3"/>
      <c r="V59">
        <v>24.9666666667</v>
      </c>
    </row>
    <row r="60" spans="2:22" ht="14.4" customHeight="1" x14ac:dyDescent="0.3">
      <c r="B60" s="20"/>
      <c r="C60" s="20"/>
      <c r="D60" s="19"/>
      <c r="E60">
        <v>2</v>
      </c>
      <c r="F60" s="5">
        <v>6</v>
      </c>
      <c r="G60" s="5">
        <v>29.023146666700001</v>
      </c>
      <c r="H60" s="5">
        <v>6.9629110000000001</v>
      </c>
      <c r="I60" s="7">
        <v>59.67</v>
      </c>
      <c r="J60" s="5">
        <v>12.6166666667</v>
      </c>
      <c r="K60" s="5"/>
      <c r="L60" s="5">
        <v>0.209894</v>
      </c>
      <c r="M60" s="5">
        <f t="shared" si="3"/>
        <v>1.3220000240796128</v>
      </c>
      <c r="N60" s="5">
        <v>249</v>
      </c>
      <c r="O60" s="8">
        <v>42804</v>
      </c>
      <c r="P60" s="5">
        <v>5.8172133445500004E-3</v>
      </c>
      <c r="Q60">
        <f t="shared" si="1"/>
        <v>0.58172133445500007</v>
      </c>
      <c r="R60">
        <v>1.74216666667</v>
      </c>
      <c r="S60">
        <f t="shared" si="2"/>
        <v>2.2410897000130383</v>
      </c>
      <c r="T60">
        <v>1073.66666667</v>
      </c>
      <c r="U60" s="3"/>
      <c r="V60">
        <v>13</v>
      </c>
    </row>
    <row r="61" spans="2:22" ht="14.4" customHeight="1" x14ac:dyDescent="0.3">
      <c r="B61" s="20"/>
      <c r="C61" s="20"/>
      <c r="D61" s="19"/>
      <c r="E61">
        <v>3</v>
      </c>
      <c r="F61" s="5">
        <v>9</v>
      </c>
      <c r="G61" s="5">
        <v>426.51192888899999</v>
      </c>
      <c r="H61" s="5">
        <v>10.655632000000001</v>
      </c>
      <c r="I61" s="7">
        <v>76.489999999999995</v>
      </c>
      <c r="J61" s="5">
        <v>6.9688888888899996</v>
      </c>
      <c r="K61" s="5"/>
      <c r="L61" s="5">
        <v>0.32385855555600002</v>
      </c>
      <c r="M61" s="5">
        <f t="shared" si="3"/>
        <v>1.510355374546253</v>
      </c>
      <c r="N61" s="5">
        <v>9648</v>
      </c>
      <c r="O61" s="8">
        <v>64206</v>
      </c>
      <c r="P61" s="5">
        <v>0.15026633025</v>
      </c>
      <c r="Q61">
        <f t="shared" si="1"/>
        <v>15.026633024999999</v>
      </c>
      <c r="R61">
        <v>6.2126666666699997</v>
      </c>
      <c r="S61">
        <f t="shared" si="2"/>
        <v>2.7932780526780792</v>
      </c>
      <c r="T61">
        <v>592.11111111100001</v>
      </c>
      <c r="U61" s="3"/>
      <c r="V61">
        <v>8.4566666666699994</v>
      </c>
    </row>
    <row r="62" spans="2:22" ht="14.4" customHeight="1" x14ac:dyDescent="0.3">
      <c r="B62" s="20"/>
      <c r="C62" s="20"/>
      <c r="D62" s="19"/>
      <c r="E62">
        <v>4</v>
      </c>
      <c r="F62" s="5">
        <v>12</v>
      </c>
      <c r="G62" s="5">
        <v>644.65326933300003</v>
      </c>
      <c r="H62" s="5">
        <v>13.219614</v>
      </c>
      <c r="I62" s="7">
        <v>98.31</v>
      </c>
      <c r="J62" s="5">
        <v>5.4283333333300003</v>
      </c>
      <c r="K62" s="5"/>
      <c r="L62" s="5">
        <v>0.37686275000000002</v>
      </c>
      <c r="M62" s="5">
        <f t="shared" si="3"/>
        <v>1.576183212883582</v>
      </c>
      <c r="N62" s="5">
        <v>15480</v>
      </c>
      <c r="O62" s="8">
        <v>85608</v>
      </c>
      <c r="P62" s="5">
        <v>0.18082422203500001</v>
      </c>
      <c r="Q62">
        <f t="shared" si="1"/>
        <v>18.082422203500002</v>
      </c>
      <c r="R62">
        <v>15.227</v>
      </c>
      <c r="S62">
        <f t="shared" si="2"/>
        <v>3.1826143477363495</v>
      </c>
      <c r="T62">
        <v>461</v>
      </c>
      <c r="U62" s="3"/>
      <c r="V62">
        <v>6.8291666666699999</v>
      </c>
    </row>
    <row r="63" spans="2:22" ht="14.4" customHeight="1" x14ac:dyDescent="0.3">
      <c r="B63" s="20"/>
      <c r="C63" s="20"/>
      <c r="D63" s="19"/>
      <c r="E63">
        <v>5</v>
      </c>
      <c r="F63" s="5">
        <v>15</v>
      </c>
      <c r="G63" s="5">
        <v>445.65079040000001</v>
      </c>
      <c r="H63" s="5">
        <v>16.987717</v>
      </c>
      <c r="I63" s="7">
        <v>132.33000000000001</v>
      </c>
      <c r="J63" s="5">
        <v>4.4640000000000004</v>
      </c>
      <c r="K63" s="5"/>
      <c r="L63" s="5">
        <v>0.80274793333299999</v>
      </c>
      <c r="M63" s="5">
        <f t="shared" si="3"/>
        <v>1.9045791961529226</v>
      </c>
      <c r="N63" s="5">
        <v>12598</v>
      </c>
      <c r="O63" s="8">
        <v>107010</v>
      </c>
      <c r="P63" s="5">
        <v>0.117727315204</v>
      </c>
      <c r="Q63">
        <f t="shared" si="1"/>
        <v>11.772731520399999</v>
      </c>
      <c r="R63">
        <v>55.742800000000003</v>
      </c>
      <c r="S63">
        <f t="shared" si="2"/>
        <v>3.7461887798420852</v>
      </c>
      <c r="T63">
        <v>379</v>
      </c>
      <c r="U63" s="3"/>
      <c r="V63">
        <v>5.12</v>
      </c>
    </row>
    <row r="64" spans="2:22" ht="14.4" customHeight="1" x14ac:dyDescent="0.3">
      <c r="B64" s="20"/>
      <c r="C64" s="20"/>
      <c r="D64" s="19" t="s">
        <v>37</v>
      </c>
      <c r="E64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 t="e">
        <f t="shared" si="3"/>
        <v>#NUM!</v>
      </c>
      <c r="N64" s="5">
        <v>0</v>
      </c>
      <c r="O64" s="5">
        <v>0</v>
      </c>
      <c r="P64" s="5">
        <v>0</v>
      </c>
      <c r="Q64">
        <f t="shared" si="1"/>
        <v>0</v>
      </c>
      <c r="R64">
        <v>0</v>
      </c>
      <c r="S64" t="e">
        <f t="shared" si="2"/>
        <v>#NUM!</v>
      </c>
      <c r="T64">
        <v>0</v>
      </c>
      <c r="V64">
        <v>0</v>
      </c>
    </row>
    <row r="65" spans="2:22" ht="14.4" customHeight="1" x14ac:dyDescent="0.3">
      <c r="B65" s="20"/>
      <c r="C65" s="20"/>
      <c r="D65" s="19"/>
      <c r="E65">
        <v>1</v>
      </c>
      <c r="F65" s="5">
        <v>3</v>
      </c>
      <c r="G65" s="5">
        <v>0.61175466666699996</v>
      </c>
      <c r="H65" s="5">
        <v>3.4740169999999999</v>
      </c>
      <c r="I65" s="7">
        <v>29.98</v>
      </c>
      <c r="J65" s="5">
        <v>25.4</v>
      </c>
      <c r="K65" s="5"/>
      <c r="L65" s="5">
        <v>0.26084066666700001</v>
      </c>
      <c r="M65" s="5">
        <f t="shared" si="3"/>
        <v>1.4163753015240332</v>
      </c>
      <c r="N65" s="5">
        <v>16</v>
      </c>
      <c r="O65" s="8">
        <v>21402</v>
      </c>
      <c r="P65" s="5">
        <v>7.4759368283299995E-4</v>
      </c>
      <c r="Q65">
        <f t="shared" si="1"/>
        <v>7.4759368283300001E-2</v>
      </c>
      <c r="R65">
        <v>0.430333333333</v>
      </c>
      <c r="S65">
        <f t="shared" si="2"/>
        <v>1.6338049875464216</v>
      </c>
      <c r="T65">
        <v>2159.3333333300002</v>
      </c>
      <c r="U65" s="3"/>
      <c r="V65">
        <v>25.333333333300001</v>
      </c>
    </row>
    <row r="66" spans="2:22" ht="14.4" customHeight="1" x14ac:dyDescent="0.3">
      <c r="B66" s="20"/>
      <c r="C66" s="20"/>
      <c r="D66" s="19"/>
      <c r="E66">
        <v>2</v>
      </c>
      <c r="F66" s="5">
        <v>6</v>
      </c>
      <c r="G66" s="5">
        <v>296.05879466699997</v>
      </c>
      <c r="H66" s="5">
        <v>7.580781</v>
      </c>
      <c r="I66" s="7">
        <v>54.54</v>
      </c>
      <c r="J66" s="5">
        <v>10.4883333333</v>
      </c>
      <c r="K66" s="5"/>
      <c r="L66" s="5">
        <v>0.33027499999999999</v>
      </c>
      <c r="M66" s="5">
        <f t="shared" si="3"/>
        <v>1.5188757012331686</v>
      </c>
      <c r="N66" s="5">
        <v>3888</v>
      </c>
      <c r="O66" s="8">
        <v>42804</v>
      </c>
      <c r="P66" s="5">
        <v>9.0832632464299998E-2</v>
      </c>
      <c r="Q66">
        <f t="shared" si="1"/>
        <v>9.0832632464300005</v>
      </c>
      <c r="R66">
        <v>1.6014999999999999</v>
      </c>
      <c r="S66">
        <f t="shared" si="2"/>
        <v>2.2045269429998404</v>
      </c>
      <c r="T66">
        <v>891.33333333300004</v>
      </c>
      <c r="U66" s="3"/>
      <c r="V66">
        <v>11.8</v>
      </c>
    </row>
    <row r="67" spans="2:22" ht="14.4" customHeight="1" x14ac:dyDescent="0.3">
      <c r="B67" s="20"/>
      <c r="C67" s="20"/>
      <c r="D67" s="19"/>
      <c r="E67">
        <v>3</v>
      </c>
      <c r="F67">
        <v>9</v>
      </c>
      <c r="G67">
        <v>371.04859022199997</v>
      </c>
      <c r="H67">
        <v>10.296225</v>
      </c>
      <c r="I67" s="3">
        <v>79.290000000000006</v>
      </c>
      <c r="J67">
        <v>7.3955555555599997</v>
      </c>
      <c r="L67">
        <v>0.33199777777799999</v>
      </c>
      <c r="M67">
        <f t="shared" si="3"/>
        <v>1.5211351767703554</v>
      </c>
      <c r="N67">
        <v>7649</v>
      </c>
      <c r="O67" s="8">
        <v>64206</v>
      </c>
      <c r="P67">
        <v>0.119132168333</v>
      </c>
      <c r="Q67">
        <f t="shared" si="1"/>
        <v>11.9132168333</v>
      </c>
      <c r="R67">
        <v>5.0285555555599997</v>
      </c>
      <c r="S67">
        <f t="shared" si="2"/>
        <v>2.7014432525830481</v>
      </c>
      <c r="T67">
        <v>628.44444444400006</v>
      </c>
      <c r="U67" s="3"/>
      <c r="V67">
        <v>8.5788888888900008</v>
      </c>
    </row>
    <row r="68" spans="2:22" ht="14.4" customHeight="1" x14ac:dyDescent="0.3">
      <c r="B68" s="20"/>
      <c r="C68" s="20"/>
      <c r="D68" s="19"/>
      <c r="E68">
        <v>4</v>
      </c>
      <c r="F68">
        <v>12</v>
      </c>
      <c r="G68">
        <v>527.74052266700005</v>
      </c>
      <c r="H68">
        <v>13.951243</v>
      </c>
      <c r="I68" s="3">
        <v>100.6</v>
      </c>
      <c r="J68">
        <v>5.2691666666700003</v>
      </c>
      <c r="L68">
        <v>0.42446258333300002</v>
      </c>
      <c r="M68">
        <f t="shared" si="3"/>
        <v>1.6278394129116416</v>
      </c>
      <c r="N68">
        <v>13865</v>
      </c>
      <c r="O68">
        <v>85608</v>
      </c>
      <c r="P68">
        <v>0.16195916269499999</v>
      </c>
      <c r="Q68">
        <f t="shared" si="1"/>
        <v>16.1959162695</v>
      </c>
      <c r="R68">
        <v>10.8445</v>
      </c>
      <c r="S68">
        <f t="shared" si="2"/>
        <v>3.0352095330909399</v>
      </c>
      <c r="T68">
        <v>447.66666666700002</v>
      </c>
      <c r="V68">
        <v>6.4241666666699997</v>
      </c>
    </row>
    <row r="69" spans="2:22" ht="14.4" customHeight="1" x14ac:dyDescent="0.3">
      <c r="B69" s="20"/>
      <c r="C69" s="20"/>
      <c r="D69" s="19"/>
      <c r="E69">
        <v>5</v>
      </c>
      <c r="F69">
        <v>15</v>
      </c>
      <c r="G69">
        <v>395.72918613299998</v>
      </c>
      <c r="H69">
        <v>18.05761</v>
      </c>
      <c r="I69" s="3">
        <v>136.44</v>
      </c>
      <c r="J69">
        <v>4.3733333333299997</v>
      </c>
      <c r="L69">
        <v>0.62813873333299997</v>
      </c>
      <c r="M69">
        <f t="shared" si="3"/>
        <v>1.798055574416864</v>
      </c>
      <c r="N69">
        <v>9671</v>
      </c>
      <c r="O69" s="4">
        <v>107010</v>
      </c>
      <c r="P69">
        <v>9.0374731333500005E-2</v>
      </c>
      <c r="Q69">
        <f t="shared" si="1"/>
        <v>9.0374731333499998</v>
      </c>
      <c r="R69">
        <v>33.874666666700001</v>
      </c>
      <c r="S69">
        <f t="shared" si="2"/>
        <v>3.5298750303614268</v>
      </c>
      <c r="T69">
        <v>371.33333333299998</v>
      </c>
      <c r="U69" s="3"/>
      <c r="V69">
        <v>4.93533333333</v>
      </c>
    </row>
    <row r="70" spans="2:22" ht="14.4" customHeight="1" x14ac:dyDescent="0.3">
      <c r="B70" s="20"/>
      <c r="C70" s="20"/>
      <c r="D70" s="19" t="s">
        <v>38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 t="e">
        <f t="shared" si="3"/>
        <v>#NUM!</v>
      </c>
      <c r="N70">
        <v>0</v>
      </c>
      <c r="O70">
        <v>0</v>
      </c>
      <c r="P70">
        <v>0</v>
      </c>
      <c r="Q70">
        <f t="shared" si="1"/>
        <v>0</v>
      </c>
      <c r="R70">
        <v>0</v>
      </c>
      <c r="S70" t="e">
        <f t="shared" si="2"/>
        <v>#NUM!</v>
      </c>
      <c r="T70">
        <v>0</v>
      </c>
      <c r="V70">
        <v>0</v>
      </c>
    </row>
    <row r="71" spans="2:22" ht="14.4" customHeight="1" x14ac:dyDescent="0.3">
      <c r="B71" s="20"/>
      <c r="C71" s="20"/>
      <c r="D71" s="19"/>
      <c r="E71">
        <v>1</v>
      </c>
      <c r="F71">
        <v>3</v>
      </c>
      <c r="G71">
        <v>1.0544640000000001</v>
      </c>
      <c r="H71">
        <v>3.5924520000000002</v>
      </c>
      <c r="I71" s="3">
        <v>29.98</v>
      </c>
      <c r="J71">
        <v>25.7</v>
      </c>
      <c r="L71">
        <v>0.13586233333299999</v>
      </c>
      <c r="M71">
        <f t="shared" si="3"/>
        <v>1.1330990689985951</v>
      </c>
      <c r="N71">
        <v>17</v>
      </c>
      <c r="O71" s="8">
        <v>21402</v>
      </c>
      <c r="P71">
        <v>7.9431828800999998E-4</v>
      </c>
      <c r="Q71">
        <f t="shared" si="1"/>
        <v>7.9431828800999998E-2</v>
      </c>
      <c r="R71">
        <v>0.41733333333299999</v>
      </c>
      <c r="S71">
        <f t="shared" si="2"/>
        <v>1.6204830741544014</v>
      </c>
      <c r="T71">
        <v>2185.6666666699998</v>
      </c>
      <c r="U71" s="3"/>
      <c r="V71">
        <v>25.633333333300001</v>
      </c>
    </row>
    <row r="72" spans="2:22" ht="14.4" customHeight="1" x14ac:dyDescent="0.3">
      <c r="B72" s="20"/>
      <c r="C72" s="20"/>
      <c r="D72" s="19"/>
      <c r="E72">
        <v>2</v>
      </c>
      <c r="F72">
        <v>6</v>
      </c>
      <c r="G72">
        <v>101.157376</v>
      </c>
      <c r="H72">
        <v>7.4511390000000004</v>
      </c>
      <c r="I72" s="3">
        <v>58.1</v>
      </c>
      <c r="J72">
        <v>11.5666666667</v>
      </c>
      <c r="L72">
        <v>0.32843499999999998</v>
      </c>
      <c r="M72">
        <f t="shared" si="3"/>
        <v>1.5164494319337611</v>
      </c>
      <c r="N72">
        <v>1360</v>
      </c>
      <c r="O72" s="8">
        <v>42804</v>
      </c>
      <c r="P72">
        <v>3.1772731520399999E-2</v>
      </c>
      <c r="Q72">
        <f t="shared" si="1"/>
        <v>3.1772731520399997</v>
      </c>
      <c r="R72">
        <v>0.86099999999999999</v>
      </c>
      <c r="S72">
        <f t="shared" si="2"/>
        <v>1.9350031514536548</v>
      </c>
      <c r="T72">
        <v>982.33333333300004</v>
      </c>
      <c r="U72" s="3"/>
      <c r="V72">
        <v>12.266666666700001</v>
      </c>
    </row>
    <row r="73" spans="2:22" ht="14.4" customHeight="1" x14ac:dyDescent="0.3">
      <c r="B73" s="20"/>
      <c r="C73" s="20"/>
      <c r="D73" s="19"/>
      <c r="E73">
        <v>3</v>
      </c>
      <c r="F73">
        <v>9</v>
      </c>
      <c r="G73">
        <v>170.15116800000001</v>
      </c>
      <c r="H73">
        <v>10.542349</v>
      </c>
      <c r="I73" s="3">
        <v>86.07</v>
      </c>
      <c r="J73">
        <v>7.8822222222200002</v>
      </c>
      <c r="L73">
        <v>0.31731577777800002</v>
      </c>
      <c r="M73">
        <f t="shared" si="3"/>
        <v>1.5014916669052167</v>
      </c>
      <c r="N73">
        <v>2798</v>
      </c>
      <c r="O73" s="8">
        <v>64206</v>
      </c>
      <c r="P73">
        <v>4.35784817618E-2</v>
      </c>
      <c r="Q73">
        <f t="shared" si="1"/>
        <v>4.3578481761800001</v>
      </c>
      <c r="R73">
        <v>2.399</v>
      </c>
      <c r="S73">
        <f t="shared" si="2"/>
        <v>2.3800302479678308</v>
      </c>
      <c r="T73">
        <v>669.88888888899999</v>
      </c>
      <c r="U73" s="3"/>
      <c r="V73">
        <v>8.5311111111100004</v>
      </c>
    </row>
    <row r="74" spans="2:22" ht="14.4" customHeight="1" x14ac:dyDescent="0.3">
      <c r="B74" s="20"/>
      <c r="C74" s="20"/>
      <c r="D74" s="19"/>
      <c r="E74">
        <v>4</v>
      </c>
      <c r="F74">
        <v>12</v>
      </c>
      <c r="G74">
        <v>475.88168533300001</v>
      </c>
      <c r="H74">
        <v>14.344730999999999</v>
      </c>
      <c r="I74" s="3">
        <v>102.21</v>
      </c>
      <c r="J74">
        <v>5.1349999999999998</v>
      </c>
      <c r="L74">
        <v>0.43073816666699999</v>
      </c>
      <c r="M74">
        <f t="shared" si="3"/>
        <v>1.63421335525108</v>
      </c>
      <c r="N74">
        <v>12694</v>
      </c>
      <c r="O74" s="8">
        <v>85608</v>
      </c>
      <c r="P74">
        <v>0.148280534529</v>
      </c>
      <c r="Q74">
        <f t="shared" si="1"/>
        <v>14.828053452900001</v>
      </c>
      <c r="R74">
        <v>9.7087500000000002</v>
      </c>
      <c r="S74">
        <f t="shared" si="2"/>
        <v>2.9871633181625907</v>
      </c>
      <c r="T74">
        <v>436.16666666700002</v>
      </c>
      <c r="U74" s="3"/>
      <c r="V74">
        <v>6.2</v>
      </c>
    </row>
    <row r="75" spans="2:22" ht="14.4" customHeight="1" x14ac:dyDescent="0.3">
      <c r="B75" s="20"/>
      <c r="C75" s="20"/>
      <c r="D75" s="19"/>
      <c r="E75">
        <v>5</v>
      </c>
      <c r="F75">
        <v>15</v>
      </c>
      <c r="G75">
        <v>439.81740373299999</v>
      </c>
      <c r="H75">
        <v>17.071407000000001</v>
      </c>
      <c r="I75" s="3">
        <v>129.86000000000001</v>
      </c>
      <c r="J75">
        <v>4.4473333333299996</v>
      </c>
      <c r="L75">
        <v>0.60627286666699998</v>
      </c>
      <c r="M75">
        <f t="shared" si="3"/>
        <v>1.7826681321134377</v>
      </c>
      <c r="N75">
        <v>14385</v>
      </c>
      <c r="O75" s="4">
        <v>107010</v>
      </c>
      <c r="P75">
        <v>0.13442668909399999</v>
      </c>
      <c r="Q75">
        <f t="shared" si="1"/>
        <v>13.442668909399998</v>
      </c>
      <c r="R75">
        <v>28.987933333299999</v>
      </c>
      <c r="S75">
        <f t="shared" si="2"/>
        <v>3.4622172538531806</v>
      </c>
      <c r="T75">
        <v>377.66666666700002</v>
      </c>
      <c r="U75" s="3"/>
      <c r="V75">
        <v>5.2673333333299999</v>
      </c>
    </row>
  </sheetData>
  <mergeCells count="23">
    <mergeCell ref="E2:E3"/>
    <mergeCell ref="D16:D21"/>
    <mergeCell ref="D22:D27"/>
    <mergeCell ref="D28:D33"/>
    <mergeCell ref="B2:B3"/>
    <mergeCell ref="C2:C3"/>
    <mergeCell ref="D2:D3"/>
    <mergeCell ref="F2:F3"/>
    <mergeCell ref="D70:D75"/>
    <mergeCell ref="C58:C75"/>
    <mergeCell ref="C40:C57"/>
    <mergeCell ref="B40:B75"/>
    <mergeCell ref="B4:B39"/>
    <mergeCell ref="C22:C39"/>
    <mergeCell ref="C4:C21"/>
    <mergeCell ref="D34:D39"/>
    <mergeCell ref="D40:D45"/>
    <mergeCell ref="D46:D51"/>
    <mergeCell ref="D52:D57"/>
    <mergeCell ref="D58:D63"/>
    <mergeCell ref="D64:D69"/>
    <mergeCell ref="D4:D9"/>
    <mergeCell ref="D10:D1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DDB7-C5B9-4C13-B21C-D5F83817512F}">
  <dimension ref="A2:Z78"/>
  <sheetViews>
    <sheetView zoomScale="85" zoomScaleNormal="85" workbookViewId="0">
      <selection activeCell="V7" sqref="V7:Z28"/>
    </sheetView>
  </sheetViews>
  <sheetFormatPr defaultRowHeight="14.4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</cols>
  <sheetData>
    <row r="2" spans="1:26" x14ac:dyDescent="0.3">
      <c r="A2" s="22"/>
      <c r="B2" s="21" t="s">
        <v>0</v>
      </c>
      <c r="C2" s="21" t="s">
        <v>1</v>
      </c>
      <c r="D2" s="18" t="s">
        <v>2</v>
      </c>
      <c r="E2" s="18" t="s">
        <v>3</v>
      </c>
      <c r="F2" s="18" t="s">
        <v>39</v>
      </c>
      <c r="I2" s="9" t="s">
        <v>4</v>
      </c>
      <c r="J2" s="9"/>
      <c r="K2" s="9"/>
      <c r="L2" s="9"/>
      <c r="M2" s="9"/>
      <c r="N2" s="9"/>
      <c r="P2" s="9"/>
      <c r="Q2" s="9"/>
      <c r="R2" s="9"/>
      <c r="S2" s="9"/>
      <c r="T2" s="9" t="s">
        <v>5</v>
      </c>
    </row>
    <row r="3" spans="1:26" ht="72" x14ac:dyDescent="0.3">
      <c r="A3" s="22"/>
      <c r="B3" s="21"/>
      <c r="C3" s="21"/>
      <c r="D3" s="18"/>
      <c r="E3" s="18"/>
      <c r="F3" s="18"/>
      <c r="G3" s="1" t="s">
        <v>19</v>
      </c>
      <c r="H3" s="1" t="s">
        <v>6</v>
      </c>
      <c r="I3" s="1" t="s">
        <v>7</v>
      </c>
      <c r="J3" s="1" t="s">
        <v>8</v>
      </c>
      <c r="K3" s="1" t="s">
        <v>24</v>
      </c>
      <c r="L3" s="1" t="s">
        <v>25</v>
      </c>
      <c r="M3" s="1" t="s">
        <v>41</v>
      </c>
      <c r="N3" s="2" t="s">
        <v>9</v>
      </c>
      <c r="O3" s="1" t="s">
        <v>10</v>
      </c>
      <c r="P3" s="1" t="s">
        <v>11</v>
      </c>
      <c r="Q3" s="1" t="s">
        <v>42</v>
      </c>
      <c r="R3" s="1" t="s">
        <v>20</v>
      </c>
      <c r="S3" s="1" t="s">
        <v>44</v>
      </c>
      <c r="T3" s="1" t="s">
        <v>21</v>
      </c>
      <c r="U3" s="1" t="s">
        <v>7</v>
      </c>
      <c r="V3" s="1" t="s">
        <v>12</v>
      </c>
      <c r="W3" s="2" t="s">
        <v>22</v>
      </c>
      <c r="X3" s="1" t="s">
        <v>23</v>
      </c>
      <c r="Y3" s="1" t="s">
        <v>40</v>
      </c>
    </row>
    <row r="4" spans="1:26" ht="14.4" customHeight="1" x14ac:dyDescent="0.3">
      <c r="B4" s="20" t="s">
        <v>13</v>
      </c>
      <c r="C4" s="20" t="s">
        <v>14</v>
      </c>
      <c r="D4" s="19" t="s">
        <v>27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V4">
        <v>0</v>
      </c>
      <c r="W4">
        <v>0</v>
      </c>
      <c r="X4">
        <v>0</v>
      </c>
      <c r="Y4">
        <f>X4/1000</f>
        <v>0</v>
      </c>
    </row>
    <row r="5" spans="1:26" ht="14.4" customHeight="1" x14ac:dyDescent="0.3">
      <c r="B5" s="20"/>
      <c r="C5" s="20"/>
      <c r="D5" s="19"/>
      <c r="E5" s="5">
        <v>1</v>
      </c>
      <c r="F5" s="5">
        <v>30</v>
      </c>
      <c r="G5" s="5">
        <v>12.321595733300001</v>
      </c>
      <c r="H5" s="5">
        <v>10.993492</v>
      </c>
      <c r="I5" s="7"/>
      <c r="J5" s="5">
        <v>27.4633333333</v>
      </c>
      <c r="K5" s="5">
        <v>489.83333333299998</v>
      </c>
      <c r="L5" s="5"/>
      <c r="M5" s="5"/>
      <c r="N5" s="5"/>
      <c r="O5" s="4"/>
      <c r="V5" s="10">
        <v>108.166666667</v>
      </c>
      <c r="W5">
        <v>1</v>
      </c>
      <c r="X5">
        <v>37739.966666699998</v>
      </c>
      <c r="Y5">
        <f t="shared" ref="Y5:Y39" si="0">X5/1000</f>
        <v>37.739966666699999</v>
      </c>
    </row>
    <row r="6" spans="1:26" x14ac:dyDescent="0.3">
      <c r="B6" s="20"/>
      <c r="C6" s="20"/>
      <c r="D6" s="19"/>
      <c r="E6" s="5">
        <v>2</v>
      </c>
      <c r="F6" s="5">
        <v>60</v>
      </c>
      <c r="G6" s="5">
        <v>182.96927573299999</v>
      </c>
      <c r="H6" s="5">
        <v>26.779779999999999</v>
      </c>
      <c r="I6" s="7"/>
      <c r="J6" s="5">
        <v>9.5413333333299999</v>
      </c>
      <c r="K6" s="5">
        <v>1761.08333333</v>
      </c>
      <c r="L6" s="5"/>
      <c r="M6" s="5"/>
      <c r="N6" s="5"/>
      <c r="O6" s="4"/>
      <c r="V6" s="10">
        <v>13.8375</v>
      </c>
      <c r="W6">
        <v>22</v>
      </c>
      <c r="X6">
        <v>210635.9</v>
      </c>
      <c r="Y6">
        <f t="shared" si="0"/>
        <v>210.63589999999999</v>
      </c>
    </row>
    <row r="7" spans="1:26" x14ac:dyDescent="0.3">
      <c r="B7" s="20"/>
      <c r="C7" s="20"/>
      <c r="D7" s="19"/>
      <c r="E7" s="5">
        <v>3</v>
      </c>
      <c r="F7" s="5">
        <v>90</v>
      </c>
      <c r="G7" s="5">
        <v>247.40237653299999</v>
      </c>
      <c r="H7" s="5">
        <v>40.880555999999999</v>
      </c>
      <c r="I7" s="7"/>
      <c r="J7" s="5">
        <v>4.9872222222199998</v>
      </c>
      <c r="K7" s="5">
        <v>1999.5777777799999</v>
      </c>
      <c r="L7" s="5"/>
      <c r="M7" s="5"/>
      <c r="N7" s="5"/>
      <c r="O7" s="4"/>
      <c r="U7" s="3"/>
      <c r="V7" s="5">
        <v>6.609</v>
      </c>
      <c r="W7" s="5">
        <v>43.688888888900003</v>
      </c>
      <c r="X7" s="5">
        <v>216110.544444</v>
      </c>
      <c r="Y7" s="5">
        <f t="shared" si="0"/>
        <v>216.110544444</v>
      </c>
      <c r="Z7" s="5"/>
    </row>
    <row r="8" spans="1:26" x14ac:dyDescent="0.3">
      <c r="B8" s="20"/>
      <c r="C8" s="20"/>
      <c r="D8" s="19"/>
      <c r="E8" s="5">
        <v>4</v>
      </c>
      <c r="F8" s="5">
        <v>120</v>
      </c>
      <c r="G8" s="5">
        <v>250.39299840000001</v>
      </c>
      <c r="H8" s="5">
        <v>53.905943999999998</v>
      </c>
      <c r="I8" s="7"/>
      <c r="J8" s="5">
        <v>3.1859999999999999</v>
      </c>
      <c r="K8" s="5">
        <v>2087.09166667</v>
      </c>
      <c r="L8" s="5"/>
      <c r="M8" s="5"/>
      <c r="N8" s="5"/>
      <c r="O8" s="4"/>
      <c r="U8" s="3"/>
      <c r="V8" s="5">
        <v>4.2373333333299996</v>
      </c>
      <c r="W8" s="5">
        <v>77.625</v>
      </c>
      <c r="X8" s="5">
        <v>215412.48333300001</v>
      </c>
      <c r="Y8" s="5">
        <f t="shared" si="0"/>
        <v>215.41248333300001</v>
      </c>
      <c r="Z8" s="5"/>
    </row>
    <row r="9" spans="1:26" x14ac:dyDescent="0.3">
      <c r="B9" s="20"/>
      <c r="C9" s="20"/>
      <c r="D9" s="19"/>
      <c r="E9" s="5">
        <v>5</v>
      </c>
      <c r="F9" s="5">
        <v>150</v>
      </c>
      <c r="G9" s="5">
        <v>340.00912383999997</v>
      </c>
      <c r="H9" s="5">
        <v>67.325405000000003</v>
      </c>
      <c r="I9" s="7"/>
      <c r="J9" s="5">
        <v>2.7578</v>
      </c>
      <c r="K9" s="5">
        <v>2180.3533333300002</v>
      </c>
      <c r="L9" s="5"/>
      <c r="M9" s="5"/>
      <c r="N9" s="5"/>
      <c r="O9" s="4"/>
      <c r="U9" s="3"/>
      <c r="V9" s="5">
        <v>2.2557333333299998</v>
      </c>
      <c r="W9" s="5">
        <v>75.2866666667</v>
      </c>
      <c r="X9" s="5">
        <v>240416.813333</v>
      </c>
      <c r="Y9" s="5">
        <f t="shared" si="0"/>
        <v>240.41681333299999</v>
      </c>
      <c r="Z9" s="5"/>
    </row>
    <row r="10" spans="1:26" x14ac:dyDescent="0.3">
      <c r="B10" s="20"/>
      <c r="C10" s="20"/>
      <c r="D10" s="19" t="s">
        <v>28</v>
      </c>
      <c r="E10" s="5">
        <v>0</v>
      </c>
      <c r="F10" s="5">
        <v>0</v>
      </c>
      <c r="G10" s="5">
        <v>0</v>
      </c>
      <c r="H10" s="5">
        <v>0</v>
      </c>
      <c r="I10" s="5"/>
      <c r="J10" s="5">
        <v>0</v>
      </c>
      <c r="K10" s="5">
        <v>0</v>
      </c>
      <c r="L10" s="5"/>
      <c r="M10" s="5"/>
      <c r="N10" s="5"/>
      <c r="V10" s="5">
        <v>0</v>
      </c>
      <c r="W10" s="5">
        <v>0</v>
      </c>
      <c r="X10" s="5">
        <v>0</v>
      </c>
      <c r="Y10" s="5">
        <f t="shared" si="0"/>
        <v>0</v>
      </c>
      <c r="Z10" s="5"/>
    </row>
    <row r="11" spans="1:26" x14ac:dyDescent="0.3">
      <c r="B11" s="20"/>
      <c r="C11" s="20"/>
      <c r="D11" s="19"/>
      <c r="E11" s="5">
        <v>1</v>
      </c>
      <c r="F11" s="5">
        <v>30</v>
      </c>
      <c r="G11" s="5">
        <v>19.029922133300001</v>
      </c>
      <c r="H11" s="5">
        <v>12.988272</v>
      </c>
      <c r="I11" s="5"/>
      <c r="J11" s="5">
        <v>26.416666666699999</v>
      </c>
      <c r="K11" s="5">
        <v>491.46666666700003</v>
      </c>
      <c r="L11" s="5"/>
      <c r="M11" s="5"/>
      <c r="N11" s="5"/>
      <c r="V11" s="5">
        <v>106.156666667</v>
      </c>
      <c r="W11" s="5">
        <v>1</v>
      </c>
      <c r="X11" s="5">
        <v>38117.8666667</v>
      </c>
      <c r="Y11" s="5">
        <f t="shared" si="0"/>
        <v>38.117866666700003</v>
      </c>
      <c r="Z11" s="5"/>
    </row>
    <row r="12" spans="1:26" x14ac:dyDescent="0.3">
      <c r="B12" s="20"/>
      <c r="C12" s="20"/>
      <c r="D12" s="19"/>
      <c r="E12" s="5">
        <v>2</v>
      </c>
      <c r="F12" s="5">
        <v>60</v>
      </c>
      <c r="G12" s="5">
        <v>175.54018133299999</v>
      </c>
      <c r="H12" s="5">
        <v>26.506267000000001</v>
      </c>
      <c r="I12" s="7"/>
      <c r="J12" s="5">
        <v>8.4933333333299998</v>
      </c>
      <c r="K12" s="5">
        <v>1833.45</v>
      </c>
      <c r="L12" s="5"/>
      <c r="M12" s="5"/>
      <c r="N12" s="5"/>
      <c r="O12" s="4"/>
      <c r="U12" s="3"/>
      <c r="V12" s="5">
        <v>11.8908333333</v>
      </c>
      <c r="W12" s="5">
        <v>25.133333333300001</v>
      </c>
      <c r="X12" s="5">
        <v>208941.8</v>
      </c>
      <c r="Y12" s="5">
        <f t="shared" si="0"/>
        <v>208.9418</v>
      </c>
      <c r="Z12" s="5"/>
    </row>
    <row r="13" spans="1:26" x14ac:dyDescent="0.3">
      <c r="B13" s="20"/>
      <c r="C13" s="20"/>
      <c r="D13" s="19"/>
      <c r="E13" s="5">
        <v>3</v>
      </c>
      <c r="F13" s="5">
        <v>90</v>
      </c>
      <c r="G13" s="5">
        <v>271.31368959999998</v>
      </c>
      <c r="H13" s="5">
        <v>40.653896000000003</v>
      </c>
      <c r="I13" s="7"/>
      <c r="J13" s="5">
        <v>4.6337777777799998</v>
      </c>
      <c r="K13" s="5">
        <v>2014.1222222199999</v>
      </c>
      <c r="L13" s="5"/>
      <c r="M13" s="5"/>
      <c r="N13" s="5"/>
      <c r="O13" s="4"/>
      <c r="U13" s="3"/>
      <c r="V13" s="5">
        <v>5.2679999999999998</v>
      </c>
      <c r="W13" s="5">
        <v>46.944444444399998</v>
      </c>
      <c r="X13" s="5">
        <v>221483.73333300001</v>
      </c>
      <c r="Y13" s="5">
        <f t="shared" si="0"/>
        <v>221.483733333</v>
      </c>
      <c r="Z13" s="5"/>
    </row>
    <row r="14" spans="1:26" x14ac:dyDescent="0.3">
      <c r="B14" s="20"/>
      <c r="C14" s="20"/>
      <c r="D14" s="19"/>
      <c r="E14" s="5">
        <v>4</v>
      </c>
      <c r="F14" s="5">
        <v>120</v>
      </c>
      <c r="G14" s="5">
        <v>352.65362346699999</v>
      </c>
      <c r="H14" s="5">
        <v>53.856807000000003</v>
      </c>
      <c r="I14" s="7"/>
      <c r="J14" s="5">
        <v>2.6676666666700002</v>
      </c>
      <c r="K14" s="5">
        <v>2123.4333333300001</v>
      </c>
      <c r="L14" s="5"/>
      <c r="M14" s="5"/>
      <c r="N14" s="5"/>
      <c r="O14" s="4"/>
      <c r="U14" s="3"/>
      <c r="V14" s="5">
        <v>2.9744166666699998</v>
      </c>
      <c r="W14" s="5">
        <v>59.816666666700002</v>
      </c>
      <c r="X14" s="5">
        <v>238900.29166700001</v>
      </c>
      <c r="Y14" s="5">
        <f t="shared" si="0"/>
        <v>238.900291667</v>
      </c>
      <c r="Z14" s="5"/>
    </row>
    <row r="15" spans="1:26" x14ac:dyDescent="0.3">
      <c r="B15" s="20"/>
      <c r="C15" s="20"/>
      <c r="D15" s="19"/>
      <c r="E15" s="5">
        <v>5</v>
      </c>
      <c r="F15" s="5">
        <v>150</v>
      </c>
      <c r="G15" s="5">
        <v>378.70527829299999</v>
      </c>
      <c r="H15" s="5">
        <v>67.407747000000001</v>
      </c>
      <c r="I15" s="7"/>
      <c r="J15" s="5">
        <v>2.117</v>
      </c>
      <c r="K15" s="5">
        <v>2152.1066666699999</v>
      </c>
      <c r="L15" s="5"/>
      <c r="M15" s="5"/>
      <c r="N15" s="5"/>
      <c r="O15" s="4"/>
      <c r="U15" s="3"/>
      <c r="V15" s="5">
        <v>2.01993333333</v>
      </c>
      <c r="W15" s="5">
        <v>80.86</v>
      </c>
      <c r="X15" s="5">
        <v>245514.72666700001</v>
      </c>
      <c r="Y15" s="5">
        <f t="shared" si="0"/>
        <v>245.51472666700002</v>
      </c>
      <c r="Z15" s="5"/>
    </row>
    <row r="16" spans="1:26" x14ac:dyDescent="0.3">
      <c r="B16" s="20"/>
      <c r="C16" s="20"/>
      <c r="D16" s="19" t="s">
        <v>56</v>
      </c>
      <c r="E16" s="5">
        <v>0</v>
      </c>
      <c r="F16" s="5">
        <v>0</v>
      </c>
      <c r="G16" s="5">
        <v>0</v>
      </c>
      <c r="H16" s="5">
        <v>0</v>
      </c>
      <c r="I16" s="5"/>
      <c r="J16" s="5">
        <v>0</v>
      </c>
      <c r="K16" s="5">
        <v>0</v>
      </c>
      <c r="L16" s="5"/>
      <c r="M16" s="5"/>
      <c r="N16" s="5"/>
      <c r="V16" s="5">
        <v>0</v>
      </c>
      <c r="W16" s="5">
        <v>0</v>
      </c>
      <c r="X16" s="5">
        <v>0</v>
      </c>
      <c r="Y16" s="5">
        <f t="shared" si="0"/>
        <v>0</v>
      </c>
      <c r="Z16" s="5"/>
    </row>
    <row r="17" spans="2:26" x14ac:dyDescent="0.3">
      <c r="B17" s="20"/>
      <c r="C17" s="20"/>
      <c r="D17" s="19"/>
      <c r="E17" s="5">
        <v>1</v>
      </c>
      <c r="F17" s="5">
        <v>30</v>
      </c>
      <c r="G17" s="5">
        <v>55.8434389333</v>
      </c>
      <c r="H17" s="5">
        <v>11.347091000000001</v>
      </c>
      <c r="I17" s="7"/>
      <c r="J17" s="5">
        <v>26.973333333300001</v>
      </c>
      <c r="K17" s="5">
        <v>1134.03333333</v>
      </c>
      <c r="L17" s="5"/>
      <c r="M17" s="5"/>
      <c r="N17" s="5"/>
      <c r="O17" s="4"/>
      <c r="U17" s="3"/>
      <c r="V17" s="5">
        <v>56.69</v>
      </c>
      <c r="W17" s="5">
        <v>1</v>
      </c>
      <c r="X17" s="5">
        <v>79791.066666700004</v>
      </c>
      <c r="Y17" s="5">
        <f t="shared" si="0"/>
        <v>79.791066666700004</v>
      </c>
      <c r="Z17" s="5"/>
    </row>
    <row r="18" spans="2:26" x14ac:dyDescent="0.3">
      <c r="B18" s="20"/>
      <c r="C18" s="20"/>
      <c r="D18" s="19"/>
      <c r="E18" s="5">
        <v>2</v>
      </c>
      <c r="F18" s="5">
        <v>60</v>
      </c>
      <c r="G18" s="5">
        <v>185.6680064</v>
      </c>
      <c r="H18" s="5">
        <v>27.002247000000001</v>
      </c>
      <c r="I18" s="7"/>
      <c r="J18" s="5">
        <v>10.086</v>
      </c>
      <c r="K18" s="5">
        <v>1790.28333333</v>
      </c>
      <c r="L18" s="5"/>
      <c r="M18" s="5"/>
      <c r="N18" s="5"/>
      <c r="O18" s="4"/>
      <c r="U18" s="3"/>
      <c r="V18" s="5">
        <v>15.8345</v>
      </c>
      <c r="W18" s="5">
        <v>22.166666666699999</v>
      </c>
      <c r="X18" s="5">
        <v>189081.60000000001</v>
      </c>
      <c r="Y18" s="5">
        <f t="shared" si="0"/>
        <v>189.08160000000001</v>
      </c>
      <c r="Z18" s="5"/>
    </row>
    <row r="19" spans="2:26" x14ac:dyDescent="0.3">
      <c r="B19" s="20"/>
      <c r="C19" s="20"/>
      <c r="D19" s="19"/>
      <c r="E19" s="5">
        <v>3</v>
      </c>
      <c r="F19" s="5">
        <v>90</v>
      </c>
      <c r="G19" s="5">
        <v>264.514269867</v>
      </c>
      <c r="H19" s="5">
        <v>49.218921000000002</v>
      </c>
      <c r="I19" s="7"/>
      <c r="J19" s="5">
        <v>4.7492222222200002</v>
      </c>
      <c r="K19" s="5">
        <v>2001.0888888899999</v>
      </c>
      <c r="L19" s="5"/>
      <c r="M19" s="5"/>
      <c r="N19" s="5"/>
      <c r="O19" s="4"/>
      <c r="U19" s="3"/>
      <c r="V19" s="5">
        <v>6.6238888888899998</v>
      </c>
      <c r="W19" s="5">
        <v>47.177777777800003</v>
      </c>
      <c r="X19" s="5">
        <v>209313.044444</v>
      </c>
      <c r="Y19" s="5">
        <f t="shared" si="0"/>
        <v>209.31304444400001</v>
      </c>
      <c r="Z19" s="5"/>
    </row>
    <row r="20" spans="2:26" ht="14.4" customHeight="1" x14ac:dyDescent="0.3">
      <c r="B20" s="20"/>
      <c r="C20" s="20"/>
      <c r="D20" s="19"/>
      <c r="E20" s="5">
        <v>4</v>
      </c>
      <c r="F20" s="5">
        <v>120</v>
      </c>
      <c r="G20" s="5">
        <v>318.2974016</v>
      </c>
      <c r="H20" s="5">
        <v>59.116515999999997</v>
      </c>
      <c r="I20" s="7"/>
      <c r="J20" s="5">
        <v>2.6583333333299999</v>
      </c>
      <c r="K20" s="5">
        <v>2166</v>
      </c>
      <c r="L20" s="5"/>
      <c r="M20" s="5"/>
      <c r="N20" s="5"/>
      <c r="O20" s="4"/>
      <c r="U20" s="3"/>
      <c r="V20" s="5">
        <v>3.3978333333299999</v>
      </c>
      <c r="W20" s="5">
        <v>77.825000000000003</v>
      </c>
      <c r="X20" s="5">
        <v>208793.80833299999</v>
      </c>
      <c r="Y20" s="5">
        <f t="shared" si="0"/>
        <v>208.79380833299999</v>
      </c>
      <c r="Z20" s="5"/>
    </row>
    <row r="21" spans="2:26" x14ac:dyDescent="0.3">
      <c r="B21" s="20"/>
      <c r="C21" s="20"/>
      <c r="D21" s="19"/>
      <c r="E21" s="5">
        <v>5</v>
      </c>
      <c r="F21" s="5">
        <v>150</v>
      </c>
      <c r="G21" s="5">
        <v>345.89743786700001</v>
      </c>
      <c r="H21" s="5">
        <v>74.171118000000007</v>
      </c>
      <c r="I21" s="7"/>
      <c r="J21" s="5">
        <v>2.0432000000000001</v>
      </c>
      <c r="K21" s="5">
        <v>2216.49333333</v>
      </c>
      <c r="L21" s="5"/>
      <c r="M21" s="5"/>
      <c r="N21" s="5"/>
      <c r="O21" s="4"/>
      <c r="U21" s="3"/>
      <c r="V21" s="5">
        <v>2.59666666667</v>
      </c>
      <c r="W21" s="5">
        <v>64.7</v>
      </c>
      <c r="X21" s="5">
        <v>235457.593333</v>
      </c>
      <c r="Y21" s="5">
        <f t="shared" si="0"/>
        <v>235.45759333300001</v>
      </c>
      <c r="Z21" s="5"/>
    </row>
    <row r="22" spans="2:26" ht="14.4" customHeight="1" x14ac:dyDescent="0.3">
      <c r="B22" s="20"/>
      <c r="C22" s="20" t="s">
        <v>16</v>
      </c>
      <c r="D22" s="19" t="s">
        <v>30</v>
      </c>
      <c r="E22" s="5">
        <v>0</v>
      </c>
      <c r="F22" s="5">
        <v>0</v>
      </c>
      <c r="G22" s="5">
        <v>0</v>
      </c>
      <c r="H22" s="5">
        <v>0</v>
      </c>
      <c r="I22" s="5"/>
      <c r="J22" s="5">
        <v>0</v>
      </c>
      <c r="K22" s="5">
        <v>0</v>
      </c>
      <c r="L22" s="5"/>
      <c r="M22" s="5"/>
      <c r="N22" s="5"/>
      <c r="V22" s="5">
        <v>0</v>
      </c>
      <c r="W22" s="5">
        <v>0</v>
      </c>
      <c r="X22" s="5">
        <v>0</v>
      </c>
      <c r="Y22" s="5">
        <f t="shared" si="0"/>
        <v>0</v>
      </c>
      <c r="Z22" s="5"/>
    </row>
    <row r="23" spans="2:26" x14ac:dyDescent="0.3">
      <c r="B23" s="20"/>
      <c r="C23" s="20"/>
      <c r="D23" s="19"/>
      <c r="E23" s="5">
        <v>1</v>
      </c>
      <c r="F23" s="5">
        <v>30</v>
      </c>
      <c r="G23" s="5">
        <v>15.3769813333</v>
      </c>
      <c r="H23" s="5">
        <v>11.00647</v>
      </c>
      <c r="I23" s="7"/>
      <c r="J23" s="5">
        <v>28.2</v>
      </c>
      <c r="K23" s="5">
        <v>482.8</v>
      </c>
      <c r="L23" s="5"/>
      <c r="M23" s="5"/>
      <c r="N23" s="5"/>
      <c r="O23" s="4"/>
      <c r="U23" s="3"/>
      <c r="V23" s="5">
        <v>107.166666667</v>
      </c>
      <c r="W23" s="5">
        <v>1</v>
      </c>
      <c r="X23" s="5">
        <v>37373.533333300002</v>
      </c>
      <c r="Y23" s="5">
        <f t="shared" si="0"/>
        <v>37.373533333300003</v>
      </c>
      <c r="Z23" s="5"/>
    </row>
    <row r="24" spans="2:26" x14ac:dyDescent="0.3">
      <c r="B24" s="20"/>
      <c r="C24" s="20"/>
      <c r="D24" s="19"/>
      <c r="E24" s="5">
        <v>2</v>
      </c>
      <c r="F24" s="5">
        <v>60</v>
      </c>
      <c r="G24" s="5">
        <v>197.10557013299999</v>
      </c>
      <c r="H24" s="5">
        <v>26.737386000000001</v>
      </c>
      <c r="I24" s="7"/>
      <c r="J24" s="5">
        <v>8.9004999999999992</v>
      </c>
      <c r="K24" s="5">
        <v>1775.08333333</v>
      </c>
      <c r="L24" s="5"/>
      <c r="M24" s="5"/>
      <c r="N24" s="5"/>
      <c r="O24" s="4"/>
      <c r="U24" s="3"/>
      <c r="V24" s="5">
        <v>13.1798333333</v>
      </c>
      <c r="W24" s="5">
        <v>22.133333333300001</v>
      </c>
      <c r="X24" s="5">
        <v>206578.9</v>
      </c>
      <c r="Y24" s="5">
        <f t="shared" si="0"/>
        <v>206.5789</v>
      </c>
      <c r="Z24" s="5"/>
    </row>
    <row r="25" spans="2:26" ht="14.4" customHeight="1" x14ac:dyDescent="0.3">
      <c r="B25" s="20"/>
      <c r="C25" s="20"/>
      <c r="D25" s="19"/>
      <c r="E25" s="5">
        <v>3</v>
      </c>
      <c r="F25" s="5">
        <v>90</v>
      </c>
      <c r="G25" s="5">
        <v>248.47624533300001</v>
      </c>
      <c r="H25" s="5">
        <v>40.923848999999997</v>
      </c>
      <c r="I25" s="7"/>
      <c r="J25" s="5">
        <v>4.7117777777800001</v>
      </c>
      <c r="K25" s="5">
        <v>1956.52222222</v>
      </c>
      <c r="L25" s="5"/>
      <c r="M25" s="5"/>
      <c r="N25" s="5"/>
      <c r="O25" s="4"/>
      <c r="U25" s="3"/>
      <c r="V25" s="5">
        <v>7.6585555555599996</v>
      </c>
      <c r="W25" s="5">
        <v>45.4888888889</v>
      </c>
      <c r="X25" s="5">
        <v>209233.64444400001</v>
      </c>
      <c r="Y25" s="5">
        <f t="shared" si="0"/>
        <v>209.23364444399999</v>
      </c>
      <c r="Z25" s="5"/>
    </row>
    <row r="26" spans="2:26" x14ac:dyDescent="0.3">
      <c r="B26" s="20"/>
      <c r="C26" s="20"/>
      <c r="D26" s="19"/>
      <c r="E26" s="5">
        <v>4</v>
      </c>
      <c r="F26" s="5">
        <v>120</v>
      </c>
      <c r="G26" s="5">
        <v>296.12016</v>
      </c>
      <c r="H26" s="5">
        <v>55.353740000000002</v>
      </c>
      <c r="I26" s="7"/>
      <c r="J26" s="5">
        <v>2.9420833333299998</v>
      </c>
      <c r="K26" s="5">
        <v>2081.25</v>
      </c>
      <c r="L26" s="5"/>
      <c r="M26" s="5"/>
      <c r="N26" s="5"/>
      <c r="O26" s="4"/>
      <c r="U26" s="3"/>
      <c r="V26" s="5">
        <v>3.8887499999999999</v>
      </c>
      <c r="W26" s="5">
        <v>80.525000000000006</v>
      </c>
      <c r="X26" s="5">
        <v>218954.16666700001</v>
      </c>
      <c r="Y26" s="5">
        <f t="shared" si="0"/>
        <v>218.95416666700001</v>
      </c>
      <c r="Z26" s="5"/>
    </row>
    <row r="27" spans="2:26" x14ac:dyDescent="0.3">
      <c r="B27" s="20"/>
      <c r="C27" s="20"/>
      <c r="D27" s="19"/>
      <c r="E27" s="5">
        <v>5</v>
      </c>
      <c r="F27" s="5">
        <v>150</v>
      </c>
      <c r="G27" s="5">
        <v>328.33702229300002</v>
      </c>
      <c r="H27" s="5">
        <v>68.336622000000006</v>
      </c>
      <c r="I27" s="7"/>
      <c r="J27" s="5">
        <v>2.1421999999999999</v>
      </c>
      <c r="K27" s="5">
        <v>2126.8266666700001</v>
      </c>
      <c r="L27" s="5"/>
      <c r="M27" s="5"/>
      <c r="N27" s="5"/>
      <c r="O27" s="4"/>
      <c r="U27" s="3"/>
      <c r="V27" s="5">
        <v>2.73826666667</v>
      </c>
      <c r="W27" s="5">
        <v>91.346666666700003</v>
      </c>
      <c r="X27" s="5">
        <v>237676.92</v>
      </c>
      <c r="Y27" s="5">
        <f t="shared" si="0"/>
        <v>237.67692000000002</v>
      </c>
      <c r="Z27" s="5"/>
    </row>
    <row r="28" spans="2:26" ht="14.4" customHeight="1" x14ac:dyDescent="0.3">
      <c r="B28" s="20"/>
      <c r="C28" s="20"/>
      <c r="D28" s="19" t="s">
        <v>31</v>
      </c>
      <c r="E28" s="5">
        <v>0</v>
      </c>
      <c r="F28" s="5">
        <v>0</v>
      </c>
      <c r="G28" s="5">
        <v>0</v>
      </c>
      <c r="H28" s="5">
        <v>0</v>
      </c>
      <c r="I28" s="5"/>
      <c r="J28" s="5">
        <v>0</v>
      </c>
      <c r="K28" s="5">
        <v>0</v>
      </c>
      <c r="L28" s="5"/>
      <c r="M28" s="5"/>
      <c r="N28" s="5"/>
      <c r="V28" s="5">
        <v>0</v>
      </c>
      <c r="W28" s="5">
        <v>0</v>
      </c>
      <c r="X28" s="5">
        <v>0</v>
      </c>
      <c r="Y28" s="5">
        <f t="shared" si="0"/>
        <v>0</v>
      </c>
      <c r="Z28" s="5"/>
    </row>
    <row r="29" spans="2:26" x14ac:dyDescent="0.3">
      <c r="B29" s="20"/>
      <c r="C29" s="20"/>
      <c r="D29" s="19"/>
      <c r="E29" s="5">
        <v>1</v>
      </c>
      <c r="F29" s="5">
        <v>30</v>
      </c>
      <c r="G29" s="5">
        <v>48.925414400000001</v>
      </c>
      <c r="H29" s="5">
        <v>16.152017000000001</v>
      </c>
      <c r="I29" s="7"/>
      <c r="J29" s="5">
        <v>26.418666666699998</v>
      </c>
      <c r="K29" s="5">
        <v>822.26666666699998</v>
      </c>
      <c r="L29" s="5"/>
      <c r="M29" s="5"/>
      <c r="N29" s="5"/>
      <c r="O29" s="4"/>
      <c r="U29" s="3"/>
      <c r="V29">
        <v>62.6033333333</v>
      </c>
      <c r="W29">
        <v>1</v>
      </c>
      <c r="X29">
        <v>58138.966666699998</v>
      </c>
      <c r="Y29">
        <f t="shared" si="0"/>
        <v>58.1389666667</v>
      </c>
    </row>
    <row r="30" spans="2:26" ht="14.4" customHeight="1" x14ac:dyDescent="0.3">
      <c r="B30" s="20"/>
      <c r="C30" s="20"/>
      <c r="D30" s="19"/>
      <c r="E30" s="5">
        <v>2</v>
      </c>
      <c r="F30" s="5">
        <v>60</v>
      </c>
      <c r="G30" s="5">
        <v>204.2656384</v>
      </c>
      <c r="H30" s="5">
        <v>31.641085</v>
      </c>
      <c r="I30" s="7"/>
      <c r="J30" s="5">
        <v>8.4868333333300008</v>
      </c>
      <c r="K30" s="5">
        <v>1620.0166666699999</v>
      </c>
      <c r="L30" s="5"/>
      <c r="M30" s="5"/>
      <c r="N30" s="5"/>
      <c r="O30" s="4"/>
      <c r="U30" s="3"/>
      <c r="V30">
        <v>13.5203333333</v>
      </c>
      <c r="W30">
        <v>27.35</v>
      </c>
      <c r="X30">
        <v>209899.01666699999</v>
      </c>
      <c r="Y30">
        <f t="shared" si="0"/>
        <v>209.89901666699998</v>
      </c>
    </row>
    <row r="31" spans="2:26" x14ac:dyDescent="0.3">
      <c r="B31" s="20"/>
      <c r="C31" s="20"/>
      <c r="D31" s="19"/>
      <c r="E31" s="5">
        <v>3</v>
      </c>
      <c r="F31" s="5">
        <v>90</v>
      </c>
      <c r="G31" s="5">
        <v>264.085831111</v>
      </c>
      <c r="H31" s="5">
        <v>43.031505000000003</v>
      </c>
      <c r="I31" s="7"/>
      <c r="J31" s="5">
        <v>4.5731111111100002</v>
      </c>
      <c r="K31" s="5">
        <v>1850.22222222</v>
      </c>
      <c r="L31" s="5"/>
      <c r="M31" s="5"/>
      <c r="N31" s="5"/>
      <c r="O31" s="4"/>
      <c r="U31" s="3"/>
      <c r="V31">
        <v>7.4463333333300001</v>
      </c>
      <c r="W31">
        <v>42.377777777799999</v>
      </c>
      <c r="X31">
        <v>241442.022222</v>
      </c>
      <c r="Y31">
        <f t="shared" si="0"/>
        <v>241.44202222199999</v>
      </c>
    </row>
    <row r="32" spans="2:26" x14ac:dyDescent="0.3">
      <c r="B32" s="20"/>
      <c r="C32" s="20"/>
      <c r="D32" s="19"/>
      <c r="E32" s="5">
        <v>4</v>
      </c>
      <c r="F32" s="5">
        <v>120</v>
      </c>
      <c r="G32" s="5">
        <v>301.63218133300001</v>
      </c>
      <c r="H32" s="5">
        <v>60.244520000000001</v>
      </c>
      <c r="I32" s="7"/>
      <c r="J32" s="5">
        <v>2.4002500000000002</v>
      </c>
      <c r="K32" s="5">
        <v>1974.6083333300001</v>
      </c>
      <c r="L32" s="5"/>
      <c r="M32" s="5"/>
      <c r="N32" s="5"/>
      <c r="O32" s="4"/>
      <c r="U32" s="3"/>
      <c r="V32">
        <v>4.2678333333299996</v>
      </c>
      <c r="W32">
        <v>74.016666666700004</v>
      </c>
      <c r="X32">
        <v>211976.82500000001</v>
      </c>
      <c r="Y32">
        <f t="shared" si="0"/>
        <v>211.97682500000002</v>
      </c>
    </row>
    <row r="33" spans="2:25" x14ac:dyDescent="0.3">
      <c r="B33" s="20"/>
      <c r="C33" s="20"/>
      <c r="D33" s="19"/>
      <c r="E33" s="17">
        <v>5</v>
      </c>
      <c r="F33" s="5">
        <v>150</v>
      </c>
      <c r="G33" s="5">
        <v>383.28260266699999</v>
      </c>
      <c r="H33" s="5">
        <v>70.199803000000003</v>
      </c>
      <c r="I33" s="7"/>
      <c r="J33" s="5">
        <v>1.68766666667</v>
      </c>
      <c r="K33" s="5">
        <v>2017.56</v>
      </c>
      <c r="L33" s="5"/>
      <c r="M33" s="5"/>
      <c r="N33" s="5"/>
      <c r="O33" s="4"/>
      <c r="U33" s="3"/>
      <c r="V33">
        <v>2.4647999999999999</v>
      </c>
      <c r="W33">
        <v>89.513333333299997</v>
      </c>
      <c r="X33">
        <v>229647.86666699999</v>
      </c>
      <c r="Y33">
        <f t="shared" si="0"/>
        <v>229.64786666699999</v>
      </c>
    </row>
    <row r="34" spans="2:25" ht="14.4" customHeight="1" x14ac:dyDescent="0.3">
      <c r="B34" s="20"/>
      <c r="C34" s="20"/>
      <c r="D34" s="19" t="s">
        <v>32</v>
      </c>
      <c r="E34" s="5">
        <v>0</v>
      </c>
      <c r="F34" s="5">
        <v>0</v>
      </c>
      <c r="G34" s="5">
        <v>0</v>
      </c>
      <c r="H34" s="5">
        <v>0</v>
      </c>
      <c r="I34" s="5"/>
      <c r="J34" s="5">
        <v>0</v>
      </c>
      <c r="K34" s="5">
        <v>0</v>
      </c>
      <c r="L34" s="5"/>
      <c r="M34" s="5"/>
      <c r="N34" s="5"/>
      <c r="V34">
        <v>0</v>
      </c>
      <c r="W34">
        <v>0</v>
      </c>
      <c r="X34">
        <v>0</v>
      </c>
      <c r="Y34">
        <f t="shared" si="0"/>
        <v>0</v>
      </c>
    </row>
    <row r="35" spans="2:25" ht="14.4" customHeight="1" x14ac:dyDescent="0.3">
      <c r="B35" s="20"/>
      <c r="C35" s="20"/>
      <c r="D35" s="19"/>
      <c r="E35" s="5">
        <v>1</v>
      </c>
      <c r="F35" s="5">
        <v>30</v>
      </c>
      <c r="G35" s="5">
        <v>118.7088384</v>
      </c>
      <c r="H35" s="5">
        <v>22.714534</v>
      </c>
      <c r="I35" s="7"/>
      <c r="J35" s="5">
        <v>25.710999999999999</v>
      </c>
      <c r="K35" s="5">
        <v>1358.1333333299999</v>
      </c>
      <c r="L35" s="5"/>
      <c r="M35" s="5"/>
      <c r="N35" s="5"/>
      <c r="O35" s="4"/>
      <c r="U35" s="3"/>
      <c r="V35">
        <v>39.650333333299997</v>
      </c>
      <c r="W35">
        <v>7.7</v>
      </c>
      <c r="X35">
        <v>124771.36666699999</v>
      </c>
      <c r="Y35">
        <f t="shared" si="0"/>
        <v>124.771366667</v>
      </c>
    </row>
    <row r="36" spans="2:25" x14ac:dyDescent="0.3">
      <c r="B36" s="20"/>
      <c r="C36" s="20"/>
      <c r="D36" s="19"/>
      <c r="E36" s="5">
        <v>2</v>
      </c>
      <c r="F36" s="5">
        <v>60</v>
      </c>
      <c r="G36" s="5">
        <v>212.43457280000001</v>
      </c>
      <c r="H36" s="5">
        <v>37.811529999999998</v>
      </c>
      <c r="I36" s="7"/>
      <c r="J36" s="5">
        <v>8.3034999999999997</v>
      </c>
      <c r="K36" s="5">
        <v>1738.3666666700001</v>
      </c>
      <c r="L36" s="5"/>
      <c r="M36" s="5"/>
      <c r="N36" s="5"/>
      <c r="O36" s="4"/>
      <c r="U36" s="3"/>
      <c r="V36">
        <v>16.2151666667</v>
      </c>
      <c r="W36">
        <v>38.983333333300003</v>
      </c>
      <c r="X36">
        <v>180308.13333300001</v>
      </c>
      <c r="Y36">
        <f t="shared" si="0"/>
        <v>180.308133333</v>
      </c>
    </row>
    <row r="37" spans="2:25" x14ac:dyDescent="0.3">
      <c r="B37" s="20"/>
      <c r="C37" s="20"/>
      <c r="D37" s="19"/>
      <c r="E37" s="5">
        <v>3</v>
      </c>
      <c r="F37" s="5">
        <v>90</v>
      </c>
      <c r="G37" s="5">
        <v>261.05988835599999</v>
      </c>
      <c r="H37" s="5">
        <v>48.078617000000001</v>
      </c>
      <c r="I37" s="7"/>
      <c r="J37" s="5">
        <v>4.5836666666700001</v>
      </c>
      <c r="K37" s="5">
        <v>1868.4</v>
      </c>
      <c r="L37" s="5"/>
      <c r="M37" s="5"/>
      <c r="N37" s="5"/>
      <c r="O37" s="4"/>
      <c r="U37" s="3"/>
      <c r="V37">
        <v>7.4361111111099998</v>
      </c>
      <c r="W37">
        <v>47.111111111100001</v>
      </c>
      <c r="X37">
        <v>209261.73333300001</v>
      </c>
      <c r="Y37">
        <f t="shared" si="0"/>
        <v>209.26173333300002</v>
      </c>
    </row>
    <row r="38" spans="2:25" x14ac:dyDescent="0.3">
      <c r="B38" s="20"/>
      <c r="C38" s="20"/>
      <c r="D38" s="19"/>
      <c r="E38" s="5">
        <v>4</v>
      </c>
      <c r="F38" s="5">
        <v>120</v>
      </c>
      <c r="G38" s="5">
        <v>302.22419200000002</v>
      </c>
      <c r="H38" s="5">
        <v>61.414296</v>
      </c>
      <c r="I38" s="7"/>
      <c r="J38" s="5">
        <v>2.2636666666699998</v>
      </c>
      <c r="K38" s="5">
        <v>1977.1333333299999</v>
      </c>
      <c r="L38" s="5"/>
      <c r="M38" s="5"/>
      <c r="N38" s="5"/>
      <c r="O38" s="4"/>
      <c r="U38" s="3"/>
      <c r="V38">
        <v>5.3434166666699996</v>
      </c>
      <c r="W38">
        <v>81.8</v>
      </c>
      <c r="X38">
        <v>237718.8</v>
      </c>
      <c r="Y38">
        <f t="shared" si="0"/>
        <v>237.71879999999999</v>
      </c>
    </row>
    <row r="39" spans="2:25" x14ac:dyDescent="0.3">
      <c r="B39" s="20"/>
      <c r="C39" s="20"/>
      <c r="D39" s="19"/>
      <c r="E39" s="5">
        <v>5</v>
      </c>
      <c r="F39" s="5">
        <v>150</v>
      </c>
      <c r="G39" s="5">
        <v>412.82154325300002</v>
      </c>
      <c r="H39" s="5">
        <v>77.275994999999995</v>
      </c>
      <c r="I39" s="7"/>
      <c r="J39" s="5">
        <v>1.7836666666700001</v>
      </c>
      <c r="K39" s="5">
        <v>2018.51333333</v>
      </c>
      <c r="L39" s="5"/>
      <c r="M39" s="5"/>
      <c r="N39" s="5"/>
      <c r="O39" s="4"/>
      <c r="U39" s="3"/>
      <c r="V39">
        <v>3.4127333333299998</v>
      </c>
      <c r="W39">
        <v>89.84</v>
      </c>
      <c r="X39">
        <v>247146.66</v>
      </c>
      <c r="Y39">
        <f t="shared" si="0"/>
        <v>247.14666</v>
      </c>
    </row>
    <row r="40" spans="2:25" ht="14.4" customHeight="1" x14ac:dyDescent="0.3">
      <c r="B40" s="20" t="s">
        <v>17</v>
      </c>
      <c r="C40" s="20" t="s">
        <v>14</v>
      </c>
      <c r="D40" s="19" t="s">
        <v>27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/>
      <c r="L40" s="5">
        <v>0</v>
      </c>
      <c r="M40" s="5">
        <f>L40*1000</f>
        <v>0</v>
      </c>
      <c r="N40" s="5">
        <v>0</v>
      </c>
      <c r="O40">
        <v>0</v>
      </c>
      <c r="P40">
        <v>0</v>
      </c>
      <c r="Q40">
        <f>P40*100</f>
        <v>0</v>
      </c>
      <c r="R40">
        <v>0</v>
      </c>
      <c r="S40" t="e">
        <f>LOG10(R40*100)</f>
        <v>#NUM!</v>
      </c>
      <c r="T40">
        <v>0</v>
      </c>
      <c r="V40">
        <v>0</v>
      </c>
    </row>
    <row r="41" spans="2:25" x14ac:dyDescent="0.3">
      <c r="B41" s="20"/>
      <c r="C41" s="20"/>
      <c r="D41" s="19"/>
      <c r="E41" s="5">
        <v>1</v>
      </c>
      <c r="F41" s="5">
        <v>3</v>
      </c>
      <c r="G41" s="5">
        <v>1.3535573333299999</v>
      </c>
      <c r="H41" s="5">
        <v>1.969001</v>
      </c>
      <c r="I41" s="7">
        <v>29.99</v>
      </c>
      <c r="J41" s="5">
        <v>42.766666666699997</v>
      </c>
      <c r="K41" s="5"/>
      <c r="L41" s="5">
        <v>1.4337000000000001E-2</v>
      </c>
      <c r="M41" s="5">
        <f>LOG10(L41*100)</f>
        <v>0.15645828524045638</v>
      </c>
      <c r="N41" s="5">
        <v>15</v>
      </c>
      <c r="O41" s="8">
        <v>21402</v>
      </c>
      <c r="P41" s="5">
        <v>7.0086907765600003E-4</v>
      </c>
      <c r="Q41">
        <f t="shared" ref="Q41:Q75" si="1">P41*100</f>
        <v>7.0086907765600004E-2</v>
      </c>
      <c r="R41">
        <v>2.6666666666699999E-2</v>
      </c>
      <c r="S41">
        <f t="shared" ref="S41:S75" si="2">LOG10(R41*100)</f>
        <v>0.425968732272824</v>
      </c>
      <c r="T41">
        <v>3638.3333333300002</v>
      </c>
      <c r="U41" s="7"/>
      <c r="V41" s="5">
        <v>42.566666666700002</v>
      </c>
    </row>
    <row r="42" spans="2:25" x14ac:dyDescent="0.3">
      <c r="B42" s="20"/>
      <c r="C42" s="20"/>
      <c r="D42" s="19"/>
      <c r="E42" s="5">
        <v>2</v>
      </c>
      <c r="F42" s="5">
        <v>6</v>
      </c>
      <c r="G42" s="5">
        <v>25.4425173333</v>
      </c>
      <c r="H42" s="5">
        <v>3.4554969999999998</v>
      </c>
      <c r="I42" s="7">
        <v>59.66</v>
      </c>
      <c r="J42" s="5">
        <v>27.2166666667</v>
      </c>
      <c r="K42" s="5"/>
      <c r="L42" s="5">
        <v>0.10024366666700001</v>
      </c>
      <c r="M42" s="5">
        <f t="shared" ref="M42:M75" si="3">LOG10(L42*100)</f>
        <v>1.0010569437015908</v>
      </c>
      <c r="N42" s="5">
        <v>249</v>
      </c>
      <c r="O42" s="8">
        <v>42804</v>
      </c>
      <c r="P42" s="5">
        <v>5.8172133445500004E-3</v>
      </c>
      <c r="Q42">
        <f t="shared" si="1"/>
        <v>0.58172133445500007</v>
      </c>
      <c r="R42">
        <v>0.25116666666699999</v>
      </c>
      <c r="S42">
        <f t="shared" si="2"/>
        <v>1.3999620019315646</v>
      </c>
      <c r="T42">
        <v>2312.3333333300002</v>
      </c>
      <c r="U42" s="7"/>
      <c r="V42" s="5">
        <v>28.9</v>
      </c>
    </row>
    <row r="43" spans="2:25" x14ac:dyDescent="0.3">
      <c r="B43" s="20"/>
      <c r="C43" s="20"/>
      <c r="D43" s="19"/>
      <c r="E43" s="5">
        <v>3</v>
      </c>
      <c r="F43" s="5">
        <v>9</v>
      </c>
      <c r="G43" s="5">
        <v>37.993642666699998</v>
      </c>
      <c r="H43" s="5">
        <v>4.5354400000000004</v>
      </c>
      <c r="I43" s="7">
        <v>80.66</v>
      </c>
      <c r="J43" s="5">
        <v>19.2</v>
      </c>
      <c r="K43" s="5"/>
      <c r="L43" s="5">
        <v>1.42016866667</v>
      </c>
      <c r="M43" s="5">
        <f t="shared" si="3"/>
        <v>2.1523399265337981</v>
      </c>
      <c r="N43" s="5">
        <v>6661</v>
      </c>
      <c r="O43" s="8">
        <v>64205</v>
      </c>
      <c r="P43" s="5">
        <v>0.103745814189</v>
      </c>
      <c r="Q43">
        <f t="shared" si="1"/>
        <v>10.3745814189</v>
      </c>
      <c r="R43">
        <v>89.957111111100005</v>
      </c>
      <c r="S43">
        <f t="shared" si="2"/>
        <v>3.9540355000244496</v>
      </c>
      <c r="T43">
        <v>1632.1111111099999</v>
      </c>
      <c r="U43" s="7"/>
      <c r="V43" s="5">
        <v>24.555555555600002</v>
      </c>
    </row>
    <row r="44" spans="2:25" x14ac:dyDescent="0.3">
      <c r="B44" s="20"/>
      <c r="C44" s="20"/>
      <c r="D44" s="19"/>
      <c r="E44" s="5">
        <v>4</v>
      </c>
      <c r="F44" s="5">
        <v>12</v>
      </c>
      <c r="G44" s="5">
        <v>526.05585066699996</v>
      </c>
      <c r="H44" s="5">
        <v>7.8484040000000004</v>
      </c>
      <c r="I44" s="7">
        <v>100.99</v>
      </c>
      <c r="J44" s="5">
        <v>9.7808333333299995</v>
      </c>
      <c r="K44" s="5"/>
      <c r="L44" s="5">
        <v>0.44797158333300002</v>
      </c>
      <c r="M44" s="5">
        <f t="shared" si="3"/>
        <v>1.6512504657992817</v>
      </c>
      <c r="N44" s="5">
        <v>13580</v>
      </c>
      <c r="O44" s="8">
        <v>85608</v>
      </c>
      <c r="P44" s="5">
        <v>0.158630034576</v>
      </c>
      <c r="Q44">
        <f t="shared" si="1"/>
        <v>15.8630034576</v>
      </c>
      <c r="R44">
        <v>28.454999999999998</v>
      </c>
      <c r="S44">
        <f t="shared" si="2"/>
        <v>3.4541585899443437</v>
      </c>
      <c r="T44">
        <v>831.75</v>
      </c>
      <c r="U44" s="7"/>
      <c r="V44" s="5">
        <v>11.625</v>
      </c>
    </row>
    <row r="45" spans="2:25" x14ac:dyDescent="0.3">
      <c r="B45" s="20"/>
      <c r="C45" s="20"/>
      <c r="D45" s="19"/>
      <c r="E45" s="5">
        <v>5</v>
      </c>
      <c r="F45" s="5">
        <v>15</v>
      </c>
      <c r="G45" s="5">
        <v>571.85063253299995</v>
      </c>
      <c r="H45" s="5">
        <v>8.0697030000000005</v>
      </c>
      <c r="I45" s="7">
        <v>126.36</v>
      </c>
      <c r="J45" s="5">
        <v>9.3179999999999996</v>
      </c>
      <c r="K45" s="5"/>
      <c r="L45" s="5">
        <v>0.49151400000000001</v>
      </c>
      <c r="M45" s="5">
        <f t="shared" si="3"/>
        <v>1.6915358925367292</v>
      </c>
      <c r="N45" s="5">
        <v>16881</v>
      </c>
      <c r="O45" s="8">
        <v>107010</v>
      </c>
      <c r="P45" s="5">
        <v>0.15775161199900001</v>
      </c>
      <c r="Q45">
        <f t="shared" si="1"/>
        <v>15.775161199900001</v>
      </c>
      <c r="R45">
        <v>111.25620000000001</v>
      </c>
      <c r="S45">
        <f t="shared" si="2"/>
        <v>4.0463242223564313</v>
      </c>
      <c r="T45">
        <v>791.6</v>
      </c>
      <c r="U45" s="7"/>
      <c r="V45" s="5">
        <v>11.6</v>
      </c>
    </row>
    <row r="46" spans="2:25" x14ac:dyDescent="0.3">
      <c r="B46" s="20"/>
      <c r="C46" s="20"/>
      <c r="D46" s="19" t="s">
        <v>28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/>
      <c r="L46" s="5">
        <v>0</v>
      </c>
      <c r="M46" s="5" t="e">
        <f t="shared" si="3"/>
        <v>#NUM!</v>
      </c>
      <c r="N46" s="5">
        <v>0</v>
      </c>
      <c r="O46">
        <v>0</v>
      </c>
      <c r="P46">
        <v>0</v>
      </c>
      <c r="Q46">
        <f t="shared" si="1"/>
        <v>0</v>
      </c>
      <c r="R46">
        <v>0</v>
      </c>
      <c r="S46" t="e">
        <f t="shared" si="2"/>
        <v>#NUM!</v>
      </c>
      <c r="T46">
        <v>0</v>
      </c>
      <c r="V46">
        <v>0</v>
      </c>
    </row>
    <row r="47" spans="2:25" x14ac:dyDescent="0.3">
      <c r="B47" s="20"/>
      <c r="C47" s="20"/>
      <c r="D47" s="19"/>
      <c r="E47" s="5">
        <v>1</v>
      </c>
      <c r="F47" s="5">
        <v>3</v>
      </c>
      <c r="G47" s="5">
        <v>27.6015786667</v>
      </c>
      <c r="H47" s="5">
        <v>2.0549520000000001</v>
      </c>
      <c r="I47" s="7">
        <v>29.83</v>
      </c>
      <c r="J47" s="5">
        <v>41.3</v>
      </c>
      <c r="K47" s="5"/>
      <c r="L47" s="5">
        <v>7.5710333333300003E-2</v>
      </c>
      <c r="M47" s="5">
        <f t="shared" si="3"/>
        <v>0.8791551582763627</v>
      </c>
      <c r="N47" s="5">
        <v>118</v>
      </c>
      <c r="O47" s="8">
        <v>21402</v>
      </c>
      <c r="P47" s="5">
        <v>5.5135034109000001E-3</v>
      </c>
      <c r="Q47">
        <f t="shared" si="1"/>
        <v>0.55135034109000003</v>
      </c>
      <c r="R47">
        <v>0.144333333333</v>
      </c>
      <c r="S47">
        <f t="shared" si="2"/>
        <v>1.1593666416327</v>
      </c>
      <c r="T47">
        <v>3511</v>
      </c>
      <c r="U47" s="7"/>
      <c r="V47" s="5">
        <v>40.766666666699997</v>
      </c>
    </row>
    <row r="48" spans="2:25" x14ac:dyDescent="0.3">
      <c r="B48" s="20"/>
      <c r="C48" s="20"/>
      <c r="D48" s="19"/>
      <c r="E48" s="5">
        <v>2</v>
      </c>
      <c r="F48" s="5">
        <v>6</v>
      </c>
      <c r="G48" s="5">
        <v>387.70730666700001</v>
      </c>
      <c r="H48" s="5">
        <v>5.5952149999999996</v>
      </c>
      <c r="I48" s="7">
        <v>51.69</v>
      </c>
      <c r="J48" s="5">
        <v>14.3166666667</v>
      </c>
      <c r="K48" s="5"/>
      <c r="L48" s="5">
        <v>0.28652149999999998</v>
      </c>
      <c r="M48" s="5">
        <f t="shared" si="3"/>
        <v>1.4571572161150137</v>
      </c>
      <c r="N48" s="5">
        <v>5927</v>
      </c>
      <c r="O48" s="8">
        <v>42804</v>
      </c>
      <c r="P48" s="5">
        <v>0.138468367442</v>
      </c>
      <c r="Q48">
        <f t="shared" si="1"/>
        <v>13.846836744200001</v>
      </c>
      <c r="R48">
        <v>0.575166666667</v>
      </c>
      <c r="S48">
        <f t="shared" si="2"/>
        <v>1.7597937089080948</v>
      </c>
      <c r="T48">
        <v>1216.83333333</v>
      </c>
      <c r="U48" s="7"/>
      <c r="V48" s="5">
        <v>15.5</v>
      </c>
    </row>
    <row r="49" spans="2:22" x14ac:dyDescent="0.3">
      <c r="B49" s="20"/>
      <c r="C49" s="20"/>
      <c r="D49" s="19"/>
      <c r="E49" s="5">
        <v>3</v>
      </c>
      <c r="F49" s="5">
        <v>9</v>
      </c>
      <c r="G49" s="5">
        <v>448.98722133299998</v>
      </c>
      <c r="H49" s="5">
        <v>7.3446449999999999</v>
      </c>
      <c r="I49" s="7">
        <v>79.010000000000005</v>
      </c>
      <c r="J49" s="5">
        <v>11.1111111111</v>
      </c>
      <c r="K49" s="5"/>
      <c r="L49" s="5">
        <v>0.51454999999999995</v>
      </c>
      <c r="M49" s="5">
        <f t="shared" si="3"/>
        <v>1.7114275825367924</v>
      </c>
      <c r="N49" s="5">
        <v>7840</v>
      </c>
      <c r="O49" s="8">
        <v>64206</v>
      </c>
      <c r="P49" s="5">
        <v>0.122106968196</v>
      </c>
      <c r="Q49">
        <f t="shared" si="1"/>
        <v>12.210696819600001</v>
      </c>
      <c r="R49" s="5">
        <v>19.695333333299999</v>
      </c>
      <c r="S49">
        <f t="shared" si="2"/>
        <v>3.294363335416183</v>
      </c>
      <c r="T49" s="5">
        <v>944.77777777799997</v>
      </c>
      <c r="U49" s="7"/>
      <c r="V49" s="5">
        <v>12.0777777778</v>
      </c>
    </row>
    <row r="50" spans="2:22" ht="14.4" customHeight="1" x14ac:dyDescent="0.3">
      <c r="B50" s="20"/>
      <c r="C50" s="20"/>
      <c r="D50" s="19"/>
      <c r="E50" s="5">
        <v>4</v>
      </c>
      <c r="F50" s="5">
        <v>12</v>
      </c>
      <c r="G50" s="5">
        <v>498.06805333300002</v>
      </c>
      <c r="H50" s="5">
        <v>7.2956890000000003</v>
      </c>
      <c r="I50" s="7">
        <v>103.79</v>
      </c>
      <c r="J50" s="5">
        <v>10.5916666667</v>
      </c>
      <c r="K50" s="5"/>
      <c r="L50" s="5">
        <v>0.473505833333</v>
      </c>
      <c r="M50" s="5">
        <f t="shared" si="3"/>
        <v>1.675325333642836</v>
      </c>
      <c r="N50" s="5">
        <v>11572</v>
      </c>
      <c r="O50" s="8">
        <v>85608</v>
      </c>
      <c r="P50" s="5">
        <v>0.135174282777</v>
      </c>
      <c r="Q50">
        <f t="shared" si="1"/>
        <v>13.517428277700001</v>
      </c>
      <c r="R50" s="5">
        <v>26.0275</v>
      </c>
      <c r="S50">
        <f t="shared" si="2"/>
        <v>3.4154324551493129</v>
      </c>
      <c r="T50" s="5">
        <v>900.5</v>
      </c>
      <c r="U50" s="7"/>
      <c r="V50" s="5">
        <v>11.5333333333</v>
      </c>
    </row>
    <row r="51" spans="2:22" x14ac:dyDescent="0.3">
      <c r="B51" s="20"/>
      <c r="C51" s="20"/>
      <c r="D51" s="19"/>
      <c r="E51" s="5">
        <v>5</v>
      </c>
      <c r="F51" s="5">
        <v>15</v>
      </c>
      <c r="G51" s="5">
        <v>539.20039253300001</v>
      </c>
      <c r="H51" s="5">
        <v>7.8518249999999998</v>
      </c>
      <c r="I51" s="7">
        <v>120.59</v>
      </c>
      <c r="J51" s="5">
        <v>9.3613333333300002</v>
      </c>
      <c r="K51" s="5"/>
      <c r="L51" s="5">
        <v>1.8248077333299999</v>
      </c>
      <c r="M51" s="5">
        <f t="shared" si="3"/>
        <v>2.261217112763676</v>
      </c>
      <c r="N51" s="5">
        <v>20997</v>
      </c>
      <c r="O51" s="8">
        <v>107009</v>
      </c>
      <c r="P51" s="5">
        <v>0.196217140614</v>
      </c>
      <c r="Q51">
        <f t="shared" si="1"/>
        <v>19.621714061399999</v>
      </c>
      <c r="R51" s="5">
        <v>156.63373333300001</v>
      </c>
      <c r="S51">
        <f t="shared" si="2"/>
        <v>4.1948852993738974</v>
      </c>
      <c r="T51" s="5">
        <v>795.53333333299997</v>
      </c>
      <c r="U51" s="7"/>
      <c r="V51" s="5">
        <v>11.28</v>
      </c>
    </row>
    <row r="52" spans="2:22" x14ac:dyDescent="0.3">
      <c r="B52" s="20"/>
      <c r="C52" s="20"/>
      <c r="D52" s="19" t="s">
        <v>56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/>
      <c r="L52" s="5">
        <v>0</v>
      </c>
      <c r="M52" s="5" t="e">
        <f t="shared" si="3"/>
        <v>#NUM!</v>
      </c>
      <c r="N52" s="5">
        <v>0</v>
      </c>
      <c r="O52">
        <v>0</v>
      </c>
      <c r="P52">
        <v>0</v>
      </c>
      <c r="Q52">
        <f t="shared" si="1"/>
        <v>0</v>
      </c>
      <c r="R52">
        <v>0</v>
      </c>
      <c r="S52" t="e">
        <f t="shared" si="2"/>
        <v>#NUM!</v>
      </c>
      <c r="T52">
        <v>0</v>
      </c>
      <c r="V52">
        <v>0</v>
      </c>
    </row>
    <row r="53" spans="2:22" x14ac:dyDescent="0.3">
      <c r="B53" s="20"/>
      <c r="C53" s="20"/>
      <c r="D53" s="19"/>
      <c r="E53" s="5">
        <v>1</v>
      </c>
      <c r="F53" s="5">
        <v>3</v>
      </c>
      <c r="G53" s="5">
        <v>11.453354666699999</v>
      </c>
      <c r="H53" s="5">
        <v>2.0643729999999998</v>
      </c>
      <c r="I53" s="7">
        <v>29.96</v>
      </c>
      <c r="J53" s="5">
        <v>41.5333333333</v>
      </c>
      <c r="K53" s="5"/>
      <c r="L53" s="5">
        <v>1.30296666667E-2</v>
      </c>
      <c r="M53" s="5">
        <f t="shared" si="3"/>
        <v>0.11493330545436962</v>
      </c>
      <c r="N53" s="5">
        <v>32</v>
      </c>
      <c r="O53" s="8">
        <v>21402</v>
      </c>
      <c r="P53" s="5">
        <v>1.49518736567E-3</v>
      </c>
      <c r="Q53">
        <f t="shared" si="1"/>
        <v>0.14951873656699999</v>
      </c>
      <c r="R53" s="5">
        <v>3.4333333333299999E-2</v>
      </c>
      <c r="S53">
        <f t="shared" si="2"/>
        <v>0.53571596998508808</v>
      </c>
      <c r="T53" s="5">
        <v>3531.6666666699998</v>
      </c>
      <c r="U53" s="7"/>
      <c r="V53" s="5">
        <v>41.766666666699997</v>
      </c>
    </row>
    <row r="54" spans="2:22" x14ac:dyDescent="0.3">
      <c r="B54" s="20"/>
      <c r="C54" s="20"/>
      <c r="D54" s="19"/>
      <c r="E54" s="5">
        <v>2</v>
      </c>
      <c r="F54" s="5">
        <v>6</v>
      </c>
      <c r="G54" s="5">
        <v>320.206208</v>
      </c>
      <c r="H54" s="5">
        <v>6.1541379999999997</v>
      </c>
      <c r="I54" s="7">
        <v>53.39</v>
      </c>
      <c r="J54" s="5">
        <v>12.583333333300001</v>
      </c>
      <c r="K54" s="5"/>
      <c r="L54" s="5">
        <v>0.240007</v>
      </c>
      <c r="M54" s="5">
        <f t="shared" si="3"/>
        <v>1.3802239084492725</v>
      </c>
      <c r="N54" s="5">
        <v>4727</v>
      </c>
      <c r="O54" s="8">
        <v>42804</v>
      </c>
      <c r="P54" s="5">
        <v>0.110433604336</v>
      </c>
      <c r="Q54">
        <f t="shared" si="1"/>
        <v>11.0433604336</v>
      </c>
      <c r="R54" s="5">
        <v>1.0825</v>
      </c>
      <c r="S54">
        <f t="shared" si="2"/>
        <v>2.034427905025403</v>
      </c>
      <c r="T54" s="5">
        <v>1070.83333333</v>
      </c>
      <c r="U54" s="7"/>
      <c r="V54" s="5">
        <v>14.083333333300001</v>
      </c>
    </row>
    <row r="55" spans="2:22" ht="14.4" customHeight="1" x14ac:dyDescent="0.3">
      <c r="B55" s="20"/>
      <c r="C55" s="20"/>
      <c r="D55" s="19"/>
      <c r="E55" s="5">
        <v>3</v>
      </c>
      <c r="F55" s="5">
        <v>9</v>
      </c>
      <c r="G55" s="5">
        <v>416.166769778</v>
      </c>
      <c r="H55" s="5">
        <v>6.6218830000000004</v>
      </c>
      <c r="I55" s="7">
        <v>79.23</v>
      </c>
      <c r="J55" s="5">
        <v>11.4555555556</v>
      </c>
      <c r="K55" s="5"/>
      <c r="L55" s="5">
        <v>1.5342114444399999</v>
      </c>
      <c r="M55" s="5">
        <f t="shared" si="3"/>
        <v>2.1858852180388428</v>
      </c>
      <c r="N55" s="5">
        <v>7684</v>
      </c>
      <c r="O55" s="8">
        <v>64205</v>
      </c>
      <c r="P55" s="5">
        <v>0.11967915271399999</v>
      </c>
      <c r="Q55">
        <f t="shared" si="1"/>
        <v>11.967915271399999</v>
      </c>
      <c r="R55" s="5">
        <v>39.518222222200002</v>
      </c>
      <c r="S55">
        <f t="shared" si="2"/>
        <v>3.5967973990619768</v>
      </c>
      <c r="T55" s="5">
        <v>972.22222222200003</v>
      </c>
      <c r="U55" s="7"/>
      <c r="V55" s="5">
        <v>13.8888888889</v>
      </c>
    </row>
    <row r="56" spans="2:22" x14ac:dyDescent="0.3">
      <c r="B56" s="20"/>
      <c r="C56" s="20"/>
      <c r="D56" s="19"/>
      <c r="E56" s="5">
        <v>4</v>
      </c>
      <c r="F56" s="5">
        <v>12</v>
      </c>
      <c r="G56" s="5">
        <v>425.82295466699998</v>
      </c>
      <c r="H56" s="5">
        <v>8.4469519999999996</v>
      </c>
      <c r="I56" s="7">
        <v>98.68</v>
      </c>
      <c r="J56" s="5">
        <v>9.0399999999999991</v>
      </c>
      <c r="K56" s="5"/>
      <c r="L56" s="5">
        <v>0.58106774999999999</v>
      </c>
      <c r="M56" s="5">
        <f t="shared" si="3"/>
        <v>1.7642267722109131</v>
      </c>
      <c r="N56" s="5">
        <v>15210</v>
      </c>
      <c r="O56" s="8">
        <v>85608</v>
      </c>
      <c r="P56" s="5">
        <v>0.17767031118599999</v>
      </c>
      <c r="Q56">
        <f t="shared" si="1"/>
        <v>17.767031118599999</v>
      </c>
      <c r="R56">
        <v>104.798333333</v>
      </c>
      <c r="S56">
        <f t="shared" si="2"/>
        <v>4.0203543758725466</v>
      </c>
      <c r="T56">
        <v>768.5</v>
      </c>
      <c r="U56" s="7"/>
      <c r="V56" s="5">
        <v>11.175000000000001</v>
      </c>
    </row>
    <row r="57" spans="2:22" x14ac:dyDescent="0.3">
      <c r="B57" s="20"/>
      <c r="C57" s="20"/>
      <c r="D57" s="19"/>
      <c r="E57" s="5">
        <v>5</v>
      </c>
      <c r="F57" s="5">
        <v>15</v>
      </c>
      <c r="G57" s="5">
        <v>485.67669760000001</v>
      </c>
      <c r="H57" s="5">
        <v>8.0138569999999998</v>
      </c>
      <c r="I57" s="7">
        <v>119.97</v>
      </c>
      <c r="J57" s="5">
        <v>8.7773333333300005</v>
      </c>
      <c r="K57" s="5"/>
      <c r="L57" s="5">
        <v>2.7993787999999999</v>
      </c>
      <c r="M57" s="5">
        <f t="shared" si="3"/>
        <v>2.4470616693196088</v>
      </c>
      <c r="N57" s="5">
        <v>21414</v>
      </c>
      <c r="O57" s="8">
        <v>107007</v>
      </c>
      <c r="P57" s="5">
        <v>0.20011774930599999</v>
      </c>
      <c r="Q57">
        <f t="shared" si="1"/>
        <v>20.011774930599998</v>
      </c>
      <c r="R57">
        <v>109.13379999999999</v>
      </c>
      <c r="S57">
        <f t="shared" si="2"/>
        <v>4.0379592774453705</v>
      </c>
      <c r="T57">
        <v>745.4</v>
      </c>
      <c r="U57" s="7"/>
      <c r="V57" s="5">
        <v>11.506666666699999</v>
      </c>
    </row>
    <row r="58" spans="2:22" ht="14.4" customHeight="1" x14ac:dyDescent="0.3">
      <c r="B58" s="20"/>
      <c r="C58" s="20" t="s">
        <v>16</v>
      </c>
      <c r="D58" s="19" t="s">
        <v>30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/>
      <c r="L58" s="5">
        <v>0</v>
      </c>
      <c r="M58" s="5" t="e">
        <f t="shared" si="3"/>
        <v>#NUM!</v>
      </c>
      <c r="N58" s="5">
        <v>0</v>
      </c>
      <c r="O58">
        <v>0</v>
      </c>
      <c r="P58">
        <v>0</v>
      </c>
      <c r="Q58">
        <f t="shared" si="1"/>
        <v>0</v>
      </c>
      <c r="R58">
        <v>0</v>
      </c>
      <c r="S58" t="e">
        <f t="shared" si="2"/>
        <v>#NUM!</v>
      </c>
      <c r="T58">
        <v>0</v>
      </c>
      <c r="V58">
        <v>0</v>
      </c>
    </row>
    <row r="59" spans="2:22" x14ac:dyDescent="0.3">
      <c r="B59" s="20"/>
      <c r="C59" s="20"/>
      <c r="D59" s="19"/>
      <c r="E59" s="5">
        <v>1</v>
      </c>
      <c r="F59" s="5">
        <v>3</v>
      </c>
      <c r="G59" s="5">
        <v>1.13954133333</v>
      </c>
      <c r="H59" s="5">
        <v>1.9541999999999999</v>
      </c>
      <c r="I59" s="7">
        <v>29.99</v>
      </c>
      <c r="J59" s="5">
        <v>43.0333333333</v>
      </c>
      <c r="K59" s="5"/>
      <c r="L59" s="5">
        <v>4.5734666666700001E-2</v>
      </c>
      <c r="M59" s="5">
        <f t="shared" si="3"/>
        <v>0.66024551811352117</v>
      </c>
      <c r="N59" s="5">
        <v>11</v>
      </c>
      <c r="O59" s="8">
        <v>21402</v>
      </c>
      <c r="P59">
        <v>5.13970656948E-4</v>
      </c>
      <c r="Q59">
        <f t="shared" si="1"/>
        <v>5.1397065694800001E-2</v>
      </c>
      <c r="R59">
        <v>2.4333333333300001E-2</v>
      </c>
      <c r="S59">
        <f t="shared" si="2"/>
        <v>0.3862016054001986</v>
      </c>
      <c r="T59">
        <v>3657.6666666699998</v>
      </c>
      <c r="U59" s="3"/>
      <c r="V59">
        <v>42.766666666699997</v>
      </c>
    </row>
    <row r="60" spans="2:22" ht="14.4" customHeight="1" x14ac:dyDescent="0.3">
      <c r="B60" s="20"/>
      <c r="C60" s="20"/>
      <c r="D60" s="19"/>
      <c r="E60" s="5">
        <v>2</v>
      </c>
      <c r="F60" s="5">
        <v>6</v>
      </c>
      <c r="G60" s="5">
        <v>517.46150399999999</v>
      </c>
      <c r="H60" s="5">
        <v>5.0489069999999998</v>
      </c>
      <c r="I60" s="7">
        <v>49.02</v>
      </c>
      <c r="J60" s="5">
        <v>15.9333333333</v>
      </c>
      <c r="K60" s="5"/>
      <c r="L60" s="5">
        <v>0.25855433333299999</v>
      </c>
      <c r="M60" s="5">
        <f t="shared" si="3"/>
        <v>1.4125518208813994</v>
      </c>
      <c r="N60" s="5">
        <v>7839</v>
      </c>
      <c r="O60" s="8">
        <v>42804</v>
      </c>
      <c r="P60">
        <v>0.18313708999200001</v>
      </c>
      <c r="Q60">
        <f t="shared" si="1"/>
        <v>18.313708999200003</v>
      </c>
      <c r="R60">
        <v>0.45400000000000001</v>
      </c>
      <c r="S60">
        <f t="shared" si="2"/>
        <v>1.657055852857104</v>
      </c>
      <c r="T60">
        <v>1354</v>
      </c>
      <c r="U60" s="3"/>
      <c r="V60">
        <v>19.266666666700001</v>
      </c>
    </row>
    <row r="61" spans="2:22" x14ac:dyDescent="0.3">
      <c r="B61" s="20"/>
      <c r="C61" s="20"/>
      <c r="D61" s="19"/>
      <c r="E61" s="5">
        <v>3</v>
      </c>
      <c r="F61" s="5">
        <v>9</v>
      </c>
      <c r="G61" s="5">
        <v>198.034318222</v>
      </c>
      <c r="H61" s="5">
        <v>6.1709129999999996</v>
      </c>
      <c r="I61" s="7">
        <v>80.400000000000006</v>
      </c>
      <c r="J61" s="5">
        <v>12.855555555600001</v>
      </c>
      <c r="K61" s="5"/>
      <c r="L61" s="5">
        <v>2.5317547777799998</v>
      </c>
      <c r="M61" s="5">
        <f t="shared" si="3"/>
        <v>2.4034216382274365</v>
      </c>
      <c r="N61" s="5">
        <v>6846</v>
      </c>
      <c r="O61" s="8">
        <v>64204</v>
      </c>
      <c r="P61">
        <v>0.106628870475</v>
      </c>
      <c r="Q61">
        <f t="shared" si="1"/>
        <v>10.6628870475</v>
      </c>
      <c r="R61">
        <v>57.621444444399998</v>
      </c>
      <c r="S61">
        <f t="shared" si="2"/>
        <v>3.760584140899784</v>
      </c>
      <c r="T61">
        <v>1092.77777778</v>
      </c>
      <c r="U61" s="3"/>
      <c r="V61">
        <v>15.5444444444</v>
      </c>
    </row>
    <row r="62" spans="2:22" x14ac:dyDescent="0.3">
      <c r="B62" s="20"/>
      <c r="C62" s="20"/>
      <c r="D62" s="19"/>
      <c r="E62" s="5">
        <v>4</v>
      </c>
      <c r="F62" s="5">
        <v>12</v>
      </c>
      <c r="G62" s="5">
        <v>372.493312</v>
      </c>
      <c r="H62" s="5">
        <v>8.0914760000000001</v>
      </c>
      <c r="I62" s="7">
        <v>108.91</v>
      </c>
      <c r="J62" s="5">
        <v>10.470833333330001</v>
      </c>
      <c r="K62" s="5"/>
      <c r="L62" s="5">
        <v>4.95812108333</v>
      </c>
      <c r="M62" s="5">
        <f t="shared" si="3"/>
        <v>2.6953171285592652</v>
      </c>
      <c r="N62" s="5">
        <v>7919</v>
      </c>
      <c r="O62" s="8">
        <v>85608</v>
      </c>
      <c r="P62">
        <v>9.2503037099299995E-2</v>
      </c>
      <c r="Q62">
        <f t="shared" si="1"/>
        <v>9.2503037099299998</v>
      </c>
      <c r="R62">
        <v>15.038</v>
      </c>
      <c r="S62">
        <f t="shared" si="2"/>
        <v>3.1771900804896092</v>
      </c>
      <c r="T62">
        <v>787.5</v>
      </c>
      <c r="U62" s="3"/>
      <c r="V62">
        <v>10.7</v>
      </c>
    </row>
    <row r="63" spans="2:22" x14ac:dyDescent="0.3">
      <c r="B63" s="20"/>
      <c r="C63" s="20"/>
      <c r="D63" s="19"/>
      <c r="E63" s="5">
        <v>5</v>
      </c>
      <c r="F63" s="5">
        <v>15</v>
      </c>
      <c r="G63" s="5">
        <v>463.84076800000003</v>
      </c>
      <c r="H63" s="5">
        <v>8.4338750000000005</v>
      </c>
      <c r="I63" s="7">
        <v>127.5</v>
      </c>
      <c r="J63" s="5">
        <v>8.8780000000000001</v>
      </c>
      <c r="K63" s="5"/>
      <c r="L63" s="5">
        <v>7.8971324666699996</v>
      </c>
      <c r="M63" s="5">
        <f t="shared" si="3"/>
        <v>2.8974694229391504</v>
      </c>
      <c r="N63" s="5">
        <v>16062</v>
      </c>
      <c r="O63" s="4">
        <v>107007</v>
      </c>
      <c r="P63">
        <v>0.15010232975400001</v>
      </c>
      <c r="Q63">
        <f t="shared" si="1"/>
        <v>15.010232975400001</v>
      </c>
      <c r="R63">
        <v>103.828533333</v>
      </c>
      <c r="S63">
        <f t="shared" si="2"/>
        <v>4.0163167192754319</v>
      </c>
      <c r="T63">
        <v>754.133333333</v>
      </c>
      <c r="U63" s="3"/>
      <c r="V63">
        <v>11.16</v>
      </c>
    </row>
    <row r="64" spans="2:22" ht="14.4" customHeight="1" x14ac:dyDescent="0.3">
      <c r="B64" s="20"/>
      <c r="C64" s="20"/>
      <c r="D64" s="19" t="s">
        <v>31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/>
      <c r="L64" s="5">
        <v>0</v>
      </c>
      <c r="M64" s="5" t="e">
        <f t="shared" si="3"/>
        <v>#NUM!</v>
      </c>
      <c r="N64" s="5">
        <v>0</v>
      </c>
      <c r="O64">
        <v>0</v>
      </c>
      <c r="P64">
        <v>0</v>
      </c>
      <c r="Q64">
        <f t="shared" si="1"/>
        <v>0</v>
      </c>
      <c r="R64">
        <v>0</v>
      </c>
      <c r="S64" t="e">
        <f t="shared" si="2"/>
        <v>#NUM!</v>
      </c>
      <c r="T64">
        <v>0</v>
      </c>
      <c r="V64">
        <v>0</v>
      </c>
    </row>
    <row r="65" spans="2:22" x14ac:dyDescent="0.3">
      <c r="B65" s="20"/>
      <c r="C65" s="20"/>
      <c r="D65" s="19"/>
      <c r="E65" s="5">
        <v>1</v>
      </c>
      <c r="F65" s="5">
        <v>3</v>
      </c>
      <c r="G65" s="5">
        <v>9.4662826666700006</v>
      </c>
      <c r="H65" s="5">
        <v>2.003571</v>
      </c>
      <c r="I65" s="7">
        <v>29.95</v>
      </c>
      <c r="J65" s="5">
        <v>42.566666666700002</v>
      </c>
      <c r="K65" s="5"/>
      <c r="L65" s="5">
        <v>1.2734000000000001E-2</v>
      </c>
      <c r="M65" s="5">
        <f t="shared" si="3"/>
        <v>0.10496484552782301</v>
      </c>
      <c r="N65" s="5">
        <v>33</v>
      </c>
      <c r="O65" s="8">
        <v>21402</v>
      </c>
      <c r="P65">
        <v>1.5419119708399999E-3</v>
      </c>
      <c r="Q65">
        <f t="shared" si="1"/>
        <v>0.154191197084</v>
      </c>
      <c r="R65">
        <v>3.5999999999999997E-2</v>
      </c>
      <c r="S65">
        <f t="shared" si="2"/>
        <v>0.55630250076728727</v>
      </c>
      <c r="T65">
        <v>3623</v>
      </c>
      <c r="U65" s="3"/>
      <c r="V65">
        <v>42.233333333300003</v>
      </c>
    </row>
    <row r="66" spans="2:22" x14ac:dyDescent="0.3">
      <c r="B66" s="20"/>
      <c r="C66" s="20"/>
      <c r="D66" s="19"/>
      <c r="E66" s="5">
        <v>2</v>
      </c>
      <c r="F66" s="5">
        <v>6</v>
      </c>
      <c r="G66" s="5">
        <v>34.272554666700003</v>
      </c>
      <c r="H66" s="5">
        <v>4.4396420000000001</v>
      </c>
      <c r="I66" s="7">
        <v>59.66</v>
      </c>
      <c r="J66" s="5">
        <v>26.166666666699999</v>
      </c>
      <c r="K66" s="5"/>
      <c r="L66" s="5">
        <v>0.1193795</v>
      </c>
      <c r="M66" s="5">
        <f t="shared" si="3"/>
        <v>1.076929755593554</v>
      </c>
      <c r="N66" s="5">
        <v>246</v>
      </c>
      <c r="O66" s="8">
        <v>42804</v>
      </c>
      <c r="P66">
        <v>5.7471264367800002E-3</v>
      </c>
      <c r="Q66">
        <f t="shared" si="1"/>
        <v>0.57471264367800001</v>
      </c>
      <c r="R66">
        <v>0.52400000000000002</v>
      </c>
      <c r="S66">
        <f t="shared" si="2"/>
        <v>1.7193312869837267</v>
      </c>
      <c r="T66">
        <v>2226</v>
      </c>
      <c r="U66" s="3"/>
      <c r="V66">
        <v>27.4666666667</v>
      </c>
    </row>
    <row r="67" spans="2:22" x14ac:dyDescent="0.3">
      <c r="B67" s="20"/>
      <c r="C67" s="20"/>
      <c r="D67" s="19"/>
      <c r="E67" s="5">
        <v>3</v>
      </c>
      <c r="F67" s="5">
        <v>9</v>
      </c>
      <c r="G67" s="5">
        <v>66.010794666699994</v>
      </c>
      <c r="H67" s="5">
        <v>7.6183839999999998</v>
      </c>
      <c r="I67" s="7">
        <v>78.900000000000006</v>
      </c>
      <c r="J67" s="5">
        <v>15.666666666699999</v>
      </c>
      <c r="K67" s="5"/>
      <c r="L67" s="5">
        <v>1.81182522222</v>
      </c>
      <c r="M67" s="5">
        <f t="shared" si="3"/>
        <v>2.2581163011297645</v>
      </c>
      <c r="N67" s="5">
        <v>7922</v>
      </c>
      <c r="O67" s="8">
        <v>64205</v>
      </c>
      <c r="P67">
        <v>0.123386029125</v>
      </c>
      <c r="Q67">
        <f t="shared" si="1"/>
        <v>12.338602912500001</v>
      </c>
      <c r="R67">
        <v>91.429777777799998</v>
      </c>
      <c r="S67">
        <f t="shared" si="2"/>
        <v>3.9610876642063464</v>
      </c>
      <c r="T67">
        <v>1502</v>
      </c>
      <c r="U67" s="3"/>
      <c r="V67">
        <v>22.233333333299999</v>
      </c>
    </row>
    <row r="68" spans="2:22" x14ac:dyDescent="0.3">
      <c r="B68" s="20"/>
      <c r="C68" s="20"/>
      <c r="D68" s="19"/>
      <c r="E68" s="5">
        <v>4</v>
      </c>
      <c r="F68" s="5">
        <v>12</v>
      </c>
      <c r="G68" s="5">
        <v>292.68955733299998</v>
      </c>
      <c r="H68" s="5">
        <v>8.4066880000000008</v>
      </c>
      <c r="I68" s="7">
        <v>111.49</v>
      </c>
      <c r="J68" s="5">
        <v>9.9250000000000007</v>
      </c>
      <c r="K68" s="5"/>
      <c r="L68" s="5">
        <v>0.38671875</v>
      </c>
      <c r="M68" s="5">
        <f t="shared" si="3"/>
        <v>1.5873952292857003</v>
      </c>
      <c r="N68" s="5">
        <v>6084</v>
      </c>
      <c r="O68">
        <v>85608</v>
      </c>
      <c r="P68">
        <v>7.1068124474299998E-2</v>
      </c>
      <c r="Q68">
        <f t="shared" si="1"/>
        <v>7.1068124474300003</v>
      </c>
      <c r="R68">
        <v>18.616333333299998</v>
      </c>
      <c r="S68">
        <f t="shared" si="2"/>
        <v>3.2698941465741602</v>
      </c>
      <c r="T68">
        <v>842.83333333300004</v>
      </c>
      <c r="V68">
        <v>11.0666666667</v>
      </c>
    </row>
    <row r="69" spans="2:22" x14ac:dyDescent="0.3">
      <c r="B69" s="20"/>
      <c r="C69" s="20"/>
      <c r="D69" s="19"/>
      <c r="E69" s="5">
        <v>5</v>
      </c>
      <c r="F69" s="5">
        <v>15</v>
      </c>
      <c r="G69" s="5">
        <v>465.21919146699997</v>
      </c>
      <c r="H69" s="5">
        <v>10.408878</v>
      </c>
      <c r="I69" s="7">
        <v>119.81</v>
      </c>
      <c r="J69" s="5">
        <v>7.3886666666699998</v>
      </c>
      <c r="K69" s="5"/>
      <c r="L69" s="5">
        <v>5.3735973000000001</v>
      </c>
      <c r="M69" s="5">
        <f t="shared" si="3"/>
        <v>2.7302651170765162</v>
      </c>
      <c r="N69" s="5">
        <v>21535</v>
      </c>
      <c r="O69" s="4">
        <v>107001</v>
      </c>
      <c r="P69">
        <v>0.20125980131000001</v>
      </c>
      <c r="Q69">
        <f t="shared" si="1"/>
        <v>20.125980131000002</v>
      </c>
      <c r="R69">
        <v>91.72</v>
      </c>
      <c r="S69">
        <f t="shared" si="2"/>
        <v>3.9624640460579013</v>
      </c>
      <c r="T69">
        <v>627.33333333300004</v>
      </c>
      <c r="U69" s="3"/>
      <c r="V69">
        <v>10.425333333299999</v>
      </c>
    </row>
    <row r="70" spans="2:22" ht="14.4" customHeight="1" x14ac:dyDescent="0.3">
      <c r="B70" s="20"/>
      <c r="C70" s="20"/>
      <c r="D70" s="19" t="s">
        <v>32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/>
      <c r="L70" s="5">
        <v>0</v>
      </c>
      <c r="M70" s="5" t="e">
        <f t="shared" si="3"/>
        <v>#NUM!</v>
      </c>
      <c r="N70" s="5">
        <v>0</v>
      </c>
      <c r="O70">
        <v>0</v>
      </c>
      <c r="P70">
        <v>0</v>
      </c>
      <c r="Q70">
        <f t="shared" si="1"/>
        <v>0</v>
      </c>
      <c r="R70">
        <v>0</v>
      </c>
      <c r="S70" t="e">
        <f t="shared" si="2"/>
        <v>#NUM!</v>
      </c>
      <c r="T70">
        <v>0</v>
      </c>
      <c r="V70">
        <v>0</v>
      </c>
    </row>
    <row r="71" spans="2:22" x14ac:dyDescent="0.3">
      <c r="B71" s="20"/>
      <c r="C71" s="20"/>
      <c r="D71" s="19"/>
      <c r="E71" s="5">
        <v>1</v>
      </c>
      <c r="F71" s="5">
        <v>3</v>
      </c>
      <c r="G71" s="5">
        <v>0.73258666666700001</v>
      </c>
      <c r="H71" s="5">
        <v>1.9798610000000001</v>
      </c>
      <c r="I71" s="7">
        <v>29.99</v>
      </c>
      <c r="J71" s="5">
        <v>42.8</v>
      </c>
      <c r="K71" s="5"/>
      <c r="L71" s="5">
        <v>8.2490333333299998E-2</v>
      </c>
      <c r="M71" s="5">
        <f t="shared" si="3"/>
        <v>0.91640305853805348</v>
      </c>
      <c r="N71" s="5">
        <v>14</v>
      </c>
      <c r="O71" s="8">
        <v>21402</v>
      </c>
      <c r="P71">
        <v>6.5414447247899999E-4</v>
      </c>
      <c r="Q71">
        <f t="shared" si="1"/>
        <v>6.5414447247899993E-2</v>
      </c>
      <c r="R71">
        <v>3.2666666666699998E-2</v>
      </c>
      <c r="S71">
        <f t="shared" si="2"/>
        <v>0.51410482097327559</v>
      </c>
      <c r="T71">
        <v>3638</v>
      </c>
      <c r="U71" s="3"/>
      <c r="V71">
        <v>42.566666666700002</v>
      </c>
    </row>
    <row r="72" spans="2:22" x14ac:dyDescent="0.3">
      <c r="B72" s="20"/>
      <c r="C72" s="20"/>
      <c r="D72" s="19"/>
      <c r="E72" s="5">
        <v>2</v>
      </c>
      <c r="F72" s="5">
        <v>6</v>
      </c>
      <c r="G72" s="5">
        <v>374.161450667</v>
      </c>
      <c r="H72" s="5">
        <v>5.0056070000000004</v>
      </c>
      <c r="I72" s="7">
        <v>52.47</v>
      </c>
      <c r="J72" s="5">
        <v>15.8666666667</v>
      </c>
      <c r="K72" s="5"/>
      <c r="L72" s="5">
        <v>0.177782333333</v>
      </c>
      <c r="M72" s="5">
        <f t="shared" si="3"/>
        <v>1.2498886018692992</v>
      </c>
      <c r="N72" s="5">
        <v>5380</v>
      </c>
      <c r="O72" s="8">
        <v>42804</v>
      </c>
      <c r="P72">
        <v>0.12568918792600001</v>
      </c>
      <c r="Q72">
        <f t="shared" si="1"/>
        <v>12.5689187926</v>
      </c>
      <c r="R72">
        <v>4.68166666667</v>
      </c>
      <c r="S72">
        <f t="shared" si="2"/>
        <v>2.6704004888182435</v>
      </c>
      <c r="T72">
        <v>1349.5</v>
      </c>
      <c r="U72" s="3"/>
      <c r="V72">
        <v>18.116666666699999</v>
      </c>
    </row>
    <row r="73" spans="2:22" x14ac:dyDescent="0.3">
      <c r="B73" s="20"/>
      <c r="C73" s="20"/>
      <c r="D73" s="19"/>
      <c r="E73" s="5">
        <v>3</v>
      </c>
      <c r="F73" s="5">
        <v>9</v>
      </c>
      <c r="G73" s="5">
        <v>489.59584711100001</v>
      </c>
      <c r="H73" s="5">
        <v>7.9868759999999996</v>
      </c>
      <c r="I73" s="7">
        <v>78.17</v>
      </c>
      <c r="J73" s="5">
        <v>9.85</v>
      </c>
      <c r="K73" s="5"/>
      <c r="L73" s="5">
        <v>0.42296011111100001</v>
      </c>
      <c r="M73" s="5">
        <f t="shared" si="3"/>
        <v>1.6262994114855926</v>
      </c>
      <c r="N73" s="5">
        <v>8450</v>
      </c>
      <c r="O73" s="8">
        <v>64206</v>
      </c>
      <c r="P73">
        <v>0.13160763791499999</v>
      </c>
      <c r="Q73">
        <f t="shared" si="1"/>
        <v>13.160763791499999</v>
      </c>
      <c r="R73">
        <v>2.4884444444399998</v>
      </c>
      <c r="S73">
        <f t="shared" si="2"/>
        <v>2.3959279493828456</v>
      </c>
      <c r="T73">
        <v>837.55555555599994</v>
      </c>
      <c r="U73" s="3"/>
      <c r="V73">
        <v>11.711111111099999</v>
      </c>
    </row>
    <row r="74" spans="2:22" x14ac:dyDescent="0.3">
      <c r="B74" s="20"/>
      <c r="C74" s="20"/>
      <c r="D74" s="19"/>
      <c r="E74" s="5">
        <v>4</v>
      </c>
      <c r="F74" s="5">
        <v>12</v>
      </c>
      <c r="G74" s="5">
        <v>542.34566400000006</v>
      </c>
      <c r="H74" s="5">
        <v>8.7238480000000003</v>
      </c>
      <c r="I74" s="7">
        <v>103.85</v>
      </c>
      <c r="J74" s="5">
        <v>9.2475000000000005</v>
      </c>
      <c r="K74" s="5"/>
      <c r="L74" s="5">
        <v>0.50689433333300005</v>
      </c>
      <c r="M74" s="5">
        <f t="shared" si="3"/>
        <v>1.7049174361909203</v>
      </c>
      <c r="N74" s="5">
        <v>11530</v>
      </c>
      <c r="O74" s="8">
        <v>85608</v>
      </c>
      <c r="P74">
        <v>0.134683674423</v>
      </c>
      <c r="Q74">
        <f t="shared" si="1"/>
        <v>13.4683674423</v>
      </c>
      <c r="R74">
        <v>9.7104999999999997</v>
      </c>
      <c r="S74">
        <f t="shared" si="2"/>
        <v>2.98724159259084</v>
      </c>
      <c r="T74">
        <v>786.25</v>
      </c>
      <c r="U74" s="3"/>
      <c r="V74">
        <v>11.0083333333</v>
      </c>
    </row>
    <row r="75" spans="2:22" x14ac:dyDescent="0.3">
      <c r="B75" s="20"/>
      <c r="C75" s="20"/>
      <c r="D75" s="19"/>
      <c r="E75" s="5">
        <v>5</v>
      </c>
      <c r="F75" s="5">
        <v>15</v>
      </c>
      <c r="G75" s="5">
        <v>466.50269013299999</v>
      </c>
      <c r="H75" s="5">
        <v>10.574268999999999</v>
      </c>
      <c r="I75" s="7">
        <v>108.98</v>
      </c>
      <c r="J75" s="5">
        <v>6.4993333333300001</v>
      </c>
      <c r="K75" s="5"/>
      <c r="L75" s="5">
        <v>6.92449996667</v>
      </c>
      <c r="M75" s="5">
        <f t="shared" si="3"/>
        <v>2.8403884175116976</v>
      </c>
      <c r="N75" s="5">
        <v>29237</v>
      </c>
      <c r="O75" s="4">
        <v>106984</v>
      </c>
      <c r="P75">
        <v>0.27328385553000001</v>
      </c>
      <c r="Q75">
        <f t="shared" si="1"/>
        <v>27.328385553</v>
      </c>
      <c r="R75">
        <v>110.577466667</v>
      </c>
      <c r="S75">
        <f t="shared" si="2"/>
        <v>4.043666636017389</v>
      </c>
      <c r="T75">
        <v>552.26666666699998</v>
      </c>
      <c r="U75" s="3"/>
      <c r="V75">
        <v>10.2526666667</v>
      </c>
    </row>
    <row r="76" spans="2:22" x14ac:dyDescent="0.3"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2:22" x14ac:dyDescent="0.3"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2:22" x14ac:dyDescent="0.3">
      <c r="E78" s="5"/>
      <c r="F78" s="5"/>
      <c r="G78" s="5"/>
      <c r="H78" s="5"/>
      <c r="I78" s="5"/>
      <c r="J78" s="5"/>
      <c r="K78" s="5"/>
      <c r="L78" s="5"/>
      <c r="M78" s="5"/>
      <c r="N78" s="5"/>
      <c r="U78" t="s">
        <v>18</v>
      </c>
    </row>
  </sheetData>
  <mergeCells count="24">
    <mergeCell ref="E2:E3"/>
    <mergeCell ref="D10:D15"/>
    <mergeCell ref="D16:D21"/>
    <mergeCell ref="A2:A3"/>
    <mergeCell ref="F2:F3"/>
    <mergeCell ref="B4:B39"/>
    <mergeCell ref="C4:C21"/>
    <mergeCell ref="D4:D9"/>
    <mergeCell ref="B2:B3"/>
    <mergeCell ref="C2:C3"/>
    <mergeCell ref="C22:C39"/>
    <mergeCell ref="D34:D39"/>
    <mergeCell ref="D2:D3"/>
    <mergeCell ref="D28:D33"/>
    <mergeCell ref="D22:D27"/>
    <mergeCell ref="B40:B75"/>
    <mergeCell ref="C40:C57"/>
    <mergeCell ref="C58:C75"/>
    <mergeCell ref="D70:D75"/>
    <mergeCell ref="D64:D69"/>
    <mergeCell ref="D58:D63"/>
    <mergeCell ref="D52:D57"/>
    <mergeCell ref="D46:D51"/>
    <mergeCell ref="D40:D45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D4BF-520A-4790-9B95-64E0FC25F078}">
  <dimension ref="B2:X124"/>
  <sheetViews>
    <sheetView topLeftCell="A19" zoomScale="70" zoomScaleNormal="70" workbookViewId="0">
      <selection activeCell="I5" sqref="I5:I6"/>
    </sheetView>
  </sheetViews>
  <sheetFormatPr defaultRowHeight="14.4" x14ac:dyDescent="0.3"/>
  <cols>
    <col min="2" max="3" width="8.88671875" customWidth="1"/>
    <col min="4" max="4" width="9.88671875" customWidth="1"/>
    <col min="5" max="5" width="12.21875" customWidth="1"/>
    <col min="6" max="6" width="10.88671875" customWidth="1"/>
    <col min="7" max="7" width="10.109375" customWidth="1"/>
    <col min="10" max="10" width="9.21875" customWidth="1"/>
    <col min="21" max="21" width="13.21875" customWidth="1"/>
  </cols>
  <sheetData>
    <row r="2" spans="2:24" x14ac:dyDescent="0.3">
      <c r="B2" s="21" t="s">
        <v>0</v>
      </c>
      <c r="C2" s="21" t="s">
        <v>1</v>
      </c>
      <c r="D2" s="18" t="s">
        <v>2</v>
      </c>
      <c r="E2" s="18" t="s">
        <v>3</v>
      </c>
      <c r="H2" s="9" t="s">
        <v>4</v>
      </c>
      <c r="I2" s="9"/>
      <c r="J2" s="9"/>
      <c r="K2" s="9"/>
      <c r="L2" s="9"/>
      <c r="M2" s="9"/>
      <c r="N2" s="9" t="s">
        <v>5</v>
      </c>
      <c r="O2" s="9"/>
      <c r="P2" s="9"/>
      <c r="Q2" s="9"/>
      <c r="R2" s="9"/>
      <c r="S2" s="9"/>
    </row>
    <row r="3" spans="2:24" ht="72" x14ac:dyDescent="0.3">
      <c r="B3" s="21"/>
      <c r="C3" s="21"/>
      <c r="D3" s="18"/>
      <c r="E3" s="18"/>
      <c r="F3" s="1" t="s">
        <v>19</v>
      </c>
      <c r="G3" s="1" t="s">
        <v>6</v>
      </c>
      <c r="H3" s="1" t="s">
        <v>7</v>
      </c>
      <c r="I3" s="1" t="s">
        <v>8</v>
      </c>
      <c r="J3" s="1" t="s">
        <v>24</v>
      </c>
      <c r="K3" s="1" t="s">
        <v>25</v>
      </c>
      <c r="L3" s="2" t="s">
        <v>9</v>
      </c>
      <c r="M3" s="1" t="s">
        <v>10</v>
      </c>
      <c r="N3" s="1" t="s">
        <v>11</v>
      </c>
      <c r="O3" s="1" t="s">
        <v>20</v>
      </c>
      <c r="P3" s="1" t="s">
        <v>21</v>
      </c>
      <c r="Q3" s="1" t="s">
        <v>7</v>
      </c>
      <c r="R3" s="1" t="s">
        <v>12</v>
      </c>
      <c r="S3" s="2" t="s">
        <v>22</v>
      </c>
      <c r="T3" s="1" t="s">
        <v>23</v>
      </c>
      <c r="U3" s="1" t="s">
        <v>40</v>
      </c>
      <c r="V3" s="1" t="s">
        <v>26</v>
      </c>
      <c r="X3" s="14"/>
    </row>
    <row r="4" spans="2:24" ht="14.4" customHeight="1" x14ac:dyDescent="0.3">
      <c r="B4" s="20" t="s">
        <v>13</v>
      </c>
      <c r="C4" s="20" t="s">
        <v>14</v>
      </c>
      <c r="D4" s="19" t="s">
        <v>15</v>
      </c>
      <c r="E4">
        <v>1</v>
      </c>
      <c r="F4">
        <v>306.95812778700002</v>
      </c>
      <c r="G4">
        <v>183.11227700000001</v>
      </c>
      <c r="H4" s="3"/>
      <c r="I4">
        <v>0.47497395833299999</v>
      </c>
      <c r="J4">
        <v>2550.1866666699998</v>
      </c>
      <c r="M4" s="4"/>
      <c r="Q4" s="3"/>
      <c r="R4">
        <v>0.50251302083299998</v>
      </c>
      <c r="S4">
        <v>220.95333333299999</v>
      </c>
      <c r="T4">
        <v>260187.72</v>
      </c>
      <c r="U4">
        <f>T4/1000</f>
        <v>260.18772000000001</v>
      </c>
      <c r="V4" s="11" t="s">
        <v>45</v>
      </c>
      <c r="X4" s="5"/>
    </row>
    <row r="5" spans="2:24" x14ac:dyDescent="0.3">
      <c r="B5" s="20"/>
      <c r="C5" s="20"/>
      <c r="D5" s="19"/>
      <c r="E5">
        <v>2</v>
      </c>
      <c r="F5">
        <v>335.69183232</v>
      </c>
      <c r="G5">
        <v>96.232712000000006</v>
      </c>
      <c r="H5" s="3"/>
      <c r="I5">
        <v>0.95163098958299996</v>
      </c>
      <c r="J5">
        <v>2383.8933333300001</v>
      </c>
      <c r="M5" s="4"/>
      <c r="R5" s="10">
        <v>1.07600520833</v>
      </c>
      <c r="S5">
        <v>110.553333333</v>
      </c>
      <c r="T5">
        <v>255712.38</v>
      </c>
      <c r="U5">
        <f>T5/1000</f>
        <v>255.71238</v>
      </c>
      <c r="V5" s="11" t="s">
        <v>46</v>
      </c>
      <c r="X5" s="5"/>
    </row>
    <row r="6" spans="2:24" x14ac:dyDescent="0.3">
      <c r="B6" s="20"/>
      <c r="C6" s="20"/>
      <c r="D6" s="19"/>
      <c r="E6">
        <v>3</v>
      </c>
      <c r="F6">
        <v>340.00912383999997</v>
      </c>
      <c r="G6">
        <v>67.325405000000003</v>
      </c>
      <c r="H6" s="3"/>
      <c r="I6">
        <v>1.7578</v>
      </c>
      <c r="J6">
        <v>2180.3533333300002</v>
      </c>
      <c r="M6" s="4"/>
      <c r="Q6" s="3"/>
      <c r="R6">
        <v>2.2557333333299998</v>
      </c>
      <c r="S6">
        <v>75.2866666667</v>
      </c>
      <c r="T6">
        <v>240416.813333</v>
      </c>
      <c r="U6">
        <f>T6/1000</f>
        <v>240.41681333299999</v>
      </c>
      <c r="V6" s="11" t="s">
        <v>47</v>
      </c>
      <c r="X6" s="5"/>
    </row>
    <row r="7" spans="2:24" x14ac:dyDescent="0.3">
      <c r="B7" s="13"/>
      <c r="C7" s="13"/>
      <c r="D7" s="12"/>
      <c r="F7" s="5"/>
      <c r="G7" s="5"/>
      <c r="H7" s="7"/>
      <c r="I7" s="5"/>
      <c r="J7" s="5"/>
      <c r="K7" s="5"/>
      <c r="L7" s="5"/>
      <c r="M7" s="4"/>
      <c r="Q7" s="3"/>
      <c r="X7" s="5"/>
    </row>
    <row r="8" spans="2:24" x14ac:dyDescent="0.3">
      <c r="B8" s="13"/>
      <c r="C8" s="13"/>
      <c r="D8" s="12"/>
      <c r="F8" s="5"/>
      <c r="G8" s="5"/>
      <c r="H8" s="7"/>
      <c r="I8" s="5"/>
      <c r="J8" s="5"/>
      <c r="K8" s="5"/>
      <c r="L8" s="5"/>
      <c r="M8" s="4"/>
      <c r="Q8" s="3"/>
      <c r="X8" s="5"/>
    </row>
    <row r="9" spans="2:24" x14ac:dyDescent="0.3">
      <c r="B9" s="13"/>
      <c r="C9" s="13"/>
      <c r="D9" s="12"/>
      <c r="F9" s="5"/>
      <c r="G9" s="5"/>
      <c r="H9" s="5"/>
      <c r="I9" s="5"/>
      <c r="J9" s="5"/>
      <c r="K9" s="5"/>
      <c r="L9" s="5"/>
      <c r="X9" s="5"/>
    </row>
    <row r="10" spans="2:24" x14ac:dyDescent="0.3">
      <c r="B10" s="13"/>
      <c r="C10" s="13"/>
      <c r="D10" s="12"/>
      <c r="F10" s="5"/>
      <c r="G10" s="5"/>
      <c r="H10" s="7"/>
      <c r="I10" s="5"/>
      <c r="J10" s="5"/>
      <c r="K10" s="5"/>
      <c r="L10" s="5"/>
      <c r="M10" s="4"/>
      <c r="Q10" s="3"/>
      <c r="X10" s="5"/>
    </row>
    <row r="11" spans="2:24" x14ac:dyDescent="0.3">
      <c r="B11" s="13"/>
      <c r="C11" s="13"/>
      <c r="D11" s="12"/>
      <c r="F11" s="5"/>
      <c r="G11" s="5"/>
      <c r="H11" s="7"/>
      <c r="I11" s="5"/>
      <c r="J11" s="5"/>
      <c r="K11" s="5"/>
      <c r="L11" s="5"/>
      <c r="M11" s="4"/>
      <c r="Q11" s="3"/>
      <c r="X11" s="5"/>
    </row>
    <row r="12" spans="2:24" x14ac:dyDescent="0.3">
      <c r="B12" s="13"/>
      <c r="C12" s="13"/>
      <c r="D12" s="12"/>
      <c r="F12" s="5"/>
      <c r="G12" s="5"/>
      <c r="H12" s="7"/>
      <c r="I12" s="5"/>
      <c r="J12" s="5"/>
      <c r="K12" s="5"/>
      <c r="L12" s="5"/>
      <c r="M12" s="4"/>
      <c r="Q12" s="3"/>
      <c r="S12" s="5"/>
      <c r="T12" s="5"/>
      <c r="U12" s="5"/>
      <c r="X12" s="5"/>
    </row>
    <row r="13" spans="2:24" x14ac:dyDescent="0.3">
      <c r="B13" s="13"/>
      <c r="C13" s="13"/>
      <c r="D13" s="12"/>
      <c r="F13" s="5"/>
      <c r="G13" s="5"/>
      <c r="H13" s="7"/>
      <c r="I13" s="5"/>
      <c r="J13" s="5"/>
      <c r="K13" s="5"/>
      <c r="L13" s="5"/>
      <c r="M13" s="4"/>
      <c r="Q13" s="3"/>
      <c r="S13" s="5"/>
      <c r="T13" s="5"/>
      <c r="U13" s="5"/>
      <c r="X13" s="5"/>
    </row>
    <row r="14" spans="2:24" x14ac:dyDescent="0.3">
      <c r="B14" s="13"/>
      <c r="C14" s="13"/>
      <c r="D14" s="12"/>
      <c r="F14" s="5"/>
      <c r="G14" s="5"/>
      <c r="H14" s="7"/>
      <c r="I14" s="5"/>
      <c r="J14" s="5"/>
      <c r="K14" s="5"/>
      <c r="L14" s="5"/>
      <c r="M14" s="4"/>
      <c r="Q14" s="3"/>
      <c r="S14" s="5"/>
      <c r="T14" s="5"/>
      <c r="U14" s="5"/>
      <c r="X14" s="5"/>
    </row>
    <row r="15" spans="2:24" x14ac:dyDescent="0.3">
      <c r="B15" s="13"/>
      <c r="C15" s="13"/>
      <c r="D15" s="12"/>
      <c r="F15" s="5"/>
      <c r="G15" s="5"/>
      <c r="H15" s="7"/>
      <c r="I15" s="5"/>
      <c r="J15" s="5"/>
      <c r="K15" s="5"/>
      <c r="L15" s="5"/>
      <c r="M15" s="4"/>
      <c r="Q15" s="3"/>
      <c r="S15" s="5"/>
      <c r="T15" s="5"/>
      <c r="U15" s="5"/>
      <c r="X15" s="5"/>
    </row>
    <row r="16" spans="2:24" x14ac:dyDescent="0.3">
      <c r="B16" s="13"/>
      <c r="C16" s="13"/>
      <c r="D16" s="12"/>
      <c r="F16" s="5"/>
      <c r="G16" s="5"/>
      <c r="H16" s="7"/>
      <c r="I16" s="5"/>
      <c r="J16" s="5"/>
      <c r="K16" s="5"/>
      <c r="L16" s="5"/>
      <c r="M16" s="4"/>
      <c r="Q16" s="3"/>
      <c r="S16" s="5"/>
      <c r="T16" s="5"/>
      <c r="U16" s="5"/>
      <c r="X16" s="5"/>
    </row>
    <row r="17" spans="2:24" x14ac:dyDescent="0.3">
      <c r="B17" s="13"/>
      <c r="C17" s="13"/>
      <c r="D17" s="12"/>
      <c r="F17" s="5"/>
      <c r="G17" s="5"/>
      <c r="H17" s="7"/>
      <c r="I17" s="5"/>
      <c r="J17" s="5"/>
      <c r="K17" s="5"/>
      <c r="L17" s="5"/>
      <c r="M17" s="4"/>
      <c r="Q17" s="3"/>
      <c r="S17" s="5"/>
      <c r="T17" s="5"/>
      <c r="U17" s="5"/>
      <c r="X17" s="5"/>
    </row>
    <row r="18" spans="2:24" x14ac:dyDescent="0.3">
      <c r="B18" s="13"/>
      <c r="C18" s="13"/>
      <c r="D18" s="12"/>
      <c r="F18" s="5"/>
      <c r="G18" s="5"/>
      <c r="H18" s="7"/>
      <c r="I18" s="5"/>
      <c r="J18" s="5"/>
      <c r="K18" s="5"/>
      <c r="L18" s="5"/>
      <c r="M18" s="4"/>
      <c r="Q18" s="3"/>
      <c r="S18" s="5"/>
      <c r="T18" s="5"/>
      <c r="U18" s="5"/>
      <c r="X18" s="5"/>
    </row>
    <row r="19" spans="2:24" x14ac:dyDescent="0.3">
      <c r="B19" s="13"/>
      <c r="C19" s="13"/>
      <c r="D19" s="12"/>
      <c r="F19" s="5"/>
      <c r="G19" s="5"/>
      <c r="H19" s="7"/>
      <c r="I19" s="5"/>
      <c r="J19" s="5"/>
      <c r="K19" s="5"/>
      <c r="L19" s="5"/>
      <c r="M19" s="4"/>
      <c r="Q19" s="3"/>
      <c r="S19" s="5"/>
      <c r="T19" s="5"/>
      <c r="U19" s="5"/>
      <c r="X19" s="5"/>
    </row>
    <row r="20" spans="2:24" x14ac:dyDescent="0.3">
      <c r="B20" s="13"/>
      <c r="C20" s="13"/>
      <c r="D20" s="12"/>
      <c r="F20" s="5"/>
      <c r="G20" s="5"/>
      <c r="H20" s="7"/>
      <c r="I20" s="5"/>
      <c r="J20" s="5"/>
      <c r="K20" s="5"/>
      <c r="L20" s="5"/>
      <c r="M20" s="4"/>
      <c r="Q20" s="3"/>
      <c r="X20" s="5"/>
    </row>
    <row r="21" spans="2:24" x14ac:dyDescent="0.3">
      <c r="B21" s="13"/>
      <c r="C21" s="13"/>
      <c r="D21" s="12"/>
      <c r="F21" s="5"/>
      <c r="G21" s="5"/>
      <c r="H21" s="7"/>
      <c r="I21" s="5"/>
      <c r="J21" s="5"/>
      <c r="K21" s="5"/>
      <c r="L21" s="5"/>
      <c r="M21" s="4"/>
      <c r="Q21" s="3"/>
      <c r="X21" s="5"/>
    </row>
    <row r="22" spans="2:24" x14ac:dyDescent="0.3">
      <c r="B22" s="13"/>
      <c r="C22" s="13"/>
      <c r="D22" s="12"/>
      <c r="F22" s="5"/>
      <c r="G22" s="5"/>
      <c r="H22" s="7"/>
      <c r="I22" s="5"/>
      <c r="J22" s="5"/>
      <c r="K22" s="5"/>
      <c r="L22" s="5"/>
      <c r="M22" s="4"/>
      <c r="Q22" s="3"/>
      <c r="X22" s="5"/>
    </row>
    <row r="23" spans="2:24" x14ac:dyDescent="0.3">
      <c r="B23" s="13"/>
      <c r="C23" s="13"/>
      <c r="D23" s="12"/>
      <c r="F23" s="5"/>
      <c r="G23" s="5"/>
      <c r="H23" s="7"/>
      <c r="I23" s="5"/>
      <c r="J23" s="5"/>
      <c r="K23" s="5"/>
      <c r="L23" s="5"/>
      <c r="M23" s="4"/>
      <c r="Q23" s="3"/>
      <c r="X23" s="5"/>
    </row>
    <row r="24" spans="2:24" x14ac:dyDescent="0.3">
      <c r="B24" s="13"/>
      <c r="C24" s="13"/>
      <c r="D24" s="12"/>
      <c r="F24" s="5"/>
      <c r="G24" s="5"/>
      <c r="H24" s="7"/>
      <c r="I24" s="5"/>
      <c r="J24" s="5"/>
      <c r="K24" s="5"/>
      <c r="L24" s="5"/>
      <c r="M24" s="4"/>
      <c r="Q24" s="3"/>
      <c r="X24" s="5"/>
    </row>
    <row r="25" spans="2:24" x14ac:dyDescent="0.3">
      <c r="B25" s="13"/>
      <c r="C25" s="13"/>
      <c r="D25" s="12"/>
      <c r="H25" s="3"/>
      <c r="M25" s="4"/>
      <c r="Q25" s="3"/>
      <c r="X25" s="5"/>
    </row>
    <row r="26" spans="2:24" x14ac:dyDescent="0.3">
      <c r="B26" s="13"/>
      <c r="C26" s="13"/>
      <c r="D26" s="12"/>
      <c r="H26" s="3"/>
      <c r="M26" s="4"/>
      <c r="Q26" s="3"/>
      <c r="X26" s="5"/>
    </row>
    <row r="27" spans="2:24" x14ac:dyDescent="0.3">
      <c r="B27" s="13"/>
      <c r="C27" s="13"/>
      <c r="D27" s="12"/>
      <c r="H27" s="3"/>
      <c r="M27" s="4"/>
      <c r="Q27" s="3"/>
      <c r="X27" s="5"/>
    </row>
    <row r="28" spans="2:24" x14ac:dyDescent="0.3">
      <c r="B28" s="13"/>
      <c r="C28" s="13"/>
      <c r="D28" s="12"/>
      <c r="E28" s="6"/>
      <c r="H28" s="3"/>
      <c r="M28" s="4"/>
      <c r="Q28" s="3"/>
      <c r="X28" s="5"/>
    </row>
    <row r="29" spans="2:24" x14ac:dyDescent="0.3">
      <c r="B29" s="13"/>
      <c r="C29" s="13"/>
      <c r="D29" s="12"/>
      <c r="H29" s="3"/>
      <c r="M29" s="4"/>
      <c r="Q29" s="3"/>
      <c r="X29" s="5"/>
    </row>
    <row r="30" spans="2:24" x14ac:dyDescent="0.3">
      <c r="B30" s="13"/>
      <c r="C30" s="13"/>
      <c r="D30" s="12"/>
      <c r="E30" s="5"/>
      <c r="F30" s="5"/>
      <c r="G30" s="5"/>
      <c r="H30" s="7"/>
      <c r="M30" s="4"/>
      <c r="Q30" s="3"/>
      <c r="X30" s="5"/>
    </row>
    <row r="31" spans="2:24" x14ac:dyDescent="0.3">
      <c r="B31" s="13"/>
      <c r="C31" s="13"/>
      <c r="D31" s="12"/>
      <c r="E31" s="5"/>
      <c r="F31" s="5"/>
      <c r="G31" s="5"/>
      <c r="H31" s="7"/>
      <c r="M31" s="4"/>
      <c r="Q31" s="3"/>
      <c r="X31" s="5"/>
    </row>
    <row r="32" spans="2:24" x14ac:dyDescent="0.3">
      <c r="B32" s="13"/>
      <c r="C32" s="13"/>
      <c r="D32" s="12"/>
      <c r="E32" s="5"/>
      <c r="F32" s="5"/>
      <c r="G32" s="5"/>
      <c r="H32" s="7"/>
      <c r="M32" s="4"/>
      <c r="Q32" s="3"/>
      <c r="X32" s="5"/>
    </row>
    <row r="33" spans="2:24" x14ac:dyDescent="0.3">
      <c r="B33" s="13"/>
      <c r="C33" s="13"/>
      <c r="D33" s="12"/>
      <c r="E33" s="5"/>
      <c r="F33" s="5"/>
      <c r="G33" s="5"/>
      <c r="H33" s="7"/>
      <c r="M33" s="4"/>
      <c r="Q33" s="3"/>
      <c r="X33" s="5"/>
    </row>
    <row r="34" spans="2:24" x14ac:dyDescent="0.3">
      <c r="B34" s="13"/>
      <c r="C34" s="13"/>
      <c r="D34" s="12"/>
      <c r="E34" s="5"/>
      <c r="F34" s="5"/>
      <c r="G34" s="5"/>
      <c r="H34" s="7"/>
      <c r="I34" s="5"/>
      <c r="K34" s="5"/>
      <c r="L34" s="5"/>
      <c r="M34" s="8"/>
      <c r="N34" s="5"/>
      <c r="Q34" s="7"/>
      <c r="R34" s="5"/>
      <c r="X34" s="5"/>
    </row>
    <row r="35" spans="2:24" x14ac:dyDescent="0.3">
      <c r="B35" s="13"/>
      <c r="C35" s="13"/>
      <c r="D35" s="12"/>
      <c r="E35" s="5"/>
      <c r="F35" s="5"/>
      <c r="G35" s="5"/>
      <c r="H35" s="7"/>
      <c r="I35" s="5"/>
      <c r="K35" s="5"/>
      <c r="L35" s="5"/>
      <c r="M35" s="8"/>
      <c r="N35" s="5"/>
      <c r="Q35" s="7"/>
      <c r="R35" s="5"/>
      <c r="X35" s="5"/>
    </row>
    <row r="36" spans="2:24" x14ac:dyDescent="0.3">
      <c r="B36" s="13"/>
      <c r="C36" s="13"/>
      <c r="D36" s="12"/>
      <c r="E36" s="5"/>
      <c r="F36" s="5"/>
      <c r="G36" s="5"/>
      <c r="H36" s="7"/>
      <c r="I36" s="5"/>
      <c r="K36" s="5"/>
      <c r="L36" s="5"/>
      <c r="M36" s="8"/>
      <c r="N36" s="5"/>
      <c r="Q36" s="7"/>
      <c r="R36" s="5"/>
      <c r="X36" s="5"/>
    </row>
    <row r="37" spans="2:24" x14ac:dyDescent="0.3">
      <c r="B37" s="13"/>
      <c r="C37" s="13"/>
      <c r="D37" s="12"/>
      <c r="E37" s="5"/>
      <c r="F37" s="5"/>
      <c r="G37" s="5"/>
      <c r="H37" s="7"/>
      <c r="I37" s="5"/>
      <c r="K37" s="5"/>
      <c r="L37" s="5"/>
      <c r="M37" s="8"/>
      <c r="N37" s="5"/>
      <c r="Q37" s="7"/>
      <c r="R37" s="5"/>
      <c r="X37" s="5"/>
    </row>
    <row r="38" spans="2:24" x14ac:dyDescent="0.3">
      <c r="B38" s="13"/>
      <c r="C38" s="13"/>
      <c r="D38" s="12"/>
      <c r="E38" s="5"/>
      <c r="F38" s="5"/>
      <c r="G38" s="5"/>
      <c r="H38" s="7"/>
      <c r="I38" s="5"/>
      <c r="K38" s="5"/>
      <c r="L38" s="5"/>
      <c r="M38" s="8"/>
      <c r="N38" s="5"/>
      <c r="Q38" s="7"/>
      <c r="R38" s="5"/>
      <c r="X38" s="5"/>
    </row>
    <row r="39" spans="2:24" x14ac:dyDescent="0.3">
      <c r="B39" s="13"/>
      <c r="C39" s="13"/>
      <c r="D39" s="12"/>
      <c r="E39" s="5"/>
      <c r="F39" s="5"/>
      <c r="G39" s="5"/>
      <c r="H39" s="7"/>
      <c r="I39" s="5"/>
      <c r="K39" s="5"/>
      <c r="L39" s="5"/>
      <c r="M39" s="8"/>
      <c r="N39" s="5"/>
      <c r="Q39" s="7"/>
      <c r="R39" s="5"/>
      <c r="X39" s="5"/>
    </row>
    <row r="40" spans="2:24" x14ac:dyDescent="0.3">
      <c r="B40" s="13"/>
      <c r="C40" s="13"/>
      <c r="D40" s="12"/>
      <c r="E40" s="5"/>
      <c r="F40" s="5"/>
      <c r="G40" s="5"/>
      <c r="H40" s="7"/>
      <c r="I40" s="5"/>
      <c r="K40" s="5"/>
      <c r="L40" s="5"/>
      <c r="M40" s="8"/>
      <c r="N40" s="5"/>
      <c r="O40" t="s">
        <v>48</v>
      </c>
      <c r="Q40" s="7"/>
      <c r="R40" s="5"/>
      <c r="X40" s="5"/>
    </row>
    <row r="41" spans="2:24" x14ac:dyDescent="0.3">
      <c r="B41" s="13"/>
      <c r="C41" s="13"/>
      <c r="D41" s="12"/>
      <c r="E41" s="5"/>
      <c r="F41" s="5"/>
      <c r="G41" s="5"/>
      <c r="H41" s="7"/>
      <c r="I41" s="5"/>
      <c r="J41" s="5"/>
      <c r="K41" s="5"/>
      <c r="L41" s="5"/>
      <c r="M41" s="8"/>
      <c r="N41" s="5"/>
      <c r="O41" s="5"/>
      <c r="P41" s="5"/>
      <c r="Q41" s="7"/>
      <c r="R41" s="5"/>
      <c r="X41" s="5"/>
    </row>
    <row r="42" spans="2:24" x14ac:dyDescent="0.3">
      <c r="B42" s="13"/>
      <c r="C42" s="13"/>
      <c r="D42" s="12"/>
      <c r="E42" s="5"/>
      <c r="F42" s="5"/>
      <c r="G42" s="5"/>
      <c r="H42" s="7"/>
      <c r="I42" s="5"/>
      <c r="J42" s="5"/>
      <c r="K42" s="5"/>
      <c r="L42" s="5"/>
      <c r="M42" s="8"/>
      <c r="N42" s="5"/>
      <c r="O42" s="5"/>
      <c r="P42" s="5"/>
      <c r="Q42" s="7"/>
      <c r="R42" s="5"/>
      <c r="X42" s="5"/>
    </row>
    <row r="43" spans="2:24" x14ac:dyDescent="0.3">
      <c r="B43" s="13"/>
      <c r="C43" s="13"/>
      <c r="D43" s="12"/>
      <c r="E43" s="5"/>
      <c r="F43" s="5"/>
      <c r="G43" s="5"/>
      <c r="H43" s="7"/>
      <c r="I43" s="5"/>
      <c r="J43" s="5"/>
      <c r="K43" s="5"/>
      <c r="L43" s="5"/>
      <c r="M43" s="8"/>
      <c r="N43" s="5"/>
      <c r="O43" s="5"/>
      <c r="P43" s="5"/>
      <c r="Q43" s="7"/>
      <c r="R43" s="5"/>
      <c r="X43" s="5"/>
    </row>
    <row r="44" spans="2:24" x14ac:dyDescent="0.3">
      <c r="B44" s="13"/>
      <c r="C44" s="13"/>
      <c r="D44" s="12"/>
      <c r="E44" s="5"/>
      <c r="F44" s="5"/>
      <c r="G44" s="5"/>
      <c r="H44" s="7"/>
      <c r="I44" s="5"/>
      <c r="J44" s="5"/>
      <c r="K44" s="5"/>
      <c r="L44" s="5"/>
      <c r="M44" s="8"/>
      <c r="N44" s="5"/>
      <c r="O44" s="5"/>
      <c r="P44" s="5"/>
      <c r="Q44" s="7"/>
      <c r="R44" s="5"/>
      <c r="X44" s="5"/>
    </row>
    <row r="45" spans="2:24" x14ac:dyDescent="0.3">
      <c r="B45" s="13"/>
      <c r="C45" s="13"/>
      <c r="D45" s="12"/>
      <c r="E45" s="5"/>
      <c r="F45" s="5"/>
      <c r="G45" s="5"/>
      <c r="H45" s="7"/>
      <c r="I45" s="5"/>
      <c r="J45" s="5"/>
      <c r="K45" s="5"/>
      <c r="L45" s="5"/>
      <c r="M45" s="8"/>
      <c r="N45" s="5"/>
      <c r="O45" s="5"/>
      <c r="P45" s="5"/>
      <c r="Q45" s="7"/>
      <c r="R45" s="5"/>
      <c r="X45" s="5"/>
    </row>
    <row r="46" spans="2:24" x14ac:dyDescent="0.3">
      <c r="B46" s="13"/>
      <c r="C46" s="13"/>
      <c r="D46" s="12"/>
      <c r="G46" s="5"/>
      <c r="H46" s="7"/>
      <c r="I46" s="5"/>
      <c r="J46" s="5"/>
      <c r="K46" s="5"/>
      <c r="L46" s="5"/>
      <c r="M46" s="8"/>
      <c r="N46" s="5"/>
      <c r="O46" s="5"/>
      <c r="P46" s="5"/>
      <c r="Q46" s="7"/>
      <c r="R46" s="5"/>
      <c r="X46" s="5"/>
    </row>
    <row r="47" spans="2:24" x14ac:dyDescent="0.3">
      <c r="B47" s="13"/>
      <c r="C47" s="13"/>
      <c r="D47" s="12"/>
      <c r="G47" s="5"/>
      <c r="H47" s="7"/>
      <c r="I47" s="5"/>
      <c r="K47" s="5"/>
      <c r="L47" s="5"/>
      <c r="M47" s="8"/>
      <c r="N47" s="5"/>
      <c r="Q47" s="7"/>
      <c r="R47" s="5"/>
      <c r="X47" s="5"/>
    </row>
    <row r="48" spans="2:24" x14ac:dyDescent="0.3">
      <c r="B48" s="13"/>
      <c r="C48" s="13"/>
      <c r="D48" s="12"/>
      <c r="G48" s="5"/>
      <c r="H48" s="7"/>
      <c r="I48" s="5"/>
      <c r="K48" s="5"/>
      <c r="L48" s="5"/>
      <c r="M48" s="8"/>
      <c r="N48" s="5"/>
      <c r="Q48" s="7"/>
      <c r="R48" s="5"/>
      <c r="X48" s="5"/>
    </row>
    <row r="49" spans="2:24" x14ac:dyDescent="0.3">
      <c r="B49" s="13"/>
      <c r="C49" s="13"/>
      <c r="D49" s="12"/>
      <c r="H49" s="3"/>
      <c r="M49" s="8"/>
      <c r="Q49" s="3"/>
      <c r="X49" s="5"/>
    </row>
    <row r="50" spans="2:24" x14ac:dyDescent="0.3">
      <c r="B50" s="13"/>
      <c r="C50" s="13"/>
      <c r="D50" s="12"/>
      <c r="H50" s="3"/>
      <c r="M50" s="8"/>
      <c r="Q50" s="3"/>
      <c r="X50" s="5"/>
    </row>
    <row r="51" spans="2:24" x14ac:dyDescent="0.3">
      <c r="B51" s="13"/>
      <c r="C51" s="13"/>
      <c r="D51" s="12"/>
      <c r="H51" s="3"/>
      <c r="M51" s="8"/>
      <c r="Q51" s="3"/>
      <c r="X51" s="5"/>
    </row>
    <row r="52" spans="2:24" x14ac:dyDescent="0.3">
      <c r="B52" s="13"/>
      <c r="C52" s="13"/>
      <c r="D52" s="12"/>
      <c r="H52" s="3"/>
      <c r="M52" s="8"/>
      <c r="Q52" s="3"/>
      <c r="X52" s="5"/>
    </row>
    <row r="53" spans="2:24" x14ac:dyDescent="0.3">
      <c r="B53" s="13"/>
      <c r="C53" s="13"/>
      <c r="D53" s="12"/>
      <c r="H53" s="3"/>
      <c r="M53" s="4"/>
      <c r="Q53" s="3"/>
      <c r="X53" s="5"/>
    </row>
    <row r="54" spans="2:24" x14ac:dyDescent="0.3">
      <c r="B54" s="13"/>
      <c r="C54" s="13"/>
      <c r="D54" s="12"/>
      <c r="H54" s="3"/>
      <c r="M54" s="8"/>
      <c r="Q54" s="3"/>
      <c r="X54" s="5"/>
    </row>
    <row r="55" spans="2:24" x14ac:dyDescent="0.3">
      <c r="B55" s="13"/>
      <c r="C55" s="13"/>
      <c r="D55" s="12"/>
      <c r="H55" s="3"/>
      <c r="M55" s="8"/>
      <c r="Q55" s="3"/>
      <c r="X55" s="5"/>
    </row>
    <row r="56" spans="2:24" x14ac:dyDescent="0.3">
      <c r="B56" s="13"/>
      <c r="C56" s="13"/>
      <c r="D56" s="12"/>
      <c r="H56" s="3"/>
      <c r="M56" s="8"/>
      <c r="Q56" s="3"/>
      <c r="X56" s="5"/>
    </row>
    <row r="57" spans="2:24" x14ac:dyDescent="0.3">
      <c r="B57" s="13"/>
      <c r="C57" s="13"/>
      <c r="D57" s="12"/>
      <c r="H57" s="3"/>
      <c r="X57" s="5"/>
    </row>
    <row r="58" spans="2:24" x14ac:dyDescent="0.3">
      <c r="B58" s="13"/>
      <c r="C58" s="13"/>
      <c r="D58" s="12"/>
      <c r="H58" s="3"/>
      <c r="M58" s="4"/>
      <c r="Q58" s="3"/>
      <c r="X58" s="5"/>
    </row>
    <row r="59" spans="2:24" x14ac:dyDescent="0.3">
      <c r="B59" s="13"/>
      <c r="C59" s="13"/>
      <c r="D59" s="12"/>
      <c r="H59" s="3"/>
      <c r="M59" s="8"/>
      <c r="Q59" s="3"/>
      <c r="X59" s="5"/>
    </row>
    <row r="60" spans="2:24" x14ac:dyDescent="0.3">
      <c r="B60" s="13"/>
      <c r="C60" s="13"/>
      <c r="D60" s="12"/>
      <c r="H60" s="3"/>
      <c r="M60" s="8"/>
      <c r="Q60" s="3"/>
      <c r="U60" t="s">
        <v>18</v>
      </c>
      <c r="X60" s="5"/>
    </row>
    <row r="61" spans="2:24" x14ac:dyDescent="0.3">
      <c r="B61" s="13"/>
      <c r="C61" s="13"/>
      <c r="D61" s="12"/>
      <c r="H61" s="3"/>
      <c r="M61" s="8"/>
      <c r="Q61" s="3"/>
      <c r="X61" s="5"/>
    </row>
    <row r="62" spans="2:24" x14ac:dyDescent="0.3">
      <c r="B62" s="13"/>
      <c r="C62" s="13"/>
      <c r="D62" s="12"/>
      <c r="H62" s="3"/>
      <c r="M62" s="8"/>
      <c r="Q62" s="3"/>
      <c r="X62" s="5"/>
    </row>
    <row r="63" spans="2:24" x14ac:dyDescent="0.3">
      <c r="B63" s="13"/>
      <c r="C63" s="13"/>
      <c r="D63" s="12"/>
      <c r="H63" s="3"/>
      <c r="M63" s="4"/>
      <c r="Q63" s="3"/>
      <c r="X63" s="5"/>
    </row>
    <row r="64" spans="2:24" x14ac:dyDescent="0.3">
      <c r="X64" s="5"/>
    </row>
    <row r="65" spans="24:24" x14ac:dyDescent="0.3">
      <c r="X65" s="5"/>
    </row>
    <row r="66" spans="24:24" x14ac:dyDescent="0.3">
      <c r="X66" s="5"/>
    </row>
    <row r="67" spans="24:24" x14ac:dyDescent="0.3">
      <c r="X67" s="5"/>
    </row>
    <row r="68" spans="24:24" x14ac:dyDescent="0.3">
      <c r="X68" s="5"/>
    </row>
    <row r="69" spans="24:24" x14ac:dyDescent="0.3">
      <c r="X69" s="5"/>
    </row>
    <row r="70" spans="24:24" x14ac:dyDescent="0.3">
      <c r="X70" s="5"/>
    </row>
    <row r="71" spans="24:24" x14ac:dyDescent="0.3">
      <c r="X71" s="5"/>
    </row>
    <row r="72" spans="24:24" x14ac:dyDescent="0.3">
      <c r="X72" s="5"/>
    </row>
    <row r="73" spans="24:24" x14ac:dyDescent="0.3">
      <c r="X73" s="5"/>
    </row>
    <row r="74" spans="24:24" x14ac:dyDescent="0.3">
      <c r="X74" s="5"/>
    </row>
    <row r="75" spans="24:24" x14ac:dyDescent="0.3">
      <c r="X75" s="5"/>
    </row>
    <row r="76" spans="24:24" x14ac:dyDescent="0.3">
      <c r="X76" s="5"/>
    </row>
    <row r="77" spans="24:24" x14ac:dyDescent="0.3">
      <c r="X77" s="5"/>
    </row>
    <row r="78" spans="24:24" x14ac:dyDescent="0.3">
      <c r="X78" s="5"/>
    </row>
    <row r="79" spans="24:24" x14ac:dyDescent="0.3">
      <c r="X79" s="5"/>
    </row>
    <row r="80" spans="24:24" x14ac:dyDescent="0.3">
      <c r="X80" s="5"/>
    </row>
    <row r="81" spans="24:24" x14ac:dyDescent="0.3">
      <c r="X81" s="5"/>
    </row>
    <row r="82" spans="24:24" x14ac:dyDescent="0.3">
      <c r="X82" s="5"/>
    </row>
    <row r="83" spans="24:24" x14ac:dyDescent="0.3">
      <c r="X83" s="5"/>
    </row>
    <row r="84" spans="24:24" x14ac:dyDescent="0.3">
      <c r="X84" s="5"/>
    </row>
    <row r="85" spans="24:24" x14ac:dyDescent="0.3">
      <c r="X85" s="5"/>
    </row>
    <row r="86" spans="24:24" x14ac:dyDescent="0.3">
      <c r="X86" s="5"/>
    </row>
    <row r="87" spans="24:24" x14ac:dyDescent="0.3">
      <c r="X87" s="5"/>
    </row>
    <row r="88" spans="24:24" x14ac:dyDescent="0.3">
      <c r="X88" s="5"/>
    </row>
    <row r="89" spans="24:24" x14ac:dyDescent="0.3">
      <c r="X89" s="5"/>
    </row>
    <row r="90" spans="24:24" x14ac:dyDescent="0.3">
      <c r="X90" s="5"/>
    </row>
    <row r="91" spans="24:24" x14ac:dyDescent="0.3">
      <c r="X91" s="5"/>
    </row>
    <row r="92" spans="24:24" x14ac:dyDescent="0.3">
      <c r="X92" s="5"/>
    </row>
    <row r="93" spans="24:24" x14ac:dyDescent="0.3">
      <c r="X93" s="5"/>
    </row>
    <row r="94" spans="24:24" x14ac:dyDescent="0.3">
      <c r="X94" s="5"/>
    </row>
    <row r="95" spans="24:24" x14ac:dyDescent="0.3">
      <c r="X95" s="5"/>
    </row>
    <row r="96" spans="24:24" x14ac:dyDescent="0.3">
      <c r="X96" s="5"/>
    </row>
    <row r="97" spans="24:24" x14ac:dyDescent="0.3">
      <c r="X97" s="5"/>
    </row>
    <row r="98" spans="24:24" x14ac:dyDescent="0.3">
      <c r="X98" s="5"/>
    </row>
    <row r="99" spans="24:24" x14ac:dyDescent="0.3">
      <c r="X99" s="5"/>
    </row>
    <row r="100" spans="24:24" x14ac:dyDescent="0.3">
      <c r="X100" s="5"/>
    </row>
    <row r="101" spans="24:24" x14ac:dyDescent="0.3">
      <c r="X101" s="5"/>
    </row>
    <row r="102" spans="24:24" x14ac:dyDescent="0.3">
      <c r="X102" s="5"/>
    </row>
    <row r="103" spans="24:24" x14ac:dyDescent="0.3">
      <c r="X103" s="5"/>
    </row>
    <row r="104" spans="24:24" x14ac:dyDescent="0.3">
      <c r="X104" s="5"/>
    </row>
    <row r="105" spans="24:24" x14ac:dyDescent="0.3">
      <c r="X105" s="5"/>
    </row>
    <row r="106" spans="24:24" x14ac:dyDescent="0.3">
      <c r="X106" s="5"/>
    </row>
    <row r="107" spans="24:24" x14ac:dyDescent="0.3">
      <c r="X107" s="5"/>
    </row>
    <row r="108" spans="24:24" x14ac:dyDescent="0.3">
      <c r="X108" s="5"/>
    </row>
    <row r="109" spans="24:24" x14ac:dyDescent="0.3">
      <c r="X109" s="5"/>
    </row>
    <row r="110" spans="24:24" x14ac:dyDescent="0.3">
      <c r="X110" s="5"/>
    </row>
    <row r="111" spans="24:24" x14ac:dyDescent="0.3">
      <c r="X111" s="5"/>
    </row>
    <row r="112" spans="24:24" x14ac:dyDescent="0.3">
      <c r="X112" s="5"/>
    </row>
    <row r="113" spans="24:24" x14ac:dyDescent="0.3">
      <c r="X113" s="5"/>
    </row>
    <row r="114" spans="24:24" x14ac:dyDescent="0.3">
      <c r="X114" s="5"/>
    </row>
    <row r="115" spans="24:24" x14ac:dyDescent="0.3">
      <c r="X115" s="5"/>
    </row>
    <row r="116" spans="24:24" x14ac:dyDescent="0.3">
      <c r="X116" s="5"/>
    </row>
    <row r="117" spans="24:24" x14ac:dyDescent="0.3">
      <c r="X117" s="5"/>
    </row>
    <row r="118" spans="24:24" x14ac:dyDescent="0.3">
      <c r="X118" s="5"/>
    </row>
    <row r="119" spans="24:24" x14ac:dyDescent="0.3">
      <c r="X119" s="5"/>
    </row>
    <row r="120" spans="24:24" x14ac:dyDescent="0.3">
      <c r="X120" s="5"/>
    </row>
    <row r="121" spans="24:24" x14ac:dyDescent="0.3">
      <c r="X121" s="5"/>
    </row>
    <row r="122" spans="24:24" x14ac:dyDescent="0.3">
      <c r="X122" s="5"/>
    </row>
    <row r="123" spans="24:24" x14ac:dyDescent="0.3">
      <c r="X123" s="5"/>
    </row>
    <row r="124" spans="24:24" x14ac:dyDescent="0.3">
      <c r="X124" s="5"/>
    </row>
  </sheetData>
  <mergeCells count="7">
    <mergeCell ref="E2:E3"/>
    <mergeCell ref="D4:D6"/>
    <mergeCell ref="B4:B6"/>
    <mergeCell ref="C4:C6"/>
    <mergeCell ref="B2:B3"/>
    <mergeCell ref="C2:C3"/>
    <mergeCell ref="D2:D3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26C6-CD16-46B8-85B5-DAC13C756F8A}">
  <dimension ref="L11:N23"/>
  <sheetViews>
    <sheetView tabSelected="1" topLeftCell="U7" zoomScale="70" zoomScaleNormal="70" workbookViewId="0">
      <selection activeCell="O92" sqref="O92"/>
    </sheetView>
  </sheetViews>
  <sheetFormatPr defaultRowHeight="14.4" x14ac:dyDescent="0.3"/>
  <sheetData>
    <row r="11" spans="12:12" x14ac:dyDescent="0.3">
      <c r="L11" t="s">
        <v>18</v>
      </c>
    </row>
    <row r="23" spans="14:14" x14ac:dyDescent="0.3">
      <c r="N23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3548-2715-4301-8552-7D7D3B3F2F97}">
  <dimension ref="A1"/>
  <sheetViews>
    <sheetView topLeftCell="A19" zoomScale="70" zoomScaleNormal="70" workbookViewId="0">
      <selection activeCell="P80" sqref="P8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98622-0B24-421A-83B3-864645B9B54D}">
  <dimension ref="B2:R75"/>
  <sheetViews>
    <sheetView topLeftCell="B34" workbookViewId="0">
      <selection activeCell="G21" sqref="G21"/>
    </sheetView>
  </sheetViews>
  <sheetFormatPr defaultRowHeight="14.4" x14ac:dyDescent="0.3"/>
  <sheetData>
    <row r="2" spans="2:18" x14ac:dyDescent="0.3">
      <c r="B2" t="s">
        <v>55</v>
      </c>
      <c r="K2" t="s">
        <v>54</v>
      </c>
    </row>
    <row r="3" spans="2:18" ht="14.4" customHeight="1" x14ac:dyDescent="0.3">
      <c r="B3" s="15" t="s">
        <v>0</v>
      </c>
      <c r="C3" s="15" t="s">
        <v>1</v>
      </c>
      <c r="D3" s="16" t="s">
        <v>2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K3" s="15" t="s">
        <v>0</v>
      </c>
      <c r="L3" s="15" t="s">
        <v>1</v>
      </c>
      <c r="M3" s="16" t="s">
        <v>2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</row>
    <row r="4" spans="2:18" ht="14.4" customHeight="1" x14ac:dyDescent="0.3">
      <c r="B4" s="20" t="s">
        <v>13</v>
      </c>
      <c r="C4" s="20" t="s">
        <v>14</v>
      </c>
      <c r="D4" s="19" t="s">
        <v>33</v>
      </c>
      <c r="K4" s="20" t="s">
        <v>13</v>
      </c>
      <c r="L4" s="20" t="s">
        <v>14</v>
      </c>
      <c r="M4" s="19" t="s">
        <v>27</v>
      </c>
    </row>
    <row r="5" spans="2:18" ht="14.4" customHeight="1" x14ac:dyDescent="0.3">
      <c r="B5" s="20"/>
      <c r="C5" s="20"/>
      <c r="D5" s="19"/>
      <c r="E5">
        <v>10</v>
      </c>
      <c r="F5">
        <v>10</v>
      </c>
      <c r="G5">
        <v>10</v>
      </c>
      <c r="H5">
        <f>_xlfn.STDEV.S(E5,F5,G5)</f>
        <v>0</v>
      </c>
      <c r="I5">
        <f>_xlfn.STDEV.P(E5:G5)</f>
        <v>0</v>
      </c>
      <c r="K5" s="20"/>
      <c r="L5" s="20"/>
      <c r="M5" s="19"/>
      <c r="N5">
        <v>10</v>
      </c>
      <c r="O5">
        <v>10</v>
      </c>
      <c r="P5">
        <v>10</v>
      </c>
      <c r="Q5">
        <f>_xlfn.STDEV.S(N5,O5,P5)</f>
        <v>0</v>
      </c>
      <c r="R5">
        <f>_xlfn.STDEV.P(N5:P5)</f>
        <v>0</v>
      </c>
    </row>
    <row r="6" spans="2:18" x14ac:dyDescent="0.3">
      <c r="B6" s="20"/>
      <c r="C6" s="20"/>
      <c r="D6" s="19"/>
      <c r="E6">
        <v>20</v>
      </c>
      <c r="F6">
        <v>20</v>
      </c>
      <c r="G6">
        <v>20</v>
      </c>
      <c r="H6">
        <f>_xlfn.STDEV.S(E6,F6,G6)</f>
        <v>0</v>
      </c>
      <c r="I6">
        <f>_xlfn.STDEV.P(E6:G6)</f>
        <v>0</v>
      </c>
      <c r="K6" s="20"/>
      <c r="L6" s="20"/>
      <c r="M6" s="19"/>
      <c r="N6">
        <v>20</v>
      </c>
      <c r="O6">
        <v>20</v>
      </c>
      <c r="P6">
        <v>20</v>
      </c>
      <c r="Q6">
        <f>_xlfn.STDEV.S(N6,O6,P6)</f>
        <v>0</v>
      </c>
      <c r="R6">
        <f>_xlfn.STDEV.P(N6:P6)</f>
        <v>0</v>
      </c>
    </row>
    <row r="7" spans="2:18" x14ac:dyDescent="0.3">
      <c r="B7" s="20"/>
      <c r="C7" s="20"/>
      <c r="D7" s="19"/>
      <c r="E7">
        <v>30</v>
      </c>
      <c r="F7">
        <v>30</v>
      </c>
      <c r="G7">
        <v>30</v>
      </c>
      <c r="H7">
        <f>_xlfn.STDEV.S(E7,F7,G7)</f>
        <v>0</v>
      </c>
      <c r="I7">
        <f>_xlfn.STDEV.P(E7:G7)</f>
        <v>0</v>
      </c>
      <c r="K7" s="20"/>
      <c r="L7" s="20"/>
      <c r="M7" s="19"/>
      <c r="N7">
        <v>30</v>
      </c>
      <c r="O7">
        <v>30</v>
      </c>
      <c r="P7">
        <v>30</v>
      </c>
      <c r="Q7">
        <f>_xlfn.STDEV.S(N7,O7,P7)</f>
        <v>0</v>
      </c>
      <c r="R7">
        <f>_xlfn.STDEV.P(N7:P7)</f>
        <v>0</v>
      </c>
    </row>
    <row r="8" spans="2:18" x14ac:dyDescent="0.3">
      <c r="B8" s="20"/>
      <c r="C8" s="20"/>
      <c r="D8" s="19"/>
      <c r="E8">
        <v>40</v>
      </c>
      <c r="F8">
        <v>40</v>
      </c>
      <c r="G8">
        <v>40</v>
      </c>
      <c r="H8">
        <f>_xlfn.STDEV.S(E8,F8,G8)</f>
        <v>0</v>
      </c>
      <c r="I8">
        <f>_xlfn.STDEV.P(E8:G8)</f>
        <v>0</v>
      </c>
      <c r="K8" s="20"/>
      <c r="L8" s="20"/>
      <c r="M8" s="19"/>
      <c r="N8">
        <v>40</v>
      </c>
      <c r="O8">
        <v>40</v>
      </c>
      <c r="P8">
        <v>40</v>
      </c>
      <c r="Q8">
        <f>_xlfn.STDEV.S(N8,O8,P8)</f>
        <v>0</v>
      </c>
      <c r="R8">
        <f>_xlfn.STDEV.P(N8:P8)</f>
        <v>0</v>
      </c>
    </row>
    <row r="9" spans="2:18" x14ac:dyDescent="0.3">
      <c r="B9" s="20"/>
      <c r="C9" s="20"/>
      <c r="D9" s="19"/>
      <c r="E9">
        <v>50</v>
      </c>
      <c r="F9">
        <v>50</v>
      </c>
      <c r="G9">
        <v>50</v>
      </c>
      <c r="H9">
        <f>_xlfn.STDEV.S(E9,F9,G9)</f>
        <v>0</v>
      </c>
      <c r="I9">
        <f>_xlfn.STDEV.P(E9:G9)</f>
        <v>0</v>
      </c>
      <c r="K9" s="20"/>
      <c r="L9" s="20"/>
      <c r="M9" s="19"/>
      <c r="N9">
        <v>50</v>
      </c>
      <c r="O9">
        <v>50</v>
      </c>
      <c r="P9">
        <v>50</v>
      </c>
      <c r="Q9">
        <f>_xlfn.STDEV.S(N9,O9,P9)</f>
        <v>0</v>
      </c>
      <c r="R9">
        <f>_xlfn.STDEV.P(N9:P9)</f>
        <v>0</v>
      </c>
    </row>
    <row r="10" spans="2:18" ht="14.4" customHeight="1" x14ac:dyDescent="0.3">
      <c r="B10" s="20"/>
      <c r="C10" s="20"/>
      <c r="D10" s="19" t="s">
        <v>34</v>
      </c>
      <c r="K10" s="20"/>
      <c r="L10" s="20"/>
      <c r="M10" s="19" t="s">
        <v>28</v>
      </c>
    </row>
    <row r="11" spans="2:18" ht="14.4" customHeight="1" x14ac:dyDescent="0.3">
      <c r="B11" s="20"/>
      <c r="C11" s="20"/>
      <c r="D11" s="19"/>
      <c r="E11">
        <v>10</v>
      </c>
      <c r="F11">
        <v>10</v>
      </c>
      <c r="G11">
        <v>10</v>
      </c>
      <c r="H11">
        <f>_xlfn.STDEV.S(E11,F11,G11)</f>
        <v>0</v>
      </c>
      <c r="I11">
        <f>_xlfn.STDEV.P(E11:G11)</f>
        <v>0</v>
      </c>
      <c r="K11" s="20"/>
      <c r="L11" s="20"/>
      <c r="M11" s="19"/>
      <c r="N11">
        <v>10</v>
      </c>
      <c r="O11">
        <v>10</v>
      </c>
      <c r="P11">
        <v>10</v>
      </c>
      <c r="Q11">
        <f>_xlfn.STDEV.S(N11,O11,P11)</f>
        <v>0</v>
      </c>
      <c r="R11">
        <f>_xlfn.STDEV.P(N11:P11)</f>
        <v>0</v>
      </c>
    </row>
    <row r="12" spans="2:18" x14ac:dyDescent="0.3">
      <c r="B12" s="20"/>
      <c r="C12" s="20"/>
      <c r="D12" s="19"/>
      <c r="E12">
        <v>20</v>
      </c>
      <c r="F12">
        <v>20</v>
      </c>
      <c r="G12">
        <v>20</v>
      </c>
      <c r="H12">
        <f>_xlfn.STDEV.S(E12,F12,G12)</f>
        <v>0</v>
      </c>
      <c r="I12">
        <f>_xlfn.STDEV.P(E12:G12)</f>
        <v>0</v>
      </c>
      <c r="K12" s="20"/>
      <c r="L12" s="20"/>
      <c r="M12" s="19"/>
      <c r="N12">
        <v>20</v>
      </c>
      <c r="O12">
        <v>20</v>
      </c>
      <c r="P12">
        <v>20</v>
      </c>
      <c r="Q12">
        <f>_xlfn.STDEV.S(N12,O12,P12)</f>
        <v>0</v>
      </c>
      <c r="R12">
        <f>_xlfn.STDEV.P(N12:P12)</f>
        <v>0</v>
      </c>
    </row>
    <row r="13" spans="2:18" x14ac:dyDescent="0.3">
      <c r="B13" s="20"/>
      <c r="C13" s="20"/>
      <c r="D13" s="19"/>
      <c r="E13">
        <v>30</v>
      </c>
      <c r="F13">
        <v>30</v>
      </c>
      <c r="G13">
        <v>30</v>
      </c>
      <c r="H13">
        <f>_xlfn.STDEV.S(E13,F13,G13)</f>
        <v>0</v>
      </c>
      <c r="I13">
        <f>_xlfn.STDEV.P(E13:G13)</f>
        <v>0</v>
      </c>
      <c r="K13" s="20"/>
      <c r="L13" s="20"/>
      <c r="M13" s="19"/>
      <c r="N13">
        <v>30</v>
      </c>
      <c r="O13">
        <v>30</v>
      </c>
      <c r="P13">
        <v>30</v>
      </c>
      <c r="Q13">
        <f>_xlfn.STDEV.S(N13,O13,P13)</f>
        <v>0</v>
      </c>
      <c r="R13">
        <f>_xlfn.STDEV.P(N13:P13)</f>
        <v>0</v>
      </c>
    </row>
    <row r="14" spans="2:18" x14ac:dyDescent="0.3">
      <c r="B14" s="20"/>
      <c r="C14" s="20"/>
      <c r="D14" s="19"/>
      <c r="E14">
        <v>40</v>
      </c>
      <c r="F14">
        <v>40</v>
      </c>
      <c r="G14">
        <v>40</v>
      </c>
      <c r="H14">
        <f>_xlfn.STDEV.S(E14,F14,G14)</f>
        <v>0</v>
      </c>
      <c r="I14">
        <f>_xlfn.STDEV.P(E14:G14)</f>
        <v>0</v>
      </c>
      <c r="K14" s="20"/>
      <c r="L14" s="20"/>
      <c r="M14" s="19"/>
      <c r="N14">
        <v>40</v>
      </c>
      <c r="O14">
        <v>40</v>
      </c>
      <c r="P14">
        <v>40</v>
      </c>
      <c r="Q14">
        <f>_xlfn.STDEV.S(N14,O14,P14)</f>
        <v>0</v>
      </c>
      <c r="R14">
        <f>_xlfn.STDEV.P(N14:P14)</f>
        <v>0</v>
      </c>
    </row>
    <row r="15" spans="2:18" x14ac:dyDescent="0.3">
      <c r="B15" s="20"/>
      <c r="C15" s="20"/>
      <c r="D15" s="19"/>
      <c r="E15">
        <v>50</v>
      </c>
      <c r="F15">
        <v>50</v>
      </c>
      <c r="G15">
        <v>50</v>
      </c>
      <c r="H15">
        <f>_xlfn.STDEV.S(E15,F15,G15)</f>
        <v>0</v>
      </c>
      <c r="I15">
        <f>_xlfn.STDEV.P(E15:G15)</f>
        <v>0</v>
      </c>
      <c r="K15" s="20"/>
      <c r="L15" s="20"/>
      <c r="M15" s="19"/>
      <c r="N15">
        <v>50</v>
      </c>
      <c r="O15">
        <v>50</v>
      </c>
      <c r="P15">
        <v>50</v>
      </c>
      <c r="Q15">
        <f>_xlfn.STDEV.S(N15,O15,P15)</f>
        <v>0</v>
      </c>
      <c r="R15">
        <f>_xlfn.STDEV.P(N15:P15)</f>
        <v>0</v>
      </c>
    </row>
    <row r="16" spans="2:18" ht="14.4" customHeight="1" x14ac:dyDescent="0.3">
      <c r="B16" s="20"/>
      <c r="C16" s="20"/>
      <c r="D16" s="19" t="s">
        <v>35</v>
      </c>
      <c r="K16" s="20"/>
      <c r="L16" s="20"/>
      <c r="M16" s="19" t="s">
        <v>29</v>
      </c>
    </row>
    <row r="17" spans="2:18" ht="14.4" customHeight="1" x14ac:dyDescent="0.3">
      <c r="B17" s="20"/>
      <c r="C17" s="20"/>
      <c r="D17" s="19"/>
      <c r="E17">
        <v>11</v>
      </c>
      <c r="F17">
        <v>6</v>
      </c>
      <c r="G17">
        <v>13</v>
      </c>
      <c r="H17">
        <f>_xlfn.STDEV.S(E17,F17,G17)</f>
        <v>3.6055512754639891</v>
      </c>
      <c r="I17">
        <f>_xlfn.STDEV.P(E17:G17)</f>
        <v>2.9439202887759488</v>
      </c>
      <c r="K17" s="20"/>
      <c r="L17" s="20"/>
      <c r="M17" s="19"/>
      <c r="N17">
        <v>9</v>
      </c>
      <c r="O17">
        <v>11</v>
      </c>
      <c r="P17">
        <v>9</v>
      </c>
      <c r="Q17">
        <f>_xlfn.STDEV.S(N17,O17,P17)</f>
        <v>1.1547005383792517</v>
      </c>
      <c r="R17">
        <f>_xlfn.STDEV.P(N17:P17)</f>
        <v>0.94280904158206336</v>
      </c>
    </row>
    <row r="18" spans="2:18" x14ac:dyDescent="0.3">
      <c r="B18" s="20"/>
      <c r="C18" s="20"/>
      <c r="D18" s="19"/>
      <c r="E18">
        <v>18</v>
      </c>
      <c r="F18">
        <v>21</v>
      </c>
      <c r="G18">
        <v>21</v>
      </c>
      <c r="H18">
        <f>_xlfn.STDEV.S(E18,F18,G18)</f>
        <v>1.7320508075688772</v>
      </c>
      <c r="I18">
        <f>_xlfn.STDEV.P(E18:G18)</f>
        <v>1.4142135623730951</v>
      </c>
      <c r="K18" s="20"/>
      <c r="L18" s="20"/>
      <c r="M18" s="19"/>
      <c r="N18">
        <v>17</v>
      </c>
      <c r="O18">
        <v>25</v>
      </c>
      <c r="P18">
        <v>18</v>
      </c>
      <c r="Q18">
        <f>_xlfn.STDEV.S(N18,O18,P18)</f>
        <v>4.358898943540674</v>
      </c>
      <c r="R18">
        <f>_xlfn.STDEV.P(N18:P18)</f>
        <v>3.5590260840104371</v>
      </c>
    </row>
    <row r="19" spans="2:18" x14ac:dyDescent="0.3">
      <c r="B19" s="20"/>
      <c r="C19" s="20"/>
      <c r="D19" s="19"/>
      <c r="E19">
        <v>22</v>
      </c>
      <c r="F19">
        <v>33</v>
      </c>
      <c r="G19">
        <v>35</v>
      </c>
      <c r="H19">
        <f>_xlfn.STDEV.S(E19,F19,G19)</f>
        <v>7</v>
      </c>
      <c r="I19">
        <f>_xlfn.STDEV.P(E19:G19)</f>
        <v>5.715476066494082</v>
      </c>
      <c r="K19" s="20"/>
      <c r="L19" s="20"/>
      <c r="M19" s="19"/>
      <c r="N19">
        <v>29</v>
      </c>
      <c r="O19">
        <v>30</v>
      </c>
      <c r="P19">
        <v>31</v>
      </c>
      <c r="Q19">
        <f>_xlfn.STDEV.S(N19,O19,P19)</f>
        <v>1</v>
      </c>
      <c r="R19">
        <f>_xlfn.STDEV.P(N19:P19)</f>
        <v>0.81649658092772603</v>
      </c>
    </row>
    <row r="20" spans="2:18" x14ac:dyDescent="0.3">
      <c r="B20" s="20"/>
      <c r="C20" s="20"/>
      <c r="D20" s="19"/>
      <c r="E20">
        <v>48</v>
      </c>
      <c r="F20">
        <v>40</v>
      </c>
      <c r="G20">
        <v>32</v>
      </c>
      <c r="H20">
        <f>_xlfn.STDEV.S(E20,F20,G20)</f>
        <v>8</v>
      </c>
      <c r="I20">
        <f>_xlfn.STDEV.P(E20:G20)</f>
        <v>6.5319726474218083</v>
      </c>
      <c r="K20" s="20"/>
      <c r="L20" s="20"/>
      <c r="M20" s="19"/>
      <c r="N20">
        <v>43</v>
      </c>
      <c r="O20">
        <v>36</v>
      </c>
      <c r="P20">
        <v>41</v>
      </c>
      <c r="Q20">
        <f>_xlfn.STDEV.S(N20,O20,P20)</f>
        <v>3.6055512754639891</v>
      </c>
      <c r="R20">
        <f>_xlfn.STDEV.P(N20:P20)</f>
        <v>2.9439202887759488</v>
      </c>
    </row>
    <row r="21" spans="2:18" x14ac:dyDescent="0.3">
      <c r="B21" s="20"/>
      <c r="C21" s="20"/>
      <c r="D21" s="19"/>
      <c r="E21">
        <v>45</v>
      </c>
      <c r="F21">
        <v>60</v>
      </c>
      <c r="G21">
        <v>45</v>
      </c>
      <c r="H21">
        <f>_xlfn.STDEV.S(E21,F21,G21)</f>
        <v>8.6602540378443873</v>
      </c>
      <c r="I21">
        <f>_xlfn.STDEV.P(E21:G21)</f>
        <v>7.0710678118654755</v>
      </c>
      <c r="K21" s="20"/>
      <c r="L21" s="20"/>
      <c r="M21" s="19"/>
      <c r="N21">
        <v>48</v>
      </c>
      <c r="O21">
        <v>50</v>
      </c>
      <c r="P21">
        <v>52</v>
      </c>
      <c r="Q21">
        <f>_xlfn.STDEV.S(N21,O21,P21)</f>
        <v>2</v>
      </c>
      <c r="R21">
        <f>_xlfn.STDEV.P(N21:P21)</f>
        <v>1.6329931618554521</v>
      </c>
    </row>
    <row r="22" spans="2:18" ht="14.4" customHeight="1" x14ac:dyDescent="0.3">
      <c r="B22" s="20"/>
      <c r="C22" s="20" t="s">
        <v>16</v>
      </c>
      <c r="D22" s="19" t="s">
        <v>36</v>
      </c>
      <c r="K22" s="20"/>
      <c r="L22" s="20" t="s">
        <v>16</v>
      </c>
      <c r="M22" s="19" t="s">
        <v>30</v>
      </c>
    </row>
    <row r="23" spans="2:18" ht="14.4" customHeight="1" x14ac:dyDescent="0.3">
      <c r="B23" s="20"/>
      <c r="C23" s="20"/>
      <c r="D23" s="19"/>
      <c r="E23">
        <v>10</v>
      </c>
      <c r="F23">
        <v>10</v>
      </c>
      <c r="G23">
        <v>10</v>
      </c>
      <c r="H23">
        <f>_xlfn.STDEV.S(E23,F23,G23)</f>
        <v>0</v>
      </c>
      <c r="I23">
        <f>_xlfn.STDEV.P(E23:G23)</f>
        <v>0</v>
      </c>
      <c r="K23" s="20"/>
      <c r="L23" s="20"/>
      <c r="M23" s="19"/>
      <c r="N23">
        <v>10</v>
      </c>
      <c r="O23">
        <v>10</v>
      </c>
      <c r="P23">
        <v>10</v>
      </c>
      <c r="Q23">
        <f>_xlfn.STDEV.S(N23,O23,P23)</f>
        <v>0</v>
      </c>
      <c r="R23">
        <f>_xlfn.STDEV.P(N23:P23)</f>
        <v>0</v>
      </c>
    </row>
    <row r="24" spans="2:18" x14ac:dyDescent="0.3">
      <c r="B24" s="20"/>
      <c r="C24" s="20"/>
      <c r="D24" s="19"/>
      <c r="E24">
        <v>20</v>
      </c>
      <c r="F24">
        <v>20</v>
      </c>
      <c r="G24">
        <v>20</v>
      </c>
      <c r="H24">
        <f>_xlfn.STDEV.S(E24,F24,G24)</f>
        <v>0</v>
      </c>
      <c r="I24">
        <f>_xlfn.STDEV.P(E24:G24)</f>
        <v>0</v>
      </c>
      <c r="K24" s="20"/>
      <c r="L24" s="20"/>
      <c r="M24" s="19"/>
      <c r="N24">
        <v>20</v>
      </c>
      <c r="O24">
        <v>20</v>
      </c>
      <c r="P24">
        <v>20</v>
      </c>
      <c r="Q24">
        <f>_xlfn.STDEV.S(N24,O24,P24)</f>
        <v>0</v>
      </c>
      <c r="R24">
        <f>_xlfn.STDEV.P(N24:P24)</f>
        <v>0</v>
      </c>
    </row>
    <row r="25" spans="2:18" x14ac:dyDescent="0.3">
      <c r="B25" s="20"/>
      <c r="C25" s="20"/>
      <c r="D25" s="19"/>
      <c r="E25">
        <v>30</v>
      </c>
      <c r="F25">
        <v>30</v>
      </c>
      <c r="G25">
        <v>30</v>
      </c>
      <c r="H25">
        <f>_xlfn.STDEV.S(E25,F25,G25)</f>
        <v>0</v>
      </c>
      <c r="I25">
        <f>_xlfn.STDEV.P(E25:G25)</f>
        <v>0</v>
      </c>
      <c r="K25" s="20"/>
      <c r="L25" s="20"/>
      <c r="M25" s="19"/>
      <c r="N25">
        <v>30</v>
      </c>
      <c r="O25">
        <v>30</v>
      </c>
      <c r="P25">
        <v>30</v>
      </c>
      <c r="Q25">
        <f>_xlfn.STDEV.S(N25,O25,P25)</f>
        <v>0</v>
      </c>
      <c r="R25">
        <f>_xlfn.STDEV.P(N25:P25)</f>
        <v>0</v>
      </c>
    </row>
    <row r="26" spans="2:18" x14ac:dyDescent="0.3">
      <c r="B26" s="20"/>
      <c r="C26" s="20"/>
      <c r="D26" s="19"/>
      <c r="E26">
        <v>40</v>
      </c>
      <c r="F26">
        <v>40</v>
      </c>
      <c r="G26">
        <v>40</v>
      </c>
      <c r="H26">
        <f>_xlfn.STDEV.S(E26,F26,G26)</f>
        <v>0</v>
      </c>
      <c r="I26">
        <f>_xlfn.STDEV.P(E26:G26)</f>
        <v>0</v>
      </c>
      <c r="K26" s="20"/>
      <c r="L26" s="20"/>
      <c r="M26" s="19"/>
      <c r="N26">
        <v>40</v>
      </c>
      <c r="O26">
        <v>40</v>
      </c>
      <c r="P26">
        <v>40</v>
      </c>
      <c r="Q26">
        <f>_xlfn.STDEV.S(N26,O26,P26)</f>
        <v>0</v>
      </c>
      <c r="R26">
        <f>_xlfn.STDEV.P(N26:P26)</f>
        <v>0</v>
      </c>
    </row>
    <row r="27" spans="2:18" x14ac:dyDescent="0.3">
      <c r="B27" s="20"/>
      <c r="C27" s="20"/>
      <c r="D27" s="19"/>
      <c r="E27">
        <v>50</v>
      </c>
      <c r="F27">
        <v>50</v>
      </c>
      <c r="G27">
        <v>50</v>
      </c>
      <c r="H27">
        <f>_xlfn.STDEV.S(E27,F27,G27)</f>
        <v>0</v>
      </c>
      <c r="I27">
        <f>_xlfn.STDEV.P(E27:G27)</f>
        <v>0</v>
      </c>
      <c r="K27" s="20"/>
      <c r="L27" s="20"/>
      <c r="M27" s="19"/>
      <c r="N27">
        <v>50</v>
      </c>
      <c r="O27">
        <v>50</v>
      </c>
      <c r="P27">
        <v>50</v>
      </c>
      <c r="Q27">
        <f>_xlfn.STDEV.S(N27,O27,P27)</f>
        <v>0</v>
      </c>
      <c r="R27">
        <f>_xlfn.STDEV.P(N27:P27)</f>
        <v>0</v>
      </c>
    </row>
    <row r="28" spans="2:18" ht="14.4" customHeight="1" x14ac:dyDescent="0.3">
      <c r="B28" s="20"/>
      <c r="C28" s="20"/>
      <c r="D28" s="19" t="s">
        <v>37</v>
      </c>
      <c r="K28" s="20"/>
      <c r="L28" s="20"/>
      <c r="M28" s="19" t="s">
        <v>31</v>
      </c>
    </row>
    <row r="29" spans="2:18" ht="14.4" customHeight="1" x14ac:dyDescent="0.3">
      <c r="B29" s="20"/>
      <c r="C29" s="20"/>
      <c r="D29" s="19"/>
      <c r="E29">
        <v>8</v>
      </c>
      <c r="F29">
        <v>15</v>
      </c>
      <c r="G29">
        <v>7</v>
      </c>
      <c r="H29">
        <f>_xlfn.STDEV.S(E29,F29,G29)</f>
        <v>4.358898943540674</v>
      </c>
      <c r="I29">
        <f>_xlfn.STDEV.P(E29:G29)</f>
        <v>3.5590260840104371</v>
      </c>
      <c r="K29" s="20"/>
      <c r="L29" s="20"/>
      <c r="M29" s="19"/>
      <c r="N29">
        <v>13</v>
      </c>
      <c r="O29">
        <v>9</v>
      </c>
      <c r="P29">
        <v>8</v>
      </c>
      <c r="Q29">
        <f>_xlfn.STDEV.S(N29,O29,P29)</f>
        <v>2.6457513110645907</v>
      </c>
      <c r="R29">
        <f>_xlfn.STDEV.P(N29:P29)</f>
        <v>2.1602468994692869</v>
      </c>
    </row>
    <row r="30" spans="2:18" x14ac:dyDescent="0.3">
      <c r="B30" s="20"/>
      <c r="C30" s="20"/>
      <c r="D30" s="19"/>
      <c r="E30">
        <v>16</v>
      </c>
      <c r="F30">
        <v>13</v>
      </c>
      <c r="G30">
        <v>31</v>
      </c>
      <c r="H30">
        <f>_xlfn.STDEV.S(E30,F30,G30)</f>
        <v>9.6436507609929549</v>
      </c>
      <c r="I30">
        <f>_xlfn.STDEV.P(E30:G30)</f>
        <v>7.8740078740118111</v>
      </c>
      <c r="K30" s="20"/>
      <c r="L30" s="20"/>
      <c r="M30" s="19"/>
      <c r="N30">
        <v>15</v>
      </c>
      <c r="O30">
        <v>14</v>
      </c>
      <c r="P30">
        <v>31</v>
      </c>
      <c r="Q30">
        <f>_xlfn.STDEV.S(N30,O30,P30)</f>
        <v>9.5393920141694561</v>
      </c>
      <c r="R30">
        <f>_xlfn.STDEV.P(N30:P30)</f>
        <v>7.7888809636986149</v>
      </c>
    </row>
    <row r="31" spans="2:18" x14ac:dyDescent="0.3">
      <c r="B31" s="20"/>
      <c r="C31" s="20"/>
      <c r="D31" s="19"/>
      <c r="E31">
        <v>17</v>
      </c>
      <c r="F31">
        <v>16</v>
      </c>
      <c r="G31">
        <v>57</v>
      </c>
      <c r="H31">
        <f>_xlfn.STDEV.S(E31,F31,G31)</f>
        <v>23.388031127053001</v>
      </c>
      <c r="I31">
        <f>_xlfn.STDEV.P(E31:G31)</f>
        <v>19.096247449870006</v>
      </c>
      <c r="K31" s="20"/>
      <c r="L31" s="20"/>
      <c r="M31" s="19"/>
      <c r="N31">
        <v>20</v>
      </c>
      <c r="O31">
        <v>16</v>
      </c>
      <c r="P31">
        <v>54</v>
      </c>
      <c r="Q31">
        <f>_xlfn.STDEV.S(N31,O31,P31)</f>
        <v>20.880613017821101</v>
      </c>
      <c r="R31">
        <f>_xlfn.STDEV.P(N31:P31)</f>
        <v>17.048949136725895</v>
      </c>
    </row>
    <row r="32" spans="2:18" x14ac:dyDescent="0.3">
      <c r="B32" s="20"/>
      <c r="C32" s="20"/>
      <c r="D32" s="19"/>
      <c r="E32">
        <v>24</v>
      </c>
      <c r="F32">
        <v>36</v>
      </c>
      <c r="G32">
        <v>60</v>
      </c>
      <c r="H32">
        <f>_xlfn.STDEV.S(E32,F32,G32)</f>
        <v>18.330302779823359</v>
      </c>
      <c r="I32">
        <f>_xlfn.STDEV.P(E32:G32)</f>
        <v>14.966629547095765</v>
      </c>
      <c r="K32" s="20"/>
      <c r="L32" s="20"/>
      <c r="M32" s="19"/>
      <c r="N32">
        <v>24</v>
      </c>
      <c r="O32">
        <v>29</v>
      </c>
      <c r="P32">
        <v>67</v>
      </c>
      <c r="Q32">
        <f>_xlfn.STDEV.S(N32,O32,P32)</f>
        <v>23.515952032609693</v>
      </c>
      <c r="R32">
        <f>_xlfn.STDEV.P(N32:P32)</f>
        <v>19.200694431886227</v>
      </c>
    </row>
    <row r="33" spans="2:18" x14ac:dyDescent="0.3">
      <c r="B33" s="20"/>
      <c r="C33" s="20"/>
      <c r="D33" s="19"/>
      <c r="E33">
        <v>51</v>
      </c>
      <c r="F33">
        <v>22</v>
      </c>
      <c r="G33">
        <v>77</v>
      </c>
      <c r="H33">
        <f>_xlfn.STDEV.S(E33,F33,G33)</f>
        <v>27.513632984395208</v>
      </c>
      <c r="I33">
        <f>_xlfn.STDEV.P(E33:G33)</f>
        <v>22.464787260658994</v>
      </c>
      <c r="K33" s="20"/>
      <c r="L33" s="20"/>
      <c r="M33" s="19"/>
      <c r="N33">
        <v>39</v>
      </c>
      <c r="O33">
        <v>39</v>
      </c>
      <c r="P33">
        <v>82</v>
      </c>
      <c r="Q33">
        <f>_xlfn.STDEV.S(N33,O33,P33)</f>
        <v>24.826061575153901</v>
      </c>
      <c r="R33">
        <f>_xlfn.STDEV.P(N33:P33)</f>
        <v>20.270394394014364</v>
      </c>
    </row>
    <row r="34" spans="2:18" ht="14.4" customHeight="1" x14ac:dyDescent="0.3">
      <c r="B34" s="20"/>
      <c r="C34" s="20"/>
      <c r="D34" s="19" t="s">
        <v>38</v>
      </c>
      <c r="K34" s="20"/>
      <c r="L34" s="20"/>
      <c r="M34" s="19" t="s">
        <v>32</v>
      </c>
    </row>
    <row r="35" spans="2:18" ht="14.4" customHeight="1" x14ac:dyDescent="0.3">
      <c r="B35" s="20"/>
      <c r="C35" s="20"/>
      <c r="D35" s="19"/>
      <c r="E35">
        <v>10</v>
      </c>
      <c r="F35">
        <v>8</v>
      </c>
      <c r="G35">
        <v>12</v>
      </c>
      <c r="H35">
        <f>_xlfn.STDEV.S(E35,F35,G35)</f>
        <v>2</v>
      </c>
      <c r="I35">
        <f>_xlfn.STDEV.P(E35:G35)</f>
        <v>1.6329931618554521</v>
      </c>
      <c r="K35" s="20"/>
      <c r="L35" s="20"/>
      <c r="M35" s="19"/>
      <c r="N35">
        <v>8</v>
      </c>
      <c r="O35">
        <v>4</v>
      </c>
      <c r="P35">
        <v>18</v>
      </c>
      <c r="Q35">
        <f>_xlfn.STDEV.S(N35,O35,P35)</f>
        <v>7.2111025509279782</v>
      </c>
      <c r="R35">
        <f>_xlfn.STDEV.P(N35:P35)</f>
        <v>5.8878405775518976</v>
      </c>
    </row>
    <row r="36" spans="2:18" x14ac:dyDescent="0.3">
      <c r="B36" s="20"/>
      <c r="C36" s="20"/>
      <c r="D36" s="19"/>
      <c r="E36">
        <v>14</v>
      </c>
      <c r="F36">
        <v>15</v>
      </c>
      <c r="G36">
        <v>31</v>
      </c>
      <c r="H36">
        <f>_xlfn.STDEV.S(E36,F36,G36)</f>
        <v>9.5393920141694561</v>
      </c>
      <c r="I36">
        <f>_xlfn.STDEV.P(E36:G36)</f>
        <v>7.7888809636986149</v>
      </c>
      <c r="K36" s="20"/>
      <c r="L36" s="20"/>
      <c r="M36" s="19"/>
      <c r="N36">
        <v>15</v>
      </c>
      <c r="O36">
        <v>14</v>
      </c>
      <c r="P36">
        <v>31</v>
      </c>
      <c r="Q36">
        <f>_xlfn.STDEV.S(N36,O36,P36)</f>
        <v>9.5393920141694561</v>
      </c>
      <c r="R36">
        <f>_xlfn.STDEV.P(N36:P36)</f>
        <v>7.7888809636986149</v>
      </c>
    </row>
    <row r="37" spans="2:18" x14ac:dyDescent="0.3">
      <c r="B37" s="20"/>
      <c r="C37" s="20"/>
      <c r="D37" s="19"/>
      <c r="E37">
        <v>34</v>
      </c>
      <c r="F37">
        <v>18</v>
      </c>
      <c r="G37">
        <v>38</v>
      </c>
      <c r="H37">
        <f>_xlfn.STDEV.S(E37,F37,G37)</f>
        <v>10.583005244258363</v>
      </c>
      <c r="I37">
        <f>_xlfn.STDEV.P(E37:G37)</f>
        <v>8.6409875978771478</v>
      </c>
      <c r="K37" s="20"/>
      <c r="L37" s="20"/>
      <c r="M37" s="19"/>
      <c r="N37">
        <v>27</v>
      </c>
      <c r="O37">
        <v>13</v>
      </c>
      <c r="P37">
        <v>50</v>
      </c>
      <c r="Q37">
        <f>_xlfn.STDEV.S(N37,O37,P37)</f>
        <v>18.681541692269406</v>
      </c>
      <c r="R37">
        <f>_xlfn.STDEV.P(N37:P37)</f>
        <v>15.253414918196734</v>
      </c>
    </row>
    <row r="38" spans="2:18" x14ac:dyDescent="0.3">
      <c r="B38" s="20"/>
      <c r="C38" s="20"/>
      <c r="D38" s="19"/>
      <c r="E38">
        <v>28</v>
      </c>
      <c r="F38">
        <v>21</v>
      </c>
      <c r="G38">
        <v>71</v>
      </c>
      <c r="H38">
        <f>_xlfn.STDEV.S(E38,F38,G38)</f>
        <v>27.073972741361768</v>
      </c>
      <c r="I38">
        <f>_xlfn.STDEV.P(E38:G38)</f>
        <v>22.105806175452337</v>
      </c>
      <c r="K38" s="20"/>
      <c r="L38" s="20"/>
      <c r="M38" s="19"/>
      <c r="N38">
        <v>25</v>
      </c>
      <c r="O38">
        <v>47</v>
      </c>
      <c r="P38">
        <v>48</v>
      </c>
      <c r="Q38">
        <f>_xlfn.STDEV.S(N38,O38,P38)</f>
        <v>13</v>
      </c>
      <c r="R38">
        <f>_xlfn.STDEV.P(N38:P38)</f>
        <v>10.614455552060438</v>
      </c>
    </row>
    <row r="39" spans="2:18" x14ac:dyDescent="0.3">
      <c r="B39" s="20"/>
      <c r="C39" s="20"/>
      <c r="D39" s="19"/>
      <c r="E39">
        <v>60</v>
      </c>
      <c r="F39">
        <v>21</v>
      </c>
      <c r="G39">
        <v>69</v>
      </c>
      <c r="H39">
        <f>_xlfn.STDEV.S(E39,F39,G39)</f>
        <v>25.514701644346147</v>
      </c>
      <c r="I39">
        <f>_xlfn.STDEV.P(E39:G39)</f>
        <v>20.83266665599966</v>
      </c>
      <c r="K39" s="20"/>
      <c r="L39" s="20"/>
      <c r="M39" s="19"/>
      <c r="N39">
        <v>45</v>
      </c>
      <c r="O39">
        <v>49</v>
      </c>
      <c r="P39">
        <v>56</v>
      </c>
      <c r="Q39">
        <f>_xlfn.STDEV.S(N39,O39,P39)</f>
        <v>5.5677643628300215</v>
      </c>
      <c r="R39">
        <f>_xlfn.STDEV.P(N39:P39)</f>
        <v>4.5460605656619517</v>
      </c>
    </row>
    <row r="40" spans="2:18" ht="14.4" customHeight="1" x14ac:dyDescent="0.3">
      <c r="B40" s="20" t="s">
        <v>17</v>
      </c>
      <c r="C40" s="20" t="s">
        <v>14</v>
      </c>
      <c r="D40" s="19" t="s">
        <v>33</v>
      </c>
      <c r="K40" s="20" t="s">
        <v>17</v>
      </c>
      <c r="L40" s="20" t="s">
        <v>14</v>
      </c>
      <c r="M40" s="19" t="s">
        <v>27</v>
      </c>
    </row>
    <row r="41" spans="2:18" ht="14.4" customHeight="1" x14ac:dyDescent="0.3">
      <c r="B41" s="20"/>
      <c r="C41" s="20"/>
      <c r="D41" s="19"/>
      <c r="E41">
        <v>1</v>
      </c>
      <c r="F41">
        <v>1</v>
      </c>
      <c r="G41">
        <v>1</v>
      </c>
      <c r="H41">
        <f>_xlfn.STDEV.S(E41,F41,G41)</f>
        <v>0</v>
      </c>
      <c r="I41">
        <f>_xlfn.STDEV.P(E41:G41)</f>
        <v>0</v>
      </c>
      <c r="K41" s="20"/>
      <c r="L41" s="20"/>
      <c r="M41" s="19"/>
      <c r="N41">
        <v>1</v>
      </c>
      <c r="O41">
        <v>1</v>
      </c>
      <c r="P41">
        <v>1</v>
      </c>
      <c r="Q41">
        <f>_xlfn.STDEV.S(N41,O41,P41)</f>
        <v>0</v>
      </c>
      <c r="R41">
        <f>_xlfn.STDEV.P(N41:P41)</f>
        <v>0</v>
      </c>
    </row>
    <row r="42" spans="2:18" x14ac:dyDescent="0.3">
      <c r="B42" s="20"/>
      <c r="C42" s="20"/>
      <c r="D42" s="19"/>
      <c r="E42">
        <v>2</v>
      </c>
      <c r="F42">
        <v>2</v>
      </c>
      <c r="G42">
        <v>2</v>
      </c>
      <c r="H42">
        <f>_xlfn.STDEV.S(E42,F42,G42)</f>
        <v>0</v>
      </c>
      <c r="I42">
        <f>_xlfn.STDEV.P(E42:G42)</f>
        <v>0</v>
      </c>
      <c r="K42" s="20"/>
      <c r="L42" s="20"/>
      <c r="M42" s="19"/>
      <c r="N42">
        <v>2</v>
      </c>
      <c r="O42">
        <v>2</v>
      </c>
      <c r="P42">
        <v>2</v>
      </c>
      <c r="Q42">
        <f>_xlfn.STDEV.S(N42,O42,P42)</f>
        <v>0</v>
      </c>
      <c r="R42">
        <f>_xlfn.STDEV.P(N42:P42)</f>
        <v>0</v>
      </c>
    </row>
    <row r="43" spans="2:18" x14ac:dyDescent="0.3">
      <c r="B43" s="20"/>
      <c r="C43" s="20"/>
      <c r="D43" s="19"/>
      <c r="E43">
        <v>3</v>
      </c>
      <c r="F43">
        <v>3</v>
      </c>
      <c r="G43">
        <v>3</v>
      </c>
      <c r="H43">
        <f>_xlfn.STDEV.S(E43,F43,G43)</f>
        <v>0</v>
      </c>
      <c r="I43">
        <f>_xlfn.STDEV.P(E43:G43)</f>
        <v>0</v>
      </c>
      <c r="K43" s="20"/>
      <c r="L43" s="20"/>
      <c r="M43" s="19"/>
      <c r="N43">
        <v>3</v>
      </c>
      <c r="O43">
        <v>3</v>
      </c>
      <c r="P43">
        <v>3</v>
      </c>
      <c r="Q43">
        <f>_xlfn.STDEV.S(N43,O43,P43)</f>
        <v>0</v>
      </c>
      <c r="R43">
        <f>_xlfn.STDEV.P(N43:P43)</f>
        <v>0</v>
      </c>
    </row>
    <row r="44" spans="2:18" x14ac:dyDescent="0.3">
      <c r="B44" s="20"/>
      <c r="C44" s="20"/>
      <c r="D44" s="19"/>
      <c r="E44">
        <v>4</v>
      </c>
      <c r="F44">
        <v>4</v>
      </c>
      <c r="G44">
        <v>4</v>
      </c>
      <c r="H44">
        <f>_xlfn.STDEV.S(E44,F44,G44)</f>
        <v>0</v>
      </c>
      <c r="I44">
        <f>_xlfn.STDEV.P(E44:G44)</f>
        <v>0</v>
      </c>
      <c r="K44" s="20"/>
      <c r="L44" s="20"/>
      <c r="M44" s="19"/>
      <c r="N44">
        <v>4</v>
      </c>
      <c r="O44">
        <v>4</v>
      </c>
      <c r="P44">
        <v>4</v>
      </c>
      <c r="Q44">
        <f>_xlfn.STDEV.S(N44,O44,P44)</f>
        <v>0</v>
      </c>
      <c r="R44">
        <f>_xlfn.STDEV.P(N44:P44)</f>
        <v>0</v>
      </c>
    </row>
    <row r="45" spans="2:18" x14ac:dyDescent="0.3">
      <c r="B45" s="20"/>
      <c r="C45" s="20"/>
      <c r="D45" s="19"/>
      <c r="E45">
        <v>5</v>
      </c>
      <c r="F45">
        <v>5</v>
      </c>
      <c r="G45">
        <v>5</v>
      </c>
      <c r="H45">
        <f>_xlfn.STDEV.S(E45,F45,G45)</f>
        <v>0</v>
      </c>
      <c r="I45">
        <f>_xlfn.STDEV.P(E45:G45)</f>
        <v>0</v>
      </c>
      <c r="K45" s="20"/>
      <c r="L45" s="20"/>
      <c r="M45" s="19"/>
      <c r="N45">
        <v>5</v>
      </c>
      <c r="O45">
        <v>5</v>
      </c>
      <c r="P45">
        <v>5</v>
      </c>
      <c r="Q45">
        <f>_xlfn.STDEV.S(N45,O45,P45)</f>
        <v>0</v>
      </c>
      <c r="R45">
        <f>_xlfn.STDEV.P(N45:P45)</f>
        <v>0</v>
      </c>
    </row>
    <row r="46" spans="2:18" ht="14.4" customHeight="1" x14ac:dyDescent="0.3">
      <c r="B46" s="20"/>
      <c r="C46" s="20"/>
      <c r="D46" s="19" t="s">
        <v>34</v>
      </c>
      <c r="K46" s="20"/>
      <c r="L46" s="20"/>
      <c r="M46" s="19" t="s">
        <v>28</v>
      </c>
    </row>
    <row r="47" spans="2:18" ht="14.4" customHeight="1" x14ac:dyDescent="0.3">
      <c r="B47" s="20"/>
      <c r="C47" s="20"/>
      <c r="D47" s="19"/>
      <c r="E47">
        <v>1</v>
      </c>
      <c r="F47">
        <v>1</v>
      </c>
      <c r="G47">
        <v>1</v>
      </c>
      <c r="H47">
        <f>_xlfn.STDEV.S(E47,F47,G47)</f>
        <v>0</v>
      </c>
      <c r="I47">
        <f>_xlfn.STDEV.P(E47:G47)</f>
        <v>0</v>
      </c>
      <c r="K47" s="20"/>
      <c r="L47" s="20"/>
      <c r="M47" s="19"/>
      <c r="N47">
        <v>1</v>
      </c>
      <c r="O47">
        <v>1</v>
      </c>
      <c r="P47">
        <v>1</v>
      </c>
      <c r="Q47">
        <f>_xlfn.STDEV.S(N47,O47,P47)</f>
        <v>0</v>
      </c>
      <c r="R47">
        <f>_xlfn.STDEV.P(N47:P47)</f>
        <v>0</v>
      </c>
    </row>
    <row r="48" spans="2:18" x14ac:dyDescent="0.3">
      <c r="B48" s="20"/>
      <c r="C48" s="20"/>
      <c r="D48" s="19"/>
      <c r="E48">
        <v>2</v>
      </c>
      <c r="F48">
        <v>2</v>
      </c>
      <c r="G48">
        <v>2</v>
      </c>
      <c r="H48">
        <f>_xlfn.STDEV.S(E48,F48,G48)</f>
        <v>0</v>
      </c>
      <c r="I48">
        <f>_xlfn.STDEV.P(E48:G48)</f>
        <v>0</v>
      </c>
      <c r="K48" s="20"/>
      <c r="L48" s="20"/>
      <c r="M48" s="19"/>
      <c r="N48">
        <v>2</v>
      </c>
      <c r="O48">
        <v>2</v>
      </c>
      <c r="P48">
        <v>2</v>
      </c>
      <c r="Q48">
        <f>_xlfn.STDEV.S(N48,O48,P48)</f>
        <v>0</v>
      </c>
      <c r="R48">
        <f>_xlfn.STDEV.P(N48:P48)</f>
        <v>0</v>
      </c>
    </row>
    <row r="49" spans="2:18" x14ac:dyDescent="0.3">
      <c r="B49" s="20"/>
      <c r="C49" s="20"/>
      <c r="D49" s="19"/>
      <c r="E49">
        <v>3</v>
      </c>
      <c r="F49">
        <v>3</v>
      </c>
      <c r="G49">
        <v>3</v>
      </c>
      <c r="H49">
        <f>_xlfn.STDEV.S(E49,F49,G49)</f>
        <v>0</v>
      </c>
      <c r="I49">
        <f>_xlfn.STDEV.P(E49:G49)</f>
        <v>0</v>
      </c>
      <c r="K49" s="20"/>
      <c r="L49" s="20"/>
      <c r="M49" s="19"/>
      <c r="N49">
        <v>3</v>
      </c>
      <c r="O49">
        <v>3</v>
      </c>
      <c r="P49">
        <v>3</v>
      </c>
      <c r="Q49">
        <f>_xlfn.STDEV.S(N49,O49,P49)</f>
        <v>0</v>
      </c>
      <c r="R49">
        <f>_xlfn.STDEV.P(N49:P49)</f>
        <v>0</v>
      </c>
    </row>
    <row r="50" spans="2:18" x14ac:dyDescent="0.3">
      <c r="B50" s="20"/>
      <c r="C50" s="20"/>
      <c r="D50" s="19"/>
      <c r="E50">
        <v>4</v>
      </c>
      <c r="F50">
        <v>4</v>
      </c>
      <c r="G50">
        <v>4</v>
      </c>
      <c r="H50">
        <f>_xlfn.STDEV.S(E50,F50,G50)</f>
        <v>0</v>
      </c>
      <c r="I50">
        <f>_xlfn.STDEV.P(E50:G50)</f>
        <v>0</v>
      </c>
      <c r="K50" s="20"/>
      <c r="L50" s="20"/>
      <c r="M50" s="19"/>
      <c r="N50">
        <v>4</v>
      </c>
      <c r="O50">
        <v>4</v>
      </c>
      <c r="P50">
        <v>4</v>
      </c>
      <c r="Q50">
        <f>_xlfn.STDEV.S(N50,O50,P50)</f>
        <v>0</v>
      </c>
      <c r="R50">
        <f>_xlfn.STDEV.P(N50:P50)</f>
        <v>0</v>
      </c>
    </row>
    <row r="51" spans="2:18" x14ac:dyDescent="0.3">
      <c r="B51" s="20"/>
      <c r="C51" s="20"/>
      <c r="D51" s="19"/>
      <c r="E51">
        <v>5</v>
      </c>
      <c r="F51">
        <v>5</v>
      </c>
      <c r="G51">
        <v>5</v>
      </c>
      <c r="H51">
        <f>_xlfn.STDEV.S(E51,F51,G51)</f>
        <v>0</v>
      </c>
      <c r="I51">
        <f>_xlfn.STDEV.P(E51:G51)</f>
        <v>0</v>
      </c>
      <c r="K51" s="20"/>
      <c r="L51" s="20"/>
      <c r="M51" s="19"/>
      <c r="N51">
        <v>5</v>
      </c>
      <c r="O51">
        <v>5</v>
      </c>
      <c r="P51">
        <v>5</v>
      </c>
      <c r="Q51">
        <f>_xlfn.STDEV.S(N51,O51,P51)</f>
        <v>0</v>
      </c>
      <c r="R51">
        <f>_xlfn.STDEV.P(N51:P51)</f>
        <v>0</v>
      </c>
    </row>
    <row r="52" spans="2:18" ht="14.4" customHeight="1" x14ac:dyDescent="0.3">
      <c r="B52" s="20"/>
      <c r="C52" s="20"/>
      <c r="D52" s="19" t="s">
        <v>35</v>
      </c>
      <c r="K52" s="20"/>
      <c r="L52" s="20"/>
      <c r="M52" s="19" t="s">
        <v>29</v>
      </c>
    </row>
    <row r="53" spans="2:18" ht="14.4" customHeight="1" x14ac:dyDescent="0.3">
      <c r="B53" s="20"/>
      <c r="C53" s="20"/>
      <c r="D53" s="19"/>
      <c r="E53">
        <v>1</v>
      </c>
      <c r="F53">
        <v>1</v>
      </c>
      <c r="G53">
        <v>1</v>
      </c>
      <c r="H53">
        <f>_xlfn.STDEV.S(E53,F53,G53)</f>
        <v>0</v>
      </c>
      <c r="I53">
        <f>_xlfn.STDEV.P(E53:G53)</f>
        <v>0</v>
      </c>
      <c r="K53" s="20"/>
      <c r="L53" s="20"/>
      <c r="M53" s="19"/>
      <c r="N53">
        <v>2</v>
      </c>
      <c r="O53">
        <v>0</v>
      </c>
      <c r="P53">
        <v>1</v>
      </c>
      <c r="Q53">
        <f>_xlfn.STDEV.S(N53,O53,P53)</f>
        <v>1</v>
      </c>
      <c r="R53">
        <f>_xlfn.STDEV.P(N53:P53)</f>
        <v>0.81649658092772603</v>
      </c>
    </row>
    <row r="54" spans="2:18" x14ac:dyDescent="0.3">
      <c r="B54" s="20"/>
      <c r="C54" s="20"/>
      <c r="D54" s="19"/>
      <c r="E54">
        <v>2</v>
      </c>
      <c r="F54">
        <v>3</v>
      </c>
      <c r="G54">
        <v>1</v>
      </c>
      <c r="H54">
        <f>_xlfn.STDEV.S(E54,F54,G54)</f>
        <v>1</v>
      </c>
      <c r="I54">
        <f>_xlfn.STDEV.P(E54:G54)</f>
        <v>0.81649658092772603</v>
      </c>
      <c r="K54" s="20"/>
      <c r="L54" s="20"/>
      <c r="M54" s="19"/>
      <c r="N54">
        <v>1</v>
      </c>
      <c r="O54">
        <v>2</v>
      </c>
      <c r="P54">
        <v>3</v>
      </c>
      <c r="Q54">
        <f>_xlfn.STDEV.S(N54,O54,P54)</f>
        <v>1</v>
      </c>
      <c r="R54">
        <f>_xlfn.STDEV.P(N54:P54)</f>
        <v>0.81649658092772603</v>
      </c>
    </row>
    <row r="55" spans="2:18" x14ac:dyDescent="0.3">
      <c r="B55" s="20"/>
      <c r="C55" s="20"/>
      <c r="D55" s="19"/>
      <c r="E55">
        <v>3</v>
      </c>
      <c r="F55">
        <v>3</v>
      </c>
      <c r="G55">
        <v>3</v>
      </c>
      <c r="H55">
        <f>_xlfn.STDEV.S(E55,F55,G55)</f>
        <v>0</v>
      </c>
      <c r="I55">
        <f>_xlfn.STDEV.P(E55:G55)</f>
        <v>0</v>
      </c>
      <c r="K55" s="20"/>
      <c r="L55" s="20"/>
      <c r="M55" s="19"/>
      <c r="N55">
        <v>3</v>
      </c>
      <c r="O55">
        <v>4</v>
      </c>
      <c r="P55">
        <v>2</v>
      </c>
      <c r="Q55">
        <f>_xlfn.STDEV.S(N55,O55,P55)</f>
        <v>1</v>
      </c>
      <c r="R55">
        <f>_xlfn.STDEV.P(N55:P55)</f>
        <v>0.81649658092772603</v>
      </c>
    </row>
    <row r="56" spans="2:18" x14ac:dyDescent="0.3">
      <c r="B56" s="20"/>
      <c r="C56" s="20"/>
      <c r="D56" s="19"/>
      <c r="E56">
        <v>8</v>
      </c>
      <c r="F56">
        <v>3</v>
      </c>
      <c r="G56">
        <v>1</v>
      </c>
      <c r="H56">
        <f>_xlfn.STDEV.S(E56,F56,G56)</f>
        <v>3.6055512754639891</v>
      </c>
      <c r="I56">
        <f>_xlfn.STDEV.P(E56:G56)</f>
        <v>2.9439202887759488</v>
      </c>
      <c r="K56" s="20"/>
      <c r="L56" s="20"/>
      <c r="M56" s="19"/>
      <c r="N56">
        <v>5</v>
      </c>
      <c r="O56">
        <v>2</v>
      </c>
      <c r="P56">
        <v>5</v>
      </c>
      <c r="Q56">
        <f>_xlfn.STDEV.S(N56,O56,P56)</f>
        <v>1.7320508075688772</v>
      </c>
      <c r="R56">
        <f>_xlfn.STDEV.P(N56:P56)</f>
        <v>1.4142135623730951</v>
      </c>
    </row>
    <row r="57" spans="2:18" x14ac:dyDescent="0.3">
      <c r="B57" s="20"/>
      <c r="C57" s="20"/>
      <c r="D57" s="19"/>
      <c r="E57">
        <v>1</v>
      </c>
      <c r="F57">
        <v>5</v>
      </c>
      <c r="G57">
        <v>9</v>
      </c>
      <c r="H57">
        <f>_xlfn.STDEV.S(E57,F57,G57)</f>
        <v>4</v>
      </c>
      <c r="I57">
        <f>_xlfn.STDEV.P(E57:G57)</f>
        <v>3.2659863237109041</v>
      </c>
      <c r="K57" s="20"/>
      <c r="L57" s="20"/>
      <c r="M57" s="19"/>
      <c r="N57">
        <v>10</v>
      </c>
      <c r="O57">
        <v>1</v>
      </c>
      <c r="P57">
        <v>4</v>
      </c>
      <c r="Q57">
        <f>_xlfn.STDEV.S(N57,O57,P57)</f>
        <v>4.5825756949558398</v>
      </c>
      <c r="R57">
        <f>_xlfn.STDEV.P(N57:P57)</f>
        <v>3.7416573867739413</v>
      </c>
    </row>
    <row r="58" spans="2:18" ht="14.4" customHeight="1" x14ac:dyDescent="0.3">
      <c r="B58" s="20"/>
      <c r="C58" s="20" t="s">
        <v>16</v>
      </c>
      <c r="D58" s="19" t="s">
        <v>36</v>
      </c>
      <c r="K58" s="20"/>
      <c r="L58" s="20" t="s">
        <v>16</v>
      </c>
      <c r="M58" s="19" t="s">
        <v>30</v>
      </c>
    </row>
    <row r="59" spans="2:18" ht="14.4" customHeight="1" x14ac:dyDescent="0.3">
      <c r="B59" s="20"/>
      <c r="C59" s="20"/>
      <c r="D59" s="19"/>
      <c r="E59">
        <v>1</v>
      </c>
      <c r="F59">
        <v>1</v>
      </c>
      <c r="G59">
        <v>1</v>
      </c>
      <c r="H59">
        <f>_xlfn.STDEV.S(E59,F59,G59)</f>
        <v>0</v>
      </c>
      <c r="I59">
        <f>_xlfn.STDEV.P(E59:G59)</f>
        <v>0</v>
      </c>
      <c r="K59" s="20"/>
      <c r="L59" s="20"/>
      <c r="M59" s="19"/>
      <c r="N59">
        <v>1</v>
      </c>
      <c r="O59">
        <v>1</v>
      </c>
      <c r="P59">
        <v>1</v>
      </c>
      <c r="Q59">
        <f>_xlfn.STDEV.S(N59,O59,P59)</f>
        <v>0</v>
      </c>
      <c r="R59">
        <f>_xlfn.STDEV.P(N59:P59)</f>
        <v>0</v>
      </c>
    </row>
    <row r="60" spans="2:18" x14ac:dyDescent="0.3">
      <c r="B60" s="20"/>
      <c r="C60" s="20"/>
      <c r="D60" s="19"/>
      <c r="E60">
        <v>2</v>
      </c>
      <c r="F60">
        <v>2</v>
      </c>
      <c r="G60">
        <v>2</v>
      </c>
      <c r="H60">
        <f>_xlfn.STDEV.S(E60,F60,G60)</f>
        <v>0</v>
      </c>
      <c r="I60">
        <f>_xlfn.STDEV.P(E60:G60)</f>
        <v>0</v>
      </c>
      <c r="K60" s="20"/>
      <c r="L60" s="20"/>
      <c r="M60" s="19"/>
      <c r="N60">
        <v>2</v>
      </c>
      <c r="O60">
        <v>2</v>
      </c>
      <c r="P60">
        <v>2</v>
      </c>
      <c r="Q60">
        <f>_xlfn.STDEV.S(N60,O60,P60)</f>
        <v>0</v>
      </c>
      <c r="R60">
        <f>_xlfn.STDEV.P(N60:P60)</f>
        <v>0</v>
      </c>
    </row>
    <row r="61" spans="2:18" x14ac:dyDescent="0.3">
      <c r="B61" s="20"/>
      <c r="C61" s="20"/>
      <c r="D61" s="19"/>
      <c r="E61">
        <v>3</v>
      </c>
      <c r="F61">
        <v>3</v>
      </c>
      <c r="G61">
        <v>3</v>
      </c>
      <c r="H61">
        <f>_xlfn.STDEV.S(E61,F61,G61)</f>
        <v>0</v>
      </c>
      <c r="I61">
        <f>_xlfn.STDEV.P(E61:G61)</f>
        <v>0</v>
      </c>
      <c r="K61" s="20"/>
      <c r="L61" s="20"/>
      <c r="M61" s="19"/>
      <c r="N61">
        <v>3</v>
      </c>
      <c r="O61">
        <v>3</v>
      </c>
      <c r="P61">
        <v>3</v>
      </c>
      <c r="Q61">
        <f>_xlfn.STDEV.S(N61,O61,P61)</f>
        <v>0</v>
      </c>
      <c r="R61">
        <f>_xlfn.STDEV.P(N61:P61)</f>
        <v>0</v>
      </c>
    </row>
    <row r="62" spans="2:18" x14ac:dyDescent="0.3">
      <c r="B62" s="20"/>
      <c r="C62" s="20"/>
      <c r="D62" s="19"/>
      <c r="E62">
        <v>4</v>
      </c>
      <c r="F62">
        <v>4</v>
      </c>
      <c r="G62">
        <v>4</v>
      </c>
      <c r="H62">
        <f>_xlfn.STDEV.S(E62,F62,G62)</f>
        <v>0</v>
      </c>
      <c r="I62">
        <f>_xlfn.STDEV.P(E62:G62)</f>
        <v>0</v>
      </c>
      <c r="K62" s="20"/>
      <c r="L62" s="20"/>
      <c r="M62" s="19"/>
      <c r="N62">
        <v>4</v>
      </c>
      <c r="O62">
        <v>4</v>
      </c>
      <c r="P62">
        <v>4</v>
      </c>
      <c r="Q62">
        <f>_xlfn.STDEV.S(N62,O62,P62)</f>
        <v>0</v>
      </c>
      <c r="R62">
        <f>_xlfn.STDEV.P(N62:P62)</f>
        <v>0</v>
      </c>
    </row>
    <row r="63" spans="2:18" x14ac:dyDescent="0.3">
      <c r="B63" s="20"/>
      <c r="C63" s="20"/>
      <c r="D63" s="19"/>
      <c r="E63">
        <v>5</v>
      </c>
      <c r="F63">
        <v>5</v>
      </c>
      <c r="G63">
        <v>5</v>
      </c>
      <c r="H63">
        <f>_xlfn.STDEV.S(E63,F63,G63)</f>
        <v>0</v>
      </c>
      <c r="I63">
        <f>_xlfn.STDEV.P(E63:G63)</f>
        <v>0</v>
      </c>
      <c r="K63" s="20"/>
      <c r="L63" s="20"/>
      <c r="M63" s="19"/>
      <c r="N63">
        <v>5</v>
      </c>
      <c r="O63">
        <v>5</v>
      </c>
      <c r="P63">
        <v>5</v>
      </c>
      <c r="Q63">
        <f>_xlfn.STDEV.S(N63,O63,P63)</f>
        <v>0</v>
      </c>
      <c r="R63">
        <f>_xlfn.STDEV.P(N63:P63)</f>
        <v>0</v>
      </c>
    </row>
    <row r="64" spans="2:18" ht="14.4" customHeight="1" x14ac:dyDescent="0.3">
      <c r="B64" s="20"/>
      <c r="C64" s="20"/>
      <c r="D64" s="19" t="s">
        <v>37</v>
      </c>
      <c r="K64" s="20"/>
      <c r="L64" s="20"/>
      <c r="M64" s="19" t="s">
        <v>31</v>
      </c>
    </row>
    <row r="65" spans="2:18" ht="14.4" customHeight="1" x14ac:dyDescent="0.3">
      <c r="B65" s="20"/>
      <c r="C65" s="20"/>
      <c r="D65" s="19"/>
      <c r="E65">
        <v>1</v>
      </c>
      <c r="F65">
        <v>1</v>
      </c>
      <c r="G65">
        <v>1</v>
      </c>
      <c r="H65">
        <f>_xlfn.STDEV.S(E65,F65,G65)</f>
        <v>0</v>
      </c>
      <c r="I65">
        <f>_xlfn.STDEV.P(E65:G65)</f>
        <v>0</v>
      </c>
      <c r="K65" s="20"/>
      <c r="L65" s="20"/>
      <c r="M65" s="19"/>
      <c r="N65">
        <v>1</v>
      </c>
      <c r="O65">
        <v>1</v>
      </c>
      <c r="P65">
        <v>1</v>
      </c>
      <c r="Q65">
        <f>_xlfn.STDEV.S(N65,O65,P65)</f>
        <v>0</v>
      </c>
      <c r="R65">
        <f>_xlfn.STDEV.P(N65:P65)</f>
        <v>0</v>
      </c>
    </row>
    <row r="66" spans="2:18" x14ac:dyDescent="0.3">
      <c r="B66" s="20"/>
      <c r="C66" s="20"/>
      <c r="D66" s="19"/>
      <c r="E66">
        <v>1</v>
      </c>
      <c r="F66">
        <v>3</v>
      </c>
      <c r="G66">
        <v>2</v>
      </c>
      <c r="H66">
        <f>_xlfn.STDEV.S(E66,F66,G66)</f>
        <v>1</v>
      </c>
      <c r="I66">
        <f>_xlfn.STDEV.P(E66:G66)</f>
        <v>0.81649658092772603</v>
      </c>
      <c r="K66" s="20"/>
      <c r="L66" s="20"/>
      <c r="M66" s="19"/>
      <c r="N66">
        <v>3</v>
      </c>
      <c r="O66">
        <v>2</v>
      </c>
      <c r="P66">
        <v>1</v>
      </c>
      <c r="Q66">
        <f>_xlfn.STDEV.S(N66,O66,P66)</f>
        <v>1</v>
      </c>
      <c r="R66">
        <f>_xlfn.STDEV.P(N66:P66)</f>
        <v>0.81649658092772603</v>
      </c>
    </row>
    <row r="67" spans="2:18" x14ac:dyDescent="0.3">
      <c r="B67" s="20"/>
      <c r="C67" s="20"/>
      <c r="D67" s="19"/>
      <c r="E67">
        <v>2</v>
      </c>
      <c r="F67">
        <v>2</v>
      </c>
      <c r="G67">
        <v>5</v>
      </c>
      <c r="H67">
        <f>_xlfn.STDEV.S(E67,F67,G67)</f>
        <v>1.7320508075688772</v>
      </c>
      <c r="I67">
        <f>_xlfn.STDEV.P(E67:G67)</f>
        <v>1.4142135623730951</v>
      </c>
      <c r="K67" s="20"/>
      <c r="L67" s="20"/>
      <c r="M67" s="19"/>
      <c r="N67">
        <v>3</v>
      </c>
      <c r="O67">
        <v>3</v>
      </c>
      <c r="P67">
        <v>3</v>
      </c>
      <c r="Q67">
        <f>_xlfn.STDEV.S(N67,O67,P67)</f>
        <v>0</v>
      </c>
      <c r="R67">
        <f>_xlfn.STDEV.P(N67:P67)</f>
        <v>0</v>
      </c>
    </row>
    <row r="68" spans="2:18" x14ac:dyDescent="0.3">
      <c r="B68" s="20"/>
      <c r="C68" s="20"/>
      <c r="D68" s="19"/>
      <c r="E68">
        <v>3</v>
      </c>
      <c r="F68">
        <v>6</v>
      </c>
      <c r="G68">
        <v>3</v>
      </c>
      <c r="H68">
        <f>_xlfn.STDEV.S(E68,F68,G68)</f>
        <v>1.7320508075688772</v>
      </c>
      <c r="I68">
        <f>_xlfn.STDEV.P(E68:G68)</f>
        <v>1.4142135623730951</v>
      </c>
      <c r="K68" s="20"/>
      <c r="L68" s="20"/>
      <c r="M68" s="19"/>
      <c r="N68">
        <v>4</v>
      </c>
      <c r="O68">
        <v>4</v>
      </c>
      <c r="P68">
        <v>4</v>
      </c>
      <c r="Q68">
        <f>_xlfn.STDEV.S(N68,O68,P68)</f>
        <v>0</v>
      </c>
      <c r="R68">
        <f>_xlfn.STDEV.P(N68:P68)</f>
        <v>0</v>
      </c>
    </row>
    <row r="69" spans="2:18" x14ac:dyDescent="0.3">
      <c r="B69" s="20"/>
      <c r="C69" s="20"/>
      <c r="D69" s="19"/>
      <c r="E69">
        <v>3</v>
      </c>
      <c r="F69">
        <v>9</v>
      </c>
      <c r="G69">
        <v>3</v>
      </c>
      <c r="H69">
        <f>_xlfn.STDEV.S(E69,F69,G69)</f>
        <v>3.4641016151377544</v>
      </c>
      <c r="I69">
        <f>_xlfn.STDEV.P(E69:G69)</f>
        <v>2.8284271247461903</v>
      </c>
      <c r="K69" s="20"/>
      <c r="L69" s="20"/>
      <c r="M69" s="19"/>
      <c r="N69">
        <v>4</v>
      </c>
      <c r="O69">
        <v>4</v>
      </c>
      <c r="P69">
        <v>7</v>
      </c>
      <c r="Q69">
        <f>_xlfn.STDEV.S(N69,O69,P69)</f>
        <v>1.7320508075688772</v>
      </c>
      <c r="R69">
        <f>_xlfn.STDEV.P(N69:P69)</f>
        <v>1.4142135623730951</v>
      </c>
    </row>
    <row r="70" spans="2:18" ht="14.4" customHeight="1" x14ac:dyDescent="0.3">
      <c r="B70" s="20"/>
      <c r="C70" s="20"/>
      <c r="D70" s="19" t="s">
        <v>38</v>
      </c>
      <c r="K70" s="20"/>
      <c r="L70" s="20"/>
      <c r="M70" s="19" t="s">
        <v>32</v>
      </c>
    </row>
    <row r="71" spans="2:18" ht="14.4" customHeight="1" x14ac:dyDescent="0.3">
      <c r="B71" s="20"/>
      <c r="C71" s="20"/>
      <c r="D71" s="19"/>
      <c r="E71">
        <v>1</v>
      </c>
      <c r="F71">
        <v>1</v>
      </c>
      <c r="G71">
        <v>1</v>
      </c>
      <c r="H71">
        <f>_xlfn.STDEV.S(E71,F71,G71)</f>
        <v>0</v>
      </c>
      <c r="I71">
        <f>_xlfn.STDEV.P(E71:G71)</f>
        <v>0</v>
      </c>
      <c r="K71" s="20"/>
      <c r="L71" s="20"/>
      <c r="M71" s="19"/>
      <c r="N71">
        <v>1</v>
      </c>
      <c r="O71">
        <v>1</v>
      </c>
      <c r="P71">
        <v>1</v>
      </c>
      <c r="Q71">
        <f>_xlfn.STDEV.S(N71,O71,P71)</f>
        <v>0</v>
      </c>
      <c r="R71">
        <f>_xlfn.STDEV.P(N71:P71)</f>
        <v>0</v>
      </c>
    </row>
    <row r="72" spans="2:18" x14ac:dyDescent="0.3">
      <c r="B72" s="20"/>
      <c r="C72" s="20"/>
      <c r="D72" s="19"/>
      <c r="E72">
        <v>2</v>
      </c>
      <c r="F72">
        <v>3</v>
      </c>
      <c r="G72">
        <v>1</v>
      </c>
      <c r="H72">
        <f>_xlfn.STDEV.S(E72,F72,G72)</f>
        <v>1</v>
      </c>
      <c r="I72">
        <f>_xlfn.STDEV.P(E72:G72)</f>
        <v>0.81649658092772603</v>
      </c>
      <c r="K72" s="20"/>
      <c r="L72" s="20"/>
      <c r="M72" s="19"/>
      <c r="N72">
        <v>2</v>
      </c>
      <c r="O72">
        <v>2</v>
      </c>
      <c r="P72">
        <v>2</v>
      </c>
      <c r="Q72">
        <f>_xlfn.STDEV.S(N72,O72,P72)</f>
        <v>0</v>
      </c>
      <c r="R72">
        <f>_xlfn.STDEV.P(N72:P72)</f>
        <v>0</v>
      </c>
    </row>
    <row r="73" spans="2:18" x14ac:dyDescent="0.3">
      <c r="B73" s="20"/>
      <c r="C73" s="20"/>
      <c r="D73" s="19"/>
      <c r="E73">
        <v>5</v>
      </c>
      <c r="F73">
        <v>2</v>
      </c>
      <c r="G73">
        <v>2</v>
      </c>
      <c r="H73">
        <f>_xlfn.STDEV.S(E73,F73,G73)</f>
        <v>1.7320508075688772</v>
      </c>
      <c r="I73">
        <f>_xlfn.STDEV.P(E73:G73)</f>
        <v>1.4142135623730951</v>
      </c>
      <c r="K73" s="20"/>
      <c r="L73" s="20"/>
      <c r="M73" s="19"/>
      <c r="N73">
        <v>3</v>
      </c>
      <c r="O73">
        <v>3</v>
      </c>
      <c r="P73">
        <v>3</v>
      </c>
      <c r="Q73">
        <f>_xlfn.STDEV.S(N73,O73,P73)</f>
        <v>0</v>
      </c>
      <c r="R73">
        <f>_xlfn.STDEV.P(N73:P73)</f>
        <v>0</v>
      </c>
    </row>
    <row r="74" spans="2:18" x14ac:dyDescent="0.3">
      <c r="B74" s="20"/>
      <c r="C74" s="20"/>
      <c r="D74" s="19"/>
      <c r="E74">
        <v>3</v>
      </c>
      <c r="F74">
        <v>3</v>
      </c>
      <c r="G74">
        <v>6</v>
      </c>
      <c r="H74">
        <f>_xlfn.STDEV.S(E74,F74,G74)</f>
        <v>1.7320508075688772</v>
      </c>
      <c r="I74">
        <f>_xlfn.STDEV.P(E74:G74)</f>
        <v>1.4142135623730951</v>
      </c>
      <c r="K74" s="20"/>
      <c r="L74" s="20"/>
      <c r="M74" s="19"/>
      <c r="N74">
        <v>4</v>
      </c>
      <c r="O74">
        <v>3</v>
      </c>
      <c r="P74">
        <v>5</v>
      </c>
      <c r="Q74">
        <f>_xlfn.STDEV.S(N74,O74,P74)</f>
        <v>1</v>
      </c>
      <c r="R74">
        <f>_xlfn.STDEV.P(N74:P74)</f>
        <v>0.81649658092772603</v>
      </c>
    </row>
    <row r="75" spans="2:18" x14ac:dyDescent="0.3">
      <c r="B75" s="20"/>
      <c r="C75" s="20"/>
      <c r="D75" s="19"/>
      <c r="E75">
        <v>4</v>
      </c>
      <c r="F75">
        <v>3</v>
      </c>
      <c r="G75">
        <v>8</v>
      </c>
      <c r="H75">
        <f>_xlfn.STDEV.S(E75,F75,G75)</f>
        <v>2.6457513110645907</v>
      </c>
      <c r="I75">
        <f>_xlfn.STDEV.P(E75:G75)</f>
        <v>2.1602468994692869</v>
      </c>
      <c r="K75" s="20"/>
      <c r="L75" s="20"/>
      <c r="M75" s="19"/>
      <c r="N75">
        <v>7</v>
      </c>
      <c r="O75">
        <v>3</v>
      </c>
      <c r="P75">
        <v>5</v>
      </c>
      <c r="Q75">
        <f>_xlfn.STDEV.S(N75,O75,P75)</f>
        <v>2</v>
      </c>
      <c r="R75">
        <f>_xlfn.STDEV.P(N75:P75)</f>
        <v>1.6329931618554521</v>
      </c>
    </row>
  </sheetData>
  <mergeCells count="36">
    <mergeCell ref="B40:B75"/>
    <mergeCell ref="C40:C57"/>
    <mergeCell ref="D40:D45"/>
    <mergeCell ref="D46:D51"/>
    <mergeCell ref="D52:D57"/>
    <mergeCell ref="C58:C75"/>
    <mergeCell ref="D58:D63"/>
    <mergeCell ref="D64:D69"/>
    <mergeCell ref="D70:D75"/>
    <mergeCell ref="L22:L39"/>
    <mergeCell ref="M22:M27"/>
    <mergeCell ref="M28:M33"/>
    <mergeCell ref="M34:M39"/>
    <mergeCell ref="B4:B39"/>
    <mergeCell ref="C4:C21"/>
    <mergeCell ref="D4:D9"/>
    <mergeCell ref="D10:D15"/>
    <mergeCell ref="D16:D21"/>
    <mergeCell ref="C22:C39"/>
    <mergeCell ref="D22:D27"/>
    <mergeCell ref="K40:K75"/>
    <mergeCell ref="L40:L57"/>
    <mergeCell ref="M40:M45"/>
    <mergeCell ref="D28:D33"/>
    <mergeCell ref="M46:M51"/>
    <mergeCell ref="M52:M57"/>
    <mergeCell ref="L58:L75"/>
    <mergeCell ref="M58:M63"/>
    <mergeCell ref="M64:M69"/>
    <mergeCell ref="M70:M75"/>
    <mergeCell ref="K4:K39"/>
    <mergeCell ref="L4:L21"/>
    <mergeCell ref="M4:M9"/>
    <mergeCell ref="D34:D39"/>
    <mergeCell ref="M10:M15"/>
    <mergeCell ref="M16:M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Centralized</vt:lpstr>
      <vt:lpstr>Distributed</vt:lpstr>
      <vt:lpstr>Clos Network</vt:lpstr>
      <vt:lpstr>Charts TCP</vt:lpstr>
      <vt:lpstr>Charts UDP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Atienza</dc:creator>
  <cp:lastModifiedBy>Atienza</cp:lastModifiedBy>
  <dcterms:created xsi:type="dcterms:W3CDTF">2018-04-14T21:18:18Z</dcterms:created>
  <dcterms:modified xsi:type="dcterms:W3CDTF">2018-06-01T13:57:39Z</dcterms:modified>
</cp:coreProperties>
</file>