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man\Desktop\Documents\Documents\"/>
    </mc:Choice>
  </mc:AlternateContent>
  <xr:revisionPtr revIDLastSave="0" documentId="13_ncr:1_{D8CCC160-8A8D-4F8C-983A-69796433F601}" xr6:coauthVersionLast="45" xr6:coauthVersionMax="45" xr10:uidLastSave="{00000000-0000-0000-0000-000000000000}"/>
  <bookViews>
    <workbookView xWindow="0" yWindow="0" windowWidth="14565" windowHeight="14505" xr2:uid="{EBAAF234-174A-4CF1-911D-B5A00F2C3C5D}"/>
  </bookViews>
  <sheets>
    <sheet name="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0" i="2" l="1"/>
  <c r="P29" i="2"/>
  <c r="P15" i="2"/>
  <c r="P13" i="2"/>
  <c r="P14" i="2"/>
  <c r="P28" i="2"/>
  <c r="M6" i="2"/>
  <c r="L6" i="2"/>
  <c r="K6" i="2"/>
  <c r="J6" i="2"/>
  <c r="I6" i="2"/>
  <c r="H6" i="2"/>
  <c r="G6" i="2"/>
  <c r="F6" i="2"/>
  <c r="E6" i="2"/>
  <c r="E5" i="2"/>
  <c r="D6" i="2"/>
  <c r="C6" i="2"/>
  <c r="B6" i="2"/>
  <c r="M5" i="2"/>
  <c r="M4" i="2"/>
  <c r="M3" i="2"/>
  <c r="L5" i="2"/>
  <c r="L4" i="2"/>
  <c r="L2" i="2"/>
  <c r="K5" i="2"/>
  <c r="K4" i="2"/>
  <c r="K3" i="2"/>
  <c r="I5" i="2"/>
  <c r="J5" i="2"/>
  <c r="J4" i="2"/>
  <c r="J3" i="2"/>
  <c r="I4" i="2"/>
  <c r="I3" i="2"/>
  <c r="H5" i="2"/>
  <c r="H4" i="2"/>
  <c r="H3" i="2"/>
  <c r="G5" i="2"/>
  <c r="G4" i="2"/>
  <c r="G2" i="2"/>
  <c r="F5" i="2"/>
  <c r="F4" i="2"/>
  <c r="E4" i="2"/>
  <c r="E3" i="2"/>
  <c r="D5" i="2"/>
  <c r="D3" i="2"/>
  <c r="C5" i="2"/>
  <c r="C4" i="2"/>
  <c r="C3" i="2"/>
  <c r="B5" i="2"/>
  <c r="B4" i="2"/>
  <c r="M2" i="2" l="1"/>
  <c r="L3" i="2"/>
  <c r="K2" i="2"/>
  <c r="J2" i="2"/>
  <c r="I2" i="2"/>
  <c r="H2" i="2"/>
  <c r="G3" i="2"/>
  <c r="F3" i="2"/>
  <c r="E2" i="2"/>
  <c r="D2" i="2"/>
  <c r="C2" i="2"/>
  <c r="B3" i="2"/>
  <c r="B2" i="2"/>
  <c r="F2" i="2"/>
  <c r="P5" i="2" l="1"/>
  <c r="D5" i="1"/>
  <c r="D6" i="1"/>
  <c r="D2" i="1"/>
  <c r="D3" i="1"/>
  <c r="D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4" i="2" l="1"/>
  <c r="P3" i="2" l="1"/>
  <c r="P4" i="2"/>
  <c r="P2" i="2"/>
</calcChain>
</file>

<file path=xl/sharedStrings.xml><?xml version="1.0" encoding="utf-8"?>
<sst xmlns="http://schemas.openxmlformats.org/spreadsheetml/2006/main" count="113" uniqueCount="36">
  <si>
    <t>Gallons Bought</t>
  </si>
  <si>
    <t>Price Per Gallon</t>
  </si>
  <si>
    <t>Flash Fuel</t>
  </si>
  <si>
    <t>GATE</t>
  </si>
  <si>
    <t>Total Calculated Cost</t>
  </si>
  <si>
    <t>Parkers</t>
  </si>
  <si>
    <t>Date</t>
  </si>
  <si>
    <t>Gas Station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</si>
  <si>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</si>
  <si>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</si>
  <si>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</si>
  <si>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</si>
  <si>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</si>
  <si>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</si>
  <si>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</si>
  <si>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</si>
  <si>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</si>
  <si>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</si>
  <si>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</si>
  <si>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</si>
  <si>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Cost</t>
  </si>
  <si>
    <t>Gallons Pumped</t>
  </si>
  <si>
    <t>Average Daily Cost</t>
  </si>
  <si>
    <t xml:space="preserve"> </t>
  </si>
  <si>
    <t>Yearly Cost</t>
  </si>
  <si>
    <t>Times Filled</t>
  </si>
  <si>
    <t>Murphy Express</t>
  </si>
  <si>
    <t>Circle K</t>
  </si>
  <si>
    <t>Enmarket</t>
  </si>
  <si>
    <t>Vyom Gas</t>
  </si>
  <si>
    <t>Average Gas Price</t>
  </si>
  <si>
    <t>Highest Price</t>
  </si>
  <si>
    <t>Lowest Price</t>
  </si>
  <si>
    <t>Average Monthly Cost</t>
  </si>
  <si>
    <t>Highest Monthly Cost</t>
  </si>
  <si>
    <t>Lowest 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</si>
</sst>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1" xfId="0" applyBorder="1"/>
    <xf numFmtId="4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Monthly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Analysis!$B$2:$M$2</c:f>
              <c:numCache>
                <c:formatCode>_("$"* #,##0.00_);_("$"* \(#,##0.00\);_("$"* "-"??_);_(@_)</c:formatCode>
                <c:ptCount val="12"/>
                <c:pt idx="0">
                  <c:v>35.943557999999996</c:v>
                </c:pt>
                <c:pt idx="1">
                  <c:v>110.64033499999999</c:v>
                </c:pt>
                <c:pt idx="2">
                  <c:v>133.66551200000001</c:v>
                </c:pt>
                <c:pt idx="3">
                  <c:v>179.83260099999998</c:v>
                </c:pt>
                <c:pt idx="4">
                  <c:v>186.37580099999997</c:v>
                </c:pt>
                <c:pt idx="5">
                  <c:v>55.213281000000002</c:v>
                </c:pt>
                <c:pt idx="6">
                  <c:v>104.50509299999999</c:v>
                </c:pt>
                <c:pt idx="7">
                  <c:v>107.82035500000001</c:v>
                </c:pt>
                <c:pt idx="8">
                  <c:v>118.16915799999998</c:v>
                </c:pt>
                <c:pt idx="9">
                  <c:v>113.77921910000001</c:v>
                </c:pt>
                <c:pt idx="10">
                  <c:v>114.4592983</c:v>
                </c:pt>
                <c:pt idx="11">
                  <c:v>115.138733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F-4650-AA98-DCA8D51F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18927"/>
        <c:axId val="2050747647"/>
      </c:barChart>
      <c:catAx>
        <c:axId val="205051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47647"/>
        <c:crosses val="autoZero"/>
        <c:auto val="1"/>
        <c:lblAlgn val="ctr"/>
        <c:lblOffset val="100"/>
        <c:noMultiLvlLbl val="0"/>
      </c:catAx>
      <c:valAx>
        <c:axId val="20507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1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Price Per Gallon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Data!$C$2:$C$80</c:f>
              <c:numCache>
                <c:formatCode>_("$"* #,##0.00_);_("$"* \(#,##0.00\);_("$"* "-"??_);_(@_)</c:formatCode>
                <c:ptCount val="79"/>
                <c:pt idx="0">
                  <c:v>2.0489999999999999</c:v>
                </c:pt>
                <c:pt idx="1">
                  <c:v>2.0489999999999999</c:v>
                </c:pt>
                <c:pt idx="2">
                  <c:v>2.0489999999999999</c:v>
                </c:pt>
                <c:pt idx="3">
                  <c:v>2.0089999999999999</c:v>
                </c:pt>
                <c:pt idx="4">
                  <c:v>2.0489999999999999</c:v>
                </c:pt>
                <c:pt idx="5">
                  <c:v>2.0990000000000002</c:v>
                </c:pt>
                <c:pt idx="6">
                  <c:v>2.0990000000000002</c:v>
                </c:pt>
                <c:pt idx="7">
                  <c:v>2.2490000000000001</c:v>
                </c:pt>
                <c:pt idx="8">
                  <c:v>2.2490000000000001</c:v>
                </c:pt>
                <c:pt idx="9">
                  <c:v>2.2589999999999999</c:v>
                </c:pt>
                <c:pt idx="10">
                  <c:v>2.2989999999999999</c:v>
                </c:pt>
                <c:pt idx="11">
                  <c:v>2.2989999999999999</c:v>
                </c:pt>
                <c:pt idx="12">
                  <c:v>2.2589999999999999</c:v>
                </c:pt>
                <c:pt idx="13">
                  <c:v>2.359</c:v>
                </c:pt>
                <c:pt idx="14">
                  <c:v>2.4489999999999998</c:v>
                </c:pt>
                <c:pt idx="15">
                  <c:v>2.4990000000000001</c:v>
                </c:pt>
                <c:pt idx="16">
                  <c:v>2.3490000000000002</c:v>
                </c:pt>
                <c:pt idx="17">
                  <c:v>2.4990000000000001</c:v>
                </c:pt>
                <c:pt idx="18">
                  <c:v>2.5390000000000001</c:v>
                </c:pt>
                <c:pt idx="19">
                  <c:v>2.5990000000000002</c:v>
                </c:pt>
                <c:pt idx="20">
                  <c:v>2.5990000000000002</c:v>
                </c:pt>
                <c:pt idx="21">
                  <c:v>2.4990000000000001</c:v>
                </c:pt>
                <c:pt idx="22">
                  <c:v>2.609</c:v>
                </c:pt>
                <c:pt idx="23">
                  <c:v>2.649</c:v>
                </c:pt>
                <c:pt idx="24">
                  <c:v>2.6989999999999998</c:v>
                </c:pt>
                <c:pt idx="25">
                  <c:v>2.589</c:v>
                </c:pt>
                <c:pt idx="26">
                  <c:v>2.6389999999999998</c:v>
                </c:pt>
                <c:pt idx="27">
                  <c:v>2.6989999999999998</c:v>
                </c:pt>
                <c:pt idx="28">
                  <c:v>2.6389999999999998</c:v>
                </c:pt>
                <c:pt idx="29">
                  <c:v>2.6389999999999998</c:v>
                </c:pt>
                <c:pt idx="30">
                  <c:v>2.6890000000000001</c:v>
                </c:pt>
                <c:pt idx="31">
                  <c:v>2.629</c:v>
                </c:pt>
                <c:pt idx="32">
                  <c:v>2.7989999999999999</c:v>
                </c:pt>
                <c:pt idx="33">
                  <c:v>2.5790000000000002</c:v>
                </c:pt>
                <c:pt idx="34">
                  <c:v>2.5790000000000002</c:v>
                </c:pt>
                <c:pt idx="35">
                  <c:v>2.5790000000000002</c:v>
                </c:pt>
                <c:pt idx="36">
                  <c:v>2.4990000000000001</c:v>
                </c:pt>
                <c:pt idx="37">
                  <c:v>2.2789999999999999</c:v>
                </c:pt>
                <c:pt idx="38">
                  <c:v>2.2589999999999999</c:v>
                </c:pt>
                <c:pt idx="39">
                  <c:v>2.399</c:v>
                </c:pt>
                <c:pt idx="40">
                  <c:v>2.5489999999999999</c:v>
                </c:pt>
                <c:pt idx="41">
                  <c:v>2.5489999999999999</c:v>
                </c:pt>
                <c:pt idx="42">
                  <c:v>2.419</c:v>
                </c:pt>
                <c:pt idx="43">
                  <c:v>2.419</c:v>
                </c:pt>
                <c:pt idx="44">
                  <c:v>2.399</c:v>
                </c:pt>
                <c:pt idx="45">
                  <c:v>2.3490000000000002</c:v>
                </c:pt>
                <c:pt idx="46">
                  <c:v>2.3490000000000002</c:v>
                </c:pt>
                <c:pt idx="47">
                  <c:v>2.2890000000000001</c:v>
                </c:pt>
                <c:pt idx="48">
                  <c:v>2.2890000000000001</c:v>
                </c:pt>
                <c:pt idx="49">
                  <c:v>2.1890000000000001</c:v>
                </c:pt>
                <c:pt idx="50">
                  <c:v>2.3490000000000002</c:v>
                </c:pt>
                <c:pt idx="51">
                  <c:v>2.2389999999999999</c:v>
                </c:pt>
                <c:pt idx="52">
                  <c:v>2.1989999999999998</c:v>
                </c:pt>
                <c:pt idx="53">
                  <c:v>2.4489999999999998</c:v>
                </c:pt>
                <c:pt idx="54">
                  <c:v>2.3490000000000002</c:v>
                </c:pt>
                <c:pt idx="55">
                  <c:v>2.4790000000000001</c:v>
                </c:pt>
                <c:pt idx="56">
                  <c:v>2.2599999999999998</c:v>
                </c:pt>
                <c:pt idx="57">
                  <c:v>2.2490000000000001</c:v>
                </c:pt>
                <c:pt idx="58">
                  <c:v>2.2389999999999999</c:v>
                </c:pt>
                <c:pt idx="59">
                  <c:v>2.3490000000000002</c:v>
                </c:pt>
                <c:pt idx="60">
                  <c:v>2.2989999999999999</c:v>
                </c:pt>
                <c:pt idx="61">
                  <c:v>2.3393000000000002</c:v>
                </c:pt>
                <c:pt idx="62">
                  <c:v>2.399</c:v>
                </c:pt>
                <c:pt idx="63">
                  <c:v>2.2989999999999999</c:v>
                </c:pt>
                <c:pt idx="64">
                  <c:v>2.3690000000000002</c:v>
                </c:pt>
                <c:pt idx="65">
                  <c:v>2.2389999999999999</c:v>
                </c:pt>
                <c:pt idx="66">
                  <c:v>2.2389999999999999</c:v>
                </c:pt>
                <c:pt idx="67">
                  <c:v>2.2890000000000001</c:v>
                </c:pt>
                <c:pt idx="68">
                  <c:v>2.3490000000000002</c:v>
                </c:pt>
                <c:pt idx="69">
                  <c:v>2.339</c:v>
                </c:pt>
                <c:pt idx="70">
                  <c:v>2.2189999999999999</c:v>
                </c:pt>
                <c:pt idx="71">
                  <c:v>2.2189999999999999</c:v>
                </c:pt>
                <c:pt idx="72">
                  <c:v>2.1989999999999998</c:v>
                </c:pt>
                <c:pt idx="73">
                  <c:v>2.1989999999999998</c:v>
                </c:pt>
                <c:pt idx="74">
                  <c:v>2.2389999999999999</c:v>
                </c:pt>
                <c:pt idx="75">
                  <c:v>2.2789999999999999</c:v>
                </c:pt>
                <c:pt idx="76">
                  <c:v>2.2589999999999999</c:v>
                </c:pt>
                <c:pt idx="77">
                  <c:v>2.3490000000000002</c:v>
                </c:pt>
                <c:pt idx="78">
                  <c:v>2.4990000000000001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F-47D8-9027-1BCF1ABD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791120"/>
        <c:axId val="2117805312"/>
      </c:lineChart>
      <c:catAx>
        <c:axId val="211979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7805312"/>
        <c:crosses val="autoZero"/>
        <c:auto val="1"/>
        <c:lblAlgn val="ctr"/>
        <c:lblOffset val="100"/>
        <c:noMultiLvlLbl val="0"/>
      </c:catAx>
      <c:valAx>
        <c:axId val="2117805312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911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</xdr:colOff>
      <xdr:row>21</xdr:row>
      <xdr:rowOff>187704</xdr:rowOff>
    </xdr:from>
    <xdr:to>
      <xdr:col>12</xdr:col>
      <xdr:colOff>672479</xdr:colOff>
      <xdr:row>34</xdr:row>
      <xdr:rowOff>189228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6F226-B8DB-4564-8889-623F74B0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13</xdr:col>
      <xdr:colOff>3429</xdr:colOff>
      <xdr:row>20</xdr:row>
      <xdr:rowOff>1524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C2B54-0E76-4A25-BA7F-4A3448539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4FD95E-4761-4E5B-A13A-02C2DB523E03}" name="Table3" displayName="Table3" ref="A1:E80" totalsRowShown="0" headerRowDxfId="5">
  <tableColumns count="5">
    <tableColumn id="1" xr3:uid="{BEC4CA16-DFFF-41AA-BD80-975DE1CCC8FC}" name="Date" dataDxfId="4"/>
    <tableColumn id="2" xr3:uid="{49650CCF-A3DC-4684-A0F5-E980D910F5CC}" name="Gallons Bought"/>
    <tableColumn id="3" xr3:uid="{0504D762-8842-44B8-A35C-58A030E9258A}" name="Price Per Gallon" dataDxfId="3" dataCellStyle="Currency"/>
    <tableColumn id="4" xr3:uid="{3A492456-294A-4F4F-8584-6A4B842DEC9A}" name="Total Calculated Cost" dataDxfId="2" dataCellStyle="Currency">
      <calculatedColumnFormula>B2*C2</calculatedColumnFormula>
    </tableColumn>
    <tableColumn id="5" xr3:uid="{8E8BFAD6-D4F2-43E7-B33B-B0D7EBBF68AA}" name="Gas Station" dataDxfId="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70C37-A8CF-47A6-9D25-C49F8E123A43}" name="Table1" displayName="Table1" ref="A1:M6" totalsRowShown="0" headerRowDxfId="0">
  <autoFilter ref="A1:M6" xr:uid="{A90A0A53-2A44-4B01-B2F5-21A9E851B7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04C8247-D864-4FC2-BA3D-0CEBD5486CF6}" name=" "/>
    <tableColumn id="2" xr3:uid="{FC828E58-4DDA-4F02-B5AC-82256919BA97}" name="January"/>
    <tableColumn id="3" xr3:uid="{C3CD62C6-F9E0-413D-9808-8A086FB192F6}" name="February"/>
    <tableColumn id="4" xr3:uid="{F44DF996-9758-4AB6-8144-8DA1C0ABEE9F}" name="March"/>
    <tableColumn id="5" xr3:uid="{4A91CC7D-3C53-42BC-A492-43BD926D8949}" name="April"/>
    <tableColumn id="6" xr3:uid="{D4FD06C1-9441-4E56-AE30-4847630C17B9}" name="May"/>
    <tableColumn id="7" xr3:uid="{A6D01869-A81B-4D0C-8940-A35A08FAC692}" name="June"/>
    <tableColumn id="8" xr3:uid="{611180BF-4926-42FA-80B8-5A5E610C83E0}" name="July"/>
    <tableColumn id="9" xr3:uid="{20F0E1BC-4445-4FBF-92BA-508CA9046F75}" name="August"/>
    <tableColumn id="10" xr3:uid="{34576295-3201-4CB1-A30E-36F06FF69782}" name="September"/>
    <tableColumn id="11" xr3:uid="{AE2DB710-E46F-49AF-8297-EEA1FFCDA742}" name="October"/>
    <tableColumn id="12" xr3:uid="{1C9401E7-1713-436D-8671-1AFF2728CD90}" name="November"/>
    <tableColumn id="13" xr3:uid="{D8BABBF1-BD7E-4D2A-8F7B-4E768C841E23}" name="Decemb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8C28-4083-4E77-8942-670805353F19}">
  <dimension ref="A1:F366"/>
  <sheetViews>
    <sheetView tabSelected="1" zoomScaleNormal="100" workbookViewId="0">
      <pane ySplit="1" topLeftCell="A5" activePane="bottomLeft" state="frozen"/>
      <selection pane="bottomLeft" activeCell="F7" sqref="F7"/>
    </sheetView>
  </sheetViews>
  <sheetFormatPr defaultRowHeight="15" x14ac:dyDescent="0.25"/>
  <cols>
    <col min="1" max="1" width="10.7109375" bestFit="1" customWidth="1"/>
    <col min="2" max="2" width="16.42578125" customWidth="1"/>
    <col min="3" max="3" width="18" style="2" customWidth="1"/>
    <col min="4" max="4" width="22.42578125" style="2" customWidth="1"/>
    <col min="5" max="5" width="21.42578125" style="3" bestFit="1" customWidth="1"/>
    <col min="7" max="7" width="17.7109375" bestFit="1" customWidth="1"/>
    <col min="8" max="8" width="8" bestFit="1" customWidth="1"/>
    <col min="9" max="9" width="8.85546875" bestFit="1" customWidth="1"/>
    <col min="10" max="10" width="6.42578125" bestFit="1" customWidth="1"/>
    <col min="11" max="11" width="5.28515625" bestFit="1" customWidth="1"/>
    <col min="12" max="12" width="4.7109375" bestFit="1" customWidth="1"/>
    <col min="13" max="13" width="5.140625" bestFit="1" customWidth="1"/>
    <col min="14" max="14" width="4.42578125" bestFit="1" customWidth="1"/>
    <col min="15" max="15" width="7.140625" bestFit="1" customWidth="1"/>
    <col min="16" max="16" width="10.85546875" bestFit="1" customWidth="1"/>
    <col min="17" max="17" width="8.140625" bestFit="1" customWidth="1"/>
    <col min="18" max="18" width="10.42578125" bestFit="1" customWidth="1"/>
    <col min="19" max="19" width="10.140625" bestFit="1" customWidth="1"/>
  </cols>
  <sheetData>
    <row r="1" spans="1:5" s="4" customFormat="1" x14ac:dyDescent="0.25">
      <c r="A1" s="4" t="s">
        <v>6</v>
      </c>
      <c r="B1" s="4" t="s">
        <v>0</v>
      </c>
      <c r="C1" s="5" t="s">
        <v>1</v>
      </c>
      <c r="D1" s="5" t="s">
        <v>4</v>
      </c>
      <c r="E1" s="4" t="s">
        <v>7</v>
      </c>
    </row>
    <row r="2" spans="1:5" x14ac:dyDescent="0.25">
      <c r="A2" s="1">
        <v>43489</v>
      </c>
      <c r="B2">
        <v>9.484</v>
      </c>
      <c r="C2" s="2">
        <v>2.0489999999999999</v>
      </c>
      <c r="D2" s="2">
        <f t="shared" ref="D2" si="0">B2*C2</f>
        <v>19.432715999999999</v>
      </c>
      <c r="E2" s="3" t="s">
        <v>5</v>
      </c>
    </row>
    <row r="3" spans="1:5" x14ac:dyDescent="0.25">
      <c r="A3" s="1">
        <v>43494</v>
      </c>
      <c r="B3">
        <v>8.0579999999999998</v>
      </c>
      <c r="C3" s="2">
        <v>2.0489999999999999</v>
      </c>
      <c r="D3" s="2">
        <f t="shared" ref="D3:D12" si="1">B3*C3</f>
        <v>16.510842</v>
      </c>
      <c r="E3" s="3" t="s">
        <v>5</v>
      </c>
    </row>
    <row r="4" spans="1:5" x14ac:dyDescent="0.25">
      <c r="A4" s="1">
        <v>43499</v>
      </c>
      <c r="B4">
        <v>7.3209999999999997</v>
      </c>
      <c r="C4" s="2">
        <v>2.0489999999999999</v>
      </c>
      <c r="D4" s="2">
        <f t="shared" si="1"/>
        <v>15.000729</v>
      </c>
      <c r="E4" s="3" t="s">
        <v>5</v>
      </c>
    </row>
    <row r="5" spans="1:5" x14ac:dyDescent="0.25">
      <c r="A5" s="1">
        <v>43502</v>
      </c>
      <c r="B5">
        <v>2.3820000000000001</v>
      </c>
      <c r="C5" s="2">
        <v>2.0089999999999999</v>
      </c>
      <c r="D5" s="2">
        <f t="shared" si="1"/>
        <v>4.7854380000000001</v>
      </c>
      <c r="E5" s="3" t="s">
        <v>2</v>
      </c>
    </row>
    <row r="6" spans="1:5" x14ac:dyDescent="0.25">
      <c r="A6" s="1">
        <v>43509</v>
      </c>
      <c r="B6">
        <v>7.32</v>
      </c>
      <c r="C6" s="2">
        <v>2.0489999999999999</v>
      </c>
      <c r="D6" s="2">
        <f t="shared" si="1"/>
        <v>14.99868</v>
      </c>
      <c r="E6" s="3" t="s">
        <v>3</v>
      </c>
    </row>
    <row r="7" spans="1:5" x14ac:dyDescent="0.25">
      <c r="A7" s="1">
        <v>43511</v>
      </c>
      <c r="B7">
        <v>4.7640000000000002</v>
      </c>
      <c r="C7" s="2">
        <v>2.0990000000000002</v>
      </c>
      <c r="D7" s="2">
        <f t="shared" si="1"/>
        <v>9.9996360000000006</v>
      </c>
      <c r="E7" s="3" t="s">
        <v>3</v>
      </c>
    </row>
    <row r="8" spans="1:5" x14ac:dyDescent="0.25">
      <c r="A8" s="1">
        <v>43514</v>
      </c>
      <c r="B8">
        <v>8.0990000000000002</v>
      </c>
      <c r="C8" s="2">
        <v>2.0990000000000002</v>
      </c>
      <c r="D8" s="2">
        <f t="shared" si="1"/>
        <v>16.999801000000001</v>
      </c>
      <c r="E8" s="3" t="s">
        <v>5</v>
      </c>
    </row>
    <row r="9" spans="1:5" x14ac:dyDescent="0.25">
      <c r="A9" s="1">
        <v>43517</v>
      </c>
      <c r="B9">
        <v>0.52900000000000003</v>
      </c>
      <c r="C9" s="2">
        <v>2.2490000000000001</v>
      </c>
      <c r="D9" s="2">
        <f t="shared" si="1"/>
        <v>1.189721</v>
      </c>
      <c r="E9" s="3" t="s">
        <v>5</v>
      </c>
    </row>
    <row r="10" spans="1:5" x14ac:dyDescent="0.25">
      <c r="A10" s="1">
        <v>43518</v>
      </c>
      <c r="B10">
        <v>8.8930000000000007</v>
      </c>
      <c r="C10" s="2">
        <v>2.2490000000000001</v>
      </c>
      <c r="D10" s="2">
        <f t="shared" si="1"/>
        <v>20.000357000000001</v>
      </c>
      <c r="E10" s="3" t="s">
        <v>5</v>
      </c>
    </row>
    <row r="11" spans="1:5" x14ac:dyDescent="0.25">
      <c r="A11" s="1">
        <v>43523</v>
      </c>
      <c r="B11">
        <v>12.247</v>
      </c>
      <c r="C11" s="2">
        <v>2.2589999999999999</v>
      </c>
      <c r="D11" s="2">
        <f t="shared" si="1"/>
        <v>27.665972999999997</v>
      </c>
      <c r="E11" s="3" t="s">
        <v>2</v>
      </c>
    </row>
    <row r="12" spans="1:5" x14ac:dyDescent="0.25">
      <c r="A12" s="1">
        <v>43528</v>
      </c>
      <c r="B12">
        <v>6.6989999999999998</v>
      </c>
      <c r="C12" s="2">
        <v>2.2989999999999999</v>
      </c>
      <c r="D12" s="2">
        <f t="shared" si="1"/>
        <v>15.401000999999999</v>
      </c>
      <c r="E12" s="3" t="s">
        <v>5</v>
      </c>
    </row>
    <row r="13" spans="1:5" x14ac:dyDescent="0.25">
      <c r="A13" s="1">
        <v>43531</v>
      </c>
      <c r="B13">
        <v>8.734</v>
      </c>
      <c r="C13" s="2">
        <v>2.2989999999999999</v>
      </c>
      <c r="D13" s="2">
        <f t="shared" ref="D13" si="2">B13*C13</f>
        <v>20.079466</v>
      </c>
      <c r="E13" s="3" t="s">
        <v>5</v>
      </c>
    </row>
    <row r="14" spans="1:5" x14ac:dyDescent="0.25">
      <c r="A14" s="1">
        <v>43536</v>
      </c>
      <c r="B14">
        <v>8.9179999999999993</v>
      </c>
      <c r="C14" s="2">
        <v>2.2589999999999999</v>
      </c>
      <c r="D14" s="2">
        <f t="shared" ref="D14:D32" si="3">B14*C14</f>
        <v>20.145761999999998</v>
      </c>
      <c r="E14" s="3" t="s">
        <v>26</v>
      </c>
    </row>
    <row r="15" spans="1:5" x14ac:dyDescent="0.25">
      <c r="A15" s="1">
        <v>43538</v>
      </c>
      <c r="B15">
        <v>2.1579999999999999</v>
      </c>
      <c r="C15" s="2">
        <v>2.359</v>
      </c>
      <c r="D15" s="2">
        <f t="shared" si="3"/>
        <v>5.0907219999999995</v>
      </c>
      <c r="E15" s="3" t="s">
        <v>2</v>
      </c>
    </row>
    <row r="16" spans="1:5" x14ac:dyDescent="0.25">
      <c r="A16" s="1">
        <v>43540</v>
      </c>
      <c r="B16">
        <v>6.125</v>
      </c>
      <c r="C16" s="2">
        <v>2.4489999999999998</v>
      </c>
      <c r="D16" s="2">
        <f t="shared" si="3"/>
        <v>15.000124999999999</v>
      </c>
      <c r="E16" s="3" t="s">
        <v>2</v>
      </c>
    </row>
    <row r="17" spans="1:5" x14ac:dyDescent="0.25">
      <c r="A17" s="1">
        <v>43544</v>
      </c>
      <c r="B17">
        <v>4.0010000000000003</v>
      </c>
      <c r="C17" s="2">
        <v>2.4990000000000001</v>
      </c>
      <c r="D17" s="2">
        <f t="shared" si="3"/>
        <v>9.9984990000000007</v>
      </c>
      <c r="E17" s="3" t="s">
        <v>2</v>
      </c>
    </row>
    <row r="18" spans="1:5" x14ac:dyDescent="0.25">
      <c r="A18" s="1">
        <v>43545</v>
      </c>
      <c r="B18">
        <v>7.633</v>
      </c>
      <c r="C18" s="2">
        <v>2.3490000000000002</v>
      </c>
      <c r="D18" s="2">
        <f t="shared" si="3"/>
        <v>17.929917000000003</v>
      </c>
      <c r="E18" s="3" t="s">
        <v>5</v>
      </c>
    </row>
    <row r="19" spans="1:5" x14ac:dyDescent="0.25">
      <c r="A19" s="1">
        <v>43551</v>
      </c>
      <c r="B19">
        <v>7.391</v>
      </c>
      <c r="C19" s="2">
        <v>2.4990000000000001</v>
      </c>
      <c r="D19" s="2">
        <f t="shared" si="3"/>
        <v>18.470109000000001</v>
      </c>
      <c r="E19" s="3" t="s">
        <v>2</v>
      </c>
    </row>
    <row r="20" spans="1:5" x14ac:dyDescent="0.25">
      <c r="A20" s="1">
        <v>43554</v>
      </c>
      <c r="B20">
        <v>4.5490000000000004</v>
      </c>
      <c r="C20" s="2">
        <v>2.5390000000000001</v>
      </c>
      <c r="D20" s="2">
        <f t="shared" si="3"/>
        <v>11.549911000000002</v>
      </c>
      <c r="E20" s="3" t="s">
        <v>5</v>
      </c>
    </row>
    <row r="21" spans="1:5" x14ac:dyDescent="0.25">
      <c r="A21" s="1">
        <v>43557</v>
      </c>
      <c r="B21">
        <v>7.33</v>
      </c>
      <c r="C21" s="2">
        <v>2.5990000000000002</v>
      </c>
      <c r="D21" s="2">
        <f t="shared" si="3"/>
        <v>19.05067</v>
      </c>
      <c r="E21" s="3" t="s">
        <v>5</v>
      </c>
    </row>
    <row r="22" spans="1:5" x14ac:dyDescent="0.25">
      <c r="A22" s="1">
        <v>43559</v>
      </c>
      <c r="B22">
        <v>9.6219999999999999</v>
      </c>
      <c r="C22" s="2">
        <v>2.5990000000000002</v>
      </c>
      <c r="D22" s="2">
        <f t="shared" si="3"/>
        <v>25.007578000000002</v>
      </c>
      <c r="E22" s="3" t="s">
        <v>5</v>
      </c>
    </row>
    <row r="23" spans="1:5" x14ac:dyDescent="0.25">
      <c r="A23" s="1">
        <v>43561</v>
      </c>
      <c r="B23">
        <v>10.803000000000001</v>
      </c>
      <c r="C23" s="2">
        <v>2.4990000000000001</v>
      </c>
      <c r="D23" s="2">
        <f t="shared" si="3"/>
        <v>26.996697000000005</v>
      </c>
      <c r="E23" s="3" t="s">
        <v>27</v>
      </c>
    </row>
    <row r="24" spans="1:5" x14ac:dyDescent="0.25">
      <c r="A24" s="1">
        <v>43565</v>
      </c>
      <c r="B24">
        <v>5.75</v>
      </c>
      <c r="C24" s="2">
        <v>2.609</v>
      </c>
      <c r="D24" s="2">
        <f t="shared" si="3"/>
        <v>15.001749999999999</v>
      </c>
      <c r="E24" s="3" t="s">
        <v>28</v>
      </c>
    </row>
    <row r="25" spans="1:5" x14ac:dyDescent="0.25">
      <c r="A25" s="1">
        <v>43567</v>
      </c>
      <c r="B25">
        <v>5.57</v>
      </c>
      <c r="C25" s="2">
        <v>2.649</v>
      </c>
      <c r="D25" s="2">
        <f t="shared" si="3"/>
        <v>14.754930000000002</v>
      </c>
      <c r="E25" s="3" t="s">
        <v>5</v>
      </c>
    </row>
    <row r="26" spans="1:5" x14ac:dyDescent="0.25">
      <c r="A26" s="1">
        <v>43572</v>
      </c>
      <c r="B26">
        <v>10.744999999999999</v>
      </c>
      <c r="C26" s="2">
        <v>2.6989999999999998</v>
      </c>
      <c r="D26" s="2">
        <f t="shared" si="3"/>
        <v>29.000754999999995</v>
      </c>
      <c r="E26" s="3" t="s">
        <v>5</v>
      </c>
    </row>
    <row r="27" spans="1:5" x14ac:dyDescent="0.25">
      <c r="A27" s="1">
        <v>43574</v>
      </c>
      <c r="B27">
        <v>3.8679999999999999</v>
      </c>
      <c r="C27" s="2">
        <v>2.589</v>
      </c>
      <c r="D27" s="2">
        <f t="shared" si="3"/>
        <v>10.014251999999999</v>
      </c>
      <c r="E27" s="3" t="s">
        <v>27</v>
      </c>
    </row>
    <row r="28" spans="1:5" x14ac:dyDescent="0.25">
      <c r="A28" s="1">
        <v>43578</v>
      </c>
      <c r="B28">
        <v>7.5789999999999997</v>
      </c>
      <c r="C28" s="2">
        <v>2.6389999999999998</v>
      </c>
      <c r="D28" s="2">
        <f t="shared" si="3"/>
        <v>20.000980999999999</v>
      </c>
      <c r="E28" s="3" t="s">
        <v>28</v>
      </c>
    </row>
    <row r="29" spans="1:5" x14ac:dyDescent="0.25">
      <c r="A29" s="1">
        <v>43585</v>
      </c>
      <c r="B29">
        <v>7.4119999999999999</v>
      </c>
      <c r="C29" s="2">
        <v>2.6989999999999998</v>
      </c>
      <c r="D29" s="2">
        <f t="shared" si="3"/>
        <v>20.004987999999997</v>
      </c>
      <c r="E29" s="3" t="s">
        <v>5</v>
      </c>
    </row>
    <row r="30" spans="1:5" x14ac:dyDescent="0.25">
      <c r="A30" s="1">
        <v>43588</v>
      </c>
      <c r="B30">
        <v>7.5839999999999996</v>
      </c>
      <c r="C30" s="2">
        <v>2.6389999999999998</v>
      </c>
      <c r="D30" s="2">
        <f t="shared" si="3"/>
        <v>20.014175999999999</v>
      </c>
      <c r="E30" s="3" t="s">
        <v>28</v>
      </c>
    </row>
    <row r="31" spans="1:5" x14ac:dyDescent="0.25">
      <c r="A31" s="1">
        <v>43589</v>
      </c>
      <c r="B31">
        <v>5.7590000000000003</v>
      </c>
      <c r="C31" s="2">
        <v>2.6389999999999998</v>
      </c>
      <c r="D31" s="2">
        <f t="shared" si="3"/>
        <v>15.198001</v>
      </c>
      <c r="E31" s="3" t="s">
        <v>28</v>
      </c>
    </row>
    <row r="32" spans="1:5" x14ac:dyDescent="0.25">
      <c r="A32" s="1">
        <v>43593</v>
      </c>
      <c r="B32">
        <v>5.992</v>
      </c>
      <c r="C32" s="2">
        <v>2.6890000000000001</v>
      </c>
      <c r="D32" s="2">
        <f t="shared" si="3"/>
        <v>16.112487999999999</v>
      </c>
      <c r="E32" s="3" t="s">
        <v>28</v>
      </c>
    </row>
    <row r="33" spans="1:5" x14ac:dyDescent="0.25">
      <c r="A33" s="1">
        <v>43597</v>
      </c>
      <c r="B33">
        <v>7.6079999999999997</v>
      </c>
      <c r="C33" s="2">
        <v>2.629</v>
      </c>
      <c r="D33" s="2">
        <f t="shared" ref="D33" si="4">B33*C33</f>
        <v>20.001431999999998</v>
      </c>
      <c r="E33" s="3" t="s">
        <v>5</v>
      </c>
    </row>
    <row r="34" spans="1:5" x14ac:dyDescent="0.25">
      <c r="A34" s="1">
        <v>43600</v>
      </c>
      <c r="B34">
        <v>11.393000000000001</v>
      </c>
      <c r="C34" s="2">
        <v>2.7989999999999999</v>
      </c>
      <c r="D34" s="2">
        <f t="shared" ref="D34:D41" si="5">B34*C34</f>
        <v>31.889006999999999</v>
      </c>
      <c r="E34" s="3" t="s">
        <v>29</v>
      </c>
    </row>
    <row r="35" spans="1:5" x14ac:dyDescent="0.25">
      <c r="A35" s="1">
        <v>43604</v>
      </c>
      <c r="B35">
        <v>6.9930000000000003</v>
      </c>
      <c r="C35" s="2">
        <v>2.5790000000000002</v>
      </c>
      <c r="D35" s="2">
        <f t="shared" si="5"/>
        <v>18.034947000000003</v>
      </c>
      <c r="E35" s="3" t="s">
        <v>5</v>
      </c>
    </row>
    <row r="36" spans="1:5" x14ac:dyDescent="0.25">
      <c r="A36" s="1">
        <v>43605</v>
      </c>
      <c r="B36">
        <v>3.3849999999999998</v>
      </c>
      <c r="C36" s="2">
        <v>2.5790000000000002</v>
      </c>
      <c r="D36" s="2">
        <f t="shared" si="5"/>
        <v>8.7299150000000001</v>
      </c>
      <c r="E36" s="3" t="s">
        <v>5</v>
      </c>
    </row>
    <row r="37" spans="1:5" x14ac:dyDescent="0.25">
      <c r="A37" s="1">
        <v>43610</v>
      </c>
      <c r="B37">
        <v>11.944000000000001</v>
      </c>
      <c r="C37" s="2">
        <v>2.5790000000000002</v>
      </c>
      <c r="D37" s="2">
        <f t="shared" si="5"/>
        <v>30.803576000000003</v>
      </c>
      <c r="E37" s="3" t="s">
        <v>5</v>
      </c>
    </row>
    <row r="38" spans="1:5" x14ac:dyDescent="0.25">
      <c r="A38" s="1">
        <v>43616</v>
      </c>
      <c r="B38">
        <v>10.241</v>
      </c>
      <c r="C38" s="2">
        <v>2.4990000000000001</v>
      </c>
      <c r="D38" s="2">
        <f t="shared" si="5"/>
        <v>25.592258999999999</v>
      </c>
      <c r="E38" s="3" t="s">
        <v>5</v>
      </c>
    </row>
    <row r="39" spans="1:5" x14ac:dyDescent="0.25">
      <c r="A39" s="1">
        <v>43623</v>
      </c>
      <c r="B39">
        <v>7.319</v>
      </c>
      <c r="C39" s="2">
        <v>2.2789999999999999</v>
      </c>
      <c r="D39" s="2">
        <f t="shared" si="5"/>
        <v>16.680001000000001</v>
      </c>
      <c r="E39" s="3" t="s">
        <v>5</v>
      </c>
    </row>
    <row r="40" spans="1:5" x14ac:dyDescent="0.25">
      <c r="A40" s="1">
        <v>43629</v>
      </c>
      <c r="B40">
        <v>10.586</v>
      </c>
      <c r="C40" s="2">
        <v>2.2589999999999999</v>
      </c>
      <c r="D40" s="2">
        <f t="shared" si="5"/>
        <v>23.913774</v>
      </c>
      <c r="E40" s="3" t="s">
        <v>26</v>
      </c>
    </row>
    <row r="41" spans="1:5" x14ac:dyDescent="0.25">
      <c r="A41" s="1">
        <v>43641</v>
      </c>
      <c r="B41">
        <v>6.0940000000000003</v>
      </c>
      <c r="C41" s="2">
        <v>2.399</v>
      </c>
      <c r="D41" s="2">
        <f t="shared" si="5"/>
        <v>14.619506000000001</v>
      </c>
      <c r="E41" s="3" t="s">
        <v>5</v>
      </c>
    </row>
    <row r="42" spans="1:5" x14ac:dyDescent="0.25">
      <c r="A42" s="1">
        <v>43659</v>
      </c>
      <c r="B42">
        <v>4.71</v>
      </c>
      <c r="C42" s="2">
        <v>2.5489999999999999</v>
      </c>
      <c r="D42" s="2">
        <f t="shared" ref="D42" si="6">B42*C42</f>
        <v>12.005789999999999</v>
      </c>
      <c r="E42" s="3" t="s">
        <v>5</v>
      </c>
    </row>
    <row r="43" spans="1:5" x14ac:dyDescent="0.25">
      <c r="A43" s="1">
        <v>43664</v>
      </c>
      <c r="B43">
        <v>7.8460000000000001</v>
      </c>
      <c r="C43" s="2">
        <v>2.5489999999999999</v>
      </c>
      <c r="D43" s="2">
        <f t="shared" ref="D43:D53" si="7">B43*C43</f>
        <v>19.999454</v>
      </c>
      <c r="E43" s="3" t="s">
        <v>5</v>
      </c>
    </row>
    <row r="44" spans="1:5" x14ac:dyDescent="0.25">
      <c r="A44" s="1">
        <v>43670</v>
      </c>
      <c r="B44">
        <v>8.266</v>
      </c>
      <c r="C44" s="2">
        <v>2.419</v>
      </c>
      <c r="D44" s="2">
        <f t="shared" si="7"/>
        <v>19.995453999999999</v>
      </c>
      <c r="E44" s="3" t="s">
        <v>5</v>
      </c>
    </row>
    <row r="45" spans="1:5" x14ac:dyDescent="0.25">
      <c r="A45" s="1">
        <v>43677</v>
      </c>
      <c r="B45">
        <v>21.704999999999998</v>
      </c>
      <c r="C45" s="2">
        <v>2.419</v>
      </c>
      <c r="D45" s="2">
        <f t="shared" si="7"/>
        <v>52.504394999999995</v>
      </c>
      <c r="E45" s="3" t="s">
        <v>5</v>
      </c>
    </row>
    <row r="46" spans="1:5" x14ac:dyDescent="0.25">
      <c r="A46" s="1">
        <v>43682</v>
      </c>
      <c r="B46">
        <v>2.827</v>
      </c>
      <c r="C46" s="2">
        <v>2.399</v>
      </c>
      <c r="D46" s="2">
        <f t="shared" si="7"/>
        <v>6.7819729999999998</v>
      </c>
      <c r="E46" s="3" t="s">
        <v>28</v>
      </c>
    </row>
    <row r="47" spans="1:5" x14ac:dyDescent="0.25">
      <c r="A47" s="1">
        <v>43688</v>
      </c>
      <c r="B47">
        <v>12.726000000000001</v>
      </c>
      <c r="C47" s="2">
        <v>2.3490000000000002</v>
      </c>
      <c r="D47" s="2">
        <f t="shared" si="7"/>
        <v>29.893374000000005</v>
      </c>
      <c r="E47" s="3" t="s">
        <v>5</v>
      </c>
    </row>
    <row r="48" spans="1:5" x14ac:dyDescent="0.25">
      <c r="A48" s="1">
        <v>43693</v>
      </c>
      <c r="B48">
        <v>12.513</v>
      </c>
      <c r="C48" s="2">
        <v>2.3490000000000002</v>
      </c>
      <c r="D48" s="2">
        <f t="shared" si="7"/>
        <v>29.393037000000003</v>
      </c>
      <c r="E48" s="3" t="s">
        <v>5</v>
      </c>
    </row>
    <row r="49" spans="1:5" x14ac:dyDescent="0.25">
      <c r="A49" s="1">
        <v>43698</v>
      </c>
      <c r="B49">
        <v>2.5129999999999999</v>
      </c>
      <c r="C49" s="2">
        <v>2.2890000000000001</v>
      </c>
      <c r="D49" s="2">
        <f t="shared" si="7"/>
        <v>5.7522570000000002</v>
      </c>
      <c r="E49" s="3" t="s">
        <v>5</v>
      </c>
    </row>
    <row r="50" spans="1:5" x14ac:dyDescent="0.25">
      <c r="A50" s="1">
        <v>43702</v>
      </c>
      <c r="B50">
        <v>2.621</v>
      </c>
      <c r="C50" s="2">
        <v>2.2890000000000001</v>
      </c>
      <c r="D50" s="2">
        <f t="shared" si="7"/>
        <v>5.9994690000000004</v>
      </c>
      <c r="E50" s="3" t="s">
        <v>5</v>
      </c>
    </row>
    <row r="51" spans="1:5" x14ac:dyDescent="0.25">
      <c r="A51" s="1">
        <v>43706</v>
      </c>
      <c r="B51">
        <v>13.705</v>
      </c>
      <c r="C51" s="2">
        <v>2.1890000000000001</v>
      </c>
      <c r="D51" s="2">
        <f t="shared" si="7"/>
        <v>30.000245</v>
      </c>
      <c r="E51" s="3" t="s">
        <v>26</v>
      </c>
    </row>
    <row r="52" spans="1:5" x14ac:dyDescent="0.25">
      <c r="A52" s="1">
        <v>43713</v>
      </c>
      <c r="B52">
        <v>6.1689999999999996</v>
      </c>
      <c r="C52" s="2">
        <v>2.3490000000000002</v>
      </c>
      <c r="D52" s="2">
        <f t="shared" si="7"/>
        <v>14.490981</v>
      </c>
      <c r="E52" s="3" t="s">
        <v>5</v>
      </c>
    </row>
    <row r="53" spans="1:5" x14ac:dyDescent="0.25">
      <c r="A53" s="1">
        <v>43720</v>
      </c>
      <c r="B53">
        <v>9.5359999999999996</v>
      </c>
      <c r="C53" s="2">
        <v>2.2389999999999999</v>
      </c>
      <c r="D53" s="2">
        <f t="shared" si="7"/>
        <v>21.351103999999999</v>
      </c>
      <c r="E53" s="3" t="s">
        <v>26</v>
      </c>
    </row>
    <row r="54" spans="1:5" x14ac:dyDescent="0.25">
      <c r="A54" s="1">
        <v>43723</v>
      </c>
      <c r="B54">
        <v>9.0950000000000006</v>
      </c>
      <c r="C54" s="2">
        <v>2.1989999999999998</v>
      </c>
      <c r="D54" s="2">
        <f t="shared" ref="D54" si="8">B54*C54</f>
        <v>19.999904999999998</v>
      </c>
      <c r="E54" s="3" t="s">
        <v>26</v>
      </c>
    </row>
    <row r="55" spans="1:5" x14ac:dyDescent="0.25">
      <c r="A55" s="1">
        <v>43729</v>
      </c>
      <c r="B55">
        <v>7.1580000000000004</v>
      </c>
      <c r="C55" s="2">
        <v>2.4489999999999998</v>
      </c>
      <c r="D55" s="2">
        <f t="shared" ref="D55:D73" si="9">B55*C55</f>
        <v>17.529941999999998</v>
      </c>
      <c r="E55" s="3" t="s">
        <v>5</v>
      </c>
    </row>
    <row r="56" spans="1:5" x14ac:dyDescent="0.25">
      <c r="A56" s="1">
        <v>43732</v>
      </c>
      <c r="B56">
        <v>3.6190000000000002</v>
      </c>
      <c r="C56" s="2">
        <v>2.3490000000000002</v>
      </c>
      <c r="D56" s="2">
        <f t="shared" si="9"/>
        <v>8.5010310000000011</v>
      </c>
      <c r="E56" s="3" t="s">
        <v>5</v>
      </c>
    </row>
    <row r="57" spans="1:5" x14ac:dyDescent="0.25">
      <c r="A57" s="1">
        <v>43734</v>
      </c>
      <c r="B57">
        <v>10.085000000000001</v>
      </c>
      <c r="C57" s="2">
        <v>2.4790000000000001</v>
      </c>
      <c r="D57" s="2">
        <f t="shared" si="9"/>
        <v>25.000715000000003</v>
      </c>
      <c r="E57" s="3" t="s">
        <v>5</v>
      </c>
    </row>
    <row r="58" spans="1:5" x14ac:dyDescent="0.25">
      <c r="A58" s="1">
        <v>43738</v>
      </c>
      <c r="B58">
        <v>4.9980000000000002</v>
      </c>
      <c r="C58" s="2">
        <v>2.2599999999999998</v>
      </c>
      <c r="D58" s="2">
        <f t="shared" si="9"/>
        <v>11.29548</v>
      </c>
      <c r="E58" s="3" t="s">
        <v>5</v>
      </c>
    </row>
    <row r="59" spans="1:5" x14ac:dyDescent="0.25">
      <c r="A59" s="1">
        <v>43742</v>
      </c>
      <c r="B59">
        <v>8.8930000000000007</v>
      </c>
      <c r="C59" s="2">
        <v>2.2490000000000001</v>
      </c>
      <c r="D59" s="2">
        <f t="shared" si="9"/>
        <v>20.000357000000001</v>
      </c>
      <c r="E59" s="3" t="s">
        <v>5</v>
      </c>
    </row>
    <row r="60" spans="1:5" x14ac:dyDescent="0.25">
      <c r="A60" s="1">
        <v>43747</v>
      </c>
      <c r="B60">
        <v>2.13</v>
      </c>
      <c r="C60" s="2">
        <v>2.2389999999999999</v>
      </c>
      <c r="D60" s="2">
        <f t="shared" si="9"/>
        <v>4.7690699999999993</v>
      </c>
      <c r="E60" s="3" t="s">
        <v>26</v>
      </c>
    </row>
    <row r="61" spans="1:5" x14ac:dyDescent="0.25">
      <c r="A61" s="1">
        <v>43748</v>
      </c>
      <c r="B61">
        <v>2.1309999999999998</v>
      </c>
      <c r="C61" s="2">
        <v>2.3490000000000002</v>
      </c>
      <c r="D61" s="2">
        <f t="shared" si="9"/>
        <v>5.005719</v>
      </c>
      <c r="E61" s="3" t="s">
        <v>5</v>
      </c>
    </row>
    <row r="62" spans="1:5" x14ac:dyDescent="0.25">
      <c r="A62" s="1">
        <v>43749</v>
      </c>
      <c r="B62">
        <v>8.6989999999999998</v>
      </c>
      <c r="C62" s="2">
        <v>2.2989999999999999</v>
      </c>
      <c r="D62" s="2">
        <f t="shared" si="9"/>
        <v>19.999001</v>
      </c>
      <c r="E62" s="3" t="s">
        <v>5</v>
      </c>
    </row>
    <row r="63" spans="1:5" x14ac:dyDescent="0.25">
      <c r="A63" s="1">
        <v>43754</v>
      </c>
      <c r="B63">
        <v>2.2570000000000001</v>
      </c>
      <c r="C63" s="2">
        <v>2.3393000000000002</v>
      </c>
      <c r="D63" s="2">
        <f t="shared" si="9"/>
        <v>5.279800100000001</v>
      </c>
      <c r="E63" s="3" t="s">
        <v>26</v>
      </c>
    </row>
    <row r="64" spans="1:5" x14ac:dyDescent="0.25">
      <c r="A64" s="1">
        <v>43755</v>
      </c>
      <c r="B64">
        <v>2.0840000000000001</v>
      </c>
      <c r="C64" s="2">
        <v>2.399</v>
      </c>
      <c r="D64" s="2">
        <f t="shared" si="9"/>
        <v>4.9995159999999998</v>
      </c>
      <c r="E64" s="3" t="s">
        <v>5</v>
      </c>
    </row>
    <row r="65" spans="1:6" x14ac:dyDescent="0.25">
      <c r="A65" s="1">
        <v>43756</v>
      </c>
      <c r="B65">
        <v>8.6989999999999998</v>
      </c>
      <c r="C65" s="2">
        <v>2.2989999999999999</v>
      </c>
      <c r="D65" s="2">
        <f t="shared" si="9"/>
        <v>19.999001</v>
      </c>
      <c r="E65" s="3" t="s">
        <v>26</v>
      </c>
    </row>
    <row r="66" spans="1:6" x14ac:dyDescent="0.25">
      <c r="A66" s="1">
        <v>43759</v>
      </c>
      <c r="B66">
        <v>2.1110000000000002</v>
      </c>
      <c r="C66" s="2">
        <v>2.3690000000000002</v>
      </c>
      <c r="D66" s="2">
        <f t="shared" si="9"/>
        <v>5.0009590000000008</v>
      </c>
      <c r="E66" s="3" t="s">
        <v>5</v>
      </c>
    </row>
    <row r="67" spans="1:6" x14ac:dyDescent="0.25">
      <c r="A67" s="1">
        <v>43766</v>
      </c>
      <c r="B67">
        <v>2.113</v>
      </c>
      <c r="C67" s="2">
        <v>2.2389999999999999</v>
      </c>
      <c r="D67" s="2">
        <f t="shared" si="9"/>
        <v>4.731007</v>
      </c>
      <c r="E67" s="3" t="s">
        <v>5</v>
      </c>
      <c r="F67" t="s">
        <v>23</v>
      </c>
    </row>
    <row r="68" spans="1:6" x14ac:dyDescent="0.25">
      <c r="A68" s="1">
        <v>43767</v>
      </c>
      <c r="B68">
        <v>3.129</v>
      </c>
      <c r="C68" s="2">
        <v>2.2389999999999999</v>
      </c>
      <c r="D68" s="2">
        <f t="shared" si="9"/>
        <v>7.0058309999999997</v>
      </c>
      <c r="E68" s="3" t="s">
        <v>5</v>
      </c>
    </row>
    <row r="69" spans="1:6" x14ac:dyDescent="0.25">
      <c r="A69" s="1">
        <v>43768</v>
      </c>
      <c r="B69">
        <v>7.4219999999999997</v>
      </c>
      <c r="C69" s="2">
        <v>2.2890000000000001</v>
      </c>
      <c r="D69" s="2">
        <f t="shared" si="9"/>
        <v>16.988958</v>
      </c>
      <c r="E69" s="3" t="s">
        <v>5</v>
      </c>
    </row>
    <row r="70" spans="1:6" x14ac:dyDescent="0.25">
      <c r="A70" s="1">
        <v>43773</v>
      </c>
      <c r="B70">
        <v>8.9309999999999992</v>
      </c>
      <c r="C70" s="2">
        <v>2.3490000000000002</v>
      </c>
      <c r="D70" s="2">
        <f t="shared" si="9"/>
        <v>20.978919000000001</v>
      </c>
      <c r="E70" s="3" t="s">
        <v>5</v>
      </c>
    </row>
    <row r="71" spans="1:6" x14ac:dyDescent="0.25">
      <c r="A71" s="1">
        <v>43776</v>
      </c>
      <c r="B71">
        <v>13.614000000000001</v>
      </c>
      <c r="C71" s="2">
        <v>2.339</v>
      </c>
      <c r="D71" s="2">
        <f t="shared" si="9"/>
        <v>31.843146000000001</v>
      </c>
      <c r="E71" s="3" t="s">
        <v>5</v>
      </c>
    </row>
    <row r="72" spans="1:6" x14ac:dyDescent="0.25">
      <c r="A72" s="1">
        <v>43781</v>
      </c>
      <c r="B72">
        <v>4.5069999999999997</v>
      </c>
      <c r="C72" s="2">
        <v>2.2189999999999999</v>
      </c>
      <c r="D72" s="2">
        <f t="shared" si="9"/>
        <v>10.001032999999998</v>
      </c>
      <c r="E72" s="3" t="s">
        <v>26</v>
      </c>
    </row>
    <row r="73" spans="1:6" x14ac:dyDescent="0.25">
      <c r="A73" s="1">
        <v>43783</v>
      </c>
      <c r="B73">
        <v>9.0129999999999999</v>
      </c>
      <c r="C73" s="2">
        <v>2.2189999999999999</v>
      </c>
      <c r="D73" s="2">
        <f t="shared" si="9"/>
        <v>19.999846999999999</v>
      </c>
      <c r="E73" s="3" t="s">
        <v>26</v>
      </c>
    </row>
    <row r="74" spans="1:6" x14ac:dyDescent="0.25">
      <c r="A74" s="1">
        <v>43789</v>
      </c>
      <c r="B74">
        <v>2.2736999999999998</v>
      </c>
      <c r="C74" s="2">
        <v>2.1989999999999998</v>
      </c>
      <c r="D74" s="2">
        <f t="shared" ref="D74:D75" si="10">B74*C74</f>
        <v>4.999866299999999</v>
      </c>
      <c r="E74" s="3" t="s">
        <v>26</v>
      </c>
    </row>
    <row r="75" spans="1:6" x14ac:dyDescent="0.25">
      <c r="A75" s="1">
        <v>43790</v>
      </c>
      <c r="B75">
        <v>12.113</v>
      </c>
      <c r="C75" s="2">
        <v>2.1989999999999998</v>
      </c>
      <c r="D75" s="2">
        <f t="shared" si="10"/>
        <v>26.636486999999995</v>
      </c>
      <c r="E75" s="3" t="s">
        <v>26</v>
      </c>
    </row>
    <row r="76" spans="1:6" x14ac:dyDescent="0.25">
      <c r="A76" s="1">
        <v>43805</v>
      </c>
      <c r="B76">
        <v>13.461</v>
      </c>
      <c r="C76" s="2">
        <v>2.2389999999999999</v>
      </c>
      <c r="D76" s="2">
        <f>B76*C76</f>
        <v>30.139178999999999</v>
      </c>
      <c r="E76" s="3" t="s">
        <v>26</v>
      </c>
    </row>
    <row r="77" spans="1:6" x14ac:dyDescent="0.25">
      <c r="A77" s="1">
        <v>43811</v>
      </c>
      <c r="B77">
        <v>2.194</v>
      </c>
      <c r="C77" s="2">
        <v>2.2789999999999999</v>
      </c>
      <c r="D77" s="2">
        <f>B77*C77</f>
        <v>5.0001259999999998</v>
      </c>
      <c r="E77" s="3" t="s">
        <v>5</v>
      </c>
    </row>
    <row r="78" spans="1:6" x14ac:dyDescent="0.25">
      <c r="A78" s="1">
        <v>43813</v>
      </c>
      <c r="B78">
        <v>11.067</v>
      </c>
      <c r="C78" s="2">
        <v>2.2589999999999999</v>
      </c>
      <c r="D78" s="2">
        <f>B78*C78</f>
        <v>25.000353</v>
      </c>
      <c r="E78" s="3" t="s">
        <v>26</v>
      </c>
    </row>
    <row r="79" spans="1:6" x14ac:dyDescent="0.25">
      <c r="A79" s="1">
        <v>43821</v>
      </c>
      <c r="B79">
        <v>12.771000000000001</v>
      </c>
      <c r="C79" s="2">
        <v>2.3490000000000002</v>
      </c>
      <c r="D79" s="2">
        <f>B79*C79</f>
        <v>29.999079000000005</v>
      </c>
      <c r="E79" s="3" t="s">
        <v>5</v>
      </c>
    </row>
    <row r="80" spans="1:6" x14ac:dyDescent="0.25">
      <c r="A80" s="1">
        <v>43829</v>
      </c>
      <c r="B80">
        <v>10.004</v>
      </c>
      <c r="C80" s="2">
        <v>2.4990000000000001</v>
      </c>
      <c r="D80" s="2">
        <f>B80*C80</f>
        <v>24.999995999999999</v>
      </c>
      <c r="E80" s="3" t="s">
        <v>28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07DE-C1ED-481D-A3A4-48F3A2F7C42C}">
  <dimension ref="A1:P30"/>
  <sheetViews>
    <sheetView zoomScaleNormal="100" workbookViewId="0">
      <selection activeCell="O20" sqref="O20"/>
    </sheetView>
  </sheetViews>
  <sheetFormatPr defaultRowHeight="15" x14ac:dyDescent="0.25"/>
  <cols>
    <col min="1" max="1" width="17.7109375" bestFit="1" customWidth="1"/>
    <col min="2" max="2" width="8" bestFit="1" customWidth="1"/>
    <col min="3" max="6" width="9" bestFit="1" customWidth="1"/>
    <col min="7" max="7" width="8" bestFit="1" customWidth="1"/>
    <col min="8" max="9" width="9" bestFit="1" customWidth="1"/>
    <col min="10" max="10" width="10.85546875" bestFit="1" customWidth="1"/>
    <col min="11" max="11" width="9" bestFit="1" customWidth="1"/>
    <col min="12" max="12" width="10.42578125" bestFit="1" customWidth="1"/>
    <col min="13" max="13" width="10.140625" bestFit="1" customWidth="1"/>
    <col min="15" max="15" width="20.7109375" bestFit="1" customWidth="1"/>
    <col min="16" max="16" width="10.5703125" bestFit="1" customWidth="1"/>
  </cols>
  <sheetData>
    <row r="1" spans="1:16" x14ac:dyDescent="0.25">
      <c r="A1" s="4" t="s">
        <v>23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</row>
    <row r="2" spans="1:16" x14ac:dyDescent="0.25">
      <c r="A2" t="s">
        <v>20</v>
      </c>
      <c r="B2" s="6">
        <f>SUM(Data!D2:D3)</f>
        <v>35.943557999999996</v>
      </c>
      <c r="C2" s="6">
        <f>SUM(Data!D4:D11)</f>
        <v>110.64033499999999</v>
      </c>
      <c r="D2" s="6">
        <f>SUM(Data!D12:D20)</f>
        <v>133.66551200000001</v>
      </c>
      <c r="E2" s="6">
        <f>SUM(Data!D21:D29)</f>
        <v>179.83260099999998</v>
      </c>
      <c r="F2" s="6">
        <f>SUM(Data!D30:D38)</f>
        <v>186.37580099999997</v>
      </c>
      <c r="G2" s="6">
        <f>SUM(Data!D39:D41)</f>
        <v>55.213281000000002</v>
      </c>
      <c r="H2" s="6">
        <f>SUM(Data!D42:D45)</f>
        <v>104.50509299999999</v>
      </c>
      <c r="I2" s="6">
        <f>SUM(Data!D46:D51)</f>
        <v>107.82035500000001</v>
      </c>
      <c r="J2" s="6">
        <f>SUM(Data!D52:D58)</f>
        <v>118.16915799999998</v>
      </c>
      <c r="K2" s="6">
        <f>SUM(Data!D59:D69)</f>
        <v>113.77921910000001</v>
      </c>
      <c r="L2" s="6">
        <f>SUM(Data!D70:D75)</f>
        <v>114.4592983</v>
      </c>
      <c r="M2" s="6">
        <f>SUM(Data!D76:D80)</f>
        <v>115.138733</v>
      </c>
      <c r="O2" s="16" t="s">
        <v>24</v>
      </c>
      <c r="P2" s="17">
        <f>SUM(B2:M2)</f>
        <v>1375.5429444000001</v>
      </c>
    </row>
    <row r="3" spans="1:16" x14ac:dyDescent="0.25">
      <c r="A3" t="s">
        <v>22</v>
      </c>
      <c r="B3" s="6">
        <f>AVERAGE(Data!D2:D3)</f>
        <v>17.971778999999998</v>
      </c>
      <c r="C3" s="6">
        <f>AVERAGE(Data!D4:D11)</f>
        <v>13.830041874999999</v>
      </c>
      <c r="D3" s="6">
        <f>AVERAGE(Data!D12:D20)</f>
        <v>14.851723555555557</v>
      </c>
      <c r="E3" s="6">
        <f>AVERAGE(Data!D21:D29)</f>
        <v>19.98140011111111</v>
      </c>
      <c r="F3" s="6">
        <f>AVERAGE(Data!D30:D38)</f>
        <v>20.708422333333331</v>
      </c>
      <c r="G3" s="6">
        <f>AVERAGE(Data!D39:D41)</f>
        <v>18.404427000000002</v>
      </c>
      <c r="H3" s="6">
        <f>AVERAGE(Data!D42:D45)</f>
        <v>26.126273249999997</v>
      </c>
      <c r="I3" s="6">
        <f>AVERAGE(Data!D46:D51)</f>
        <v>17.970059166666669</v>
      </c>
      <c r="J3" s="6">
        <f>AVERAGE(Data!D52:D58)</f>
        <v>16.881308285714283</v>
      </c>
      <c r="K3" s="6">
        <f>AVERAGE(Data!D59:D69)</f>
        <v>10.343565372727273</v>
      </c>
      <c r="L3" s="6">
        <f>AVERAGE(Data!D70:D75)</f>
        <v>19.076549716666666</v>
      </c>
      <c r="M3" s="6">
        <f>AVERAGE(Data!D76:D80)</f>
        <v>23.0277466</v>
      </c>
      <c r="O3" s="16" t="s">
        <v>22</v>
      </c>
      <c r="P3" s="17">
        <f>AVERAGE(B3:M3)</f>
        <v>18.264441355564575</v>
      </c>
    </row>
    <row r="4" spans="1:16" x14ac:dyDescent="0.25">
      <c r="A4" t="s">
        <v>25</v>
      </c>
      <c r="B4">
        <f>COUNTIF(Data!D2:D3,"&gt;1")</f>
        <v>2</v>
      </c>
      <c r="C4">
        <f>COUNTIF(Data!D4:D11,"&gt;1")</f>
        <v>8</v>
      </c>
      <c r="D4">
        <f>COUNTIF(Data!D130:D151,"&gt;1")</f>
        <v>0</v>
      </c>
      <c r="E4">
        <f>COUNTIF(Data!D21:D29,"&gt;1")</f>
        <v>9</v>
      </c>
      <c r="F4">
        <f>COUNTIF(Data!D30:D38,"&gt;1")</f>
        <v>9</v>
      </c>
      <c r="G4">
        <f>COUNTIF(Data!D39:D41,"&gt;1")</f>
        <v>3</v>
      </c>
      <c r="H4">
        <f>COUNTIF(Data!D42:D45,"&gt;1")</f>
        <v>4</v>
      </c>
      <c r="I4">
        <f>COUNTIF(Data!D46:D51,"&gt;1")</f>
        <v>6</v>
      </c>
      <c r="J4">
        <f>COUNTIF(Data!D52:D58,"&gt;1")</f>
        <v>7</v>
      </c>
      <c r="K4">
        <f>COUNTIF(Data!D59:D69,"&gt;1")</f>
        <v>11</v>
      </c>
      <c r="L4">
        <f>COUNTIF(Data!D70:D75,"&gt;1")</f>
        <v>6</v>
      </c>
      <c r="M4">
        <f>COUNTIF(Data!D76:D80,"&gt;1")</f>
        <v>5</v>
      </c>
      <c r="O4" s="16" t="s">
        <v>25</v>
      </c>
      <c r="P4" s="18">
        <f>SUM(B4:M4)</f>
        <v>70</v>
      </c>
    </row>
    <row r="5" spans="1:16" x14ac:dyDescent="0.25">
      <c r="A5" t="s">
        <v>21</v>
      </c>
      <c r="B5">
        <f>SUM(Data!B2:B3)</f>
        <v>17.542000000000002</v>
      </c>
      <c r="C5">
        <f>SUM(Data!B4:B11)</f>
        <v>51.555</v>
      </c>
      <c r="D5">
        <f>SUM(Data!B12:B20)</f>
        <v>56.207999999999998</v>
      </c>
      <c r="E5">
        <f>SUM(Data!B21:B29)</f>
        <v>68.679000000000002</v>
      </c>
      <c r="F5">
        <f>SUM(Data!B30:B38)</f>
        <v>70.899000000000001</v>
      </c>
      <c r="G5">
        <f>SUM(Data!B39:B41)</f>
        <v>23.999000000000002</v>
      </c>
      <c r="H5">
        <f>SUM(Data!B42:B45)</f>
        <v>42.527000000000001</v>
      </c>
      <c r="I5">
        <f>SUM(Data!B46:B51)</f>
        <v>46.905000000000001</v>
      </c>
      <c r="J5">
        <f>SUM(Data!B52:B58)</f>
        <v>50.66</v>
      </c>
      <c r="K5">
        <f>SUM(Data!B59:B69)</f>
        <v>49.667999999999992</v>
      </c>
      <c r="L5">
        <f>SUM(Data!B70:B75)</f>
        <v>50.451699999999995</v>
      </c>
      <c r="M5">
        <f>SUM(Data!B76:B80)</f>
        <v>49.497</v>
      </c>
      <c r="O5" s="16" t="s">
        <v>21</v>
      </c>
      <c r="P5" s="19">
        <f>SUM(B5:M5)</f>
        <v>578.59069999999997</v>
      </c>
    </row>
    <row r="6" spans="1:16" x14ac:dyDescent="0.25">
      <c r="A6" t="s">
        <v>30</v>
      </c>
      <c r="B6" s="6">
        <f>AVERAGE(Data!C2:C3)</f>
        <v>2.0489999999999999</v>
      </c>
      <c r="C6" s="6">
        <f>AVERAGE(Data!C4:C11)</f>
        <v>2.1327500000000001</v>
      </c>
      <c r="D6" s="6">
        <f>AVERAGE(Data!C12:C20)</f>
        <v>2.3945555555555553</v>
      </c>
      <c r="E6" s="6">
        <f>AVERAGE(Data!C21:C29)</f>
        <v>2.6201111111111115</v>
      </c>
      <c r="F6" s="6">
        <f>AVERAGE(Data!C30:C38)</f>
        <v>2.6256666666666666</v>
      </c>
      <c r="G6" s="6">
        <f>AVERAGE(Data!C39:C41)</f>
        <v>2.3123333333333336</v>
      </c>
      <c r="H6" s="6">
        <f>AVERAGE(Data!C42:C45)</f>
        <v>2.484</v>
      </c>
      <c r="I6" s="6">
        <f>AVERAGE(Data!C46:C51)</f>
        <v>2.3106666666666666</v>
      </c>
      <c r="J6" s="6">
        <f>AVERAGE(Data!C52:C58)</f>
        <v>2.3319999999999999</v>
      </c>
      <c r="K6" s="6">
        <f>AVERAGE(Data!C59:C69)</f>
        <v>2.3008454545454544</v>
      </c>
      <c r="L6" s="6">
        <f>AVERAGE(Data!C70:C75)</f>
        <v>2.254</v>
      </c>
      <c r="M6" s="6">
        <f>AVERAGE(Data!C76:C80)</f>
        <v>2.3250000000000002</v>
      </c>
    </row>
    <row r="8" spans="1:16" x14ac:dyDescent="0.25">
      <c r="E8" s="7"/>
      <c r="F8" s="10"/>
      <c r="G8" s="10"/>
      <c r="H8" s="10"/>
      <c r="I8" s="10"/>
      <c r="J8" s="10"/>
      <c r="K8" s="10"/>
      <c r="L8" s="10"/>
      <c r="M8" s="11"/>
    </row>
    <row r="9" spans="1:16" x14ac:dyDescent="0.25">
      <c r="E9" s="8"/>
      <c r="F9" s="12"/>
      <c r="G9" s="12"/>
      <c r="H9" s="12"/>
      <c r="I9" s="12"/>
      <c r="J9" s="12"/>
      <c r="K9" s="12"/>
      <c r="L9" s="12"/>
      <c r="M9" s="13"/>
    </row>
    <row r="10" spans="1:16" x14ac:dyDescent="0.25">
      <c r="E10" s="8"/>
      <c r="F10" s="12"/>
      <c r="G10" s="12"/>
      <c r="H10" s="12"/>
      <c r="I10" s="12"/>
      <c r="J10" s="12"/>
      <c r="K10" s="12"/>
      <c r="L10" s="12"/>
      <c r="M10" s="13"/>
    </row>
    <row r="11" spans="1:16" x14ac:dyDescent="0.25">
      <c r="E11" s="8"/>
      <c r="F11" s="12"/>
      <c r="G11" s="12"/>
      <c r="H11" s="12"/>
      <c r="I11" s="12"/>
      <c r="J11" s="12"/>
      <c r="K11" s="12"/>
      <c r="L11" s="12"/>
      <c r="M11" s="13"/>
    </row>
    <row r="12" spans="1:16" x14ac:dyDescent="0.25">
      <c r="E12" s="8"/>
      <c r="F12" s="12"/>
      <c r="G12" s="12"/>
      <c r="H12" s="12"/>
      <c r="I12" s="12"/>
      <c r="J12" s="12"/>
      <c r="K12" s="12"/>
      <c r="L12" s="12"/>
      <c r="M12" s="13"/>
    </row>
    <row r="13" spans="1:16" x14ac:dyDescent="0.25">
      <c r="E13" s="8"/>
      <c r="F13" s="12"/>
      <c r="G13" s="12"/>
      <c r="H13" s="12"/>
      <c r="I13" s="12"/>
      <c r="J13" s="12"/>
      <c r="K13" s="12"/>
      <c r="L13" s="12"/>
      <c r="M13" s="13"/>
      <c r="O13" s="16" t="s">
        <v>31</v>
      </c>
      <c r="P13" s="20">
        <f>MAX(Table3[Price Per Gallon])</f>
        <v>2.7989999999999999</v>
      </c>
    </row>
    <row r="14" spans="1:16" x14ac:dyDescent="0.25">
      <c r="E14" s="8"/>
      <c r="F14" s="12"/>
      <c r="G14" s="12"/>
      <c r="H14" s="12"/>
      <c r="I14" s="12"/>
      <c r="J14" s="12"/>
      <c r="K14" s="12"/>
      <c r="L14" s="12"/>
      <c r="M14" s="13"/>
      <c r="O14" s="16" t="s">
        <v>30</v>
      </c>
      <c r="P14" s="17">
        <f>AVERAGE(Table3[Price Per Gallon])</f>
        <v>2.3726873417721519</v>
      </c>
    </row>
    <row r="15" spans="1:16" x14ac:dyDescent="0.25">
      <c r="E15" s="8"/>
      <c r="F15" s="12"/>
      <c r="G15" s="12"/>
      <c r="H15" s="12"/>
      <c r="I15" s="12"/>
      <c r="J15" s="12"/>
      <c r="K15" s="12"/>
      <c r="L15" s="12"/>
      <c r="M15" s="13"/>
      <c r="O15" s="16" t="s">
        <v>32</v>
      </c>
      <c r="P15" s="20">
        <f>MIN(Table3[Price Per Gallon])</f>
        <v>2.0089999999999999</v>
      </c>
    </row>
    <row r="16" spans="1:16" x14ac:dyDescent="0.25">
      <c r="E16" s="8"/>
      <c r="F16" s="12"/>
      <c r="G16" s="12"/>
      <c r="H16" s="12"/>
      <c r="I16" s="12"/>
      <c r="J16" s="12"/>
      <c r="K16" s="12"/>
      <c r="L16" s="12"/>
      <c r="M16" s="13"/>
    </row>
    <row r="17" spans="5:16" x14ac:dyDescent="0.25">
      <c r="E17" s="8"/>
      <c r="F17" s="12"/>
      <c r="G17" s="12"/>
      <c r="H17" s="12"/>
      <c r="I17" s="12"/>
      <c r="J17" s="12"/>
      <c r="K17" s="12"/>
      <c r="L17" s="12"/>
      <c r="M17" s="13"/>
    </row>
    <row r="18" spans="5:16" x14ac:dyDescent="0.25">
      <c r="E18" s="8"/>
      <c r="F18" s="12"/>
      <c r="G18" s="12"/>
      <c r="H18" s="12"/>
      <c r="I18" s="12"/>
      <c r="J18" s="12"/>
      <c r="K18" s="12"/>
      <c r="L18" s="12"/>
      <c r="M18" s="13"/>
    </row>
    <row r="19" spans="5:16" x14ac:dyDescent="0.25">
      <c r="E19" s="8"/>
      <c r="F19" s="12"/>
      <c r="G19" s="12"/>
      <c r="H19" s="12"/>
      <c r="I19" s="12"/>
      <c r="J19" s="12"/>
      <c r="K19" s="12"/>
      <c r="L19" s="12"/>
      <c r="M19" s="13"/>
    </row>
    <row r="20" spans="5:16" x14ac:dyDescent="0.25">
      <c r="E20" s="9"/>
      <c r="F20" s="14"/>
      <c r="G20" s="14"/>
      <c r="H20" s="14"/>
      <c r="I20" s="14"/>
      <c r="J20" s="14"/>
      <c r="K20" s="14"/>
      <c r="L20" s="14"/>
      <c r="M20" s="15"/>
    </row>
    <row r="28" spans="5:16" x14ac:dyDescent="0.25">
      <c r="O28" s="16" t="s">
        <v>34</v>
      </c>
      <c r="P28" s="20">
        <f>MAX(B2:M2)</f>
        <v>186.37580099999997</v>
      </c>
    </row>
    <row r="29" spans="5:16" x14ac:dyDescent="0.25">
      <c r="O29" s="16" t="s">
        <v>33</v>
      </c>
      <c r="P29" s="20">
        <f>AVERAGE(B2:M2)</f>
        <v>114.62857870000001</v>
      </c>
    </row>
    <row r="30" spans="5:16" x14ac:dyDescent="0.25">
      <c r="O30" s="16" t="s">
        <v>35</v>
      </c>
      <c r="P30" s="20">
        <f>MIN(B2:M2)</f>
        <v>35.943557999999996</v>
      </c>
    </row>
  </sheetData>
  <pageMargins left="0.7" right="0.7" top="0.75" bottom="0.75" header="0.3" footer="0.3"/>
  <pageSetup orientation="portrait" r:id="rId1"/>
  <ignoredErrors>
    <ignoredError sqref="P3" formula="1"/>
    <ignoredError sqref="B5:M6" formulaRang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Benca</dc:creator>
  <cp:lastModifiedBy>Patrick Benca</cp:lastModifiedBy>
  <dcterms:created xsi:type="dcterms:W3CDTF">2019-02-17T02:56:10Z</dcterms:created>
  <dcterms:modified xsi:type="dcterms:W3CDTF">2020-04-24T21:39:31Z</dcterms:modified>
</cp:coreProperties>
</file>