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gray/Documents/Code/"/>
    </mc:Choice>
  </mc:AlternateContent>
  <xr:revisionPtr revIDLastSave="0" documentId="13_ncr:1_{5734E817-66A5-D941-8BE9-6CE4D8EAE8F2}" xr6:coauthVersionLast="32" xr6:coauthVersionMax="32" xr10:uidLastSave="{00000000-0000-0000-0000-000000000000}"/>
  <bookViews>
    <workbookView xWindow="1060" yWindow="620" windowWidth="23840" windowHeight="14540" xr2:uid="{7C29B440-0C23-4D4A-AC6A-86E2520B32B5}"/>
  </bookViews>
  <sheets>
    <sheet name="All" sheetId="4" r:id="rId1"/>
    <sheet name="Blue vs Humpback" sheetId="5" r:id="rId2"/>
  </sheets>
  <definedNames>
    <definedName name="_xlnm._FilterDatabase" localSheetId="0" hidden="1">All!$A$1:$A$52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9" i="4" l="1"/>
  <c r="M49" i="4"/>
  <c r="E49" i="4"/>
  <c r="R48" i="4"/>
  <c r="M48" i="4"/>
  <c r="E48" i="4"/>
  <c r="R47" i="4"/>
  <c r="M47" i="4"/>
  <c r="E47" i="4"/>
  <c r="R46" i="4"/>
  <c r="I46" i="4"/>
  <c r="M46" i="4"/>
  <c r="E46" i="4"/>
  <c r="R45" i="4"/>
  <c r="I45" i="4"/>
  <c r="M45" i="4"/>
  <c r="E45" i="4"/>
  <c r="R44" i="4"/>
  <c r="I44" i="4"/>
  <c r="M44" i="4"/>
  <c r="E44" i="4"/>
  <c r="R43" i="4"/>
  <c r="I43" i="4"/>
  <c r="M43" i="4"/>
  <c r="E43" i="4"/>
  <c r="R42" i="4"/>
  <c r="I42" i="4"/>
  <c r="M42" i="4"/>
  <c r="E42" i="4"/>
  <c r="R41" i="4"/>
  <c r="I41" i="4"/>
  <c r="M41" i="4"/>
  <c r="E41" i="4"/>
  <c r="R40" i="4"/>
  <c r="M40" i="4"/>
  <c r="E40" i="4"/>
  <c r="R39" i="4"/>
  <c r="I39" i="4"/>
  <c r="E39" i="4"/>
  <c r="R38" i="4"/>
  <c r="I38" i="4"/>
  <c r="E38" i="4"/>
  <c r="R37" i="4"/>
  <c r="I37" i="4"/>
  <c r="E37" i="4"/>
  <c r="R36" i="4"/>
  <c r="I36" i="4"/>
  <c r="E36" i="4"/>
  <c r="R35" i="4"/>
  <c r="I35" i="4"/>
  <c r="E35" i="4"/>
  <c r="R34" i="4"/>
  <c r="I34" i="4"/>
  <c r="E34" i="4"/>
  <c r="R33" i="4"/>
  <c r="I33" i="4"/>
  <c r="E33" i="4"/>
  <c r="R32" i="4"/>
  <c r="I32" i="4"/>
  <c r="E32" i="4"/>
  <c r="R31" i="4"/>
  <c r="I31" i="4"/>
  <c r="E31" i="4"/>
  <c r="R30" i="4"/>
  <c r="I30" i="4"/>
  <c r="E30" i="4"/>
  <c r="R29" i="4"/>
  <c r="E29" i="4"/>
  <c r="R28" i="4"/>
  <c r="E28" i="4"/>
  <c r="R27" i="4"/>
  <c r="E27" i="4"/>
  <c r="R26" i="4"/>
  <c r="M26" i="4"/>
  <c r="E26" i="4"/>
  <c r="R25" i="4"/>
  <c r="M25" i="4"/>
  <c r="E25" i="4"/>
  <c r="R24" i="4"/>
  <c r="I24" i="4"/>
  <c r="E24" i="4"/>
  <c r="R23" i="4"/>
  <c r="I23" i="4"/>
  <c r="E23" i="4"/>
  <c r="R22" i="4"/>
  <c r="I22" i="4"/>
  <c r="E22" i="4"/>
  <c r="R21" i="4"/>
  <c r="I21" i="4"/>
  <c r="M21" i="4"/>
  <c r="E21" i="4"/>
  <c r="R20" i="4"/>
  <c r="E20" i="4"/>
  <c r="R19" i="4"/>
  <c r="I19" i="4"/>
  <c r="M19" i="4"/>
  <c r="E19" i="4"/>
  <c r="R18" i="4"/>
  <c r="I18" i="4"/>
  <c r="M18" i="4"/>
  <c r="E18" i="4"/>
  <c r="R17" i="4"/>
  <c r="I17" i="4"/>
  <c r="M17" i="4"/>
  <c r="E17" i="4"/>
  <c r="R16" i="4"/>
  <c r="I16" i="4"/>
  <c r="M16" i="4"/>
  <c r="E16" i="4"/>
  <c r="R15" i="4"/>
  <c r="I15" i="4"/>
  <c r="M15" i="4"/>
  <c r="E15" i="4"/>
  <c r="R14" i="4"/>
  <c r="M14" i="4"/>
  <c r="E14" i="4"/>
  <c r="R13" i="4"/>
  <c r="I13" i="4"/>
  <c r="M13" i="4"/>
  <c r="E13" i="4"/>
  <c r="R12" i="4"/>
  <c r="I12" i="4"/>
  <c r="M12" i="4"/>
  <c r="E12" i="4"/>
  <c r="R11" i="4"/>
  <c r="I11" i="4"/>
  <c r="M11" i="4"/>
  <c r="E11" i="4"/>
  <c r="R10" i="4"/>
  <c r="I10" i="4"/>
  <c r="M10" i="4"/>
  <c r="E10" i="4"/>
  <c r="R9" i="4"/>
  <c r="I9" i="4"/>
  <c r="M9" i="4"/>
  <c r="E9" i="4"/>
  <c r="R8" i="4"/>
  <c r="I8" i="4"/>
  <c r="M8" i="4"/>
  <c r="E8" i="4"/>
  <c r="R7" i="4"/>
  <c r="I7" i="4"/>
  <c r="M7" i="4"/>
  <c r="E7" i="4"/>
  <c r="R6" i="4"/>
  <c r="M6" i="4"/>
  <c r="E6" i="4"/>
  <c r="R5" i="4"/>
  <c r="M5" i="4"/>
  <c r="E5" i="4"/>
  <c r="R4" i="4"/>
  <c r="I4" i="4"/>
  <c r="M4" i="4"/>
  <c r="E4" i="4"/>
  <c r="R3" i="4"/>
  <c r="I3" i="4"/>
  <c r="M3" i="4"/>
  <c r="E3" i="4"/>
  <c r="R2" i="4"/>
  <c r="M2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Goldbogen</author>
  </authors>
  <commentList>
    <comment ref="A29" authorId="0" shapeId="0" xr:uid="{EF76AE13-77DD-1B45-B237-3C1A32C795C5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Defecation seen from drone 
</t>
        </r>
        <r>
          <rPr>
            <sz val="9"/>
            <color rgb="FF000000"/>
            <rFont val="Tahoma"/>
            <family val="2"/>
          </rPr>
          <t>Lead in Pair with Tag 28 in Flight 21</t>
        </r>
      </text>
    </comment>
    <comment ref="A30" authorId="0" shapeId="0" xr:uid="{1D0D3E17-8174-6C49-B202-8535534F5CDE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 in pair with Tag 21 in Flight 21
</t>
        </r>
        <r>
          <rPr>
            <sz val="9"/>
            <color rgb="FF000000"/>
            <rFont val="Tahoma"/>
            <family val="2"/>
          </rPr>
          <t>Seen defecating from drone at end of flight 22</t>
        </r>
      </text>
    </comment>
    <comment ref="A31" authorId="0" shapeId="0" xr:uid="{E8C71ECF-4E63-0B4A-90F6-4374D64BF39B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animal is lead in a pair, Trail is untagged
</t>
        </r>
      </text>
    </comment>
    <comment ref="A33" authorId="0" shapeId="0" xr:uid="{66F4C57F-AE70-6440-9B0C-477386F8DF66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Tag 41 is also seen at the beginning of Flight 25</t>
        </r>
      </text>
    </comment>
    <comment ref="A37" authorId="0" shapeId="0" xr:uid="{3A1EA482-4395-D142-9BB7-85AA545BD099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 in pair with Untagged Whale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Goldbogen</author>
  </authors>
  <commentList>
    <comment ref="A7" authorId="0" shapeId="0" xr:uid="{1B4841D4-40FA-724D-8455-F3EE3EB9FCE0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Defecation seen from drone 
</t>
        </r>
        <r>
          <rPr>
            <sz val="9"/>
            <color rgb="FF000000"/>
            <rFont val="Tahoma"/>
            <family val="2"/>
          </rPr>
          <t>Lead in Pair with Tag 28 in Flight 21</t>
        </r>
      </text>
    </comment>
    <comment ref="A8" authorId="0" shapeId="0" xr:uid="{DB4886EA-2535-C846-BAAA-B079895C96CE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 in pair with Tag 21 in Flight 21
</t>
        </r>
        <r>
          <rPr>
            <sz val="9"/>
            <color rgb="FF000000"/>
            <rFont val="Tahoma"/>
            <family val="2"/>
          </rPr>
          <t>Seen defecating from drone at end of flight 22</t>
        </r>
      </text>
    </comment>
    <comment ref="A9" authorId="0" shapeId="0" xr:uid="{3894C1B6-E517-EE4E-B0D8-AAD3AEF3BD2B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animal is lead in a pair, Trail is untagged
</t>
        </r>
      </text>
    </comment>
    <comment ref="A11" authorId="0" shapeId="0" xr:uid="{9EED39F2-70BC-4446-AB7D-244EB2ED7322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Tag 41 is also seen at the beginning of Flight 25</t>
        </r>
      </text>
    </comment>
    <comment ref="A15" authorId="0" shapeId="0" xr:uid="{13423C86-06FC-2949-B4BF-008DD295AA67}">
      <text>
        <r>
          <rPr>
            <b/>
            <sz val="9"/>
            <color rgb="FF000000"/>
            <rFont val="Tahoma"/>
            <family val="2"/>
          </rPr>
          <t>Goldbogen: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 in pair with Untagged Whale
</t>
        </r>
      </text>
    </comment>
  </commentList>
</comments>
</file>

<file path=xl/sharedStrings.xml><?xml version="1.0" encoding="utf-8"?>
<sst xmlns="http://schemas.openxmlformats.org/spreadsheetml/2006/main" count="230" uniqueCount="160">
  <si>
    <t>Whale</t>
  </si>
  <si>
    <t>Flight</t>
  </si>
  <si>
    <t>Image</t>
  </si>
  <si>
    <t>Time Stamp</t>
  </si>
  <si>
    <t>Correced time</t>
  </si>
  <si>
    <t xml:space="preserve">Altitude-Laser </t>
  </si>
  <si>
    <t xml:space="preserve">Altitude-Baro </t>
  </si>
  <si>
    <t>Launch height</t>
  </si>
  <si>
    <t>Total Altitude</t>
  </si>
  <si>
    <t>Focal length (mm)</t>
  </si>
  <si>
    <t>Pixel size</t>
  </si>
  <si>
    <t>Pixel Length</t>
  </si>
  <si>
    <t>Total Length (m)</t>
  </si>
  <si>
    <t>Estimated % Error</t>
  </si>
  <si>
    <t>GPS Time Reference Image</t>
  </si>
  <si>
    <t>GPS Time</t>
  </si>
  <si>
    <t>Notes</t>
  </si>
  <si>
    <t>Mn170807-41</t>
  </si>
  <si>
    <t>DSC00477.JPG</t>
  </si>
  <si>
    <t>DSC00465.JPG</t>
  </si>
  <si>
    <t>Mn170807-40</t>
  </si>
  <si>
    <t>DSC00660.JPG</t>
  </si>
  <si>
    <t>DSC00629.JPG</t>
  </si>
  <si>
    <t>Mn170807-50c</t>
  </si>
  <si>
    <t>DSC02464.JPG</t>
  </si>
  <si>
    <t>DSC02374.JPG</t>
  </si>
  <si>
    <t>This measurement is from a re-encounter on 8/11 in Flight 13</t>
  </si>
  <si>
    <t>Mn170808-42</t>
  </si>
  <si>
    <t>DSC00833.JPG</t>
  </si>
  <si>
    <t>DSC00724.JPG</t>
  </si>
  <si>
    <t>Mn170809-41</t>
  </si>
  <si>
    <t>DSC00948.JPG</t>
  </si>
  <si>
    <t>DSC00878.JPG</t>
  </si>
  <si>
    <t>Mn170809-43</t>
  </si>
  <si>
    <t>DSC01082.JPG</t>
  </si>
  <si>
    <t>DSC00971.JPG</t>
  </si>
  <si>
    <t>Mn170809-44</t>
  </si>
  <si>
    <t>DSC01123.JPG</t>
  </si>
  <si>
    <t>DSC01113.JPG</t>
  </si>
  <si>
    <t>Mn170809-51</t>
  </si>
  <si>
    <t>DSC01317.JPG</t>
  </si>
  <si>
    <t>DSC01259.JPG</t>
  </si>
  <si>
    <t>Mn170809-50</t>
  </si>
  <si>
    <t>DSC01426.JPG</t>
  </si>
  <si>
    <t>Mn170810-41</t>
  </si>
  <si>
    <t>DSC01615.JPG</t>
  </si>
  <si>
    <t>DSC01498.JPG</t>
  </si>
  <si>
    <t>Mn170810-30</t>
  </si>
  <si>
    <t>DSC01963.JPG</t>
  </si>
  <si>
    <t>DSC01640.JPG</t>
  </si>
  <si>
    <t>Mn170810-42</t>
  </si>
  <si>
    <t>DSC02093.JPG</t>
  </si>
  <si>
    <t>DSC02005.JPG</t>
  </si>
  <si>
    <t>Mn170810-40</t>
  </si>
  <si>
    <t>DSC02239.JPG</t>
  </si>
  <si>
    <t>DSC02164.JPG</t>
  </si>
  <si>
    <t>Mn170815-10</t>
  </si>
  <si>
    <t>DSC03457.JPG</t>
  </si>
  <si>
    <t>DSC03425.JPG</t>
  </si>
  <si>
    <t>Mn170815-20</t>
  </si>
  <si>
    <t>DSC03560.JPG</t>
  </si>
  <si>
    <t>Mn170817-50</t>
  </si>
  <si>
    <t>DSC04723.JPG</t>
  </si>
  <si>
    <t>DSC04656.JPG</t>
  </si>
  <si>
    <t>Mn170817-51</t>
  </si>
  <si>
    <t>DSC04870.JPG</t>
  </si>
  <si>
    <t>DSC04771.JPG</t>
  </si>
  <si>
    <t>Mn170817-30</t>
  </si>
  <si>
    <t>DSC04947.JPG</t>
  </si>
  <si>
    <t>DSC04883.JPG</t>
  </si>
  <si>
    <t>Mn170817-43</t>
  </si>
  <si>
    <t>DSC05019.JPG</t>
  </si>
  <si>
    <t>Mn20170807-UnID1</t>
  </si>
  <si>
    <t>Mn20170810-UnID1 (S-IOS-23)</t>
  </si>
  <si>
    <t>Mn20170810-UnID2 (S-IOS-25)</t>
  </si>
  <si>
    <t>Mn20170810-UnID3 (S-IOS-28)</t>
  </si>
  <si>
    <t>Mn20170810-UnID4</t>
  </si>
  <si>
    <t>Mn20170814-UnID1</t>
  </si>
  <si>
    <t>DSC02919.JPG</t>
  </si>
  <si>
    <t>Mn20170817-UnID1</t>
  </si>
  <si>
    <t>Mn20170817-UnID2</t>
  </si>
  <si>
    <t>Mn20170817-UnID3</t>
  </si>
  <si>
    <t>Mn20170817-UnID4</t>
  </si>
  <si>
    <t>Mn20170817-UnID5</t>
  </si>
  <si>
    <t>Mn20170817-UnID6</t>
  </si>
  <si>
    <t>Bm170813-44</t>
  </si>
  <si>
    <t>DSC02689.JPG</t>
  </si>
  <si>
    <t>DSC02540.JPG</t>
  </si>
  <si>
    <t>Bm170814-51</t>
  </si>
  <si>
    <t>DSC03182.JPG</t>
  </si>
  <si>
    <t>DSC02983.JPG</t>
  </si>
  <si>
    <t>Bm170814-40</t>
  </si>
  <si>
    <t>DSC03206.JPG</t>
  </si>
  <si>
    <t>DSC03203.JPG</t>
  </si>
  <si>
    <t>Bm170814-50</t>
  </si>
  <si>
    <t>DSC03331.JPG</t>
  </si>
  <si>
    <t>DSC03665.JPG</t>
  </si>
  <si>
    <t>DSC03647.JPG</t>
  </si>
  <si>
    <t>Bm170815-28</t>
  </si>
  <si>
    <t>DSC03996.JPG</t>
  </si>
  <si>
    <t>DSC03962.JPG</t>
  </si>
  <si>
    <t>Bm170815-21</t>
  </si>
  <si>
    <t>DSC03868.JPG</t>
  </si>
  <si>
    <t>DSC03865.JPG</t>
  </si>
  <si>
    <t>Bm170815-43</t>
  </si>
  <si>
    <t>DSC03795.JPG</t>
  </si>
  <si>
    <t>Bm170816-27</t>
  </si>
  <si>
    <t>DSC04475.JPG</t>
  </si>
  <si>
    <t>DSC04371.JPG</t>
  </si>
  <si>
    <t>Bm170816-51</t>
  </si>
  <si>
    <t>DSC04067.JPG</t>
  </si>
  <si>
    <t>DSC04016.JPG</t>
  </si>
  <si>
    <t>Bm170816-41</t>
  </si>
  <si>
    <t>DSC04216.JPG</t>
  </si>
  <si>
    <t>DSC04149.JPG</t>
  </si>
  <si>
    <t>Bm170816-42</t>
  </si>
  <si>
    <t>DSC04471.JPG</t>
  </si>
  <si>
    <t>Bm170816-23</t>
  </si>
  <si>
    <t>DSC04596.JPG</t>
  </si>
  <si>
    <t>DSC04529.JPG</t>
  </si>
  <si>
    <t>Bm170816-44</t>
  </si>
  <si>
    <t>DSC04565.JPG</t>
  </si>
  <si>
    <t>Bm20170816-UnID1</t>
  </si>
  <si>
    <t>Bm20170816-UnID2</t>
  </si>
  <si>
    <t>Bm20170816-UnID3</t>
  </si>
  <si>
    <t>Blue</t>
  </si>
  <si>
    <t>Humpback</t>
  </si>
  <si>
    <t>Bm170815-31</t>
  </si>
  <si>
    <t>Time Stamp Correction</t>
  </si>
  <si>
    <t>Drone Image Sequence</t>
  </si>
  <si>
    <t>DSC00565.JPG - DSC00591.JPG</t>
  </si>
  <si>
    <t>DSC01503.JPG - DSC01528.JPG</t>
  </si>
  <si>
    <t>DSC01565.JPG - DSC01578.JPG</t>
  </si>
  <si>
    <t>DSC02076.JPG - DSC02083.JPG, DSC02117.JPG - DSC02140.JPG</t>
  </si>
  <si>
    <t>DSC2008.JPG - DSC2039.JPG</t>
  </si>
  <si>
    <t>DSC04100.JPG - DSC04138.JPG</t>
  </si>
  <si>
    <t>DSC04312.JPG - DSC04361.JPG</t>
  </si>
  <si>
    <t>DSC04567.JPG - DSC04584.JPG</t>
  </si>
  <si>
    <t>DSC04886.JPG - DSC04957.JPG</t>
  </si>
  <si>
    <t>DSC04791.JPG - DSC04798.JPG</t>
  </si>
  <si>
    <t>DSC04815.JPG - DSC04837.JPG</t>
  </si>
  <si>
    <t>DSC04862.JPG - DSC04871.JPG</t>
  </si>
  <si>
    <t>DSC04872.JPG - DSC04877.JPG</t>
  </si>
  <si>
    <t>DSC04878.JPG - DSC04881.JPG</t>
  </si>
  <si>
    <t>TL (m)</t>
  </si>
  <si>
    <t>DSC00566.JPG</t>
  </si>
  <si>
    <t>DSC01506.JPG</t>
  </si>
  <si>
    <t>DSC01565.JPG</t>
  </si>
  <si>
    <t>DSC02121.JPG</t>
  </si>
  <si>
    <t>DSC02035.JPG</t>
  </si>
  <si>
    <t>DSC02945.JPG</t>
  </si>
  <si>
    <t>DSC04110.JPG</t>
  </si>
  <si>
    <t>DSC04331.JPG</t>
  </si>
  <si>
    <t>DSC04578.JPG</t>
  </si>
  <si>
    <t>DSC04798.JPG</t>
  </si>
  <si>
    <t>DSC04832.JPG</t>
  </si>
  <si>
    <t>DSC04863.JPG</t>
  </si>
  <si>
    <t>DSC04872.JPG</t>
  </si>
  <si>
    <t>DSC04878.JPG</t>
  </si>
  <si>
    <t>DSC04952.JPG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</si>
</sst>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4" fontId="1" fillId="0" borderId="1" xfId="0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21" fontId="0" fillId="0" borderId="0" xfId="0" applyNumberFormat="1" applyFill="1" applyBorder="1"/>
    <xf numFmtId="0" fontId="0" fillId="0" borderId="0" xfId="0" applyFill="1" applyBorder="1"/>
    <xf numFmtId="0" fontId="0" fillId="0" borderId="5" xfId="0" applyFill="1" applyBorder="1"/>
    <xf numFmtId="164" fontId="0" fillId="0" borderId="0" xfId="0" applyNumberFormat="1" applyFill="1" applyBorder="1"/>
    <xf numFmtId="0" fontId="3" fillId="0" borderId="0" xfId="0" applyFon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0" fillId="0" borderId="8" xfId="0" applyFill="1" applyBorder="1"/>
    <xf numFmtId="0" fontId="4" fillId="0" borderId="0" xfId="0" applyFont="1"/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0" fillId="2" borderId="6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1" fontId="4" fillId="0" borderId="0" xfId="0" applyNumberFormat="1" applyFont="1" applyFill="1" applyBorder="1"/>
    <xf numFmtId="0" fontId="4" fillId="0" borderId="5" xfId="0" applyFont="1" applyFill="1" applyBorder="1"/>
    <xf numFmtId="2" fontId="4" fillId="2" borderId="6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0" fontId="0" fillId="0" borderId="7" xfId="0" applyFill="1" applyBorder="1"/>
    <xf numFmtId="2" fontId="0" fillId="2" borderId="9" xfId="0" applyNumberForma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Humpback and Blue whales Total Length (TL)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'Blue vs Humpback'!$H$4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'Blue vs Humpback'!$G$5:$G$23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</c:numCache>
            </c:numRef>
          </c:cat>
          <c:val>
            <c:numRef>
              <c:f>'Blue vs Humpback'!$H$5:$H$23</c:f>
              <c:numCache>
                <c:formatCode>General</c:formatCode>
                <c:ptCount val="19"/>
                <c:pt idx="13">
                  <c:v>1</c:v>
                </c:pt>
                <c:pt idx="14">
                  <c:v>7</c:v>
                </c:pt>
                <c:pt idx="15">
                  <c:v>7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CE40-8176-7985814E30A2}"/>
            </c:ext>
          </c:extLst>
        </c:ser>
        <c:ser>
          <c:idx val="1"/>
          <c:order val="1"/>
          <c:tx>
            <c:strRef>
              <c:f>'Blue vs Humpback'!$I$4</c:f>
              <c:strCache>
                <c:ptCount val="1"/>
                <c:pt idx="0">
                  <c:v>Humpback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'Blue vs Humpback'!$G$5:$G$23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</c:numCache>
            </c:numRef>
          </c:cat>
          <c:val>
            <c:numRef>
              <c:f>'Blue vs Humpback'!$I$5:$I$23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E-CE40-8176-7985814E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1"/>
        <c:axId val="1903462591"/>
        <c:axId val="1901296735"/>
      </c:barChart>
      <c:catAx>
        <c:axId val="190346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Total Length (TL)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96735"/>
        <c:crosses val="autoZero"/>
        <c:auto val="1"/>
        <c:lblAlgn val="ctr"/>
        <c:lblOffset val="100"/>
        <c:noMultiLvlLbl val="0"/>
      </c:catAx>
      <c:valAx>
        <c:axId val="19012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14627177858779"/>
          <c:y val="0.11141840807418216"/>
          <c:w val="0.17372655415185706"/>
          <c:h val="0.14126153067007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</xdr:row>
      <xdr:rowOff>127000</xdr:rowOff>
    </xdr:from>
    <xdr:to>
      <xdr:col>17</xdr:col>
      <xdr:colOff>558800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6881-55BA-7648-BB97-B2520F3E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32ED-9837-C443-9E94-CF497021D447}">
  <dimension ref="A1:W52"/>
  <sheetViews>
    <sheetView tabSelected="1" topLeftCell="A26" workbookViewId="0">
      <pane xSplit="1" topLeftCell="B1" activePane="topRight" state="frozen"/>
      <selection pane="topRight" activeCell="C49" sqref="C49"/>
    </sheetView>
  </sheetViews>
  <sheetFormatPr baseColWidth="10" defaultColWidth="11" defaultRowHeight="16" x14ac:dyDescent="0.2"/>
  <cols>
    <col min="1" max="1" width="27" style="9" bestFit="1" customWidth="1"/>
    <col min="2" max="2" width="5.83203125" style="7" bestFit="1" customWidth="1"/>
    <col min="3" max="3" width="12.83203125" style="9" bestFit="1" customWidth="1"/>
    <col min="4" max="4" width="11.1640625" style="9" bestFit="1" customWidth="1"/>
    <col min="5" max="5" width="12.6640625" style="9" bestFit="1" customWidth="1"/>
    <col min="6" max="6" width="13.1640625" style="9" bestFit="1" customWidth="1"/>
    <col min="7" max="7" width="12.6640625" style="9" bestFit="1" customWidth="1"/>
    <col min="8" max="8" width="12.5" style="9" bestFit="1" customWidth="1"/>
    <col min="9" max="9" width="12.33203125" style="9" bestFit="1" customWidth="1"/>
    <col min="10" max="10" width="16.5" style="9" bestFit="1" customWidth="1"/>
    <col min="11" max="11" width="12.1640625" style="9" bestFit="1" customWidth="1"/>
    <col min="12" max="12" width="11.1640625" style="9" bestFit="1" customWidth="1"/>
    <col min="13" max="13" width="14.83203125" style="23" bestFit="1" customWidth="1"/>
    <col min="14" max="14" width="16" style="39" bestFit="1" customWidth="1"/>
    <col min="15" max="15" width="24" style="9" bestFit="1" customWidth="1"/>
    <col min="16" max="16" width="9.1640625" style="11" bestFit="1" customWidth="1"/>
    <col min="17" max="17" width="11.1640625" style="11" bestFit="1" customWidth="1"/>
    <col min="18" max="18" width="20.1640625" style="11" bestFit="1" customWidth="1"/>
    <col min="19" max="19" width="53.5" style="11" bestFit="1" customWidth="1"/>
    <col min="20" max="20" width="53.1640625" style="9" bestFit="1" customWidth="1"/>
    <col min="21" max="21" width="50.83203125" style="9" customWidth="1"/>
    <col min="22" max="16384" width="11" style="9"/>
  </cols>
  <sheetData>
    <row r="1" spans="1:23" s="25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24" t="s">
        <v>12</v>
      </c>
      <c r="N1" s="19" t="s">
        <v>13</v>
      </c>
      <c r="O1" s="1" t="s">
        <v>14</v>
      </c>
      <c r="P1" s="5" t="s">
        <v>15</v>
      </c>
      <c r="Q1" s="5" t="s">
        <v>3</v>
      </c>
      <c r="R1" s="5" t="s">
        <v>128</v>
      </c>
      <c r="S1" s="1" t="s">
        <v>129</v>
      </c>
      <c r="T1" s="1" t="s">
        <v>16</v>
      </c>
    </row>
    <row r="2" spans="1:23" x14ac:dyDescent="0.2">
      <c r="A2" s="9" t="s">
        <v>17</v>
      </c>
      <c r="B2" s="7">
        <v>2</v>
      </c>
      <c r="C2" s="9" t="s">
        <v>18</v>
      </c>
      <c r="D2" s="8">
        <v>0.7428703703703704</v>
      </c>
      <c r="E2" s="8">
        <f>D2+R2</f>
        <v>0.74288194444444455</v>
      </c>
      <c r="F2" s="9">
        <v>76.97</v>
      </c>
      <c r="H2" s="9">
        <v>2.7170000000000001</v>
      </c>
      <c r="I2" s="10">
        <v>76.97</v>
      </c>
      <c r="J2" s="9">
        <v>5</v>
      </c>
      <c r="K2" s="9">
        <v>3.91667E-4</v>
      </c>
      <c r="L2" s="9">
        <v>2015.837</v>
      </c>
      <c r="M2" s="26">
        <f t="shared" ref="M2:M19" si="0">(I2/J2)*(K2*L2)</f>
        <v>12.154129965314926</v>
      </c>
      <c r="N2" s="13">
        <v>4.0000000000000002E-4</v>
      </c>
      <c r="O2" s="9" t="s">
        <v>19</v>
      </c>
      <c r="P2" s="11">
        <v>0.73870370370370375</v>
      </c>
      <c r="Q2" s="11">
        <v>0.7386921296296296</v>
      </c>
      <c r="R2" s="11">
        <f t="shared" ref="R2:R49" si="1">P2-Q2</f>
        <v>1.1574074074149898E-5</v>
      </c>
      <c r="S2" s="9"/>
    </row>
    <row r="3" spans="1:23" x14ac:dyDescent="0.2">
      <c r="A3" s="9" t="s">
        <v>72</v>
      </c>
      <c r="B3" s="7">
        <v>2</v>
      </c>
      <c r="C3" s="9" t="s">
        <v>145</v>
      </c>
      <c r="D3" s="8">
        <v>0.74612268518518521</v>
      </c>
      <c r="E3" s="11">
        <f>R3+D3</f>
        <v>0.74613425925925936</v>
      </c>
      <c r="G3" s="12">
        <v>73.819999999999993</v>
      </c>
      <c r="H3" s="9">
        <v>2.7170000000000001</v>
      </c>
      <c r="I3" s="10">
        <f>G3+H3</f>
        <v>76.536999999999992</v>
      </c>
      <c r="J3" s="9">
        <v>5</v>
      </c>
      <c r="K3" s="9">
        <v>3.91667E-4</v>
      </c>
      <c r="L3" s="9">
        <v>1955.7809999999999</v>
      </c>
      <c r="M3" s="26">
        <f t="shared" si="0"/>
        <v>11.725696127072357</v>
      </c>
      <c r="N3" s="13">
        <v>7.4000000000000003E-3</v>
      </c>
      <c r="O3" s="9" t="s">
        <v>19</v>
      </c>
      <c r="P3" s="11">
        <v>0.73870370370370375</v>
      </c>
      <c r="Q3" s="11">
        <v>0.7386921296296296</v>
      </c>
      <c r="R3" s="11">
        <f t="shared" si="1"/>
        <v>1.1574074074149898E-5</v>
      </c>
      <c r="S3" s="6" t="s">
        <v>130</v>
      </c>
      <c r="T3" s="6"/>
      <c r="V3" s="27"/>
      <c r="W3" s="6"/>
    </row>
    <row r="4" spans="1:23" x14ac:dyDescent="0.2">
      <c r="A4" s="9" t="s">
        <v>20</v>
      </c>
      <c r="B4" s="7">
        <v>3</v>
      </c>
      <c r="C4" s="9" t="s">
        <v>21</v>
      </c>
      <c r="D4" s="8">
        <v>0.84318287037037043</v>
      </c>
      <c r="E4" s="8">
        <f t="shared" ref="E4:E11" si="2">D4+R4</f>
        <v>0.84319444444444436</v>
      </c>
      <c r="G4" s="9">
        <v>76.56</v>
      </c>
      <c r="H4" s="9">
        <v>2.7170000000000001</v>
      </c>
      <c r="I4" s="10">
        <f>G4+H4</f>
        <v>79.277000000000001</v>
      </c>
      <c r="J4" s="9">
        <v>5</v>
      </c>
      <c r="K4" s="9">
        <v>3.91667E-4</v>
      </c>
      <c r="L4" s="9">
        <v>1681.146</v>
      </c>
      <c r="M4" s="26">
        <f t="shared" si="0"/>
        <v>10.439978781370762</v>
      </c>
      <c r="N4" s="13">
        <v>7.4000000000000003E-3</v>
      </c>
      <c r="O4" s="9" t="s">
        <v>22</v>
      </c>
      <c r="P4" s="11">
        <v>0.83697916666666661</v>
      </c>
      <c r="Q4" s="11">
        <v>0.83696759259259268</v>
      </c>
      <c r="R4" s="11">
        <f t="shared" si="1"/>
        <v>1.1574074073927854E-5</v>
      </c>
      <c r="S4" s="6"/>
      <c r="T4" s="6"/>
      <c r="V4" s="27"/>
      <c r="W4" s="6"/>
    </row>
    <row r="5" spans="1:23" x14ac:dyDescent="0.2">
      <c r="A5" s="9" t="s">
        <v>27</v>
      </c>
      <c r="B5" s="7">
        <v>4</v>
      </c>
      <c r="C5" s="9" t="s">
        <v>28</v>
      </c>
      <c r="D5" s="8">
        <v>0.67813657407407402</v>
      </c>
      <c r="E5" s="8">
        <f t="shared" si="2"/>
        <v>0.67813657407407402</v>
      </c>
      <c r="F5" s="9">
        <v>51.22</v>
      </c>
      <c r="H5" s="9">
        <v>2.5653999999999999</v>
      </c>
      <c r="I5" s="10">
        <v>51.22</v>
      </c>
      <c r="J5" s="9">
        <v>5</v>
      </c>
      <c r="K5" s="9">
        <v>3.91667E-4</v>
      </c>
      <c r="L5" s="9">
        <v>1973.671</v>
      </c>
      <c r="M5" s="26">
        <f t="shared" si="0"/>
        <v>7.9188353146619077</v>
      </c>
      <c r="N5" s="13">
        <v>4.0000000000000002E-4</v>
      </c>
      <c r="O5" s="9" t="s">
        <v>29</v>
      </c>
      <c r="P5" s="11">
        <v>0.65957175925925926</v>
      </c>
      <c r="Q5" s="11">
        <v>0.65957175925925926</v>
      </c>
      <c r="R5" s="11">
        <f t="shared" si="1"/>
        <v>0</v>
      </c>
      <c r="S5" s="6"/>
      <c r="T5" s="6"/>
      <c r="V5" s="27"/>
      <c r="W5" s="6"/>
    </row>
    <row r="6" spans="1:23" x14ac:dyDescent="0.2">
      <c r="A6" s="9" t="s">
        <v>30</v>
      </c>
      <c r="B6" s="7">
        <v>5</v>
      </c>
      <c r="C6" s="9" t="s">
        <v>31</v>
      </c>
      <c r="D6" s="8">
        <v>0.70464120370370376</v>
      </c>
      <c r="E6" s="8">
        <f t="shared" si="2"/>
        <v>0.70464120370370376</v>
      </c>
      <c r="F6" s="9">
        <v>84.51</v>
      </c>
      <c r="H6" s="9">
        <v>2.5653999999999999</v>
      </c>
      <c r="I6" s="10">
        <v>84.51</v>
      </c>
      <c r="J6" s="9">
        <v>5</v>
      </c>
      <c r="K6" s="9">
        <v>3.91667E-4</v>
      </c>
      <c r="L6" s="9">
        <v>1306.1389999999999</v>
      </c>
      <c r="M6" s="26">
        <f t="shared" si="0"/>
        <v>8.6465822318371259</v>
      </c>
      <c r="N6" s="13">
        <v>4.0000000000000002E-4</v>
      </c>
      <c r="O6" s="9" t="s">
        <v>32</v>
      </c>
      <c r="P6" s="11">
        <v>0.68637731481481479</v>
      </c>
      <c r="Q6" s="11">
        <v>0.68637731481481479</v>
      </c>
      <c r="R6" s="11">
        <f t="shared" si="1"/>
        <v>0</v>
      </c>
      <c r="S6" s="6"/>
      <c r="T6" s="6"/>
      <c r="V6" s="27"/>
      <c r="W6" s="6"/>
    </row>
    <row r="7" spans="1:23" x14ac:dyDescent="0.2">
      <c r="A7" s="9" t="s">
        <v>33</v>
      </c>
      <c r="B7" s="7">
        <v>6</v>
      </c>
      <c r="C7" s="9" t="s">
        <v>34</v>
      </c>
      <c r="D7" s="8">
        <v>0.73392361111111104</v>
      </c>
      <c r="E7" s="8">
        <f t="shared" si="2"/>
        <v>0.73393518518518519</v>
      </c>
      <c r="G7" s="9">
        <v>59.58</v>
      </c>
      <c r="H7" s="9">
        <v>2.5653999999999999</v>
      </c>
      <c r="I7" s="10">
        <f t="shared" ref="I7:I13" si="3">G7+H7</f>
        <v>62.145399999999995</v>
      </c>
      <c r="J7" s="9">
        <v>5</v>
      </c>
      <c r="K7" s="9">
        <v>3.91667E-4</v>
      </c>
      <c r="L7" s="9">
        <v>2090.2910000000002</v>
      </c>
      <c r="M7" s="26">
        <f t="shared" si="0"/>
        <v>10.175663001191021</v>
      </c>
      <c r="N7" s="14">
        <v>7.4000000000000003E-3</v>
      </c>
      <c r="O7" s="9" t="s">
        <v>35</v>
      </c>
      <c r="P7" s="11">
        <v>0.72511574074074081</v>
      </c>
      <c r="Q7" s="11">
        <v>0.72510416666666666</v>
      </c>
      <c r="R7" s="11">
        <f t="shared" si="1"/>
        <v>1.1574074074149898E-5</v>
      </c>
      <c r="S7" s="6"/>
      <c r="T7" s="6"/>
      <c r="V7" s="27"/>
      <c r="W7" s="6"/>
    </row>
    <row r="8" spans="1:23" x14ac:dyDescent="0.2">
      <c r="A8" s="9" t="s">
        <v>36</v>
      </c>
      <c r="B8" s="7">
        <v>7</v>
      </c>
      <c r="C8" s="9" t="s">
        <v>37</v>
      </c>
      <c r="D8" s="8">
        <v>0.75270833333333342</v>
      </c>
      <c r="E8" s="8">
        <f t="shared" si="2"/>
        <v>0.75271990740740757</v>
      </c>
      <c r="G8" s="9">
        <v>72.25</v>
      </c>
      <c r="H8" s="9">
        <v>2.5653999999999999</v>
      </c>
      <c r="I8" s="10">
        <f t="shared" si="3"/>
        <v>74.815399999999997</v>
      </c>
      <c r="J8" s="9">
        <v>5</v>
      </c>
      <c r="K8" s="9">
        <v>3.91667E-4</v>
      </c>
      <c r="L8" s="9">
        <v>2139.5369999999998</v>
      </c>
      <c r="M8" s="26">
        <f t="shared" si="0"/>
        <v>12.538852128155431</v>
      </c>
      <c r="N8" s="14">
        <v>7.4000000000000003E-3</v>
      </c>
      <c r="O8" s="9" t="s">
        <v>38</v>
      </c>
      <c r="P8" s="11">
        <v>0.74744212962962964</v>
      </c>
      <c r="Q8" s="11">
        <v>0.74743055555555549</v>
      </c>
      <c r="R8" s="11">
        <f t="shared" si="1"/>
        <v>1.1574074074149898E-5</v>
      </c>
      <c r="S8" s="6"/>
      <c r="T8" s="6"/>
      <c r="V8" s="27"/>
      <c r="W8" s="6"/>
    </row>
    <row r="9" spans="1:23" x14ac:dyDescent="0.2">
      <c r="A9" s="9" t="s">
        <v>39</v>
      </c>
      <c r="B9" s="7">
        <v>8</v>
      </c>
      <c r="C9" s="9" t="s">
        <v>40</v>
      </c>
      <c r="D9" s="8">
        <v>0.82769675925925934</v>
      </c>
      <c r="E9" s="8">
        <f t="shared" si="2"/>
        <v>0.82770833333333327</v>
      </c>
      <c r="G9" s="9">
        <v>46.12</v>
      </c>
      <c r="H9" s="9">
        <v>2.5653999999999999</v>
      </c>
      <c r="I9" s="10">
        <f t="shared" si="3"/>
        <v>48.685399999999994</v>
      </c>
      <c r="J9" s="9">
        <v>5</v>
      </c>
      <c r="K9" s="9">
        <v>3.91667E-4</v>
      </c>
      <c r="L9" s="9">
        <v>2765.6590000000001</v>
      </c>
      <c r="M9" s="26">
        <f t="shared" si="0"/>
        <v>10.547374126304645</v>
      </c>
      <c r="N9" s="14">
        <v>7.4000000000000003E-3</v>
      </c>
      <c r="O9" s="9" t="s">
        <v>41</v>
      </c>
      <c r="P9" s="11">
        <v>0.8184837962962962</v>
      </c>
      <c r="Q9" s="11">
        <v>0.81847222222222227</v>
      </c>
      <c r="R9" s="11">
        <f t="shared" si="1"/>
        <v>1.1574074073927854E-5</v>
      </c>
      <c r="S9" s="6"/>
      <c r="T9" s="6"/>
      <c r="V9" s="27"/>
      <c r="W9" s="6"/>
    </row>
    <row r="10" spans="1:23" x14ac:dyDescent="0.2">
      <c r="A10" s="9" t="s">
        <v>42</v>
      </c>
      <c r="B10" s="7">
        <v>8</v>
      </c>
      <c r="C10" s="9" t="s">
        <v>43</v>
      </c>
      <c r="D10" s="8">
        <v>0.8319212962962963</v>
      </c>
      <c r="E10" s="8">
        <f t="shared" si="2"/>
        <v>0.83193287037037023</v>
      </c>
      <c r="G10" s="9">
        <v>56.94</v>
      </c>
      <c r="H10" s="9">
        <v>2.5653999999999999</v>
      </c>
      <c r="I10" s="10">
        <f t="shared" si="3"/>
        <v>59.505399999999995</v>
      </c>
      <c r="J10" s="9">
        <v>5</v>
      </c>
      <c r="K10" s="9">
        <v>3.91667E-4</v>
      </c>
      <c r="L10" s="9">
        <v>2496.4110000000001</v>
      </c>
      <c r="M10" s="26">
        <f t="shared" si="0"/>
        <v>11.636421487682007</v>
      </c>
      <c r="N10" s="14">
        <v>7.4000000000000003E-3</v>
      </c>
      <c r="O10" s="9" t="s">
        <v>41</v>
      </c>
      <c r="P10" s="11">
        <v>0.8184837962962962</v>
      </c>
      <c r="Q10" s="11">
        <v>0.81847222222222227</v>
      </c>
      <c r="R10" s="11">
        <f t="shared" si="1"/>
        <v>1.1574074073927854E-5</v>
      </c>
      <c r="S10" s="6"/>
      <c r="T10" s="6"/>
      <c r="V10" s="27"/>
      <c r="W10" s="6"/>
    </row>
    <row r="11" spans="1:23" x14ac:dyDescent="0.2">
      <c r="A11" s="9" t="s">
        <v>44</v>
      </c>
      <c r="B11" s="7">
        <v>9</v>
      </c>
      <c r="C11" s="9" t="s">
        <v>45</v>
      </c>
      <c r="D11" s="8">
        <v>0.70405092592592589</v>
      </c>
      <c r="E11" s="8">
        <f t="shared" si="2"/>
        <v>0.70406249999999992</v>
      </c>
      <c r="G11" s="9">
        <v>65.430000000000007</v>
      </c>
      <c r="H11" s="9">
        <v>2.5653999999999999</v>
      </c>
      <c r="I11" s="10">
        <f t="shared" si="3"/>
        <v>67.995400000000004</v>
      </c>
      <c r="J11" s="9">
        <v>5</v>
      </c>
      <c r="K11" s="9">
        <v>3.91667E-4</v>
      </c>
      <c r="L11" s="9">
        <v>2204.989</v>
      </c>
      <c r="M11" s="26">
        <f t="shared" si="0"/>
        <v>11.744456870904271</v>
      </c>
      <c r="N11" s="14">
        <v>7.4000000000000003E-3</v>
      </c>
      <c r="O11" s="9" t="s">
        <v>46</v>
      </c>
      <c r="P11" s="11">
        <v>0.69008101851851855</v>
      </c>
      <c r="Q11" s="11">
        <v>0.69006944444444451</v>
      </c>
      <c r="R11" s="11">
        <f t="shared" si="1"/>
        <v>1.1574074074038876E-5</v>
      </c>
      <c r="S11" s="6"/>
      <c r="T11" s="6"/>
      <c r="V11" s="27"/>
      <c r="W11" s="6"/>
    </row>
    <row r="12" spans="1:23" x14ac:dyDescent="0.2">
      <c r="A12" s="9" t="s">
        <v>73</v>
      </c>
      <c r="B12" s="7">
        <v>9</v>
      </c>
      <c r="C12" s="9" t="s">
        <v>146</v>
      </c>
      <c r="D12" s="8">
        <v>0.69807870370370362</v>
      </c>
      <c r="E12" s="11">
        <f>R12+D12</f>
        <v>0.69809027777777766</v>
      </c>
      <c r="G12" s="9">
        <v>65.44</v>
      </c>
      <c r="H12" s="9">
        <v>2.5653999999999999</v>
      </c>
      <c r="I12" s="10">
        <f t="shared" si="3"/>
        <v>68.005399999999995</v>
      </c>
      <c r="J12" s="9">
        <v>5</v>
      </c>
      <c r="K12" s="9">
        <v>3.91667E-4</v>
      </c>
      <c r="L12" s="9">
        <v>1910.029</v>
      </c>
      <c r="M12" s="26">
        <f t="shared" si="0"/>
        <v>10.17490440841941</v>
      </c>
      <c r="N12" s="13">
        <v>7.4000000000000003E-3</v>
      </c>
      <c r="O12" s="9" t="s">
        <v>46</v>
      </c>
      <c r="P12" s="11">
        <v>0.69008101851851855</v>
      </c>
      <c r="Q12" s="11">
        <v>0.69006944444444451</v>
      </c>
      <c r="R12" s="11">
        <f t="shared" si="1"/>
        <v>1.1574074074038876E-5</v>
      </c>
      <c r="S12" s="6" t="s">
        <v>131</v>
      </c>
      <c r="T12" s="6"/>
      <c r="V12" s="27"/>
      <c r="W12" s="6"/>
    </row>
    <row r="13" spans="1:23" x14ac:dyDescent="0.2">
      <c r="A13" s="9" t="s">
        <v>74</v>
      </c>
      <c r="B13" s="7">
        <v>9</v>
      </c>
      <c r="C13" s="9" t="s">
        <v>147</v>
      </c>
      <c r="D13" s="8">
        <v>0.70349537037037047</v>
      </c>
      <c r="E13" s="11">
        <f>R13+D13</f>
        <v>0.7035069444444445</v>
      </c>
      <c r="G13" s="9">
        <v>65.290000000000006</v>
      </c>
      <c r="H13" s="9">
        <v>2.5653999999999999</v>
      </c>
      <c r="I13" s="10">
        <f t="shared" si="3"/>
        <v>67.855400000000003</v>
      </c>
      <c r="J13" s="9">
        <v>5</v>
      </c>
      <c r="K13" s="9">
        <v>3.91667E-4</v>
      </c>
      <c r="L13" s="9">
        <v>1456.8789999999999</v>
      </c>
      <c r="M13" s="26">
        <f t="shared" si="0"/>
        <v>7.7438133287074864</v>
      </c>
      <c r="N13" s="14">
        <v>7.4000000000000003E-3</v>
      </c>
      <c r="O13" s="9" t="s">
        <v>46</v>
      </c>
      <c r="P13" s="11">
        <v>0.69008101851851855</v>
      </c>
      <c r="Q13" s="11">
        <v>0.69006944444444451</v>
      </c>
      <c r="R13" s="11">
        <f t="shared" si="1"/>
        <v>1.1574074074038876E-5</v>
      </c>
      <c r="S13" s="6" t="s">
        <v>132</v>
      </c>
      <c r="T13" s="6"/>
      <c r="V13" s="27"/>
      <c r="W13" s="6"/>
    </row>
    <row r="14" spans="1:23" x14ac:dyDescent="0.2">
      <c r="A14" s="9" t="s">
        <v>47</v>
      </c>
      <c r="B14" s="7">
        <v>10</v>
      </c>
      <c r="C14" s="9" t="s">
        <v>48</v>
      </c>
      <c r="D14" s="8">
        <v>0.7315625</v>
      </c>
      <c r="E14" s="8">
        <f>D14+R14</f>
        <v>0.73157407407407404</v>
      </c>
      <c r="F14" s="9">
        <v>40.369999999999997</v>
      </c>
      <c r="H14" s="9">
        <v>2.5653999999999999</v>
      </c>
      <c r="I14" s="10">
        <v>40.369999999999997</v>
      </c>
      <c r="J14" s="9">
        <v>5</v>
      </c>
      <c r="K14" s="9">
        <v>3.91667E-4</v>
      </c>
      <c r="L14" s="9">
        <v>4666.192</v>
      </c>
      <c r="M14" s="26">
        <f t="shared" si="0"/>
        <v>14.755989289744736</v>
      </c>
      <c r="N14" s="13">
        <v>4.0000000000000002E-4</v>
      </c>
      <c r="O14" s="9" t="s">
        <v>49</v>
      </c>
      <c r="P14" s="11">
        <v>0.7165393518518518</v>
      </c>
      <c r="Q14" s="11">
        <v>0.71652777777777776</v>
      </c>
      <c r="R14" s="11">
        <f t="shared" si="1"/>
        <v>1.1574074074038876E-5</v>
      </c>
      <c r="S14" s="6"/>
      <c r="T14" s="6"/>
      <c r="V14" s="27"/>
      <c r="W14" s="6"/>
    </row>
    <row r="15" spans="1:23" x14ac:dyDescent="0.2">
      <c r="A15" s="9" t="s">
        <v>50</v>
      </c>
      <c r="B15" s="7">
        <v>11</v>
      </c>
      <c r="C15" s="9" t="s">
        <v>51</v>
      </c>
      <c r="D15" s="8">
        <v>0.76466435185185189</v>
      </c>
      <c r="E15" s="8">
        <f>D15+R15</f>
        <v>0.76467592592592581</v>
      </c>
      <c r="G15" s="9">
        <v>53.89</v>
      </c>
      <c r="H15" s="9">
        <v>2.5653999999999999</v>
      </c>
      <c r="I15" s="10">
        <f>G15+H15</f>
        <v>56.455399999999997</v>
      </c>
      <c r="J15" s="9">
        <v>5</v>
      </c>
      <c r="K15" s="9">
        <v>3.91667E-4</v>
      </c>
      <c r="L15" s="9">
        <v>2210.797</v>
      </c>
      <c r="M15" s="26">
        <f t="shared" si="0"/>
        <v>9.7769035888095974</v>
      </c>
      <c r="N15" s="14">
        <v>7.4000000000000003E-3</v>
      </c>
      <c r="O15" s="9" t="s">
        <v>52</v>
      </c>
      <c r="P15" s="11">
        <v>0.75002314814814808</v>
      </c>
      <c r="Q15" s="11">
        <v>0.75001157407407415</v>
      </c>
      <c r="R15" s="11">
        <f t="shared" si="1"/>
        <v>1.1574074073927854E-5</v>
      </c>
      <c r="S15" s="6"/>
      <c r="T15" s="6"/>
      <c r="V15" s="27"/>
      <c r="W15" s="6"/>
    </row>
    <row r="16" spans="1:23" x14ac:dyDescent="0.2">
      <c r="A16" s="9" t="s">
        <v>75</v>
      </c>
      <c r="B16" s="7">
        <v>11</v>
      </c>
      <c r="C16" s="9" t="s">
        <v>148</v>
      </c>
      <c r="D16" s="8">
        <v>0.76461805555555562</v>
      </c>
      <c r="E16" s="11">
        <f>R16+D16</f>
        <v>0.76462962962962955</v>
      </c>
      <c r="G16" s="9">
        <v>52.94</v>
      </c>
      <c r="H16" s="9">
        <v>2.5653999999999999</v>
      </c>
      <c r="I16" s="10">
        <f>G16+H16</f>
        <v>55.505399999999995</v>
      </c>
      <c r="J16" s="9">
        <v>5</v>
      </c>
      <c r="K16" s="9">
        <v>3.91667E-4</v>
      </c>
      <c r="L16" s="9">
        <v>2613.422</v>
      </c>
      <c r="M16" s="26">
        <f t="shared" si="0"/>
        <v>11.36296729310823</v>
      </c>
      <c r="N16" s="13">
        <v>4.0000000000000002E-4</v>
      </c>
      <c r="O16" s="9" t="s">
        <v>52</v>
      </c>
      <c r="P16" s="11">
        <v>0.75002314814814808</v>
      </c>
      <c r="Q16" s="11">
        <v>0.75001157407407415</v>
      </c>
      <c r="R16" s="11">
        <f t="shared" si="1"/>
        <v>1.1574074073927854E-5</v>
      </c>
      <c r="S16" s="6" t="s">
        <v>133</v>
      </c>
      <c r="T16" s="6"/>
      <c r="V16" s="27"/>
      <c r="W16" s="6"/>
    </row>
    <row r="17" spans="1:20" s="12" customFormat="1" x14ac:dyDescent="0.2">
      <c r="A17" s="9" t="s">
        <v>76</v>
      </c>
      <c r="B17" s="7">
        <v>11</v>
      </c>
      <c r="C17" s="9" t="s">
        <v>149</v>
      </c>
      <c r="D17" s="8">
        <v>0.75839120370370372</v>
      </c>
      <c r="E17" s="11">
        <f>R17+D17</f>
        <v>0.75840277777777765</v>
      </c>
      <c r="F17" s="9"/>
      <c r="G17" s="9">
        <v>75.67</v>
      </c>
      <c r="H17" s="9">
        <v>2.5653999999999999</v>
      </c>
      <c r="I17" s="10">
        <f>G17+H17</f>
        <v>78.235399999999998</v>
      </c>
      <c r="J17" s="9">
        <v>5</v>
      </c>
      <c r="K17" s="9">
        <v>3.91667E-4</v>
      </c>
      <c r="L17" s="9">
        <v>2088.288</v>
      </c>
      <c r="M17" s="26">
        <f t="shared" si="0"/>
        <v>12.797957906493799</v>
      </c>
      <c r="N17" s="13">
        <v>4.0000000000000002E-4</v>
      </c>
      <c r="O17" s="9" t="s">
        <v>52</v>
      </c>
      <c r="P17" s="11">
        <v>0.75002314814814808</v>
      </c>
      <c r="Q17" s="11">
        <v>0.75001157407407415</v>
      </c>
      <c r="R17" s="11">
        <f t="shared" si="1"/>
        <v>1.1574074073927854E-5</v>
      </c>
      <c r="S17" s="6" t="s">
        <v>134</v>
      </c>
      <c r="T17" s="9"/>
    </row>
    <row r="18" spans="1:20" s="12" customFormat="1" x14ac:dyDescent="0.2">
      <c r="A18" s="9" t="s">
        <v>53</v>
      </c>
      <c r="B18" s="7">
        <v>12</v>
      </c>
      <c r="C18" s="9" t="s">
        <v>54</v>
      </c>
      <c r="D18" s="8">
        <v>0.77813657407407411</v>
      </c>
      <c r="E18" s="8">
        <f>D18+R18</f>
        <v>0.77814814814814826</v>
      </c>
      <c r="F18" s="9"/>
      <c r="G18" s="9">
        <v>40.33</v>
      </c>
      <c r="H18" s="9">
        <v>2.5653999999999999</v>
      </c>
      <c r="I18" s="10">
        <f>G18+H18</f>
        <v>42.895399999999995</v>
      </c>
      <c r="J18" s="9">
        <v>5</v>
      </c>
      <c r="K18" s="9">
        <v>3.91667E-4</v>
      </c>
      <c r="L18" s="9">
        <v>2108.779</v>
      </c>
      <c r="M18" s="26">
        <f t="shared" si="0"/>
        <v>7.0857979965949136</v>
      </c>
      <c r="N18" s="14">
        <v>7.4000000000000003E-3</v>
      </c>
      <c r="O18" s="9" t="s">
        <v>55</v>
      </c>
      <c r="P18" s="11">
        <v>0.77243055555555562</v>
      </c>
      <c r="Q18" s="11">
        <v>0.77241898148148147</v>
      </c>
      <c r="R18" s="11">
        <f t="shared" si="1"/>
        <v>1.1574074074149898E-5</v>
      </c>
      <c r="T18" s="9"/>
    </row>
    <row r="19" spans="1:20" s="12" customFormat="1" x14ac:dyDescent="0.2">
      <c r="A19" s="9" t="s">
        <v>23</v>
      </c>
      <c r="B19" s="7">
        <v>13</v>
      </c>
      <c r="C19" s="20" t="s">
        <v>24</v>
      </c>
      <c r="D19" s="8">
        <v>0.74701388888888898</v>
      </c>
      <c r="E19" s="8">
        <f>D19+R19</f>
        <v>0.74702546296296291</v>
      </c>
      <c r="F19" s="9"/>
      <c r="G19" s="9">
        <v>68.42</v>
      </c>
      <c r="H19" s="9">
        <v>2.5653999999999999</v>
      </c>
      <c r="I19" s="10">
        <f>G19+H19</f>
        <v>70.985399999999998</v>
      </c>
      <c r="J19" s="9">
        <v>5</v>
      </c>
      <c r="K19" s="9">
        <v>3.91667E-4</v>
      </c>
      <c r="L19" s="9">
        <v>1880.0050000000001</v>
      </c>
      <c r="M19" s="26">
        <f t="shared" si="0"/>
        <v>10.453819939475462</v>
      </c>
      <c r="N19" s="14">
        <v>7.4000000000000003E-3</v>
      </c>
      <c r="O19" s="9" t="s">
        <v>25</v>
      </c>
      <c r="P19" s="8">
        <v>0.73568287037037028</v>
      </c>
      <c r="Q19" s="8">
        <v>0.73567129629629635</v>
      </c>
      <c r="R19" s="11">
        <f t="shared" si="1"/>
        <v>1.1574074073927854E-5</v>
      </c>
      <c r="T19" s="9" t="s">
        <v>26</v>
      </c>
    </row>
    <row r="20" spans="1:20" s="21" customFormat="1" x14ac:dyDescent="0.2">
      <c r="A20" s="21" t="s">
        <v>85</v>
      </c>
      <c r="B20" s="28">
        <v>14</v>
      </c>
      <c r="C20" s="21" t="s">
        <v>86</v>
      </c>
      <c r="D20" s="29">
        <v>0.69223379629629633</v>
      </c>
      <c r="E20" s="29">
        <f>D20+R20</f>
        <v>0.69224537037037048</v>
      </c>
      <c r="F20" s="21">
        <v>72.010000000000005</v>
      </c>
      <c r="H20" s="21">
        <v>2.847</v>
      </c>
      <c r="I20" s="30">
        <v>72.010000000000005</v>
      </c>
      <c r="J20" s="21">
        <v>5</v>
      </c>
      <c r="K20" s="21">
        <v>3.91667E-4</v>
      </c>
      <c r="L20" s="21">
        <v>3993.84</v>
      </c>
      <c r="M20" s="31">
        <v>22.528405281094564</v>
      </c>
      <c r="N20" s="32">
        <v>4.0000000000000002E-4</v>
      </c>
      <c r="O20" s="21" t="s">
        <v>87</v>
      </c>
      <c r="P20" s="33">
        <v>0.67416666666666669</v>
      </c>
      <c r="Q20" s="33">
        <v>0.67415509259259254</v>
      </c>
      <c r="R20" s="33">
        <f t="shared" si="1"/>
        <v>1.1574074074149898E-5</v>
      </c>
      <c r="T20" s="34"/>
    </row>
    <row r="21" spans="1:20" ht="17" customHeight="1" x14ac:dyDescent="0.2">
      <c r="A21" s="9" t="s">
        <v>77</v>
      </c>
      <c r="B21" s="7">
        <v>16</v>
      </c>
      <c r="C21" s="9" t="s">
        <v>150</v>
      </c>
      <c r="D21" s="8">
        <v>0.6408449074074074</v>
      </c>
      <c r="E21" s="11">
        <f>R21+D21</f>
        <v>0.64086805555555559</v>
      </c>
      <c r="G21" s="9">
        <v>76.510000000000005</v>
      </c>
      <c r="H21" s="12">
        <v>2.9176000000000002</v>
      </c>
      <c r="I21" s="10">
        <f>G21+H21</f>
        <v>79.427600000000012</v>
      </c>
      <c r="J21" s="9">
        <v>5</v>
      </c>
      <c r="K21" s="9">
        <v>3.91667E-4</v>
      </c>
      <c r="L21" s="9">
        <v>1290.56</v>
      </c>
      <c r="M21" s="26">
        <f>(I21/J21)*(K21*L21)</f>
        <v>8.0296500377922317</v>
      </c>
      <c r="N21" s="14">
        <v>7.4000000000000003E-3</v>
      </c>
      <c r="O21" s="9" t="s">
        <v>78</v>
      </c>
      <c r="P21" s="8">
        <v>0.63222222222222224</v>
      </c>
      <c r="Q21" s="8">
        <v>0.63219907407407405</v>
      </c>
      <c r="R21" s="11">
        <f t="shared" si="1"/>
        <v>2.3148148148188774E-5</v>
      </c>
      <c r="S21" s="9"/>
    </row>
    <row r="22" spans="1:20" s="21" customFormat="1" ht="17" customHeight="1" x14ac:dyDescent="0.2">
      <c r="A22" s="21" t="s">
        <v>88</v>
      </c>
      <c r="B22" s="28">
        <v>17</v>
      </c>
      <c r="C22" s="21" t="s">
        <v>89</v>
      </c>
      <c r="D22" s="29">
        <v>0.69364583333333341</v>
      </c>
      <c r="E22" s="29">
        <f t="shared" ref="E22:E31" si="4">D22+R22</f>
        <v>0.69366898148148148</v>
      </c>
      <c r="G22" s="21">
        <v>84.378</v>
      </c>
      <c r="H22" s="21">
        <v>2.9176000000000002</v>
      </c>
      <c r="I22" s="30">
        <f>G22+H22</f>
        <v>87.295600000000007</v>
      </c>
      <c r="J22" s="21">
        <v>5</v>
      </c>
      <c r="K22" s="21">
        <v>3.91667E-4</v>
      </c>
      <c r="L22" s="21">
        <v>2969.25</v>
      </c>
      <c r="M22" s="31">
        <v>20.304210003664025</v>
      </c>
      <c r="N22" s="32">
        <v>7.4000000000000003E-3</v>
      </c>
      <c r="O22" s="21" t="s">
        <v>90</v>
      </c>
      <c r="P22" s="33">
        <v>0.67835648148148142</v>
      </c>
      <c r="Q22" s="33">
        <v>0.67833333333333334</v>
      </c>
      <c r="R22" s="33">
        <f t="shared" si="1"/>
        <v>2.3148148148077752E-5</v>
      </c>
      <c r="T22" s="34"/>
    </row>
    <row r="23" spans="1:20" s="21" customFormat="1" ht="17" customHeight="1" x14ac:dyDescent="0.2">
      <c r="A23" s="21" t="s">
        <v>91</v>
      </c>
      <c r="B23" s="28">
        <v>18</v>
      </c>
      <c r="C23" s="21" t="s">
        <v>92</v>
      </c>
      <c r="D23" s="29">
        <v>0.74954861111111104</v>
      </c>
      <c r="E23" s="29">
        <f t="shared" si="4"/>
        <v>0.74957175925925912</v>
      </c>
      <c r="G23" s="21">
        <v>71.443200000000004</v>
      </c>
      <c r="H23" s="21">
        <v>2.9176000000000002</v>
      </c>
      <c r="I23" s="30">
        <f>G23+H23</f>
        <v>74.360800000000012</v>
      </c>
      <c r="J23" s="21">
        <v>5</v>
      </c>
      <c r="K23" s="21">
        <v>3.91667E-4</v>
      </c>
      <c r="L23" s="21">
        <v>3838.4960000000001</v>
      </c>
      <c r="M23" s="31">
        <v>22.358986975191563</v>
      </c>
      <c r="N23" s="32">
        <v>7.4000000000000003E-3</v>
      </c>
      <c r="O23" s="21" t="s">
        <v>93</v>
      </c>
      <c r="P23" s="33">
        <v>0.74336805555555552</v>
      </c>
      <c r="Q23" s="33">
        <v>0.74334490740740744</v>
      </c>
      <c r="R23" s="33">
        <f t="shared" si="1"/>
        <v>2.3148148148077752E-5</v>
      </c>
      <c r="T23" s="34"/>
    </row>
    <row r="24" spans="1:20" s="21" customFormat="1" ht="17" customHeight="1" x14ac:dyDescent="0.2">
      <c r="A24" s="21" t="s">
        <v>94</v>
      </c>
      <c r="B24" s="28">
        <v>18</v>
      </c>
      <c r="C24" s="21" t="s">
        <v>95</v>
      </c>
      <c r="D24" s="29">
        <v>0.75081018518518527</v>
      </c>
      <c r="E24" s="29">
        <f t="shared" si="4"/>
        <v>0.75083333333333335</v>
      </c>
      <c r="G24" s="21">
        <v>71.623199999999997</v>
      </c>
      <c r="H24" s="21">
        <v>2.9176000000000002</v>
      </c>
      <c r="I24" s="30">
        <f>G24+H24</f>
        <v>74.54079999999999</v>
      </c>
      <c r="J24" s="21">
        <v>5</v>
      </c>
      <c r="K24" s="21">
        <v>3.91667E-4</v>
      </c>
      <c r="L24" s="21">
        <v>3845.8760000000002</v>
      </c>
      <c r="M24" s="31">
        <v>22.456201888007584</v>
      </c>
      <c r="N24" s="32">
        <v>7.4000000000000003E-3</v>
      </c>
      <c r="O24" s="21" t="s">
        <v>93</v>
      </c>
      <c r="P24" s="33">
        <v>0.74336805555555552</v>
      </c>
      <c r="Q24" s="33">
        <v>0.74334490740740744</v>
      </c>
      <c r="R24" s="33">
        <f t="shared" si="1"/>
        <v>2.3148148148077752E-5</v>
      </c>
      <c r="T24" s="34"/>
    </row>
    <row r="25" spans="1:20" ht="17" customHeight="1" x14ac:dyDescent="0.2">
      <c r="A25" s="9" t="s">
        <v>56</v>
      </c>
      <c r="B25" s="7">
        <v>19</v>
      </c>
      <c r="C25" s="9" t="s">
        <v>57</v>
      </c>
      <c r="D25" s="8">
        <v>0.71180555555555547</v>
      </c>
      <c r="E25" s="8">
        <f t="shared" si="4"/>
        <v>0.71182870370370355</v>
      </c>
      <c r="F25" s="9">
        <v>71.19</v>
      </c>
      <c r="H25" s="12">
        <v>2.9176000000000002</v>
      </c>
      <c r="I25" s="10">
        <v>71.19</v>
      </c>
      <c r="J25" s="9">
        <v>5</v>
      </c>
      <c r="K25" s="9">
        <v>3.91667E-4</v>
      </c>
      <c r="L25" s="9">
        <v>2190.1959999999999</v>
      </c>
      <c r="M25" s="26">
        <f>(I25/J25)*(K25*L25)</f>
        <v>12.213747898470215</v>
      </c>
      <c r="N25" s="13">
        <v>4.0000000000000002E-4</v>
      </c>
      <c r="O25" s="9" t="s">
        <v>58</v>
      </c>
      <c r="P25" s="8">
        <v>0.69813657407407403</v>
      </c>
      <c r="Q25" s="8">
        <v>0.69811342592592596</v>
      </c>
      <c r="R25" s="11">
        <f t="shared" si="1"/>
        <v>2.3148148148077752E-5</v>
      </c>
      <c r="S25" s="9"/>
    </row>
    <row r="26" spans="1:20" ht="17" customHeight="1" x14ac:dyDescent="0.2">
      <c r="A26" s="9" t="s">
        <v>59</v>
      </c>
      <c r="B26" s="7">
        <v>19</v>
      </c>
      <c r="C26" s="9" t="s">
        <v>60</v>
      </c>
      <c r="D26" s="8">
        <v>0.71380787037037041</v>
      </c>
      <c r="E26" s="8">
        <f t="shared" si="4"/>
        <v>0.71383101851851849</v>
      </c>
      <c r="F26" s="9">
        <v>67.180000000000007</v>
      </c>
      <c r="H26" s="12">
        <v>2.9176000000000002</v>
      </c>
      <c r="I26" s="10">
        <v>67.180000000000007</v>
      </c>
      <c r="J26" s="9">
        <v>5</v>
      </c>
      <c r="K26" s="9">
        <v>3.91667E-4</v>
      </c>
      <c r="L26" s="9">
        <v>2125.8620000000001</v>
      </c>
      <c r="M26" s="26">
        <f>(I26/J26)*(K26*L26)</f>
        <v>11.187216571893945</v>
      </c>
      <c r="N26" s="13">
        <v>4.0000000000000002E-4</v>
      </c>
      <c r="O26" s="9" t="s">
        <v>58</v>
      </c>
      <c r="P26" s="8">
        <v>0.69813657407407403</v>
      </c>
      <c r="Q26" s="8">
        <v>0.69811342592592596</v>
      </c>
      <c r="R26" s="11">
        <f t="shared" si="1"/>
        <v>2.3148148148077752E-5</v>
      </c>
      <c r="S26" s="9"/>
    </row>
    <row r="27" spans="1:20" s="21" customFormat="1" ht="17" customHeight="1" x14ac:dyDescent="0.2">
      <c r="A27" s="21" t="s">
        <v>127</v>
      </c>
      <c r="B27" s="28">
        <v>20</v>
      </c>
      <c r="C27" s="21" t="s">
        <v>96</v>
      </c>
      <c r="D27" s="29">
        <v>0.77199074074074081</v>
      </c>
      <c r="E27" s="29">
        <f t="shared" si="4"/>
        <v>0.77201388888888889</v>
      </c>
      <c r="F27" s="21">
        <v>76.42</v>
      </c>
      <c r="H27" s="21">
        <v>2.9176000000000002</v>
      </c>
      <c r="I27" s="30">
        <v>76.42</v>
      </c>
      <c r="J27" s="21">
        <v>5</v>
      </c>
      <c r="K27" s="21">
        <v>3.91667E-4</v>
      </c>
      <c r="L27" s="21">
        <v>3698.4209999999998</v>
      </c>
      <c r="M27" s="31">
        <v>22.139629913122189</v>
      </c>
      <c r="N27" s="32">
        <v>4.0000000000000002E-4</v>
      </c>
      <c r="O27" s="21" t="s">
        <v>97</v>
      </c>
      <c r="P27" s="33">
        <v>0.76035879629629621</v>
      </c>
      <c r="Q27" s="33">
        <v>0.76033564814814814</v>
      </c>
      <c r="R27" s="33">
        <f t="shared" si="1"/>
        <v>2.3148148148077752E-5</v>
      </c>
      <c r="T27" s="34"/>
    </row>
    <row r="28" spans="1:20" s="21" customFormat="1" ht="17" customHeight="1" x14ac:dyDescent="0.2">
      <c r="A28" s="21" t="s">
        <v>104</v>
      </c>
      <c r="B28" s="28">
        <v>20</v>
      </c>
      <c r="C28" s="21" t="s">
        <v>105</v>
      </c>
      <c r="D28" s="29">
        <v>0.77386574074074066</v>
      </c>
      <c r="E28" s="29">
        <f t="shared" si="4"/>
        <v>0.77388888888888874</v>
      </c>
      <c r="F28" s="21">
        <v>75.83</v>
      </c>
      <c r="H28" s="21">
        <v>2.9176000000000002</v>
      </c>
      <c r="I28" s="30">
        <v>75.83</v>
      </c>
      <c r="J28" s="21">
        <v>5</v>
      </c>
      <c r="K28" s="21">
        <v>3.91667E-4</v>
      </c>
      <c r="L28" s="21">
        <v>3642.9929999999999</v>
      </c>
      <c r="M28" s="31">
        <v>21.639457553093944</v>
      </c>
      <c r="N28" s="32">
        <v>4.0000000000000002E-4</v>
      </c>
      <c r="O28" s="21" t="s">
        <v>97</v>
      </c>
      <c r="P28" s="33">
        <v>0.76035879629629621</v>
      </c>
      <c r="Q28" s="33">
        <v>0.76033564814814814</v>
      </c>
      <c r="R28" s="33">
        <f t="shared" si="1"/>
        <v>2.3148148148077752E-5</v>
      </c>
      <c r="T28" s="35"/>
    </row>
    <row r="29" spans="1:20" s="21" customFormat="1" ht="17" customHeight="1" x14ac:dyDescent="0.2">
      <c r="A29" s="21" t="s">
        <v>101</v>
      </c>
      <c r="B29" s="28">
        <v>21</v>
      </c>
      <c r="C29" s="21" t="s">
        <v>102</v>
      </c>
      <c r="D29" s="29">
        <v>0.80863425925925936</v>
      </c>
      <c r="E29" s="29">
        <f t="shared" si="4"/>
        <v>0.80865740740740744</v>
      </c>
      <c r="F29" s="21">
        <v>61.62</v>
      </c>
      <c r="H29" s="21">
        <v>2.9176000000000002</v>
      </c>
      <c r="I29" s="30">
        <v>61.62</v>
      </c>
      <c r="J29" s="21">
        <v>5</v>
      </c>
      <c r="K29" s="21">
        <v>3.91667E-4</v>
      </c>
      <c r="L29" s="21">
        <v>4671.2759999999998</v>
      </c>
      <c r="M29" s="31">
        <v>22.547801314001809</v>
      </c>
      <c r="N29" s="32">
        <v>4.0000000000000002E-4</v>
      </c>
      <c r="O29" s="21" t="s">
        <v>103</v>
      </c>
      <c r="P29" s="29">
        <v>0.79289351851851853</v>
      </c>
      <c r="Q29" s="29">
        <v>0.79287037037037045</v>
      </c>
      <c r="R29" s="33">
        <f t="shared" si="1"/>
        <v>2.3148148148077752E-5</v>
      </c>
      <c r="T29" s="34"/>
    </row>
    <row r="30" spans="1:20" s="21" customFormat="1" ht="17" customHeight="1" x14ac:dyDescent="0.2">
      <c r="A30" s="21" t="s">
        <v>98</v>
      </c>
      <c r="B30" s="28">
        <v>22</v>
      </c>
      <c r="C30" s="21" t="s">
        <v>99</v>
      </c>
      <c r="D30" s="29">
        <v>0.84366898148148151</v>
      </c>
      <c r="E30" s="29">
        <f t="shared" si="4"/>
        <v>0.84369212962962958</v>
      </c>
      <c r="G30" s="21">
        <v>80.69</v>
      </c>
      <c r="H30" s="21">
        <v>2.9176000000000002</v>
      </c>
      <c r="I30" s="30">
        <f t="shared" ref="I30:I39" si="5">G30+H30</f>
        <v>83.607599999999991</v>
      </c>
      <c r="J30" s="21">
        <v>5</v>
      </c>
      <c r="K30" s="21">
        <v>3.91667E-4</v>
      </c>
      <c r="L30" s="21">
        <v>3215.1550000000002</v>
      </c>
      <c r="M30" s="31">
        <v>21.056910386369545</v>
      </c>
      <c r="N30" s="32">
        <v>7.4000000000000003E-3</v>
      </c>
      <c r="O30" s="21" t="s">
        <v>100</v>
      </c>
      <c r="P30" s="33">
        <v>0.83203703703703702</v>
      </c>
      <c r="Q30" s="33">
        <v>0.83201388888888894</v>
      </c>
      <c r="R30" s="33">
        <f t="shared" si="1"/>
        <v>2.3148148148077752E-5</v>
      </c>
      <c r="T30" s="35"/>
    </row>
    <row r="31" spans="1:20" s="21" customFormat="1" ht="17" customHeight="1" x14ac:dyDescent="0.2">
      <c r="A31" s="21" t="s">
        <v>109</v>
      </c>
      <c r="B31" s="28">
        <v>23</v>
      </c>
      <c r="C31" s="21" t="s">
        <v>110</v>
      </c>
      <c r="D31" s="29">
        <v>0.73202546296296289</v>
      </c>
      <c r="E31" s="29">
        <f t="shared" si="4"/>
        <v>0.73204861111111108</v>
      </c>
      <c r="G31" s="21">
        <v>85.02</v>
      </c>
      <c r="H31" s="21">
        <v>2.9176000000000002</v>
      </c>
      <c r="I31" s="30">
        <f t="shared" si="5"/>
        <v>87.937600000000003</v>
      </c>
      <c r="J31" s="21">
        <v>5</v>
      </c>
      <c r="K31" s="21">
        <v>3.91667E-4</v>
      </c>
      <c r="L31" s="21">
        <v>3328.7170000000001</v>
      </c>
      <c r="M31" s="31">
        <v>22.929704599262941</v>
      </c>
      <c r="N31" s="32">
        <v>7.4000000000000003E-3</v>
      </c>
      <c r="O31" s="21" t="s">
        <v>111</v>
      </c>
      <c r="P31" s="33">
        <v>0.70304398148148151</v>
      </c>
      <c r="Q31" s="33">
        <v>0.70302083333333332</v>
      </c>
      <c r="R31" s="33">
        <f t="shared" si="1"/>
        <v>2.3148148148188774E-5</v>
      </c>
      <c r="T31" s="34"/>
    </row>
    <row r="32" spans="1:20" s="21" customFormat="1" ht="17" customHeight="1" x14ac:dyDescent="0.2">
      <c r="A32" s="21" t="s">
        <v>122</v>
      </c>
      <c r="B32" s="28">
        <v>23</v>
      </c>
      <c r="C32" s="21" t="s">
        <v>151</v>
      </c>
      <c r="D32" s="29">
        <v>0.73247685185185185</v>
      </c>
      <c r="E32" s="33">
        <f>R32+D32</f>
        <v>0.73250000000000004</v>
      </c>
      <c r="G32" s="21">
        <v>83.93</v>
      </c>
      <c r="H32" s="21">
        <v>2.9176000000000002</v>
      </c>
      <c r="I32" s="30">
        <f t="shared" si="5"/>
        <v>86.8476</v>
      </c>
      <c r="J32" s="21">
        <v>5</v>
      </c>
      <c r="K32" s="21">
        <v>3.91667E-4</v>
      </c>
      <c r="L32" s="21">
        <v>3139.4290000000001</v>
      </c>
      <c r="M32" s="31">
        <v>21.357748308389606</v>
      </c>
      <c r="N32" s="32">
        <v>7.4000000000000003E-3</v>
      </c>
      <c r="O32" s="21" t="s">
        <v>111</v>
      </c>
      <c r="P32" s="33">
        <v>0.70304398148148151</v>
      </c>
      <c r="Q32" s="33">
        <v>0.70302083333333332</v>
      </c>
      <c r="R32" s="33">
        <f t="shared" si="1"/>
        <v>2.3148148148188774E-5</v>
      </c>
      <c r="S32" s="15" t="s">
        <v>135</v>
      </c>
      <c r="T32" s="35"/>
    </row>
    <row r="33" spans="1:20" s="21" customFormat="1" x14ac:dyDescent="0.2">
      <c r="A33" s="22" t="s">
        <v>112</v>
      </c>
      <c r="B33" s="28">
        <v>24</v>
      </c>
      <c r="C33" s="21" t="s">
        <v>113</v>
      </c>
      <c r="D33" s="29">
        <v>0.77496527777777768</v>
      </c>
      <c r="E33" s="29">
        <f>D33+R33</f>
        <v>0.77498842592592576</v>
      </c>
      <c r="G33" s="21">
        <v>83.2</v>
      </c>
      <c r="H33" s="21">
        <v>2.9176000000000002</v>
      </c>
      <c r="I33" s="30">
        <f t="shared" si="5"/>
        <v>86.11760000000001</v>
      </c>
      <c r="J33" s="21">
        <v>5</v>
      </c>
      <c r="K33" s="21">
        <v>3.91667E-4</v>
      </c>
      <c r="L33" s="21">
        <v>3575.5639999999999</v>
      </c>
      <c r="M33" s="31">
        <v>24.120341436834021</v>
      </c>
      <c r="N33" s="32">
        <v>7.4000000000000003E-3</v>
      </c>
      <c r="O33" s="21" t="s">
        <v>114</v>
      </c>
      <c r="P33" s="33">
        <v>0.76998842592592587</v>
      </c>
      <c r="Q33" s="33">
        <v>0.76996527777777779</v>
      </c>
      <c r="R33" s="33">
        <f t="shared" si="1"/>
        <v>2.3148148148077752E-5</v>
      </c>
      <c r="T33" s="35"/>
    </row>
    <row r="34" spans="1:20" s="21" customFormat="1" x14ac:dyDescent="0.2">
      <c r="A34" s="21" t="s">
        <v>123</v>
      </c>
      <c r="B34" s="28">
        <v>24</v>
      </c>
      <c r="C34" s="21" t="s">
        <v>152</v>
      </c>
      <c r="D34" s="29">
        <v>0.78210648148148154</v>
      </c>
      <c r="E34" s="33">
        <f>R34+D34</f>
        <v>0.78212962962962962</v>
      </c>
      <c r="G34" s="21">
        <v>82.98</v>
      </c>
      <c r="H34" s="21">
        <v>2.9176000000000002</v>
      </c>
      <c r="I34" s="30">
        <f t="shared" si="5"/>
        <v>85.897600000000011</v>
      </c>
      <c r="J34" s="21">
        <v>5</v>
      </c>
      <c r="K34" s="21">
        <v>3.91667E-4</v>
      </c>
      <c r="L34" s="21">
        <v>3151.8719999999998</v>
      </c>
      <c r="M34" s="31">
        <v>21.207846873280022</v>
      </c>
      <c r="N34" s="32">
        <v>7.4000000000000003E-3</v>
      </c>
      <c r="O34" s="21" t="s">
        <v>114</v>
      </c>
      <c r="P34" s="33">
        <v>0.76998842592592587</v>
      </c>
      <c r="Q34" s="33">
        <v>0.76996527777777779</v>
      </c>
      <c r="R34" s="33">
        <f t="shared" si="1"/>
        <v>2.3148148148077752E-5</v>
      </c>
      <c r="S34" s="15" t="s">
        <v>136</v>
      </c>
      <c r="T34" s="35"/>
    </row>
    <row r="35" spans="1:20" s="21" customFormat="1" x14ac:dyDescent="0.2">
      <c r="A35" s="21" t="s">
        <v>106</v>
      </c>
      <c r="B35" s="28">
        <v>25</v>
      </c>
      <c r="C35" s="21" t="s">
        <v>107</v>
      </c>
      <c r="D35" s="29">
        <v>0.82193287037037033</v>
      </c>
      <c r="E35" s="29">
        <f>D35+R35</f>
        <v>0.82196759259259256</v>
      </c>
      <c r="G35" s="21">
        <v>87.87</v>
      </c>
      <c r="H35" s="21">
        <v>2.9176000000000002</v>
      </c>
      <c r="I35" s="30">
        <f t="shared" si="5"/>
        <v>90.787599999999998</v>
      </c>
      <c r="J35" s="21">
        <v>5</v>
      </c>
      <c r="K35" s="21">
        <v>3.91667E-4</v>
      </c>
      <c r="L35" s="21">
        <v>3074.8739999999998</v>
      </c>
      <c r="M35" s="31">
        <v>21.86758568708338</v>
      </c>
      <c r="N35" s="32">
        <v>7.4000000000000003E-3</v>
      </c>
      <c r="O35" s="21" t="s">
        <v>108</v>
      </c>
      <c r="P35" s="33">
        <v>0.81631944444444438</v>
      </c>
      <c r="Q35" s="33">
        <v>0.81628472222222215</v>
      </c>
      <c r="R35" s="33">
        <f t="shared" si="1"/>
        <v>3.472222222222765E-5</v>
      </c>
      <c r="T35" s="34"/>
    </row>
    <row r="36" spans="1:20" s="21" customFormat="1" x14ac:dyDescent="0.2">
      <c r="A36" s="21" t="s">
        <v>115</v>
      </c>
      <c r="B36" s="28">
        <v>25</v>
      </c>
      <c r="C36" s="21" t="s">
        <v>116</v>
      </c>
      <c r="D36" s="29">
        <v>0.82178240740740749</v>
      </c>
      <c r="E36" s="29">
        <f>D36+R36</f>
        <v>0.82181712962962972</v>
      </c>
      <c r="G36" s="21">
        <v>88.69</v>
      </c>
      <c r="H36" s="21">
        <v>2.9176000000000002</v>
      </c>
      <c r="I36" s="30">
        <f t="shared" si="5"/>
        <v>91.607599999999991</v>
      </c>
      <c r="J36" s="21">
        <v>5</v>
      </c>
      <c r="K36" s="21">
        <v>3.91667E-4</v>
      </c>
      <c r="L36" s="21">
        <v>3404.1880000000001</v>
      </c>
      <c r="M36" s="31">
        <v>24.42823104588884</v>
      </c>
      <c r="N36" s="32">
        <v>7.4000000000000003E-3</v>
      </c>
      <c r="O36" s="21" t="s">
        <v>108</v>
      </c>
      <c r="P36" s="33">
        <v>0.81631944444444438</v>
      </c>
      <c r="Q36" s="33">
        <v>0.81628472222222215</v>
      </c>
      <c r="R36" s="33">
        <f t="shared" si="1"/>
        <v>3.472222222222765E-5</v>
      </c>
      <c r="T36" s="35"/>
    </row>
    <row r="37" spans="1:20" s="21" customFormat="1" x14ac:dyDescent="0.2">
      <c r="A37" s="22" t="s">
        <v>117</v>
      </c>
      <c r="B37" s="28">
        <v>26</v>
      </c>
      <c r="C37" s="21" t="s">
        <v>118</v>
      </c>
      <c r="D37" s="29">
        <v>0.87594907407407396</v>
      </c>
      <c r="E37" s="29">
        <f>D37+R37</f>
        <v>0.87597222222222215</v>
      </c>
      <c r="G37" s="21">
        <v>81.59</v>
      </c>
      <c r="H37" s="21">
        <v>2.9176000000000002</v>
      </c>
      <c r="I37" s="30">
        <f t="shared" si="5"/>
        <v>84.507599999999996</v>
      </c>
      <c r="J37" s="21">
        <v>5</v>
      </c>
      <c r="K37" s="21">
        <v>3.91667E-4</v>
      </c>
      <c r="L37" s="21">
        <v>3467.5169999999998</v>
      </c>
      <c r="M37" s="31">
        <v>22.954156806389971</v>
      </c>
      <c r="N37" s="32">
        <v>7.4000000000000003E-3</v>
      </c>
      <c r="O37" s="21" t="s">
        <v>119</v>
      </c>
      <c r="P37" s="33">
        <v>0.86511574074074071</v>
      </c>
      <c r="Q37" s="33">
        <v>0.86509259259259252</v>
      </c>
      <c r="R37" s="33">
        <f t="shared" si="1"/>
        <v>2.3148148148188774E-5</v>
      </c>
      <c r="T37" s="34"/>
    </row>
    <row r="38" spans="1:20" s="21" customFormat="1" x14ac:dyDescent="0.2">
      <c r="A38" s="21" t="s">
        <v>120</v>
      </c>
      <c r="B38" s="28">
        <v>26</v>
      </c>
      <c r="C38" s="21" t="s">
        <v>121</v>
      </c>
      <c r="D38" s="29">
        <v>0.87086805555555558</v>
      </c>
      <c r="E38" s="29">
        <f>D38+R38</f>
        <v>0.87089120370370376</v>
      </c>
      <c r="G38" s="21">
        <v>82.12</v>
      </c>
      <c r="H38" s="21">
        <v>2.9176000000000002</v>
      </c>
      <c r="I38" s="30">
        <f t="shared" si="5"/>
        <v>85.037599999999998</v>
      </c>
      <c r="J38" s="21">
        <v>5</v>
      </c>
      <c r="K38" s="21">
        <v>3.91667E-4</v>
      </c>
      <c r="L38" s="21">
        <v>3248.3249999999998</v>
      </c>
      <c r="M38" s="31">
        <v>21.638016440217466</v>
      </c>
      <c r="N38" s="32">
        <v>7.4000000000000003E-3</v>
      </c>
      <c r="O38" s="21" t="s">
        <v>119</v>
      </c>
      <c r="P38" s="33">
        <v>0.86511574074074071</v>
      </c>
      <c r="Q38" s="33">
        <v>0.86509259259259252</v>
      </c>
      <c r="R38" s="33">
        <f t="shared" si="1"/>
        <v>2.3148148148188774E-5</v>
      </c>
      <c r="T38" s="34"/>
    </row>
    <row r="39" spans="1:20" s="21" customFormat="1" x14ac:dyDescent="0.2">
      <c r="A39" s="21" t="s">
        <v>124</v>
      </c>
      <c r="B39" s="28">
        <v>26</v>
      </c>
      <c r="C39" s="21" t="s">
        <v>153</v>
      </c>
      <c r="D39" s="29">
        <v>0.87569444444444444</v>
      </c>
      <c r="E39" s="33">
        <f>R39+D39</f>
        <v>0.87571759259259263</v>
      </c>
      <c r="G39" s="21">
        <v>82.36</v>
      </c>
      <c r="H39" s="21">
        <v>2.9176000000000002</v>
      </c>
      <c r="I39" s="30">
        <f t="shared" si="5"/>
        <v>85.277600000000007</v>
      </c>
      <c r="J39" s="21">
        <v>5</v>
      </c>
      <c r="K39" s="21">
        <v>3.91667E-4</v>
      </c>
      <c r="L39" s="21">
        <v>3270.3589999999999</v>
      </c>
      <c r="M39" s="31">
        <v>21.846273980799111</v>
      </c>
      <c r="N39" s="32">
        <v>7.4000000000000003E-3</v>
      </c>
      <c r="O39" s="21" t="s">
        <v>119</v>
      </c>
      <c r="P39" s="33">
        <v>0.86511574074074071</v>
      </c>
      <c r="Q39" s="33">
        <v>0.86509259259259252</v>
      </c>
      <c r="R39" s="33">
        <f t="shared" si="1"/>
        <v>2.3148148148188774E-5</v>
      </c>
      <c r="S39" s="15" t="s">
        <v>137</v>
      </c>
      <c r="T39" s="35"/>
    </row>
    <row r="40" spans="1:20" x14ac:dyDescent="0.2">
      <c r="A40" s="9" t="s">
        <v>61</v>
      </c>
      <c r="B40" s="7">
        <v>28</v>
      </c>
      <c r="C40" s="9" t="s">
        <v>62</v>
      </c>
      <c r="D40" s="8">
        <v>0.62170138888888882</v>
      </c>
      <c r="E40" s="8">
        <f>D40+R40</f>
        <v>0.62172453703703701</v>
      </c>
      <c r="F40" s="9">
        <v>70.459999999999994</v>
      </c>
      <c r="H40" s="9">
        <v>2.9176000000000002</v>
      </c>
      <c r="I40" s="10">
        <v>70.459999999999994</v>
      </c>
      <c r="J40" s="9">
        <v>5</v>
      </c>
      <c r="K40" s="9">
        <v>3.91667E-4</v>
      </c>
      <c r="L40" s="9">
        <v>2344.279</v>
      </c>
      <c r="M40" s="26">
        <f t="shared" ref="M40:M49" si="6">(I40/J40)*(K40*L40)</f>
        <v>12.938946381826556</v>
      </c>
      <c r="N40" s="13">
        <v>4.0000000000000002E-4</v>
      </c>
      <c r="O40" s="9" t="s">
        <v>63</v>
      </c>
      <c r="P40" s="11">
        <v>0.61396990740740742</v>
      </c>
      <c r="Q40" s="11">
        <v>0.61394675925925923</v>
      </c>
      <c r="R40" s="11">
        <f t="shared" si="1"/>
        <v>2.3148148148188774E-5</v>
      </c>
      <c r="S40" s="9"/>
    </row>
    <row r="41" spans="1:20" x14ac:dyDescent="0.2">
      <c r="A41" s="9" t="s">
        <v>64</v>
      </c>
      <c r="B41" s="7">
        <v>29</v>
      </c>
      <c r="C41" s="9" t="s">
        <v>65</v>
      </c>
      <c r="D41" s="8">
        <v>0.64721064814814822</v>
      </c>
      <c r="E41" s="8">
        <f>D41+R41</f>
        <v>0.6472337962962964</v>
      </c>
      <c r="G41" s="9">
        <v>68.239999999999995</v>
      </c>
      <c r="H41" s="9">
        <v>2.9176000000000002</v>
      </c>
      <c r="I41" s="10">
        <f t="shared" ref="I41:I46" si="7">G41+H41</f>
        <v>71.157600000000002</v>
      </c>
      <c r="J41" s="9">
        <v>5</v>
      </c>
      <c r="K41" s="9">
        <v>3.91667E-4</v>
      </c>
      <c r="L41" s="9">
        <v>1900.999</v>
      </c>
      <c r="M41" s="26">
        <f t="shared" si="6"/>
        <v>10.596200256023096</v>
      </c>
      <c r="N41" s="14">
        <v>7.4000000000000003E-3</v>
      </c>
      <c r="O41" s="9" t="s">
        <v>66</v>
      </c>
      <c r="P41" s="11">
        <v>0.63608796296296299</v>
      </c>
      <c r="Q41" s="11">
        <v>0.63606481481481481</v>
      </c>
      <c r="R41" s="11">
        <f t="shared" si="1"/>
        <v>2.3148148148188774E-5</v>
      </c>
      <c r="S41" s="9"/>
    </row>
    <row r="42" spans="1:20" x14ac:dyDescent="0.2">
      <c r="A42" s="9" t="s">
        <v>80</v>
      </c>
      <c r="B42" s="7">
        <v>29</v>
      </c>
      <c r="C42" s="9" t="s">
        <v>154</v>
      </c>
      <c r="D42" s="8">
        <v>0.64234953703703701</v>
      </c>
      <c r="E42" s="11">
        <f>R42+D42</f>
        <v>0.6423726851851852</v>
      </c>
      <c r="G42" s="9">
        <v>57.22</v>
      </c>
      <c r="H42" s="9">
        <v>2.9176000000000002</v>
      </c>
      <c r="I42" s="10">
        <f t="shared" si="7"/>
        <v>60.137599999999999</v>
      </c>
      <c r="J42" s="9">
        <v>5</v>
      </c>
      <c r="K42" s="9">
        <v>3.91667E-4</v>
      </c>
      <c r="L42" s="12">
        <v>2626.232</v>
      </c>
      <c r="M42" s="26">
        <f t="shared" si="6"/>
        <v>12.371608208336633</v>
      </c>
      <c r="N42" s="14">
        <v>7.4000000000000003E-3</v>
      </c>
      <c r="O42" s="9" t="s">
        <v>66</v>
      </c>
      <c r="P42" s="11">
        <v>0.63608796296296299</v>
      </c>
      <c r="Q42" s="11">
        <v>0.63606481481481481</v>
      </c>
      <c r="R42" s="11">
        <f t="shared" si="1"/>
        <v>2.3148148148188774E-5</v>
      </c>
      <c r="S42" s="6" t="s">
        <v>138</v>
      </c>
    </row>
    <row r="43" spans="1:20" x14ac:dyDescent="0.2">
      <c r="A43" s="9" t="s">
        <v>81</v>
      </c>
      <c r="B43" s="7">
        <v>29</v>
      </c>
      <c r="C43" s="9" t="s">
        <v>155</v>
      </c>
      <c r="D43" s="8">
        <v>0.64694444444444443</v>
      </c>
      <c r="E43" s="11">
        <f>R43+D43</f>
        <v>0.64696759259259262</v>
      </c>
      <c r="G43" s="9">
        <v>68.48</v>
      </c>
      <c r="H43" s="9">
        <v>2.9176000000000002</v>
      </c>
      <c r="I43" s="10">
        <f t="shared" si="7"/>
        <v>71.397600000000011</v>
      </c>
      <c r="J43" s="9">
        <v>5</v>
      </c>
      <c r="K43" s="9">
        <v>3.91667E-4</v>
      </c>
      <c r="L43" s="12">
        <v>1776.6790000000001</v>
      </c>
      <c r="M43" s="26">
        <f t="shared" si="6"/>
        <v>9.936640088055773</v>
      </c>
      <c r="N43" s="14">
        <v>7.4000000000000003E-3</v>
      </c>
      <c r="O43" s="9" t="s">
        <v>66</v>
      </c>
      <c r="P43" s="11">
        <v>0.63608796296296299</v>
      </c>
      <c r="Q43" s="11">
        <v>0.63606481481481481</v>
      </c>
      <c r="R43" s="11">
        <f t="shared" si="1"/>
        <v>2.3148148148188774E-5</v>
      </c>
      <c r="S43" s="6" t="s">
        <v>139</v>
      </c>
    </row>
    <row r="44" spans="1:20" x14ac:dyDescent="0.2">
      <c r="A44" s="9" t="s">
        <v>82</v>
      </c>
      <c r="B44" s="7">
        <v>29</v>
      </c>
      <c r="C44" s="9" t="s">
        <v>156</v>
      </c>
      <c r="D44" s="8">
        <v>0.64712962962962961</v>
      </c>
      <c r="E44" s="11">
        <f>R44+D44</f>
        <v>0.6471527777777778</v>
      </c>
      <c r="G44" s="9">
        <v>68.28</v>
      </c>
      <c r="H44" s="9">
        <v>2.9176000000000002</v>
      </c>
      <c r="I44" s="10">
        <f t="shared" si="7"/>
        <v>71.197599999999994</v>
      </c>
      <c r="J44" s="9">
        <v>5</v>
      </c>
      <c r="K44" s="9">
        <v>3.91667E-4</v>
      </c>
      <c r="L44" s="12">
        <v>2220.567</v>
      </c>
      <c r="M44" s="26">
        <f t="shared" si="6"/>
        <v>12.384435421340068</v>
      </c>
      <c r="N44" s="14">
        <v>7.4000000000000003E-3</v>
      </c>
      <c r="O44" s="9" t="s">
        <v>66</v>
      </c>
      <c r="P44" s="11">
        <v>0.63608796296296299</v>
      </c>
      <c r="Q44" s="11">
        <v>0.63606481481481481</v>
      </c>
      <c r="R44" s="11">
        <f t="shared" si="1"/>
        <v>2.3148148148188774E-5</v>
      </c>
      <c r="S44" s="6" t="s">
        <v>140</v>
      </c>
    </row>
    <row r="45" spans="1:20" x14ac:dyDescent="0.2">
      <c r="A45" s="9" t="s">
        <v>83</v>
      </c>
      <c r="B45" s="7">
        <v>29</v>
      </c>
      <c r="C45" s="9" t="s">
        <v>157</v>
      </c>
      <c r="D45" s="8">
        <v>0.64722222222222225</v>
      </c>
      <c r="E45" s="11">
        <f>R45+D45</f>
        <v>0.64724537037037044</v>
      </c>
      <c r="G45" s="9">
        <v>67.92</v>
      </c>
      <c r="H45" s="9">
        <v>2.9176000000000002</v>
      </c>
      <c r="I45" s="10">
        <f t="shared" si="7"/>
        <v>70.837600000000009</v>
      </c>
      <c r="J45" s="9">
        <v>5</v>
      </c>
      <c r="K45" s="9">
        <v>3.91667E-4</v>
      </c>
      <c r="L45" s="36">
        <v>2128.4720000000002</v>
      </c>
      <c r="M45" s="26">
        <f t="shared" si="6"/>
        <v>11.810784823253879</v>
      </c>
      <c r="N45" s="14">
        <v>7.4000000000000003E-3</v>
      </c>
      <c r="O45" s="9" t="s">
        <v>66</v>
      </c>
      <c r="P45" s="11">
        <v>0.63608796296296299</v>
      </c>
      <c r="Q45" s="11">
        <v>0.63606481481481481</v>
      </c>
      <c r="R45" s="11">
        <f t="shared" si="1"/>
        <v>2.3148148148188774E-5</v>
      </c>
      <c r="S45" s="6" t="s">
        <v>141</v>
      </c>
    </row>
    <row r="46" spans="1:20" x14ac:dyDescent="0.2">
      <c r="A46" s="9" t="s">
        <v>84</v>
      </c>
      <c r="B46" s="7">
        <v>29</v>
      </c>
      <c r="C46" s="9" t="s">
        <v>158</v>
      </c>
      <c r="D46" s="8">
        <v>0.64729166666666671</v>
      </c>
      <c r="E46" s="11">
        <f>R46+D46</f>
        <v>0.6473148148148149</v>
      </c>
      <c r="G46" s="9">
        <v>68.03</v>
      </c>
      <c r="H46" s="9">
        <v>2.9176000000000002</v>
      </c>
      <c r="I46" s="10">
        <f t="shared" si="7"/>
        <v>70.947599999999994</v>
      </c>
      <c r="J46" s="9">
        <v>5</v>
      </c>
      <c r="K46" s="9">
        <v>3.91667E-4</v>
      </c>
      <c r="L46" s="6">
        <v>2234.453</v>
      </c>
      <c r="M46" s="26">
        <f t="shared" si="6"/>
        <v>12.418121652191175</v>
      </c>
      <c r="N46" s="14">
        <v>7.4000000000000003E-3</v>
      </c>
      <c r="O46" s="9" t="s">
        <v>66</v>
      </c>
      <c r="P46" s="11">
        <v>0.63608796296296299</v>
      </c>
      <c r="Q46" s="11">
        <v>0.63606481481481481</v>
      </c>
      <c r="R46" s="11">
        <f t="shared" si="1"/>
        <v>2.3148148148188774E-5</v>
      </c>
      <c r="S46" s="6" t="s">
        <v>142</v>
      </c>
    </row>
    <row r="47" spans="1:20" ht="17" customHeight="1" x14ac:dyDescent="0.2">
      <c r="A47" s="9" t="s">
        <v>67</v>
      </c>
      <c r="B47" s="7">
        <v>30</v>
      </c>
      <c r="C47" s="9" t="s">
        <v>68</v>
      </c>
      <c r="D47" s="8">
        <v>0.66677083333333342</v>
      </c>
      <c r="E47" s="8">
        <f>D47+R47</f>
        <v>0.66679398148148161</v>
      </c>
      <c r="F47" s="9">
        <v>65.680000000000007</v>
      </c>
      <c r="H47" s="9">
        <v>2.9176000000000002</v>
      </c>
      <c r="I47" s="10">
        <v>65.680000000000007</v>
      </c>
      <c r="J47" s="9">
        <v>5</v>
      </c>
      <c r="K47" s="9">
        <v>3.91667E-4</v>
      </c>
      <c r="L47" s="12">
        <v>2237.1469999999999</v>
      </c>
      <c r="M47" s="26">
        <f t="shared" si="6"/>
        <v>11.509981967587665</v>
      </c>
      <c r="N47" s="13">
        <v>4.0000000000000002E-4</v>
      </c>
      <c r="O47" s="9" t="s">
        <v>69</v>
      </c>
      <c r="P47" s="11">
        <v>0.6604282407407408</v>
      </c>
      <c r="Q47" s="11">
        <v>0.66040509259259261</v>
      </c>
      <c r="R47" s="11">
        <f t="shared" si="1"/>
        <v>2.3148148148188774E-5</v>
      </c>
      <c r="S47" s="9"/>
    </row>
    <row r="48" spans="1:20" ht="17" customHeight="1" x14ac:dyDescent="0.2">
      <c r="A48" s="9" t="s">
        <v>70</v>
      </c>
      <c r="B48" s="7">
        <v>30</v>
      </c>
      <c r="C48" s="9" t="s">
        <v>71</v>
      </c>
      <c r="D48" s="8">
        <v>0.66791666666666671</v>
      </c>
      <c r="E48" s="8">
        <f>D48+R48</f>
        <v>0.6679398148148149</v>
      </c>
      <c r="F48" s="9">
        <v>65.260000000000005</v>
      </c>
      <c r="H48" s="9">
        <v>2.9176000000000002</v>
      </c>
      <c r="I48" s="10">
        <v>65.260000000000005</v>
      </c>
      <c r="J48" s="9">
        <v>5</v>
      </c>
      <c r="K48" s="9">
        <v>3.91667E-4</v>
      </c>
      <c r="L48" s="12">
        <v>2341.8780000000002</v>
      </c>
      <c r="M48" s="26">
        <f t="shared" si="6"/>
        <v>11.971768587330555</v>
      </c>
      <c r="N48" s="13">
        <v>4.0000000000000002E-4</v>
      </c>
      <c r="O48" s="9" t="s">
        <v>69</v>
      </c>
      <c r="P48" s="11">
        <v>0.6604282407407408</v>
      </c>
      <c r="Q48" s="11">
        <v>0.66040509259259261</v>
      </c>
      <c r="R48" s="11">
        <f t="shared" si="1"/>
        <v>2.3148148148188774E-5</v>
      </c>
      <c r="S48" s="9"/>
    </row>
    <row r="49" spans="1:19" ht="17" customHeight="1" thickBot="1" x14ac:dyDescent="0.25">
      <c r="A49" s="9" t="s">
        <v>79</v>
      </c>
      <c r="B49" s="7">
        <v>30</v>
      </c>
      <c r="C49" s="9" t="s">
        <v>159</v>
      </c>
      <c r="D49" s="8">
        <v>0.6667939814814815</v>
      </c>
      <c r="E49" s="11">
        <f>R49+D49</f>
        <v>0.66681712962962969</v>
      </c>
      <c r="F49" s="9">
        <v>65.599999999999994</v>
      </c>
      <c r="H49" s="9">
        <v>2.9176000000000002</v>
      </c>
      <c r="I49" s="37">
        <v>65.599999999999994</v>
      </c>
      <c r="J49" s="16">
        <v>5</v>
      </c>
      <c r="K49" s="16">
        <v>3.91667E-4</v>
      </c>
      <c r="L49" s="16">
        <v>1979.213</v>
      </c>
      <c r="M49" s="38">
        <f t="shared" si="6"/>
        <v>10.170524525091519</v>
      </c>
      <c r="N49" s="13">
        <v>4.0000000000000002E-4</v>
      </c>
      <c r="O49" s="9" t="s">
        <v>69</v>
      </c>
      <c r="P49" s="11">
        <v>0.6604282407407408</v>
      </c>
      <c r="Q49" s="11">
        <v>0.66040509259259261</v>
      </c>
      <c r="R49" s="11">
        <f t="shared" si="1"/>
        <v>2.3148148148188774E-5</v>
      </c>
      <c r="S49" s="6" t="s">
        <v>143</v>
      </c>
    </row>
    <row r="50" spans="1:19" x14ac:dyDescent="0.2">
      <c r="P50" s="9"/>
      <c r="Q50" s="9"/>
      <c r="R50" s="9"/>
      <c r="S50" s="9"/>
    </row>
    <row r="51" spans="1:19" x14ac:dyDescent="0.2">
      <c r="P51" s="9"/>
      <c r="Q51" s="9"/>
      <c r="R51" s="9"/>
      <c r="S51" s="9"/>
    </row>
    <row r="52" spans="1:19" x14ac:dyDescent="0.2">
      <c r="P52" s="9"/>
      <c r="Q52" s="9"/>
      <c r="R52" s="9"/>
      <c r="S52" s="9"/>
    </row>
  </sheetData>
  <autoFilter ref="A1:A52" xr:uid="{7E8566C5-EAA7-754C-A026-38BCA17DBF90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11EE-4755-6A4D-9123-5CA28DCE72D5}">
  <dimension ref="A1:I31"/>
  <sheetViews>
    <sheetView zoomScale="90" workbookViewId="0">
      <selection activeCell="G5" sqref="G5"/>
    </sheetView>
  </sheetViews>
  <sheetFormatPr baseColWidth="10" defaultRowHeight="16" x14ac:dyDescent="0.2"/>
  <cols>
    <col min="1" max="1" width="23" customWidth="1"/>
    <col min="4" max="4" width="19.5" customWidth="1"/>
    <col min="5" max="5" width="14.33203125" style="18" customWidth="1"/>
  </cols>
  <sheetData>
    <row r="1" spans="1:9" x14ac:dyDescent="0.2">
      <c r="A1" s="21" t="s">
        <v>85</v>
      </c>
      <c r="B1" s="31">
        <v>22.528405281094564</v>
      </c>
      <c r="D1" s="9" t="s">
        <v>17</v>
      </c>
      <c r="E1" s="26">
        <v>12.154129965314926</v>
      </c>
    </row>
    <row r="2" spans="1:9" x14ac:dyDescent="0.2">
      <c r="A2" s="21" t="s">
        <v>88</v>
      </c>
      <c r="B2" s="31">
        <v>20.304210003664025</v>
      </c>
      <c r="D2" s="9" t="s">
        <v>72</v>
      </c>
      <c r="E2" s="26">
        <v>11.725696127072357</v>
      </c>
    </row>
    <row r="3" spans="1:9" x14ac:dyDescent="0.2">
      <c r="A3" s="21" t="s">
        <v>91</v>
      </c>
      <c r="B3" s="31">
        <v>22.358986975191563</v>
      </c>
      <c r="D3" s="9" t="s">
        <v>20</v>
      </c>
      <c r="E3" s="26">
        <v>10.439978781370762</v>
      </c>
    </row>
    <row r="4" spans="1:9" x14ac:dyDescent="0.2">
      <c r="A4" s="21" t="s">
        <v>94</v>
      </c>
      <c r="B4" s="31">
        <v>22.456201888007584</v>
      </c>
      <c r="D4" s="9" t="s">
        <v>27</v>
      </c>
      <c r="E4" s="26">
        <v>7.9188353146619077</v>
      </c>
      <c r="G4" t="s">
        <v>144</v>
      </c>
      <c r="H4" t="s">
        <v>125</v>
      </c>
      <c r="I4" t="s">
        <v>126</v>
      </c>
    </row>
    <row r="5" spans="1:9" x14ac:dyDescent="0.2">
      <c r="A5" s="21" t="s">
        <v>127</v>
      </c>
      <c r="B5" s="31">
        <v>22.139629913122189</v>
      </c>
      <c r="D5" s="9" t="s">
        <v>30</v>
      </c>
      <c r="E5" s="26">
        <v>8.6465822318371259</v>
      </c>
      <c r="G5">
        <v>7</v>
      </c>
      <c r="I5">
        <v>3</v>
      </c>
    </row>
    <row r="6" spans="1:9" x14ac:dyDescent="0.2">
      <c r="A6" s="21" t="s">
        <v>104</v>
      </c>
      <c r="B6" s="31">
        <v>21.639457553093944</v>
      </c>
      <c r="D6" s="9" t="s">
        <v>33</v>
      </c>
      <c r="E6" s="26">
        <v>10.175663001191021</v>
      </c>
      <c r="G6">
        <v>8</v>
      </c>
      <c r="I6">
        <v>2</v>
      </c>
    </row>
    <row r="7" spans="1:9" x14ac:dyDescent="0.2">
      <c r="A7" s="21" t="s">
        <v>101</v>
      </c>
      <c r="B7" s="31">
        <v>22.547801314001809</v>
      </c>
      <c r="D7" s="9" t="s">
        <v>36</v>
      </c>
      <c r="E7" s="26">
        <v>12.538852128155431</v>
      </c>
      <c r="G7">
        <v>9</v>
      </c>
      <c r="I7">
        <v>2</v>
      </c>
    </row>
    <row r="8" spans="1:9" x14ac:dyDescent="0.2">
      <c r="A8" s="21" t="s">
        <v>98</v>
      </c>
      <c r="B8" s="31">
        <v>21.056910386369545</v>
      </c>
      <c r="D8" s="9" t="s">
        <v>39</v>
      </c>
      <c r="E8" s="26">
        <v>10.547374126304645</v>
      </c>
      <c r="G8">
        <v>10</v>
      </c>
      <c r="I8">
        <v>7</v>
      </c>
    </row>
    <row r="9" spans="1:9" x14ac:dyDescent="0.2">
      <c r="A9" s="21" t="s">
        <v>109</v>
      </c>
      <c r="B9" s="31">
        <v>22.929704599262941</v>
      </c>
      <c r="D9" s="9" t="s">
        <v>42</v>
      </c>
      <c r="E9" s="26">
        <v>11.636421487682007</v>
      </c>
      <c r="G9">
        <v>11</v>
      </c>
      <c r="I9">
        <v>8</v>
      </c>
    </row>
    <row r="10" spans="1:9" x14ac:dyDescent="0.2">
      <c r="A10" s="21" t="s">
        <v>122</v>
      </c>
      <c r="B10" s="31">
        <v>21.357748308389606</v>
      </c>
      <c r="D10" s="9" t="s">
        <v>44</v>
      </c>
      <c r="E10" s="26">
        <v>11.744456870904271</v>
      </c>
      <c r="G10">
        <v>12</v>
      </c>
      <c r="I10">
        <v>8</v>
      </c>
    </row>
    <row r="11" spans="1:9" x14ac:dyDescent="0.2">
      <c r="A11" s="22" t="s">
        <v>112</v>
      </c>
      <c r="B11" s="31">
        <v>24.120341436834021</v>
      </c>
      <c r="D11" s="9" t="s">
        <v>73</v>
      </c>
      <c r="E11" s="26">
        <v>10.17490440841941</v>
      </c>
      <c r="G11">
        <v>13</v>
      </c>
    </row>
    <row r="12" spans="1:9" x14ac:dyDescent="0.2">
      <c r="A12" s="21" t="s">
        <v>123</v>
      </c>
      <c r="B12" s="31">
        <v>21.207846873280022</v>
      </c>
      <c r="D12" s="9" t="s">
        <v>74</v>
      </c>
      <c r="E12" s="26">
        <v>7.7438133287074864</v>
      </c>
      <c r="G12">
        <v>14</v>
      </c>
      <c r="I12">
        <v>1</v>
      </c>
    </row>
    <row r="13" spans="1:9" x14ac:dyDescent="0.2">
      <c r="A13" s="21" t="s">
        <v>106</v>
      </c>
      <c r="B13" s="31">
        <v>21.86758568708338</v>
      </c>
      <c r="D13" s="9" t="s">
        <v>47</v>
      </c>
      <c r="E13" s="26">
        <v>14.755989289744736</v>
      </c>
      <c r="G13">
        <v>15</v>
      </c>
    </row>
    <row r="14" spans="1:9" x14ac:dyDescent="0.2">
      <c r="A14" s="21" t="s">
        <v>115</v>
      </c>
      <c r="B14" s="31">
        <v>24.42823104588884</v>
      </c>
      <c r="D14" s="9" t="s">
        <v>50</v>
      </c>
      <c r="E14" s="26">
        <v>9.7769035888095974</v>
      </c>
      <c r="G14">
        <v>16</v>
      </c>
    </row>
    <row r="15" spans="1:9" x14ac:dyDescent="0.2">
      <c r="A15" s="22" t="s">
        <v>117</v>
      </c>
      <c r="B15" s="31">
        <v>22.954156806389971</v>
      </c>
      <c r="D15" s="9" t="s">
        <v>75</v>
      </c>
      <c r="E15" s="26">
        <v>11.36296729310823</v>
      </c>
      <c r="G15">
        <v>17</v>
      </c>
    </row>
    <row r="16" spans="1:9" x14ac:dyDescent="0.2">
      <c r="A16" s="21" t="s">
        <v>120</v>
      </c>
      <c r="B16" s="31">
        <v>21.638016440217466</v>
      </c>
      <c r="D16" s="9" t="s">
        <v>76</v>
      </c>
      <c r="E16" s="26">
        <v>12.797957906493799</v>
      </c>
      <c r="G16">
        <v>18</v>
      </c>
    </row>
    <row r="17" spans="1:8" x14ac:dyDescent="0.2">
      <c r="A17" s="21" t="s">
        <v>124</v>
      </c>
      <c r="B17" s="31">
        <v>21.846273980799111</v>
      </c>
      <c r="D17" s="9" t="s">
        <v>53</v>
      </c>
      <c r="E17" s="26">
        <v>7.0857979965949136</v>
      </c>
      <c r="G17">
        <v>19</v>
      </c>
    </row>
    <row r="18" spans="1:8" x14ac:dyDescent="0.2">
      <c r="D18" s="9" t="s">
        <v>23</v>
      </c>
      <c r="E18" s="26">
        <v>10.453819939475462</v>
      </c>
      <c r="G18">
        <v>20</v>
      </c>
      <c r="H18">
        <v>1</v>
      </c>
    </row>
    <row r="19" spans="1:8" x14ac:dyDescent="0.2">
      <c r="A19" s="17"/>
      <c r="B19" s="18"/>
      <c r="D19" s="9" t="s">
        <v>77</v>
      </c>
      <c r="E19" s="26">
        <v>8.0296500377922317</v>
      </c>
      <c r="G19">
        <v>21</v>
      </c>
      <c r="H19">
        <v>7</v>
      </c>
    </row>
    <row r="20" spans="1:8" x14ac:dyDescent="0.2">
      <c r="A20" s="17"/>
      <c r="B20" s="18"/>
      <c r="D20" s="9" t="s">
        <v>56</v>
      </c>
      <c r="E20" s="26">
        <v>12.213747898470215</v>
      </c>
      <c r="G20">
        <v>22</v>
      </c>
      <c r="H20">
        <v>7</v>
      </c>
    </row>
    <row r="21" spans="1:8" x14ac:dyDescent="0.2">
      <c r="A21" s="17"/>
      <c r="B21" s="18"/>
      <c r="D21" s="9" t="s">
        <v>59</v>
      </c>
      <c r="E21" s="26">
        <v>11.187216571893945</v>
      </c>
      <c r="G21">
        <v>23</v>
      </c>
    </row>
    <row r="22" spans="1:8" x14ac:dyDescent="0.2">
      <c r="D22" s="9" t="s">
        <v>61</v>
      </c>
      <c r="E22" s="26">
        <v>12.938946381826556</v>
      </c>
      <c r="G22">
        <v>24</v>
      </c>
      <c r="H22">
        <v>2</v>
      </c>
    </row>
    <row r="23" spans="1:8" x14ac:dyDescent="0.2">
      <c r="D23" s="9" t="s">
        <v>64</v>
      </c>
      <c r="E23" s="26">
        <v>10.596200256023096</v>
      </c>
      <c r="G23">
        <v>25</v>
      </c>
    </row>
    <row r="24" spans="1:8" x14ac:dyDescent="0.2">
      <c r="D24" s="9" t="s">
        <v>80</v>
      </c>
      <c r="E24" s="26">
        <v>12.371608208336633</v>
      </c>
    </row>
    <row r="25" spans="1:8" x14ac:dyDescent="0.2">
      <c r="D25" s="9" t="s">
        <v>81</v>
      </c>
      <c r="E25" s="26">
        <v>9.936640088055773</v>
      </c>
    </row>
    <row r="26" spans="1:8" x14ac:dyDescent="0.2">
      <c r="D26" s="9" t="s">
        <v>82</v>
      </c>
      <c r="E26" s="26">
        <v>12.384435421340068</v>
      </c>
    </row>
    <row r="27" spans="1:8" x14ac:dyDescent="0.2">
      <c r="D27" s="9" t="s">
        <v>83</v>
      </c>
      <c r="E27" s="26">
        <v>11.810784823253879</v>
      </c>
    </row>
    <row r="28" spans="1:8" x14ac:dyDescent="0.2">
      <c r="D28" s="9" t="s">
        <v>84</v>
      </c>
      <c r="E28" s="26">
        <v>12.418121652191175</v>
      </c>
    </row>
    <row r="29" spans="1:8" x14ac:dyDescent="0.2">
      <c r="D29" s="9" t="s">
        <v>67</v>
      </c>
      <c r="E29" s="26">
        <v>11.509981967587665</v>
      </c>
    </row>
    <row r="30" spans="1:8" x14ac:dyDescent="0.2">
      <c r="D30" s="9" t="s">
        <v>70</v>
      </c>
      <c r="E30" s="26">
        <v>11.971768587330555</v>
      </c>
    </row>
    <row r="31" spans="1:8" ht="17" thickBot="1" x14ac:dyDescent="0.25">
      <c r="D31" s="9" t="s">
        <v>79</v>
      </c>
      <c r="E31" s="38">
        <v>10.170524525091519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Blue vs Humpback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Gray</cp:lastModifiedBy>
  <dcterms:created xsi:type="dcterms:W3CDTF">2018-05-15T20:51:56Z</dcterms:created>
  <dcterms:modified xsi:type="dcterms:W3CDTF">2018-06-19T15:41:17Z</dcterms:modified>
</cp:coreProperties>
</file>