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All_Work\Admin\Other_courses\Ocean_Optics_2021\Labs\Lab_11_Semi-Analytic_Inversion\Roesler_2021_inversion_code\"/>
    </mc:Choice>
  </mc:AlternateContent>
  <xr:revisionPtr revIDLastSave="0" documentId="13_ncr:1_{6364CE14-EED1-471F-9E84-5218546DE1B6}" xr6:coauthVersionLast="47" xr6:coauthVersionMax="47" xr10:uidLastSave="{00000000-0000-0000-0000-000000000000}"/>
  <bookViews>
    <workbookView xWindow="1170" yWindow="1170" windowWidth="24570" windowHeight="13695" activeTab="2" xr2:uid="{00000000-000D-0000-FFFF-FFFF00000000}"/>
  </bookViews>
  <sheets>
    <sheet name="OC4_chl" sheetId="6" r:id="rId1"/>
    <sheet name="eigenvectors" sheetId="4" r:id="rId2"/>
    <sheet name="Blue_water_ex" sheetId="2" r:id="rId3"/>
    <sheet name="Green_water_ex" sheetId="8" r:id="rId4"/>
    <sheet name="Yellow_water_ex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0" i="9" l="1"/>
  <c r="D159" i="9"/>
  <c r="D158" i="9"/>
  <c r="D157" i="9"/>
  <c r="D156" i="9"/>
  <c r="D155" i="9"/>
  <c r="D154" i="9"/>
  <c r="D153" i="9"/>
  <c r="D152" i="9"/>
  <c r="D151" i="9"/>
  <c r="D150" i="9"/>
  <c r="D149" i="9"/>
  <c r="D148" i="9"/>
  <c r="D6" i="9" s="1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B4" i="9"/>
  <c r="B3" i="9"/>
  <c r="B2" i="9"/>
  <c r="D2" i="9" s="1"/>
  <c r="D3" i="9" s="1"/>
  <c r="D5" i="9" s="1"/>
  <c r="B2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6" i="8" s="1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B4" i="8"/>
  <c r="B3" i="8"/>
  <c r="B4" i="2"/>
  <c r="B3" i="2"/>
  <c r="B2" i="2"/>
  <c r="D2" i="2" l="1"/>
  <c r="D3" i="2" s="1"/>
  <c r="D5" i="2" s="1"/>
  <c r="D2" i="8"/>
  <c r="D3" i="8" s="1"/>
  <c r="D5" i="8" s="1"/>
  <c r="D11" i="2"/>
  <c r="D12" i="2"/>
  <c r="D13" i="2"/>
  <c r="D14" i="2"/>
  <c r="D15" i="2"/>
  <c r="D16" i="2"/>
  <c r="D17" i="2"/>
  <c r="D18" i="2"/>
  <c r="D19" i="2"/>
  <c r="D20" i="2"/>
  <c r="E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E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E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E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E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E106" i="2"/>
  <c r="D107" i="2"/>
  <c r="H107" i="2"/>
  <c r="D108" i="2"/>
  <c r="D109" i="2"/>
  <c r="F109" i="2"/>
  <c r="D110" i="2"/>
  <c r="D111" i="2"/>
  <c r="D112" i="2"/>
  <c r="G112" i="2"/>
  <c r="D113" i="2"/>
  <c r="D114" i="2"/>
  <c r="E114" i="2"/>
  <c r="D115" i="2"/>
  <c r="H115" i="2"/>
  <c r="D116" i="2"/>
  <c r="D117" i="2"/>
  <c r="F117" i="2"/>
  <c r="D118" i="2"/>
  <c r="D119" i="2"/>
  <c r="D120" i="2"/>
  <c r="G120" i="2"/>
  <c r="D121" i="2"/>
  <c r="D122" i="2"/>
  <c r="E122" i="2"/>
  <c r="D123" i="2"/>
  <c r="H123" i="2"/>
  <c r="D124" i="2"/>
  <c r="D125" i="2"/>
  <c r="F125" i="2"/>
  <c r="D126" i="2"/>
  <c r="D127" i="2"/>
  <c r="D128" i="2"/>
  <c r="G128" i="2"/>
  <c r="D129" i="2"/>
  <c r="D130" i="2"/>
  <c r="E130" i="2"/>
  <c r="D131" i="2"/>
  <c r="H131" i="2"/>
  <c r="D132" i="2"/>
  <c r="D133" i="2"/>
  <c r="F133" i="2"/>
  <c r="D134" i="2"/>
  <c r="D135" i="2"/>
  <c r="D136" i="2"/>
  <c r="G136" i="2"/>
  <c r="D137" i="2"/>
  <c r="D138" i="2"/>
  <c r="E138" i="2"/>
  <c r="D139" i="2"/>
  <c r="H139" i="2"/>
  <c r="D140" i="2"/>
  <c r="D141" i="2"/>
  <c r="F141" i="2"/>
  <c r="D142" i="2"/>
  <c r="D143" i="2"/>
  <c r="D144" i="2"/>
  <c r="G144" i="2"/>
  <c r="D145" i="2"/>
  <c r="D146" i="2"/>
  <c r="E146" i="2"/>
  <c r="D147" i="2"/>
  <c r="H147" i="2"/>
  <c r="D148" i="2"/>
  <c r="D149" i="2"/>
  <c r="F149" i="2"/>
  <c r="D150" i="2"/>
  <c r="D151" i="2"/>
  <c r="D152" i="2"/>
  <c r="G152" i="2"/>
  <c r="D153" i="2"/>
  <c r="D154" i="2"/>
  <c r="E154" i="2"/>
  <c r="D155" i="2"/>
  <c r="H155" i="2"/>
  <c r="D156" i="2"/>
  <c r="D157" i="2"/>
  <c r="F157" i="2"/>
  <c r="D158" i="2"/>
  <c r="D159" i="2"/>
  <c r="D160" i="2"/>
  <c r="G160" i="2"/>
  <c r="D10" i="2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H97" i="2" s="1"/>
  <c r="J94" i="4"/>
  <c r="H98" i="2" s="1"/>
  <c r="J95" i="4"/>
  <c r="J96" i="4"/>
  <c r="J97" i="4"/>
  <c r="J98" i="4"/>
  <c r="J99" i="4"/>
  <c r="J100" i="4"/>
  <c r="J101" i="4"/>
  <c r="H105" i="2" s="1"/>
  <c r="J102" i="4"/>
  <c r="J103" i="4"/>
  <c r="J104" i="4"/>
  <c r="J105" i="4"/>
  <c r="J106" i="4"/>
  <c r="H110" i="2" s="1"/>
  <c r="J107" i="4"/>
  <c r="J108" i="4"/>
  <c r="H112" i="2" s="1"/>
  <c r="J109" i="4"/>
  <c r="H113" i="2" s="1"/>
  <c r="J110" i="4"/>
  <c r="J111" i="4"/>
  <c r="J112" i="4"/>
  <c r="J113" i="4"/>
  <c r="J114" i="4"/>
  <c r="H118" i="2" s="1"/>
  <c r="J115" i="4"/>
  <c r="J116" i="4"/>
  <c r="H120" i="2" s="1"/>
  <c r="J117" i="4"/>
  <c r="H121" i="2" s="1"/>
  <c r="J118" i="4"/>
  <c r="J119" i="4"/>
  <c r="J120" i="4"/>
  <c r="J121" i="4"/>
  <c r="J122" i="4"/>
  <c r="H126" i="2" s="1"/>
  <c r="J123" i="4"/>
  <c r="J124" i="4"/>
  <c r="H128" i="2" s="1"/>
  <c r="J125" i="4"/>
  <c r="H129" i="2" s="1"/>
  <c r="J126" i="4"/>
  <c r="J127" i="4"/>
  <c r="J128" i="4"/>
  <c r="J129" i="4"/>
  <c r="J130" i="4"/>
  <c r="J131" i="4"/>
  <c r="J132" i="4"/>
  <c r="H136" i="2" s="1"/>
  <c r="J133" i="4"/>
  <c r="H137" i="2" s="1"/>
  <c r="J134" i="4"/>
  <c r="J135" i="4"/>
  <c r="J136" i="4"/>
  <c r="J137" i="4"/>
  <c r="J138" i="4"/>
  <c r="H142" i="2" s="1"/>
  <c r="J139" i="4"/>
  <c r="J140" i="4"/>
  <c r="H144" i="2" s="1"/>
  <c r="J141" i="4"/>
  <c r="H145" i="2" s="1"/>
  <c r="J142" i="4"/>
  <c r="J143" i="4"/>
  <c r="J144" i="4"/>
  <c r="J145" i="4"/>
  <c r="J146" i="4"/>
  <c r="H150" i="2" s="1"/>
  <c r="J147" i="4"/>
  <c r="J148" i="4"/>
  <c r="H152" i="2" s="1"/>
  <c r="J149" i="4"/>
  <c r="H153" i="2" s="1"/>
  <c r="J150" i="4"/>
  <c r="J151" i="4"/>
  <c r="J152" i="4"/>
  <c r="J153" i="4"/>
  <c r="J154" i="4"/>
  <c r="H158" i="2" s="1"/>
  <c r="J155" i="4"/>
  <c r="J156" i="4"/>
  <c r="H160" i="2" s="1"/>
  <c r="J6" i="4"/>
  <c r="H10" i="2" s="1"/>
  <c r="I7" i="4"/>
  <c r="I8" i="4"/>
  <c r="I9" i="4"/>
  <c r="I10" i="4"/>
  <c r="I11" i="4"/>
  <c r="I12" i="4"/>
  <c r="I13" i="4"/>
  <c r="I14" i="4"/>
  <c r="G18" i="2" s="1"/>
  <c r="I15" i="4"/>
  <c r="I16" i="4"/>
  <c r="I17" i="4"/>
  <c r="I18" i="4"/>
  <c r="I19" i="4"/>
  <c r="I20" i="4"/>
  <c r="I21" i="4"/>
  <c r="I22" i="4"/>
  <c r="G26" i="2" s="1"/>
  <c r="I23" i="4"/>
  <c r="I24" i="4"/>
  <c r="I25" i="4"/>
  <c r="I26" i="4"/>
  <c r="I27" i="4"/>
  <c r="I28" i="4"/>
  <c r="I29" i="4"/>
  <c r="I30" i="4"/>
  <c r="G34" i="2" s="1"/>
  <c r="I31" i="4"/>
  <c r="I32" i="4"/>
  <c r="I33" i="4"/>
  <c r="I34" i="4"/>
  <c r="I35" i="4"/>
  <c r="I36" i="4"/>
  <c r="I37" i="4"/>
  <c r="I38" i="4"/>
  <c r="G42" i="2" s="1"/>
  <c r="I39" i="4"/>
  <c r="I40" i="4"/>
  <c r="I41" i="4"/>
  <c r="I42" i="4"/>
  <c r="I43" i="4"/>
  <c r="I44" i="4"/>
  <c r="I45" i="4"/>
  <c r="I46" i="4"/>
  <c r="G50" i="2" s="1"/>
  <c r="I47" i="4"/>
  <c r="I48" i="4"/>
  <c r="I49" i="4"/>
  <c r="I50" i="4"/>
  <c r="I51" i="4"/>
  <c r="I52" i="4"/>
  <c r="I53" i="4"/>
  <c r="I54" i="4"/>
  <c r="G58" i="2" s="1"/>
  <c r="I55" i="4"/>
  <c r="I56" i="4"/>
  <c r="I57" i="4"/>
  <c r="I58" i="4"/>
  <c r="I59" i="4"/>
  <c r="I60" i="4"/>
  <c r="I61" i="4"/>
  <c r="I62" i="4"/>
  <c r="G66" i="2" s="1"/>
  <c r="I63" i="4"/>
  <c r="I64" i="4"/>
  <c r="I65" i="4"/>
  <c r="I66" i="4"/>
  <c r="I67" i="4"/>
  <c r="I68" i="4"/>
  <c r="I69" i="4"/>
  <c r="I70" i="4"/>
  <c r="G74" i="2" s="1"/>
  <c r="I71" i="4"/>
  <c r="I72" i="4"/>
  <c r="I73" i="4"/>
  <c r="I74" i="4"/>
  <c r="I75" i="4"/>
  <c r="I76" i="4"/>
  <c r="I77" i="4"/>
  <c r="I78" i="4"/>
  <c r="G82" i="2" s="1"/>
  <c r="I79" i="4"/>
  <c r="I80" i="4"/>
  <c r="I81" i="4"/>
  <c r="I82" i="4"/>
  <c r="I83" i="4"/>
  <c r="G87" i="2" s="1"/>
  <c r="I84" i="4"/>
  <c r="I85" i="4"/>
  <c r="I86" i="4"/>
  <c r="I87" i="4"/>
  <c r="I88" i="4"/>
  <c r="I89" i="4"/>
  <c r="I90" i="4"/>
  <c r="I91" i="4"/>
  <c r="I92" i="4"/>
  <c r="I93" i="4"/>
  <c r="I94" i="4"/>
  <c r="G98" i="2" s="1"/>
  <c r="I95" i="4"/>
  <c r="I96" i="4"/>
  <c r="I97" i="4"/>
  <c r="I98" i="4"/>
  <c r="G102" i="2" s="1"/>
  <c r="I99" i="4"/>
  <c r="I100" i="4"/>
  <c r="I101" i="4"/>
  <c r="G105" i="2" s="1"/>
  <c r="I102" i="4"/>
  <c r="I103" i="4"/>
  <c r="G107" i="2" s="1"/>
  <c r="I104" i="4"/>
  <c r="I105" i="4"/>
  <c r="G109" i="2" s="1"/>
  <c r="I106" i="4"/>
  <c r="I107" i="4"/>
  <c r="G111" i="2" s="1"/>
  <c r="I108" i="4"/>
  <c r="I109" i="4"/>
  <c r="G113" i="2" s="1"/>
  <c r="I110" i="4"/>
  <c r="I111" i="4"/>
  <c r="G115" i="2" s="1"/>
  <c r="I112" i="4"/>
  <c r="I113" i="4"/>
  <c r="G117" i="2" s="1"/>
  <c r="I114" i="4"/>
  <c r="I115" i="4"/>
  <c r="I116" i="4"/>
  <c r="I117" i="4"/>
  <c r="G121" i="2" s="1"/>
  <c r="I118" i="4"/>
  <c r="I119" i="4"/>
  <c r="G123" i="2" s="1"/>
  <c r="I120" i="4"/>
  <c r="I121" i="4"/>
  <c r="G125" i="2" s="1"/>
  <c r="I122" i="4"/>
  <c r="I123" i="4"/>
  <c r="I124" i="4"/>
  <c r="I125" i="4"/>
  <c r="G129" i="2" s="1"/>
  <c r="I126" i="4"/>
  <c r="I127" i="4"/>
  <c r="G131" i="2" s="1"/>
  <c r="I128" i="4"/>
  <c r="I129" i="4"/>
  <c r="G133" i="2" s="1"/>
  <c r="I130" i="4"/>
  <c r="I131" i="4"/>
  <c r="I132" i="4"/>
  <c r="I133" i="4"/>
  <c r="G137" i="2" s="1"/>
  <c r="I134" i="4"/>
  <c r="I135" i="4"/>
  <c r="G139" i="2" s="1"/>
  <c r="I136" i="4"/>
  <c r="I137" i="4"/>
  <c r="G141" i="2" s="1"/>
  <c r="I138" i="4"/>
  <c r="I139" i="4"/>
  <c r="I140" i="4"/>
  <c r="I141" i="4"/>
  <c r="G145" i="2" s="1"/>
  <c r="I142" i="4"/>
  <c r="I143" i="4"/>
  <c r="G147" i="2" s="1"/>
  <c r="I144" i="4"/>
  <c r="I145" i="4"/>
  <c r="G149" i="2" s="1"/>
  <c r="I146" i="4"/>
  <c r="I147" i="4"/>
  <c r="I148" i="4"/>
  <c r="I149" i="4"/>
  <c r="G153" i="2" s="1"/>
  <c r="I150" i="4"/>
  <c r="I151" i="4"/>
  <c r="G155" i="2" s="1"/>
  <c r="I152" i="4"/>
  <c r="I153" i="4"/>
  <c r="G157" i="2" s="1"/>
  <c r="I154" i="4"/>
  <c r="I155" i="4"/>
  <c r="I156" i="4"/>
  <c r="I6" i="4"/>
  <c r="G10" i="2" s="1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F31" i="2" s="1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F47" i="2" s="1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F63" i="2" s="1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F79" i="2" s="1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F92" i="2" s="1"/>
  <c r="D89" i="4"/>
  <c r="E89" i="4"/>
  <c r="D90" i="4"/>
  <c r="E90" i="4"/>
  <c r="D91" i="4"/>
  <c r="E91" i="4"/>
  <c r="D92" i="4"/>
  <c r="E96" i="2" s="1"/>
  <c r="E92" i="4"/>
  <c r="D93" i="4"/>
  <c r="E93" i="4"/>
  <c r="D94" i="4"/>
  <c r="E94" i="4"/>
  <c r="D95" i="4"/>
  <c r="E95" i="4"/>
  <c r="F99" i="2" s="1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F106" i="2" s="1"/>
  <c r="D103" i="4"/>
  <c r="E103" i="4"/>
  <c r="D104" i="4"/>
  <c r="E104" i="4"/>
  <c r="F108" i="2" s="1"/>
  <c r="D105" i="4"/>
  <c r="E105" i="4"/>
  <c r="D106" i="4"/>
  <c r="E110" i="2" s="1"/>
  <c r="E106" i="4"/>
  <c r="F110" i="2" s="1"/>
  <c r="D107" i="4"/>
  <c r="E111" i="2" s="1"/>
  <c r="E107" i="4"/>
  <c r="D108" i="4"/>
  <c r="E108" i="4"/>
  <c r="F112" i="2" s="1"/>
  <c r="D109" i="4"/>
  <c r="E109" i="4"/>
  <c r="F113" i="2" s="1"/>
  <c r="D110" i="4"/>
  <c r="E110" i="4"/>
  <c r="F114" i="2" s="1"/>
  <c r="D111" i="4"/>
  <c r="E111" i="4"/>
  <c r="D112" i="4"/>
  <c r="E112" i="4"/>
  <c r="D113" i="4"/>
  <c r="E113" i="4"/>
  <c r="D114" i="4"/>
  <c r="E118" i="2" s="1"/>
  <c r="E114" i="4"/>
  <c r="F118" i="2" s="1"/>
  <c r="D115" i="4"/>
  <c r="E119" i="2" s="1"/>
  <c r="E115" i="4"/>
  <c r="D116" i="4"/>
  <c r="E116" i="4"/>
  <c r="F120" i="2" s="1"/>
  <c r="D117" i="4"/>
  <c r="E117" i="4"/>
  <c r="F121" i="2" s="1"/>
  <c r="D118" i="4"/>
  <c r="E118" i="4"/>
  <c r="F122" i="2" s="1"/>
  <c r="D119" i="4"/>
  <c r="E119" i="4"/>
  <c r="F123" i="2" s="1"/>
  <c r="D120" i="4"/>
  <c r="E120" i="4"/>
  <c r="D121" i="4"/>
  <c r="E121" i="4"/>
  <c r="D122" i="4"/>
  <c r="E126" i="2" s="1"/>
  <c r="E122" i="4"/>
  <c r="F126" i="2" s="1"/>
  <c r="D123" i="4"/>
  <c r="E127" i="2" s="1"/>
  <c r="E123" i="4"/>
  <c r="D124" i="4"/>
  <c r="E124" i="4"/>
  <c r="F128" i="2" s="1"/>
  <c r="D125" i="4"/>
  <c r="E125" i="4"/>
  <c r="F129" i="2" s="1"/>
  <c r="D126" i="4"/>
  <c r="E126" i="4"/>
  <c r="F130" i="2" s="1"/>
  <c r="D127" i="4"/>
  <c r="E127" i="4"/>
  <c r="D128" i="4"/>
  <c r="E128" i="4"/>
  <c r="D129" i="4"/>
  <c r="E129" i="4"/>
  <c r="D130" i="4"/>
  <c r="E134" i="2" s="1"/>
  <c r="E130" i="4"/>
  <c r="F134" i="2" s="1"/>
  <c r="D131" i="4"/>
  <c r="E135" i="2" s="1"/>
  <c r="E131" i="4"/>
  <c r="D132" i="4"/>
  <c r="E132" i="4"/>
  <c r="D133" i="4"/>
  <c r="E133" i="4"/>
  <c r="F137" i="2" s="1"/>
  <c r="D134" i="4"/>
  <c r="E134" i="4"/>
  <c r="F138" i="2" s="1"/>
  <c r="D135" i="4"/>
  <c r="E135" i="4"/>
  <c r="D136" i="4"/>
  <c r="E136" i="4"/>
  <c r="D137" i="4"/>
  <c r="E137" i="4"/>
  <c r="D138" i="4"/>
  <c r="E142" i="2" s="1"/>
  <c r="E138" i="4"/>
  <c r="F142" i="2" s="1"/>
  <c r="D139" i="4"/>
  <c r="E143" i="2" s="1"/>
  <c r="E139" i="4"/>
  <c r="D140" i="4"/>
  <c r="E140" i="4"/>
  <c r="F144" i="2" s="1"/>
  <c r="D141" i="4"/>
  <c r="E141" i="4"/>
  <c r="F145" i="2" s="1"/>
  <c r="D142" i="4"/>
  <c r="E142" i="4"/>
  <c r="F146" i="2" s="1"/>
  <c r="D143" i="4"/>
  <c r="E143" i="4"/>
  <c r="F147" i="2" s="1"/>
  <c r="D144" i="4"/>
  <c r="E144" i="4"/>
  <c r="D145" i="4"/>
  <c r="E145" i="4"/>
  <c r="D146" i="4"/>
  <c r="E150" i="2" s="1"/>
  <c r="E146" i="4"/>
  <c r="F150" i="2" s="1"/>
  <c r="D147" i="4"/>
  <c r="E151" i="2" s="1"/>
  <c r="E147" i="4"/>
  <c r="D148" i="4"/>
  <c r="E148" i="4"/>
  <c r="D149" i="4"/>
  <c r="E149" i="4"/>
  <c r="F153" i="2" s="1"/>
  <c r="D150" i="4"/>
  <c r="E150" i="4"/>
  <c r="F154" i="2" s="1"/>
  <c r="D151" i="4"/>
  <c r="E151" i="4"/>
  <c r="F155" i="2" s="1"/>
  <c r="D152" i="4"/>
  <c r="E152" i="4"/>
  <c r="D153" i="4"/>
  <c r="E153" i="4"/>
  <c r="D154" i="4"/>
  <c r="E158" i="2" s="1"/>
  <c r="E154" i="4"/>
  <c r="F158" i="2" s="1"/>
  <c r="D155" i="4"/>
  <c r="E159" i="2" s="1"/>
  <c r="E155" i="4"/>
  <c r="D156" i="4"/>
  <c r="E156" i="4"/>
  <c r="D7" i="4"/>
  <c r="E7" i="4"/>
  <c r="D8" i="4"/>
  <c r="E12" i="2" s="1"/>
  <c r="E8" i="4"/>
  <c r="D9" i="4"/>
  <c r="E9" i="4"/>
  <c r="D10" i="4"/>
  <c r="E10" i="4"/>
  <c r="D11" i="4"/>
  <c r="E11" i="4"/>
  <c r="F15" i="2" s="1"/>
  <c r="D12" i="4"/>
  <c r="E12" i="4"/>
  <c r="D13" i="4"/>
  <c r="E13" i="4"/>
  <c r="E6" i="4"/>
  <c r="D6" i="4"/>
  <c r="F160" i="8" l="1"/>
  <c r="F160" i="9"/>
  <c r="F124" i="9"/>
  <c r="F124" i="8"/>
  <c r="C124" i="8" s="1"/>
  <c r="I124" i="8" s="1"/>
  <c r="J124" i="8" s="1"/>
  <c r="F56" i="9"/>
  <c r="F56" i="8"/>
  <c r="F56" i="2"/>
  <c r="E15" i="9"/>
  <c r="E15" i="8"/>
  <c r="E15" i="2"/>
  <c r="E11" i="8"/>
  <c r="E11" i="9"/>
  <c r="E11" i="2"/>
  <c r="E157" i="8"/>
  <c r="E157" i="9"/>
  <c r="E153" i="9"/>
  <c r="E153" i="8"/>
  <c r="E149" i="8"/>
  <c r="E149" i="9"/>
  <c r="E145" i="9"/>
  <c r="E145" i="8"/>
  <c r="E141" i="8"/>
  <c r="E141" i="9"/>
  <c r="E137" i="9"/>
  <c r="E137" i="8"/>
  <c r="E133" i="8"/>
  <c r="E133" i="9"/>
  <c r="E129" i="9"/>
  <c r="E129" i="8"/>
  <c r="E125" i="8"/>
  <c r="E125" i="9"/>
  <c r="E121" i="9"/>
  <c r="E121" i="8"/>
  <c r="E117" i="8"/>
  <c r="E117" i="9"/>
  <c r="E113" i="9"/>
  <c r="E113" i="8"/>
  <c r="E109" i="8"/>
  <c r="E109" i="9"/>
  <c r="E105" i="9"/>
  <c r="E105" i="8"/>
  <c r="E101" i="8"/>
  <c r="E101" i="9"/>
  <c r="E101" i="2"/>
  <c r="E97" i="9"/>
  <c r="E97" i="8"/>
  <c r="E93" i="9"/>
  <c r="E93" i="8"/>
  <c r="E93" i="2"/>
  <c r="E89" i="9"/>
  <c r="E89" i="8"/>
  <c r="E85" i="8"/>
  <c r="E85" i="9"/>
  <c r="E85" i="2"/>
  <c r="E81" i="9"/>
  <c r="E81" i="8"/>
  <c r="E81" i="2"/>
  <c r="E77" i="9"/>
  <c r="E77" i="8"/>
  <c r="E77" i="2"/>
  <c r="C77" i="2" s="1"/>
  <c r="I77" i="2" s="1"/>
  <c r="J77" i="2" s="1"/>
  <c r="E73" i="9"/>
  <c r="E73" i="8"/>
  <c r="E73" i="2"/>
  <c r="E69" i="8"/>
  <c r="E69" i="9"/>
  <c r="E69" i="2"/>
  <c r="E65" i="9"/>
  <c r="E65" i="8"/>
  <c r="E65" i="2"/>
  <c r="E61" i="8"/>
  <c r="E61" i="9"/>
  <c r="E61" i="2"/>
  <c r="E57" i="9"/>
  <c r="E57" i="8"/>
  <c r="E57" i="2"/>
  <c r="E53" i="9"/>
  <c r="E53" i="8"/>
  <c r="E53" i="2"/>
  <c r="E49" i="9"/>
  <c r="E49" i="8"/>
  <c r="E49" i="2"/>
  <c r="E45" i="8"/>
  <c r="E45" i="9"/>
  <c r="E45" i="2"/>
  <c r="E41" i="9"/>
  <c r="E41" i="8"/>
  <c r="E41" i="2"/>
  <c r="E37" i="9"/>
  <c r="E37" i="8"/>
  <c r="E37" i="2"/>
  <c r="E33" i="9"/>
  <c r="E33" i="8"/>
  <c r="E33" i="2"/>
  <c r="E29" i="9"/>
  <c r="E29" i="8"/>
  <c r="E29" i="2"/>
  <c r="E25" i="9"/>
  <c r="E25" i="8"/>
  <c r="E25" i="2"/>
  <c r="E21" i="9"/>
  <c r="E21" i="8"/>
  <c r="E21" i="2"/>
  <c r="G160" i="8"/>
  <c r="G160" i="9"/>
  <c r="G152" i="8"/>
  <c r="G152" i="9"/>
  <c r="C152" i="9" s="1"/>
  <c r="I152" i="9" s="1"/>
  <c r="J152" i="9" s="1"/>
  <c r="G144" i="8"/>
  <c r="G144" i="9"/>
  <c r="C144" i="9" s="1"/>
  <c r="I144" i="9" s="1"/>
  <c r="J144" i="9" s="1"/>
  <c r="G136" i="9"/>
  <c r="G136" i="8"/>
  <c r="G128" i="9"/>
  <c r="G128" i="8"/>
  <c r="G120" i="9"/>
  <c r="G120" i="8"/>
  <c r="G112" i="9"/>
  <c r="G112" i="8"/>
  <c r="C112" i="8" s="1"/>
  <c r="I112" i="8" s="1"/>
  <c r="J112" i="8" s="1"/>
  <c r="G104" i="9"/>
  <c r="G104" i="8"/>
  <c r="C104" i="8" s="1"/>
  <c r="I104" i="8" s="1"/>
  <c r="J104" i="8" s="1"/>
  <c r="G96" i="9"/>
  <c r="G96" i="8"/>
  <c r="G96" i="2"/>
  <c r="G88" i="9"/>
  <c r="G88" i="8"/>
  <c r="G88" i="2"/>
  <c r="G80" i="9"/>
  <c r="G80" i="8"/>
  <c r="G80" i="2"/>
  <c r="G72" i="9"/>
  <c r="G72" i="8"/>
  <c r="G72" i="2"/>
  <c r="G64" i="9"/>
  <c r="G64" i="8"/>
  <c r="G64" i="2"/>
  <c r="G56" i="9"/>
  <c r="G56" i="8"/>
  <c r="G56" i="2"/>
  <c r="G48" i="9"/>
  <c r="G48" i="8"/>
  <c r="G48" i="2"/>
  <c r="G40" i="9"/>
  <c r="C40" i="9" s="1"/>
  <c r="I40" i="9" s="1"/>
  <c r="J40" i="9" s="1"/>
  <c r="G40" i="8"/>
  <c r="C40" i="8" s="1"/>
  <c r="I40" i="8" s="1"/>
  <c r="J40" i="8" s="1"/>
  <c r="G40" i="2"/>
  <c r="G32" i="9"/>
  <c r="G32" i="8"/>
  <c r="G32" i="2"/>
  <c r="G24" i="9"/>
  <c r="G24" i="8"/>
  <c r="G24" i="2"/>
  <c r="C24" i="2" s="1"/>
  <c r="I24" i="2" s="1"/>
  <c r="J24" i="2" s="1"/>
  <c r="G16" i="9"/>
  <c r="G16" i="8"/>
  <c r="G16" i="2"/>
  <c r="H159" i="9"/>
  <c r="H159" i="8"/>
  <c r="H151" i="9"/>
  <c r="H151" i="8"/>
  <c r="H143" i="9"/>
  <c r="C143" i="9" s="1"/>
  <c r="I143" i="9" s="1"/>
  <c r="J143" i="9" s="1"/>
  <c r="H143" i="8"/>
  <c r="H135" i="9"/>
  <c r="H135" i="8"/>
  <c r="H127" i="9"/>
  <c r="H127" i="8"/>
  <c r="H119" i="9"/>
  <c r="H119" i="8"/>
  <c r="H111" i="9"/>
  <c r="C111" i="9" s="1"/>
  <c r="I111" i="9" s="1"/>
  <c r="J111" i="9" s="1"/>
  <c r="H111" i="8"/>
  <c r="H103" i="9"/>
  <c r="H103" i="8"/>
  <c r="H103" i="2"/>
  <c r="H95" i="9"/>
  <c r="H95" i="8"/>
  <c r="H95" i="2"/>
  <c r="H87" i="9"/>
  <c r="C87" i="9" s="1"/>
  <c r="I87" i="9" s="1"/>
  <c r="J87" i="9" s="1"/>
  <c r="H87" i="8"/>
  <c r="H87" i="2"/>
  <c r="H79" i="9"/>
  <c r="H79" i="8"/>
  <c r="H79" i="2"/>
  <c r="H71" i="9"/>
  <c r="H71" i="8"/>
  <c r="H71" i="2"/>
  <c r="C71" i="2" s="1"/>
  <c r="I71" i="2" s="1"/>
  <c r="J71" i="2" s="1"/>
  <c r="H63" i="9"/>
  <c r="H63" i="8"/>
  <c r="H63" i="2"/>
  <c r="H55" i="9"/>
  <c r="H55" i="8"/>
  <c r="H55" i="2"/>
  <c r="H47" i="9"/>
  <c r="H47" i="8"/>
  <c r="H47" i="2"/>
  <c r="H39" i="9"/>
  <c r="H39" i="8"/>
  <c r="H39" i="2"/>
  <c r="H31" i="9"/>
  <c r="H31" i="8"/>
  <c r="H31" i="2"/>
  <c r="H23" i="9"/>
  <c r="C23" i="9" s="1"/>
  <c r="I23" i="9" s="1"/>
  <c r="J23" i="9" s="1"/>
  <c r="H23" i="8"/>
  <c r="H23" i="2"/>
  <c r="H15" i="9"/>
  <c r="H15" i="8"/>
  <c r="H15" i="2"/>
  <c r="C117" i="9"/>
  <c r="I117" i="9" s="1"/>
  <c r="J117" i="9" s="1"/>
  <c r="G104" i="2"/>
  <c r="E89" i="2"/>
  <c r="F152" i="8"/>
  <c r="F152" i="9"/>
  <c r="F136" i="9"/>
  <c r="F136" i="8"/>
  <c r="F116" i="9"/>
  <c r="F116" i="8"/>
  <c r="F100" i="9"/>
  <c r="F100" i="8"/>
  <c r="F84" i="9"/>
  <c r="F84" i="8"/>
  <c r="F84" i="2"/>
  <c r="F60" i="9"/>
  <c r="F60" i="8"/>
  <c r="C60" i="8" s="1"/>
  <c r="I60" i="8" s="1"/>
  <c r="J60" i="8" s="1"/>
  <c r="F60" i="2"/>
  <c r="F44" i="9"/>
  <c r="F44" i="8"/>
  <c r="F44" i="2"/>
  <c r="F24" i="9"/>
  <c r="F24" i="8"/>
  <c r="F24" i="2"/>
  <c r="G127" i="9"/>
  <c r="C127" i="9" s="1"/>
  <c r="I127" i="9" s="1"/>
  <c r="J127" i="9" s="1"/>
  <c r="G127" i="8"/>
  <c r="G95" i="9"/>
  <c r="G95" i="8"/>
  <c r="G63" i="9"/>
  <c r="G63" i="8"/>
  <c r="G63" i="2"/>
  <c r="G23" i="9"/>
  <c r="G23" i="8"/>
  <c r="G23" i="2"/>
  <c r="H134" i="9"/>
  <c r="H134" i="8"/>
  <c r="H86" i="9"/>
  <c r="H86" i="8"/>
  <c r="H86" i="2"/>
  <c r="H46" i="9"/>
  <c r="H46" i="8"/>
  <c r="C46" i="8" s="1"/>
  <c r="I46" i="8" s="1"/>
  <c r="J46" i="8" s="1"/>
  <c r="H46" i="2"/>
  <c r="F10" i="9"/>
  <c r="F10" i="8"/>
  <c r="E14" i="9"/>
  <c r="E14" i="8"/>
  <c r="E14" i="2"/>
  <c r="E160" i="9"/>
  <c r="E160" i="8"/>
  <c r="E156" i="9"/>
  <c r="E156" i="8"/>
  <c r="E152" i="8"/>
  <c r="E152" i="9"/>
  <c r="E148" i="9"/>
  <c r="E148" i="8"/>
  <c r="E144" i="8"/>
  <c r="E144" i="9"/>
  <c r="E140" i="9"/>
  <c r="E140" i="8"/>
  <c r="E136" i="9"/>
  <c r="E136" i="8"/>
  <c r="E132" i="9"/>
  <c r="E132" i="8"/>
  <c r="E128" i="9"/>
  <c r="E128" i="8"/>
  <c r="E124" i="9"/>
  <c r="E124" i="8"/>
  <c r="E120" i="9"/>
  <c r="E120" i="8"/>
  <c r="E116" i="9"/>
  <c r="E116" i="8"/>
  <c r="E112" i="9"/>
  <c r="E112" i="8"/>
  <c r="E108" i="9"/>
  <c r="E108" i="8"/>
  <c r="E104" i="8"/>
  <c r="E104" i="9"/>
  <c r="E100" i="9"/>
  <c r="E100" i="8"/>
  <c r="E96" i="8"/>
  <c r="E96" i="9"/>
  <c r="E92" i="9"/>
  <c r="E92" i="8"/>
  <c r="E88" i="9"/>
  <c r="E88" i="8"/>
  <c r="E88" i="2"/>
  <c r="E84" i="9"/>
  <c r="E84" i="8"/>
  <c r="E80" i="8"/>
  <c r="E80" i="9"/>
  <c r="E80" i="2"/>
  <c r="E76" i="9"/>
  <c r="E76" i="8"/>
  <c r="E72" i="9"/>
  <c r="E72" i="8"/>
  <c r="E72" i="2"/>
  <c r="E68" i="9"/>
  <c r="E68" i="8"/>
  <c r="E64" i="9"/>
  <c r="E64" i="8"/>
  <c r="E64" i="2"/>
  <c r="E60" i="9"/>
  <c r="C60" i="9" s="1"/>
  <c r="I60" i="9" s="1"/>
  <c r="J60" i="9" s="1"/>
  <c r="E60" i="8"/>
  <c r="E56" i="9"/>
  <c r="E56" i="8"/>
  <c r="E56" i="2"/>
  <c r="E52" i="9"/>
  <c r="E52" i="8"/>
  <c r="E48" i="9"/>
  <c r="E48" i="8"/>
  <c r="E48" i="2"/>
  <c r="E44" i="9"/>
  <c r="E44" i="8"/>
  <c r="E40" i="9"/>
  <c r="E40" i="8"/>
  <c r="E40" i="2"/>
  <c r="E36" i="9"/>
  <c r="E36" i="8"/>
  <c r="E32" i="8"/>
  <c r="E32" i="9"/>
  <c r="E32" i="2"/>
  <c r="E28" i="9"/>
  <c r="E28" i="8"/>
  <c r="E24" i="9"/>
  <c r="E24" i="8"/>
  <c r="E24" i="2"/>
  <c r="E20" i="9"/>
  <c r="E20" i="8"/>
  <c r="G158" i="9"/>
  <c r="G158" i="8"/>
  <c r="G150" i="9"/>
  <c r="G150" i="8"/>
  <c r="C150" i="8" s="1"/>
  <c r="I150" i="8" s="1"/>
  <c r="J150" i="8" s="1"/>
  <c r="G142" i="9"/>
  <c r="G142" i="8"/>
  <c r="C142" i="8" s="1"/>
  <c r="I142" i="8" s="1"/>
  <c r="J142" i="8" s="1"/>
  <c r="G134" i="9"/>
  <c r="G134" i="8"/>
  <c r="G126" i="9"/>
  <c r="G126" i="8"/>
  <c r="G118" i="9"/>
  <c r="G118" i="8"/>
  <c r="G110" i="9"/>
  <c r="G110" i="8"/>
  <c r="C110" i="8" s="1"/>
  <c r="I110" i="8" s="1"/>
  <c r="J110" i="8" s="1"/>
  <c r="G102" i="9"/>
  <c r="G102" i="8"/>
  <c r="G94" i="9"/>
  <c r="G94" i="8"/>
  <c r="G86" i="9"/>
  <c r="G86" i="8"/>
  <c r="G86" i="2"/>
  <c r="G78" i="9"/>
  <c r="C78" i="9" s="1"/>
  <c r="I78" i="9" s="1"/>
  <c r="J78" i="9" s="1"/>
  <c r="G78" i="8"/>
  <c r="G78" i="2"/>
  <c r="G70" i="9"/>
  <c r="G70" i="8"/>
  <c r="G70" i="2"/>
  <c r="G62" i="9"/>
  <c r="G62" i="8"/>
  <c r="G62" i="2"/>
  <c r="C62" i="2" s="1"/>
  <c r="I62" i="2" s="1"/>
  <c r="J62" i="2" s="1"/>
  <c r="G54" i="9"/>
  <c r="G54" i="8"/>
  <c r="G54" i="2"/>
  <c r="G46" i="9"/>
  <c r="G46" i="8"/>
  <c r="G46" i="2"/>
  <c r="G38" i="9"/>
  <c r="C38" i="9" s="1"/>
  <c r="I38" i="9" s="1"/>
  <c r="J38" i="9" s="1"/>
  <c r="G38" i="8"/>
  <c r="C38" i="8" s="1"/>
  <c r="I38" i="8" s="1"/>
  <c r="J38" i="8" s="1"/>
  <c r="G38" i="2"/>
  <c r="G30" i="9"/>
  <c r="G30" i="8"/>
  <c r="G30" i="2"/>
  <c r="G22" i="9"/>
  <c r="G22" i="8"/>
  <c r="G22" i="2"/>
  <c r="G14" i="9"/>
  <c r="C14" i="9" s="1"/>
  <c r="I14" i="9" s="1"/>
  <c r="J14" i="9" s="1"/>
  <c r="G14" i="8"/>
  <c r="G14" i="2"/>
  <c r="H157" i="9"/>
  <c r="H157" i="8"/>
  <c r="H149" i="9"/>
  <c r="H149" i="8"/>
  <c r="H141" i="9"/>
  <c r="H141" i="8"/>
  <c r="H133" i="9"/>
  <c r="H133" i="8"/>
  <c r="H125" i="9"/>
  <c r="H125" i="8"/>
  <c r="H117" i="9"/>
  <c r="H117" i="8"/>
  <c r="H109" i="9"/>
  <c r="H109" i="8"/>
  <c r="H101" i="9"/>
  <c r="H101" i="8"/>
  <c r="H93" i="9"/>
  <c r="H93" i="8"/>
  <c r="H85" i="9"/>
  <c r="H85" i="8"/>
  <c r="H77" i="9"/>
  <c r="H77" i="8"/>
  <c r="C77" i="8" s="1"/>
  <c r="I77" i="8" s="1"/>
  <c r="J77" i="8" s="1"/>
  <c r="H69" i="9"/>
  <c r="H69" i="8"/>
  <c r="H61" i="9"/>
  <c r="H61" i="8"/>
  <c r="H53" i="9"/>
  <c r="H53" i="8"/>
  <c r="H45" i="9"/>
  <c r="H45" i="8"/>
  <c r="H37" i="9"/>
  <c r="H37" i="8"/>
  <c r="H29" i="9"/>
  <c r="H29" i="8"/>
  <c r="H21" i="9"/>
  <c r="H21" i="8"/>
  <c r="H13" i="9"/>
  <c r="H13" i="8"/>
  <c r="C13" i="8" s="1"/>
  <c r="I13" i="8" s="1"/>
  <c r="J13" i="8" s="1"/>
  <c r="C123" i="8"/>
  <c r="I123" i="8" s="1"/>
  <c r="J123" i="8" s="1"/>
  <c r="C43" i="9"/>
  <c r="I43" i="9" s="1"/>
  <c r="J43" i="9" s="1"/>
  <c r="F160" i="2"/>
  <c r="C160" i="2" s="1"/>
  <c r="I160" i="2" s="1"/>
  <c r="J160" i="2" s="1"/>
  <c r="E157" i="2"/>
  <c r="F152" i="2"/>
  <c r="E149" i="2"/>
  <c r="E141" i="2"/>
  <c r="F136" i="2"/>
  <c r="H134" i="2"/>
  <c r="E133" i="2"/>
  <c r="E125" i="2"/>
  <c r="C125" i="2" s="1"/>
  <c r="I125" i="2" s="1"/>
  <c r="J125" i="2" s="1"/>
  <c r="E117" i="2"/>
  <c r="E109" i="2"/>
  <c r="E104" i="2"/>
  <c r="H101" i="2"/>
  <c r="G95" i="2"/>
  <c r="E92" i="2"/>
  <c r="F14" i="9"/>
  <c r="F14" i="8"/>
  <c r="F14" i="2"/>
  <c r="F132" i="9"/>
  <c r="F132" i="8"/>
  <c r="F96" i="9"/>
  <c r="F96" i="8"/>
  <c r="F96" i="2"/>
  <c r="F68" i="9"/>
  <c r="F68" i="8"/>
  <c r="F68" i="2"/>
  <c r="F32" i="9"/>
  <c r="F32" i="8"/>
  <c r="F32" i="2"/>
  <c r="G135" i="9"/>
  <c r="G135" i="8"/>
  <c r="G79" i="9"/>
  <c r="C79" i="9" s="1"/>
  <c r="I79" i="9" s="1"/>
  <c r="J79" i="9" s="1"/>
  <c r="G79" i="8"/>
  <c r="G79" i="2"/>
  <c r="G31" i="9"/>
  <c r="G31" i="8"/>
  <c r="G31" i="2"/>
  <c r="H126" i="9"/>
  <c r="H126" i="8"/>
  <c r="H70" i="9"/>
  <c r="C70" i="9" s="1"/>
  <c r="I70" i="9" s="1"/>
  <c r="J70" i="9" s="1"/>
  <c r="H70" i="8"/>
  <c r="H70" i="2"/>
  <c r="H22" i="9"/>
  <c r="H22" i="8"/>
  <c r="H22" i="2"/>
  <c r="F151" i="9"/>
  <c r="F151" i="8"/>
  <c r="F139" i="9"/>
  <c r="F139" i="8"/>
  <c r="F131" i="9"/>
  <c r="F131" i="8"/>
  <c r="F119" i="9"/>
  <c r="F119" i="8"/>
  <c r="F115" i="9"/>
  <c r="F115" i="8"/>
  <c r="F111" i="9"/>
  <c r="F111" i="8"/>
  <c r="F107" i="9"/>
  <c r="F107" i="8"/>
  <c r="F103" i="9"/>
  <c r="F103" i="8"/>
  <c r="C103" i="8" s="1"/>
  <c r="I103" i="8" s="1"/>
  <c r="J103" i="8" s="1"/>
  <c r="F99" i="9"/>
  <c r="F99" i="8"/>
  <c r="F95" i="9"/>
  <c r="F95" i="8"/>
  <c r="F91" i="9"/>
  <c r="F91" i="8"/>
  <c r="F91" i="2"/>
  <c r="F87" i="9"/>
  <c r="F87" i="8"/>
  <c r="F83" i="9"/>
  <c r="F83" i="8"/>
  <c r="F83" i="2"/>
  <c r="F79" i="9"/>
  <c r="F79" i="8"/>
  <c r="F75" i="9"/>
  <c r="F75" i="8"/>
  <c r="F75" i="2"/>
  <c r="F71" i="9"/>
  <c r="F71" i="8"/>
  <c r="F67" i="9"/>
  <c r="F67" i="8"/>
  <c r="F67" i="2"/>
  <c r="F63" i="9"/>
  <c r="F63" i="8"/>
  <c r="C63" i="8" s="1"/>
  <c r="I63" i="8" s="1"/>
  <c r="J63" i="8" s="1"/>
  <c r="F59" i="9"/>
  <c r="F59" i="8"/>
  <c r="F59" i="2"/>
  <c r="F55" i="9"/>
  <c r="F55" i="8"/>
  <c r="F51" i="9"/>
  <c r="F51" i="8"/>
  <c r="F51" i="2"/>
  <c r="F47" i="9"/>
  <c r="F47" i="8"/>
  <c r="F43" i="9"/>
  <c r="F43" i="8"/>
  <c r="F43" i="2"/>
  <c r="F39" i="9"/>
  <c r="F39" i="8"/>
  <c r="F35" i="9"/>
  <c r="F35" i="8"/>
  <c r="F35" i="2"/>
  <c r="F31" i="9"/>
  <c r="F31" i="8"/>
  <c r="F27" i="9"/>
  <c r="F27" i="8"/>
  <c r="F27" i="2"/>
  <c r="F23" i="9"/>
  <c r="F23" i="8"/>
  <c r="F19" i="9"/>
  <c r="F19" i="8"/>
  <c r="F19" i="2"/>
  <c r="G157" i="9"/>
  <c r="C157" i="9" s="1"/>
  <c r="I157" i="9" s="1"/>
  <c r="J157" i="9" s="1"/>
  <c r="G157" i="8"/>
  <c r="G149" i="9"/>
  <c r="C149" i="9" s="1"/>
  <c r="I149" i="9" s="1"/>
  <c r="J149" i="9" s="1"/>
  <c r="G149" i="8"/>
  <c r="C149" i="8" s="1"/>
  <c r="I149" i="8" s="1"/>
  <c r="J149" i="8" s="1"/>
  <c r="G141" i="9"/>
  <c r="C141" i="9" s="1"/>
  <c r="I141" i="9" s="1"/>
  <c r="J141" i="9" s="1"/>
  <c r="G141" i="8"/>
  <c r="C141" i="8" s="1"/>
  <c r="I141" i="8" s="1"/>
  <c r="J141" i="8" s="1"/>
  <c r="G133" i="9"/>
  <c r="C133" i="9" s="1"/>
  <c r="I133" i="9" s="1"/>
  <c r="J133" i="9" s="1"/>
  <c r="G133" i="8"/>
  <c r="C133" i="8" s="1"/>
  <c r="I133" i="8" s="1"/>
  <c r="J133" i="8" s="1"/>
  <c r="G125" i="9"/>
  <c r="C125" i="9" s="1"/>
  <c r="I125" i="9" s="1"/>
  <c r="J125" i="9" s="1"/>
  <c r="G125" i="8"/>
  <c r="C125" i="8" s="1"/>
  <c r="I125" i="8" s="1"/>
  <c r="J125" i="8" s="1"/>
  <c r="G117" i="9"/>
  <c r="G117" i="8"/>
  <c r="C117" i="8" s="1"/>
  <c r="I117" i="8" s="1"/>
  <c r="J117" i="8" s="1"/>
  <c r="G109" i="9"/>
  <c r="C109" i="9" s="1"/>
  <c r="I109" i="9" s="1"/>
  <c r="J109" i="9" s="1"/>
  <c r="G109" i="8"/>
  <c r="C109" i="8" s="1"/>
  <c r="I109" i="8" s="1"/>
  <c r="J109" i="8" s="1"/>
  <c r="G101" i="9"/>
  <c r="C101" i="9" s="1"/>
  <c r="I101" i="9" s="1"/>
  <c r="J101" i="9" s="1"/>
  <c r="G101" i="8"/>
  <c r="C101" i="8" s="1"/>
  <c r="I101" i="8" s="1"/>
  <c r="J101" i="8" s="1"/>
  <c r="G93" i="9"/>
  <c r="G93" i="8"/>
  <c r="C93" i="8" s="1"/>
  <c r="I93" i="8" s="1"/>
  <c r="J93" i="8" s="1"/>
  <c r="G93" i="2"/>
  <c r="G85" i="9"/>
  <c r="C85" i="9" s="1"/>
  <c r="I85" i="9" s="1"/>
  <c r="J85" i="9" s="1"/>
  <c r="G85" i="8"/>
  <c r="C85" i="8" s="1"/>
  <c r="I85" i="8" s="1"/>
  <c r="J85" i="8" s="1"/>
  <c r="G85" i="2"/>
  <c r="G77" i="9"/>
  <c r="C77" i="9" s="1"/>
  <c r="I77" i="9" s="1"/>
  <c r="J77" i="9" s="1"/>
  <c r="G77" i="8"/>
  <c r="G77" i="2"/>
  <c r="G69" i="9"/>
  <c r="C69" i="9" s="1"/>
  <c r="I69" i="9" s="1"/>
  <c r="J69" i="9" s="1"/>
  <c r="G69" i="8"/>
  <c r="C69" i="8" s="1"/>
  <c r="I69" i="8" s="1"/>
  <c r="J69" i="8" s="1"/>
  <c r="G69" i="2"/>
  <c r="G61" i="9"/>
  <c r="C61" i="9" s="1"/>
  <c r="I61" i="9" s="1"/>
  <c r="J61" i="9" s="1"/>
  <c r="G61" i="8"/>
  <c r="C61" i="8" s="1"/>
  <c r="I61" i="8" s="1"/>
  <c r="J61" i="8" s="1"/>
  <c r="G61" i="2"/>
  <c r="G53" i="9"/>
  <c r="C53" i="9" s="1"/>
  <c r="I53" i="9" s="1"/>
  <c r="J53" i="9" s="1"/>
  <c r="G53" i="8"/>
  <c r="C53" i="8" s="1"/>
  <c r="I53" i="8" s="1"/>
  <c r="J53" i="8" s="1"/>
  <c r="G53" i="2"/>
  <c r="G45" i="9"/>
  <c r="C45" i="9" s="1"/>
  <c r="I45" i="9" s="1"/>
  <c r="J45" i="9" s="1"/>
  <c r="G45" i="8"/>
  <c r="C45" i="8" s="1"/>
  <c r="I45" i="8" s="1"/>
  <c r="J45" i="8" s="1"/>
  <c r="G45" i="2"/>
  <c r="G37" i="9"/>
  <c r="C37" i="9" s="1"/>
  <c r="I37" i="9" s="1"/>
  <c r="J37" i="9" s="1"/>
  <c r="G37" i="8"/>
  <c r="C37" i="8" s="1"/>
  <c r="I37" i="8" s="1"/>
  <c r="J37" i="8" s="1"/>
  <c r="G37" i="2"/>
  <c r="G29" i="9"/>
  <c r="C29" i="9" s="1"/>
  <c r="I29" i="9" s="1"/>
  <c r="J29" i="9" s="1"/>
  <c r="G29" i="8"/>
  <c r="C29" i="8" s="1"/>
  <c r="I29" i="8" s="1"/>
  <c r="J29" i="8" s="1"/>
  <c r="G29" i="2"/>
  <c r="G21" i="9"/>
  <c r="C21" i="9" s="1"/>
  <c r="I21" i="9" s="1"/>
  <c r="J21" i="9" s="1"/>
  <c r="G21" i="8"/>
  <c r="C21" i="8" s="1"/>
  <c r="I21" i="8" s="1"/>
  <c r="J21" i="8" s="1"/>
  <c r="G21" i="2"/>
  <c r="G13" i="9"/>
  <c r="C13" i="9" s="1"/>
  <c r="I13" i="9" s="1"/>
  <c r="J13" i="9" s="1"/>
  <c r="G13" i="8"/>
  <c r="G13" i="2"/>
  <c r="H156" i="9"/>
  <c r="H156" i="8"/>
  <c r="H148" i="9"/>
  <c r="C148" i="9" s="1"/>
  <c r="I148" i="9" s="1"/>
  <c r="J148" i="9" s="1"/>
  <c r="H148" i="8"/>
  <c r="H140" i="9"/>
  <c r="H140" i="8"/>
  <c r="H132" i="9"/>
  <c r="H132" i="8"/>
  <c r="H124" i="9"/>
  <c r="H124" i="8"/>
  <c r="H116" i="9"/>
  <c r="H116" i="8"/>
  <c r="H108" i="9"/>
  <c r="H108" i="8"/>
  <c r="H100" i="9"/>
  <c r="H100" i="8"/>
  <c r="H100" i="2"/>
  <c r="H92" i="9"/>
  <c r="H92" i="8"/>
  <c r="H92" i="2"/>
  <c r="H84" i="9"/>
  <c r="H84" i="8"/>
  <c r="H84" i="2"/>
  <c r="H76" i="9"/>
  <c r="H76" i="8"/>
  <c r="H76" i="2"/>
  <c r="H68" i="9"/>
  <c r="C68" i="9" s="1"/>
  <c r="I68" i="9" s="1"/>
  <c r="J68" i="9" s="1"/>
  <c r="H68" i="8"/>
  <c r="H68" i="2"/>
  <c r="H60" i="9"/>
  <c r="H60" i="8"/>
  <c r="H60" i="2"/>
  <c r="H52" i="9"/>
  <c r="H52" i="8"/>
  <c r="H52" i="2"/>
  <c r="C52" i="2" s="1"/>
  <c r="I52" i="2" s="1"/>
  <c r="J52" i="2" s="1"/>
  <c r="H44" i="9"/>
  <c r="H44" i="8"/>
  <c r="H44" i="2"/>
  <c r="H36" i="9"/>
  <c r="H36" i="8"/>
  <c r="H36" i="2"/>
  <c r="H28" i="9"/>
  <c r="H28" i="8"/>
  <c r="C28" i="8" s="1"/>
  <c r="I28" i="8" s="1"/>
  <c r="J28" i="8" s="1"/>
  <c r="H28" i="2"/>
  <c r="H20" i="9"/>
  <c r="H20" i="8"/>
  <c r="H20" i="2"/>
  <c r="H12" i="9"/>
  <c r="H12" i="8"/>
  <c r="H12" i="2"/>
  <c r="C154" i="8"/>
  <c r="I154" i="8" s="1"/>
  <c r="J154" i="8" s="1"/>
  <c r="C122" i="9"/>
  <c r="I122" i="9" s="1"/>
  <c r="J122" i="9" s="1"/>
  <c r="C90" i="9"/>
  <c r="I90" i="9" s="1"/>
  <c r="J90" i="9" s="1"/>
  <c r="C58" i="8"/>
  <c r="I58" i="8" s="1"/>
  <c r="J58" i="8" s="1"/>
  <c r="C26" i="8"/>
  <c r="I26" i="8" s="1"/>
  <c r="J26" i="8" s="1"/>
  <c r="E160" i="2"/>
  <c r="G158" i="2"/>
  <c r="E152" i="2"/>
  <c r="G150" i="2"/>
  <c r="E144" i="2"/>
  <c r="G142" i="2"/>
  <c r="F139" i="2"/>
  <c r="C139" i="2" s="1"/>
  <c r="I139" i="2" s="1"/>
  <c r="J139" i="2" s="1"/>
  <c r="E136" i="2"/>
  <c r="G134" i="2"/>
  <c r="F131" i="2"/>
  <c r="E128" i="2"/>
  <c r="G126" i="2"/>
  <c r="E120" i="2"/>
  <c r="G118" i="2"/>
  <c r="F115" i="2"/>
  <c r="C115" i="2" s="1"/>
  <c r="I115" i="2" s="1"/>
  <c r="J115" i="2" s="1"/>
  <c r="E112" i="2"/>
  <c r="G110" i="2"/>
  <c r="F107" i="2"/>
  <c r="G101" i="2"/>
  <c r="F95" i="2"/>
  <c r="H77" i="2"/>
  <c r="H61" i="2"/>
  <c r="H45" i="2"/>
  <c r="C45" i="2" s="1"/>
  <c r="I45" i="2" s="1"/>
  <c r="J45" i="2" s="1"/>
  <c r="H29" i="2"/>
  <c r="H13" i="2"/>
  <c r="F140" i="9"/>
  <c r="F140" i="8"/>
  <c r="F104" i="9"/>
  <c r="F104" i="8"/>
  <c r="F76" i="9"/>
  <c r="F76" i="8"/>
  <c r="F76" i="2"/>
  <c r="F40" i="9"/>
  <c r="F40" i="8"/>
  <c r="F40" i="2"/>
  <c r="G159" i="9"/>
  <c r="C159" i="9" s="1"/>
  <c r="I159" i="9" s="1"/>
  <c r="J159" i="9" s="1"/>
  <c r="G159" i="8"/>
  <c r="G103" i="9"/>
  <c r="G103" i="8"/>
  <c r="G39" i="9"/>
  <c r="G39" i="8"/>
  <c r="G39" i="2"/>
  <c r="H142" i="9"/>
  <c r="H142" i="8"/>
  <c r="H94" i="9"/>
  <c r="H94" i="8"/>
  <c r="H94" i="2"/>
  <c r="H38" i="9"/>
  <c r="H38" i="8"/>
  <c r="H38" i="2"/>
  <c r="C116" i="9"/>
  <c r="I116" i="9" s="1"/>
  <c r="J116" i="9" s="1"/>
  <c r="F104" i="2"/>
  <c r="F155" i="9"/>
  <c r="F155" i="8"/>
  <c r="F135" i="9"/>
  <c r="F135" i="8"/>
  <c r="E17" i="9"/>
  <c r="E17" i="8"/>
  <c r="E17" i="2"/>
  <c r="E155" i="8"/>
  <c r="E155" i="9"/>
  <c r="E147" i="9"/>
  <c r="E147" i="8"/>
  <c r="E143" i="9"/>
  <c r="E143" i="8"/>
  <c r="C143" i="8" s="1"/>
  <c r="I143" i="8" s="1"/>
  <c r="J143" i="8" s="1"/>
  <c r="E139" i="9"/>
  <c r="E139" i="8"/>
  <c r="E135" i="9"/>
  <c r="E135" i="8"/>
  <c r="E131" i="8"/>
  <c r="E131" i="9"/>
  <c r="E127" i="9"/>
  <c r="E127" i="8"/>
  <c r="C127" i="8" s="1"/>
  <c r="I127" i="8" s="1"/>
  <c r="J127" i="8" s="1"/>
  <c r="E123" i="9"/>
  <c r="E123" i="8"/>
  <c r="E119" i="9"/>
  <c r="E119" i="8"/>
  <c r="E115" i="8"/>
  <c r="E115" i="9"/>
  <c r="E111" i="9"/>
  <c r="E111" i="8"/>
  <c r="E107" i="9"/>
  <c r="E107" i="8"/>
  <c r="E103" i="9"/>
  <c r="E103" i="8"/>
  <c r="E99" i="9"/>
  <c r="E99" i="8"/>
  <c r="E99" i="2"/>
  <c r="E95" i="9"/>
  <c r="C95" i="9" s="1"/>
  <c r="I95" i="9" s="1"/>
  <c r="J95" i="9" s="1"/>
  <c r="E95" i="8"/>
  <c r="E95" i="2"/>
  <c r="E91" i="8"/>
  <c r="E91" i="9"/>
  <c r="E91" i="2"/>
  <c r="E87" i="9"/>
  <c r="E87" i="8"/>
  <c r="E87" i="2"/>
  <c r="C87" i="2" s="1"/>
  <c r="I87" i="2" s="1"/>
  <c r="J87" i="2" s="1"/>
  <c r="E83" i="9"/>
  <c r="E83" i="8"/>
  <c r="E83" i="2"/>
  <c r="E79" i="9"/>
  <c r="E79" i="8"/>
  <c r="E79" i="2"/>
  <c r="E75" i="9"/>
  <c r="E75" i="8"/>
  <c r="E75" i="2"/>
  <c r="E71" i="9"/>
  <c r="E71" i="8"/>
  <c r="E71" i="2"/>
  <c r="E67" i="8"/>
  <c r="E67" i="9"/>
  <c r="E67" i="2"/>
  <c r="E63" i="9"/>
  <c r="C63" i="9" s="1"/>
  <c r="I63" i="9" s="1"/>
  <c r="J63" i="9" s="1"/>
  <c r="E63" i="8"/>
  <c r="E63" i="2"/>
  <c r="E59" i="9"/>
  <c r="E59" i="8"/>
  <c r="E59" i="2"/>
  <c r="E55" i="9"/>
  <c r="E55" i="8"/>
  <c r="E55" i="2"/>
  <c r="C55" i="2" s="1"/>
  <c r="I55" i="2" s="1"/>
  <c r="J55" i="2" s="1"/>
  <c r="E51" i="9"/>
  <c r="E51" i="8"/>
  <c r="E51" i="2"/>
  <c r="E47" i="9"/>
  <c r="E47" i="8"/>
  <c r="E47" i="2"/>
  <c r="E43" i="9"/>
  <c r="E43" i="8"/>
  <c r="E43" i="2"/>
  <c r="E39" i="9"/>
  <c r="E39" i="8"/>
  <c r="E39" i="2"/>
  <c r="E35" i="9"/>
  <c r="E35" i="8"/>
  <c r="E35" i="2"/>
  <c r="E31" i="9"/>
  <c r="C31" i="9" s="1"/>
  <c r="I31" i="9" s="1"/>
  <c r="J31" i="9" s="1"/>
  <c r="E31" i="8"/>
  <c r="E31" i="2"/>
  <c r="E27" i="9"/>
  <c r="E27" i="8"/>
  <c r="E27" i="2"/>
  <c r="E23" i="9"/>
  <c r="E23" i="8"/>
  <c r="E23" i="2"/>
  <c r="C23" i="2" s="1"/>
  <c r="I23" i="2" s="1"/>
  <c r="J23" i="2" s="1"/>
  <c r="E19" i="9"/>
  <c r="E19" i="8"/>
  <c r="E19" i="2"/>
  <c r="G156" i="9"/>
  <c r="C156" i="9" s="1"/>
  <c r="I156" i="9" s="1"/>
  <c r="J156" i="9" s="1"/>
  <c r="G156" i="8"/>
  <c r="C156" i="8" s="1"/>
  <c r="I156" i="8" s="1"/>
  <c r="J156" i="8" s="1"/>
  <c r="G148" i="9"/>
  <c r="G148" i="8"/>
  <c r="G140" i="8"/>
  <c r="C140" i="8" s="1"/>
  <c r="I140" i="8" s="1"/>
  <c r="J140" i="8" s="1"/>
  <c r="G140" i="9"/>
  <c r="G132" i="8"/>
  <c r="C132" i="8" s="1"/>
  <c r="I132" i="8" s="1"/>
  <c r="J132" i="8" s="1"/>
  <c r="G132" i="9"/>
  <c r="C132" i="9" s="1"/>
  <c r="I132" i="9" s="1"/>
  <c r="J132" i="9" s="1"/>
  <c r="G124" i="8"/>
  <c r="G124" i="9"/>
  <c r="G116" i="8"/>
  <c r="C116" i="8" s="1"/>
  <c r="I116" i="8" s="1"/>
  <c r="J116" i="8" s="1"/>
  <c r="G116" i="9"/>
  <c r="G108" i="8"/>
  <c r="C108" i="8" s="1"/>
  <c r="I108" i="8" s="1"/>
  <c r="J108" i="8" s="1"/>
  <c r="G108" i="9"/>
  <c r="G100" i="9"/>
  <c r="C100" i="9" s="1"/>
  <c r="I100" i="9" s="1"/>
  <c r="J100" i="9" s="1"/>
  <c r="G100" i="8"/>
  <c r="C100" i="8" s="1"/>
  <c r="I100" i="8" s="1"/>
  <c r="J100" i="8" s="1"/>
  <c r="G100" i="2"/>
  <c r="G92" i="9"/>
  <c r="C92" i="9" s="1"/>
  <c r="I92" i="9" s="1"/>
  <c r="J92" i="9" s="1"/>
  <c r="G92" i="8"/>
  <c r="C92" i="8" s="1"/>
  <c r="I92" i="8" s="1"/>
  <c r="J92" i="8" s="1"/>
  <c r="G92" i="2"/>
  <c r="G84" i="9"/>
  <c r="C84" i="9" s="1"/>
  <c r="I84" i="9" s="1"/>
  <c r="J84" i="9" s="1"/>
  <c r="G84" i="8"/>
  <c r="C84" i="8" s="1"/>
  <c r="I84" i="8" s="1"/>
  <c r="J84" i="8" s="1"/>
  <c r="G84" i="2"/>
  <c r="G76" i="9"/>
  <c r="G76" i="8"/>
  <c r="G76" i="2"/>
  <c r="G68" i="9"/>
  <c r="G68" i="8"/>
  <c r="C68" i="8" s="1"/>
  <c r="I68" i="8" s="1"/>
  <c r="J68" i="8" s="1"/>
  <c r="G68" i="2"/>
  <c r="C68" i="2" s="1"/>
  <c r="I68" i="2" s="1"/>
  <c r="J68" i="2" s="1"/>
  <c r="G60" i="9"/>
  <c r="G60" i="8"/>
  <c r="G60" i="2"/>
  <c r="G52" i="9"/>
  <c r="C52" i="9" s="1"/>
  <c r="I52" i="9" s="1"/>
  <c r="J52" i="9" s="1"/>
  <c r="G52" i="8"/>
  <c r="C52" i="8" s="1"/>
  <c r="I52" i="8" s="1"/>
  <c r="J52" i="8" s="1"/>
  <c r="G52" i="2"/>
  <c r="G44" i="9"/>
  <c r="G44" i="8"/>
  <c r="C44" i="8" s="1"/>
  <c r="I44" i="8" s="1"/>
  <c r="J44" i="8" s="1"/>
  <c r="G44" i="2"/>
  <c r="G36" i="9"/>
  <c r="G36" i="8"/>
  <c r="C36" i="8" s="1"/>
  <c r="I36" i="8" s="1"/>
  <c r="J36" i="8" s="1"/>
  <c r="G36" i="2"/>
  <c r="G28" i="9"/>
  <c r="G28" i="8"/>
  <c r="G28" i="2"/>
  <c r="G20" i="9"/>
  <c r="C20" i="9" s="1"/>
  <c r="I20" i="9" s="1"/>
  <c r="J20" i="9" s="1"/>
  <c r="G20" i="8"/>
  <c r="G20" i="2"/>
  <c r="G12" i="9"/>
  <c r="C12" i="9" s="1"/>
  <c r="I12" i="9" s="1"/>
  <c r="J12" i="9" s="1"/>
  <c r="G12" i="8"/>
  <c r="C12" i="8" s="1"/>
  <c r="I12" i="8" s="1"/>
  <c r="J12" i="8" s="1"/>
  <c r="G12" i="2"/>
  <c r="H155" i="8"/>
  <c r="H155" i="9"/>
  <c r="H147" i="8"/>
  <c r="H147" i="9"/>
  <c r="H139" i="9"/>
  <c r="H139" i="8"/>
  <c r="H131" i="9"/>
  <c r="H131" i="8"/>
  <c r="H123" i="9"/>
  <c r="H123" i="8"/>
  <c r="H115" i="9"/>
  <c r="H115" i="8"/>
  <c r="H107" i="9"/>
  <c r="H107" i="8"/>
  <c r="H99" i="9"/>
  <c r="H99" i="8"/>
  <c r="H99" i="2"/>
  <c r="H91" i="9"/>
  <c r="H91" i="8"/>
  <c r="H91" i="2"/>
  <c r="H83" i="9"/>
  <c r="H83" i="8"/>
  <c r="H83" i="2"/>
  <c r="H75" i="9"/>
  <c r="H75" i="8"/>
  <c r="H75" i="2"/>
  <c r="H67" i="9"/>
  <c r="H67" i="8"/>
  <c r="H67" i="2"/>
  <c r="H59" i="9"/>
  <c r="H59" i="8"/>
  <c r="H59" i="2"/>
  <c r="H51" i="9"/>
  <c r="H51" i="8"/>
  <c r="H51" i="2"/>
  <c r="C51" i="2" s="1"/>
  <c r="I51" i="2" s="1"/>
  <c r="J51" i="2" s="1"/>
  <c r="H43" i="9"/>
  <c r="H43" i="8"/>
  <c r="H43" i="2"/>
  <c r="H35" i="9"/>
  <c r="H35" i="8"/>
  <c r="H35" i="2"/>
  <c r="H27" i="9"/>
  <c r="H27" i="8"/>
  <c r="H27" i="2"/>
  <c r="H19" i="9"/>
  <c r="H19" i="8"/>
  <c r="H19" i="2"/>
  <c r="H11" i="9"/>
  <c r="H11" i="8"/>
  <c r="H11" i="2"/>
  <c r="C10" i="9"/>
  <c r="I10" i="9" s="1"/>
  <c r="J10" i="9" s="1"/>
  <c r="C121" i="8"/>
  <c r="I121" i="8" s="1"/>
  <c r="J121" i="8" s="1"/>
  <c r="C81" i="9"/>
  <c r="I81" i="9" s="1"/>
  <c r="J81" i="9" s="1"/>
  <c r="C41" i="8"/>
  <c r="I41" i="8" s="1"/>
  <c r="J41" i="8" s="1"/>
  <c r="H156" i="2"/>
  <c r="E155" i="2"/>
  <c r="H148" i="2"/>
  <c r="C148" i="2" s="1"/>
  <c r="I148" i="2" s="1"/>
  <c r="J148" i="2" s="1"/>
  <c r="E147" i="2"/>
  <c r="H140" i="2"/>
  <c r="E139" i="2"/>
  <c r="H132" i="2"/>
  <c r="E131" i="2"/>
  <c r="H124" i="2"/>
  <c r="E123" i="2"/>
  <c r="H116" i="2"/>
  <c r="C116" i="2" s="1"/>
  <c r="I116" i="2" s="1"/>
  <c r="J116" i="2" s="1"/>
  <c r="E115" i="2"/>
  <c r="H108" i="2"/>
  <c r="E107" i="2"/>
  <c r="G103" i="2"/>
  <c r="F87" i="2"/>
  <c r="F71" i="2"/>
  <c r="F55" i="2"/>
  <c r="F39" i="2"/>
  <c r="C39" i="2" s="1"/>
  <c r="I39" i="2" s="1"/>
  <c r="J39" i="2" s="1"/>
  <c r="F23" i="2"/>
  <c r="E10" i="9"/>
  <c r="E10" i="8"/>
  <c r="F128" i="9"/>
  <c r="F128" i="8"/>
  <c r="F92" i="9"/>
  <c r="F92" i="8"/>
  <c r="F64" i="9"/>
  <c r="F64" i="8"/>
  <c r="F64" i="2"/>
  <c r="F36" i="9"/>
  <c r="F36" i="8"/>
  <c r="F36" i="2"/>
  <c r="G143" i="9"/>
  <c r="G143" i="8"/>
  <c r="G71" i="9"/>
  <c r="G71" i="8"/>
  <c r="G71" i="2"/>
  <c r="G15" i="9"/>
  <c r="G15" i="8"/>
  <c r="C15" i="8" s="1"/>
  <c r="I15" i="8" s="1"/>
  <c r="J15" i="8" s="1"/>
  <c r="G15" i="2"/>
  <c r="H110" i="9"/>
  <c r="H110" i="8"/>
  <c r="H62" i="9"/>
  <c r="H62" i="8"/>
  <c r="H62" i="2"/>
  <c r="H14" i="9"/>
  <c r="H14" i="8"/>
  <c r="C14" i="8" s="1"/>
  <c r="I14" i="8" s="1"/>
  <c r="J14" i="8" s="1"/>
  <c r="H14" i="2"/>
  <c r="C140" i="9"/>
  <c r="I140" i="9" s="1"/>
  <c r="J140" i="9" s="1"/>
  <c r="C76" i="8"/>
  <c r="I76" i="8" s="1"/>
  <c r="J76" i="8" s="1"/>
  <c r="C76" i="9"/>
  <c r="I76" i="9" s="1"/>
  <c r="J76" i="9" s="1"/>
  <c r="F17" i="9"/>
  <c r="F17" i="8"/>
  <c r="F17" i="2"/>
  <c r="F147" i="8"/>
  <c r="F147" i="9"/>
  <c r="F127" i="9"/>
  <c r="F127" i="8"/>
  <c r="E159" i="9"/>
  <c r="E159" i="8"/>
  <c r="F12" i="9"/>
  <c r="F12" i="8"/>
  <c r="F12" i="2"/>
  <c r="F154" i="9"/>
  <c r="F154" i="8"/>
  <c r="F142" i="9"/>
  <c r="F142" i="8"/>
  <c r="F134" i="9"/>
  <c r="F134" i="8"/>
  <c r="F126" i="9"/>
  <c r="F126" i="8"/>
  <c r="F118" i="9"/>
  <c r="F118" i="8"/>
  <c r="F106" i="9"/>
  <c r="F106" i="8"/>
  <c r="F98" i="9"/>
  <c r="F98" i="8"/>
  <c r="F98" i="2"/>
  <c r="F86" i="9"/>
  <c r="F86" i="8"/>
  <c r="F86" i="2"/>
  <c r="F78" i="9"/>
  <c r="F78" i="8"/>
  <c r="F78" i="2"/>
  <c r="F70" i="9"/>
  <c r="F70" i="8"/>
  <c r="C70" i="8" s="1"/>
  <c r="I70" i="8" s="1"/>
  <c r="J70" i="8" s="1"/>
  <c r="F70" i="2"/>
  <c r="F62" i="9"/>
  <c r="F62" i="8"/>
  <c r="F62" i="2"/>
  <c r="F58" i="9"/>
  <c r="F58" i="8"/>
  <c r="F58" i="2"/>
  <c r="F54" i="9"/>
  <c r="C54" i="9" s="1"/>
  <c r="I54" i="9" s="1"/>
  <c r="J54" i="9" s="1"/>
  <c r="F54" i="8"/>
  <c r="F54" i="2"/>
  <c r="F46" i="9"/>
  <c r="F46" i="8"/>
  <c r="F46" i="2"/>
  <c r="F42" i="9"/>
  <c r="F42" i="8"/>
  <c r="F42" i="2"/>
  <c r="F38" i="9"/>
  <c r="F38" i="8"/>
  <c r="F38" i="2"/>
  <c r="F34" i="9"/>
  <c r="F34" i="8"/>
  <c r="F34" i="2"/>
  <c r="F30" i="9"/>
  <c r="F30" i="8"/>
  <c r="C30" i="8" s="1"/>
  <c r="I30" i="8" s="1"/>
  <c r="J30" i="8" s="1"/>
  <c r="F30" i="2"/>
  <c r="F26" i="9"/>
  <c r="F26" i="8"/>
  <c r="F26" i="2"/>
  <c r="F22" i="9"/>
  <c r="F22" i="8"/>
  <c r="F22" i="2"/>
  <c r="F18" i="9"/>
  <c r="F18" i="8"/>
  <c r="F18" i="2"/>
  <c r="G155" i="8"/>
  <c r="C155" i="8" s="1"/>
  <c r="I155" i="8" s="1"/>
  <c r="J155" i="8" s="1"/>
  <c r="G155" i="9"/>
  <c r="C155" i="9" s="1"/>
  <c r="I155" i="9" s="1"/>
  <c r="J155" i="9" s="1"/>
  <c r="G147" i="8"/>
  <c r="C147" i="8" s="1"/>
  <c r="I147" i="8" s="1"/>
  <c r="J147" i="8" s="1"/>
  <c r="G147" i="9"/>
  <c r="C147" i="9" s="1"/>
  <c r="I147" i="9" s="1"/>
  <c r="J147" i="9" s="1"/>
  <c r="G139" i="9"/>
  <c r="C139" i="9" s="1"/>
  <c r="I139" i="9" s="1"/>
  <c r="J139" i="9" s="1"/>
  <c r="G139" i="8"/>
  <c r="C139" i="8" s="1"/>
  <c r="I139" i="8" s="1"/>
  <c r="J139" i="8" s="1"/>
  <c r="G131" i="9"/>
  <c r="C131" i="9" s="1"/>
  <c r="I131" i="9" s="1"/>
  <c r="J131" i="9" s="1"/>
  <c r="G131" i="8"/>
  <c r="G123" i="9"/>
  <c r="C123" i="9" s="1"/>
  <c r="I123" i="9" s="1"/>
  <c r="J123" i="9" s="1"/>
  <c r="G123" i="8"/>
  <c r="G115" i="9"/>
  <c r="C115" i="9" s="1"/>
  <c r="I115" i="9" s="1"/>
  <c r="J115" i="9" s="1"/>
  <c r="G115" i="8"/>
  <c r="C115" i="8" s="1"/>
  <c r="I115" i="8" s="1"/>
  <c r="J115" i="8" s="1"/>
  <c r="G107" i="9"/>
  <c r="C107" i="9" s="1"/>
  <c r="I107" i="9" s="1"/>
  <c r="J107" i="9" s="1"/>
  <c r="G107" i="8"/>
  <c r="C107" i="8" s="1"/>
  <c r="I107" i="8" s="1"/>
  <c r="J107" i="8" s="1"/>
  <c r="G99" i="9"/>
  <c r="C99" i="9" s="1"/>
  <c r="I99" i="9" s="1"/>
  <c r="J99" i="9" s="1"/>
  <c r="G99" i="8"/>
  <c r="C99" i="8" s="1"/>
  <c r="I99" i="8" s="1"/>
  <c r="J99" i="8" s="1"/>
  <c r="G99" i="2"/>
  <c r="G91" i="9"/>
  <c r="C91" i="9" s="1"/>
  <c r="I91" i="9" s="1"/>
  <c r="J91" i="9" s="1"/>
  <c r="G91" i="8"/>
  <c r="C91" i="8" s="1"/>
  <c r="I91" i="8" s="1"/>
  <c r="J91" i="8" s="1"/>
  <c r="G91" i="2"/>
  <c r="G83" i="9"/>
  <c r="C83" i="9" s="1"/>
  <c r="I83" i="9" s="1"/>
  <c r="J83" i="9" s="1"/>
  <c r="G83" i="8"/>
  <c r="C83" i="8" s="1"/>
  <c r="I83" i="8" s="1"/>
  <c r="J83" i="8" s="1"/>
  <c r="G83" i="2"/>
  <c r="G75" i="9"/>
  <c r="G75" i="8"/>
  <c r="C75" i="8" s="1"/>
  <c r="I75" i="8" s="1"/>
  <c r="J75" i="8" s="1"/>
  <c r="G75" i="2"/>
  <c r="G67" i="9"/>
  <c r="C67" i="9" s="1"/>
  <c r="I67" i="9" s="1"/>
  <c r="J67" i="9" s="1"/>
  <c r="G67" i="8"/>
  <c r="C67" i="8" s="1"/>
  <c r="I67" i="8" s="1"/>
  <c r="J67" i="8" s="1"/>
  <c r="G67" i="2"/>
  <c r="G59" i="9"/>
  <c r="C59" i="9" s="1"/>
  <c r="I59" i="9" s="1"/>
  <c r="J59" i="9" s="1"/>
  <c r="G59" i="8"/>
  <c r="C59" i="8" s="1"/>
  <c r="I59" i="8" s="1"/>
  <c r="J59" i="8" s="1"/>
  <c r="G59" i="2"/>
  <c r="G51" i="9"/>
  <c r="C51" i="9" s="1"/>
  <c r="I51" i="9" s="1"/>
  <c r="J51" i="9" s="1"/>
  <c r="G51" i="8"/>
  <c r="G51" i="2"/>
  <c r="G43" i="9"/>
  <c r="G43" i="8"/>
  <c r="C43" i="8" s="1"/>
  <c r="I43" i="8" s="1"/>
  <c r="J43" i="8" s="1"/>
  <c r="G43" i="2"/>
  <c r="C43" i="2" s="1"/>
  <c r="I43" i="2" s="1"/>
  <c r="J43" i="2" s="1"/>
  <c r="G35" i="9"/>
  <c r="C35" i="9" s="1"/>
  <c r="I35" i="9" s="1"/>
  <c r="J35" i="9" s="1"/>
  <c r="G35" i="8"/>
  <c r="C35" i="8" s="1"/>
  <c r="I35" i="8" s="1"/>
  <c r="J35" i="8" s="1"/>
  <c r="G35" i="2"/>
  <c r="G27" i="9"/>
  <c r="C27" i="9" s="1"/>
  <c r="I27" i="9" s="1"/>
  <c r="J27" i="9" s="1"/>
  <c r="G27" i="8"/>
  <c r="G27" i="2"/>
  <c r="G19" i="9"/>
  <c r="C19" i="9" s="1"/>
  <c r="I19" i="9" s="1"/>
  <c r="J19" i="9" s="1"/>
  <c r="G19" i="8"/>
  <c r="C19" i="8" s="1"/>
  <c r="I19" i="8" s="1"/>
  <c r="J19" i="8" s="1"/>
  <c r="G19" i="2"/>
  <c r="G11" i="9"/>
  <c r="C11" i="9" s="1"/>
  <c r="G11" i="8"/>
  <c r="C11" i="8" s="1"/>
  <c r="I11" i="8" s="1"/>
  <c r="J11" i="8" s="1"/>
  <c r="G11" i="2"/>
  <c r="H154" i="9"/>
  <c r="H154" i="8"/>
  <c r="H146" i="9"/>
  <c r="H146" i="8"/>
  <c r="H138" i="9"/>
  <c r="H138" i="8"/>
  <c r="H130" i="9"/>
  <c r="H130" i="8"/>
  <c r="H122" i="9"/>
  <c r="H122" i="8"/>
  <c r="H114" i="9"/>
  <c r="H114" i="8"/>
  <c r="H106" i="9"/>
  <c r="H106" i="8"/>
  <c r="H98" i="9"/>
  <c r="H98" i="8"/>
  <c r="H90" i="9"/>
  <c r="H90" i="8"/>
  <c r="H82" i="9"/>
  <c r="H82" i="8"/>
  <c r="H82" i="2"/>
  <c r="H74" i="9"/>
  <c r="H74" i="8"/>
  <c r="H74" i="2"/>
  <c r="H66" i="9"/>
  <c r="H66" i="8"/>
  <c r="H66" i="2"/>
  <c r="H58" i="9"/>
  <c r="H58" i="8"/>
  <c r="H58" i="2"/>
  <c r="H50" i="9"/>
  <c r="H50" i="8"/>
  <c r="H50" i="2"/>
  <c r="H42" i="9"/>
  <c r="H42" i="8"/>
  <c r="H42" i="2"/>
  <c r="H34" i="9"/>
  <c r="H34" i="8"/>
  <c r="H34" i="2"/>
  <c r="H26" i="9"/>
  <c r="H26" i="8"/>
  <c r="H26" i="2"/>
  <c r="H18" i="9"/>
  <c r="H18" i="8"/>
  <c r="H18" i="2"/>
  <c r="C136" i="9"/>
  <c r="I136" i="9" s="1"/>
  <c r="J136" i="9" s="1"/>
  <c r="C96" i="8"/>
  <c r="I96" i="8" s="1"/>
  <c r="J96" i="8" s="1"/>
  <c r="C64" i="8"/>
  <c r="I64" i="8" s="1"/>
  <c r="J64" i="8" s="1"/>
  <c r="C24" i="8"/>
  <c r="I24" i="8" s="1"/>
  <c r="J24" i="8" s="1"/>
  <c r="H159" i="2"/>
  <c r="G156" i="2"/>
  <c r="H151" i="2"/>
  <c r="G148" i="2"/>
  <c r="H143" i="2"/>
  <c r="G140" i="2"/>
  <c r="C140" i="2" s="1"/>
  <c r="I140" i="2" s="1"/>
  <c r="J140" i="2" s="1"/>
  <c r="H135" i="2"/>
  <c r="G132" i="2"/>
  <c r="H127" i="2"/>
  <c r="G124" i="2"/>
  <c r="H119" i="2"/>
  <c r="G116" i="2"/>
  <c r="H111" i="2"/>
  <c r="G108" i="2"/>
  <c r="C108" i="2" s="1"/>
  <c r="I108" i="2" s="1"/>
  <c r="J108" i="2" s="1"/>
  <c r="E105" i="2"/>
  <c r="F103" i="2"/>
  <c r="F100" i="2"/>
  <c r="G94" i="2"/>
  <c r="H90" i="2"/>
  <c r="E76" i="2"/>
  <c r="E60" i="2"/>
  <c r="E44" i="2"/>
  <c r="C44" i="2" s="1"/>
  <c r="I44" i="2" s="1"/>
  <c r="J44" i="2" s="1"/>
  <c r="E28" i="2"/>
  <c r="F156" i="9"/>
  <c r="F156" i="8"/>
  <c r="F148" i="9"/>
  <c r="F148" i="8"/>
  <c r="C148" i="8" s="1"/>
  <c r="I148" i="8" s="1"/>
  <c r="J148" i="8" s="1"/>
  <c r="F120" i="9"/>
  <c r="F120" i="8"/>
  <c r="F112" i="9"/>
  <c r="F112" i="8"/>
  <c r="F88" i="9"/>
  <c r="F88" i="8"/>
  <c r="F88" i="2"/>
  <c r="F72" i="9"/>
  <c r="F72" i="8"/>
  <c r="F72" i="2"/>
  <c r="F52" i="9"/>
  <c r="F52" i="8"/>
  <c r="F52" i="2"/>
  <c r="F28" i="9"/>
  <c r="F28" i="8"/>
  <c r="F28" i="2"/>
  <c r="G151" i="9"/>
  <c r="G151" i="8"/>
  <c r="G119" i="9"/>
  <c r="C119" i="9" s="1"/>
  <c r="I119" i="9" s="1"/>
  <c r="J119" i="9" s="1"/>
  <c r="G119" i="8"/>
  <c r="C119" i="8" s="1"/>
  <c r="I119" i="8" s="1"/>
  <c r="J119" i="8" s="1"/>
  <c r="G87" i="9"/>
  <c r="G87" i="8"/>
  <c r="G55" i="9"/>
  <c r="G55" i="8"/>
  <c r="G55" i="2"/>
  <c r="H158" i="8"/>
  <c r="H158" i="9"/>
  <c r="H118" i="9"/>
  <c r="H118" i="8"/>
  <c r="H78" i="9"/>
  <c r="H78" i="8"/>
  <c r="C78" i="8" s="1"/>
  <c r="I78" i="8" s="1"/>
  <c r="J78" i="8" s="1"/>
  <c r="H78" i="2"/>
  <c r="H30" i="9"/>
  <c r="H30" i="8"/>
  <c r="H30" i="2"/>
  <c r="C124" i="9"/>
  <c r="I124" i="9" s="1"/>
  <c r="J124" i="9" s="1"/>
  <c r="C44" i="9"/>
  <c r="I44" i="9" s="1"/>
  <c r="J44" i="9" s="1"/>
  <c r="C28" i="9"/>
  <c r="I28" i="9" s="1"/>
  <c r="J28" i="9" s="1"/>
  <c r="F13" i="9"/>
  <c r="F13" i="8"/>
  <c r="F13" i="2"/>
  <c r="C13" i="2" s="1"/>
  <c r="I13" i="2" s="1"/>
  <c r="J13" i="2" s="1"/>
  <c r="F143" i="9"/>
  <c r="F143" i="8"/>
  <c r="F123" i="9"/>
  <c r="F123" i="8"/>
  <c r="E13" i="9"/>
  <c r="E13" i="8"/>
  <c r="E13" i="2"/>
  <c r="E151" i="9"/>
  <c r="C151" i="9" s="1"/>
  <c r="I151" i="9" s="1"/>
  <c r="J151" i="9" s="1"/>
  <c r="E151" i="8"/>
  <c r="F16" i="9"/>
  <c r="F16" i="8"/>
  <c r="F16" i="2"/>
  <c r="F158" i="9"/>
  <c r="F158" i="8"/>
  <c r="F150" i="8"/>
  <c r="F150" i="9"/>
  <c r="C150" i="9" s="1"/>
  <c r="I150" i="9" s="1"/>
  <c r="J150" i="9" s="1"/>
  <c r="F146" i="9"/>
  <c r="F146" i="8"/>
  <c r="F138" i="9"/>
  <c r="F138" i="8"/>
  <c r="F130" i="9"/>
  <c r="F130" i="8"/>
  <c r="F122" i="9"/>
  <c r="F122" i="8"/>
  <c r="F114" i="9"/>
  <c r="F114" i="8"/>
  <c r="F110" i="9"/>
  <c r="F110" i="8"/>
  <c r="F102" i="9"/>
  <c r="F102" i="8"/>
  <c r="F102" i="2"/>
  <c r="F94" i="9"/>
  <c r="C94" i="9" s="1"/>
  <c r="I94" i="9" s="1"/>
  <c r="J94" i="9" s="1"/>
  <c r="F94" i="8"/>
  <c r="F94" i="2"/>
  <c r="F90" i="9"/>
  <c r="F90" i="8"/>
  <c r="F90" i="2"/>
  <c r="F82" i="9"/>
  <c r="F82" i="8"/>
  <c r="F82" i="2"/>
  <c r="C82" i="2" s="1"/>
  <c r="I82" i="2" s="1"/>
  <c r="J82" i="2" s="1"/>
  <c r="F74" i="9"/>
  <c r="F74" i="8"/>
  <c r="F74" i="2"/>
  <c r="F66" i="9"/>
  <c r="F66" i="8"/>
  <c r="F66" i="2"/>
  <c r="F50" i="9"/>
  <c r="F50" i="8"/>
  <c r="F50" i="2"/>
  <c r="E16" i="8"/>
  <c r="E16" i="9"/>
  <c r="E16" i="2"/>
  <c r="E12" i="9"/>
  <c r="E12" i="8"/>
  <c r="E158" i="9"/>
  <c r="E158" i="8"/>
  <c r="C158" i="8" s="1"/>
  <c r="I158" i="8" s="1"/>
  <c r="J158" i="8" s="1"/>
  <c r="E154" i="8"/>
  <c r="E154" i="9"/>
  <c r="E150" i="8"/>
  <c r="E150" i="9"/>
  <c r="E146" i="8"/>
  <c r="E146" i="9"/>
  <c r="E142" i="8"/>
  <c r="E142" i="9"/>
  <c r="C142" i="9" s="1"/>
  <c r="I142" i="9" s="1"/>
  <c r="J142" i="9" s="1"/>
  <c r="E138" i="9"/>
  <c r="E138" i="8"/>
  <c r="E134" i="8"/>
  <c r="E134" i="9"/>
  <c r="C134" i="9" s="1"/>
  <c r="I134" i="9" s="1"/>
  <c r="J134" i="9" s="1"/>
  <c r="E130" i="9"/>
  <c r="E130" i="8"/>
  <c r="E126" i="8"/>
  <c r="E126" i="9"/>
  <c r="E122" i="9"/>
  <c r="E122" i="8"/>
  <c r="E118" i="8"/>
  <c r="E118" i="9"/>
  <c r="C118" i="9" s="1"/>
  <c r="I118" i="9" s="1"/>
  <c r="J118" i="9" s="1"/>
  <c r="E114" i="9"/>
  <c r="E114" i="8"/>
  <c r="E110" i="8"/>
  <c r="E110" i="9"/>
  <c r="C110" i="9" s="1"/>
  <c r="I110" i="9" s="1"/>
  <c r="J110" i="9" s="1"/>
  <c r="E106" i="9"/>
  <c r="E106" i="8"/>
  <c r="E102" i="9"/>
  <c r="E102" i="8"/>
  <c r="C102" i="8" s="1"/>
  <c r="I102" i="8" s="1"/>
  <c r="J102" i="8" s="1"/>
  <c r="E102" i="2"/>
  <c r="E98" i="9"/>
  <c r="E98" i="8"/>
  <c r="E98" i="2"/>
  <c r="C98" i="2" s="1"/>
  <c r="I98" i="2" s="1"/>
  <c r="J98" i="2" s="1"/>
  <c r="E94" i="9"/>
  <c r="E94" i="8"/>
  <c r="E94" i="2"/>
  <c r="E90" i="9"/>
  <c r="E90" i="8"/>
  <c r="E90" i="2"/>
  <c r="E86" i="9"/>
  <c r="E86" i="8"/>
  <c r="E86" i="2"/>
  <c r="E82" i="9"/>
  <c r="E82" i="8"/>
  <c r="E82" i="2"/>
  <c r="E78" i="9"/>
  <c r="E78" i="8"/>
  <c r="E78" i="2"/>
  <c r="E74" i="9"/>
  <c r="E74" i="8"/>
  <c r="E74" i="2"/>
  <c r="E70" i="9"/>
  <c r="E70" i="8"/>
  <c r="E70" i="2"/>
  <c r="E66" i="9"/>
  <c r="E66" i="8"/>
  <c r="E66" i="2"/>
  <c r="C66" i="2" s="1"/>
  <c r="I66" i="2" s="1"/>
  <c r="J66" i="2" s="1"/>
  <c r="E62" i="9"/>
  <c r="E62" i="8"/>
  <c r="E62" i="2"/>
  <c r="E58" i="9"/>
  <c r="E58" i="8"/>
  <c r="E58" i="2"/>
  <c r="E54" i="9"/>
  <c r="E54" i="8"/>
  <c r="C54" i="8" s="1"/>
  <c r="I54" i="8" s="1"/>
  <c r="J54" i="8" s="1"/>
  <c r="E54" i="2"/>
  <c r="E50" i="9"/>
  <c r="E50" i="8"/>
  <c r="E50" i="2"/>
  <c r="E46" i="9"/>
  <c r="E46" i="8"/>
  <c r="E46" i="2"/>
  <c r="E42" i="9"/>
  <c r="E42" i="8"/>
  <c r="E42" i="2"/>
  <c r="E38" i="9"/>
  <c r="E38" i="8"/>
  <c r="E38" i="2"/>
  <c r="E34" i="9"/>
  <c r="E34" i="8"/>
  <c r="E34" i="2"/>
  <c r="E30" i="9"/>
  <c r="E30" i="8"/>
  <c r="E30" i="2"/>
  <c r="E26" i="9"/>
  <c r="E26" i="8"/>
  <c r="E26" i="2"/>
  <c r="E22" i="9"/>
  <c r="E22" i="8"/>
  <c r="E22" i="2"/>
  <c r="E18" i="9"/>
  <c r="E18" i="8"/>
  <c r="E18" i="2"/>
  <c r="G154" i="9"/>
  <c r="C154" i="9" s="1"/>
  <c r="I154" i="9" s="1"/>
  <c r="J154" i="9" s="1"/>
  <c r="G154" i="8"/>
  <c r="G146" i="9"/>
  <c r="C146" i="9" s="1"/>
  <c r="I146" i="9" s="1"/>
  <c r="J146" i="9" s="1"/>
  <c r="G146" i="8"/>
  <c r="C146" i="8" s="1"/>
  <c r="I146" i="8" s="1"/>
  <c r="J146" i="8" s="1"/>
  <c r="G138" i="9"/>
  <c r="C138" i="9" s="1"/>
  <c r="I138" i="9" s="1"/>
  <c r="J138" i="9" s="1"/>
  <c r="G138" i="8"/>
  <c r="C138" i="8" s="1"/>
  <c r="I138" i="8" s="1"/>
  <c r="J138" i="8" s="1"/>
  <c r="G130" i="9"/>
  <c r="C130" i="9" s="1"/>
  <c r="I130" i="9" s="1"/>
  <c r="J130" i="9" s="1"/>
  <c r="G130" i="8"/>
  <c r="C130" i="8" s="1"/>
  <c r="I130" i="8" s="1"/>
  <c r="J130" i="8" s="1"/>
  <c r="G122" i="9"/>
  <c r="G122" i="8"/>
  <c r="C122" i="8" s="1"/>
  <c r="I122" i="8" s="1"/>
  <c r="J122" i="8" s="1"/>
  <c r="G114" i="9"/>
  <c r="C114" i="9" s="1"/>
  <c r="I114" i="9" s="1"/>
  <c r="J114" i="9" s="1"/>
  <c r="G114" i="8"/>
  <c r="C114" i="8" s="1"/>
  <c r="I114" i="8" s="1"/>
  <c r="J114" i="8" s="1"/>
  <c r="G106" i="9"/>
  <c r="C106" i="9" s="1"/>
  <c r="I106" i="9" s="1"/>
  <c r="J106" i="9" s="1"/>
  <c r="G106" i="8"/>
  <c r="C106" i="8" s="1"/>
  <c r="I106" i="8" s="1"/>
  <c r="J106" i="8" s="1"/>
  <c r="G98" i="9"/>
  <c r="C98" i="9" s="1"/>
  <c r="I98" i="9" s="1"/>
  <c r="J98" i="9" s="1"/>
  <c r="G98" i="8"/>
  <c r="C98" i="8" s="1"/>
  <c r="I98" i="8" s="1"/>
  <c r="J98" i="8" s="1"/>
  <c r="G90" i="9"/>
  <c r="G90" i="8"/>
  <c r="C90" i="8" s="1"/>
  <c r="I90" i="8" s="1"/>
  <c r="J90" i="8" s="1"/>
  <c r="G82" i="9"/>
  <c r="C82" i="9" s="1"/>
  <c r="I82" i="9" s="1"/>
  <c r="J82" i="9" s="1"/>
  <c r="G82" i="8"/>
  <c r="C82" i="8" s="1"/>
  <c r="I82" i="8" s="1"/>
  <c r="J82" i="8" s="1"/>
  <c r="G74" i="9"/>
  <c r="C74" i="9" s="1"/>
  <c r="I74" i="9" s="1"/>
  <c r="J74" i="9" s="1"/>
  <c r="G74" i="8"/>
  <c r="C74" i="8" s="1"/>
  <c r="I74" i="8" s="1"/>
  <c r="J74" i="8" s="1"/>
  <c r="G66" i="9"/>
  <c r="C66" i="9" s="1"/>
  <c r="I66" i="9" s="1"/>
  <c r="J66" i="9" s="1"/>
  <c r="G66" i="8"/>
  <c r="C66" i="8" s="1"/>
  <c r="I66" i="8" s="1"/>
  <c r="J66" i="8" s="1"/>
  <c r="G58" i="9"/>
  <c r="C58" i="9" s="1"/>
  <c r="I58" i="9" s="1"/>
  <c r="J58" i="9" s="1"/>
  <c r="G58" i="8"/>
  <c r="G50" i="9"/>
  <c r="C50" i="9" s="1"/>
  <c r="I50" i="9" s="1"/>
  <c r="J50" i="9" s="1"/>
  <c r="G50" i="8"/>
  <c r="C50" i="8" s="1"/>
  <c r="I50" i="8" s="1"/>
  <c r="J50" i="8" s="1"/>
  <c r="G42" i="9"/>
  <c r="C42" i="9" s="1"/>
  <c r="I42" i="9" s="1"/>
  <c r="J42" i="9" s="1"/>
  <c r="G42" i="8"/>
  <c r="C42" i="8" s="1"/>
  <c r="I42" i="8" s="1"/>
  <c r="J42" i="8" s="1"/>
  <c r="G34" i="9"/>
  <c r="C34" i="9" s="1"/>
  <c r="I34" i="9" s="1"/>
  <c r="J34" i="9" s="1"/>
  <c r="G34" i="8"/>
  <c r="C34" i="8" s="1"/>
  <c r="I34" i="8" s="1"/>
  <c r="J34" i="8" s="1"/>
  <c r="G26" i="9"/>
  <c r="C26" i="9" s="1"/>
  <c r="I26" i="9" s="1"/>
  <c r="J26" i="9" s="1"/>
  <c r="G26" i="8"/>
  <c r="G18" i="9"/>
  <c r="C18" i="9" s="1"/>
  <c r="I18" i="9" s="1"/>
  <c r="J18" i="9" s="1"/>
  <c r="G18" i="8"/>
  <c r="C18" i="8" s="1"/>
  <c r="I18" i="8" s="1"/>
  <c r="J18" i="8" s="1"/>
  <c r="H10" i="9"/>
  <c r="H10" i="8"/>
  <c r="H153" i="9"/>
  <c r="H153" i="8"/>
  <c r="H145" i="8"/>
  <c r="H145" i="9"/>
  <c r="H137" i="9"/>
  <c r="H137" i="8"/>
  <c r="H129" i="9"/>
  <c r="H129" i="8"/>
  <c r="H121" i="9"/>
  <c r="H121" i="8"/>
  <c r="H113" i="9"/>
  <c r="H113" i="8"/>
  <c r="H105" i="9"/>
  <c r="H105" i="8"/>
  <c r="H97" i="9"/>
  <c r="H97" i="8"/>
  <c r="H89" i="9"/>
  <c r="H89" i="8"/>
  <c r="H89" i="2"/>
  <c r="H81" i="9"/>
  <c r="H81" i="8"/>
  <c r="H81" i="2"/>
  <c r="C81" i="2" s="1"/>
  <c r="I81" i="2" s="1"/>
  <c r="J81" i="2" s="1"/>
  <c r="H73" i="9"/>
  <c r="H73" i="8"/>
  <c r="H73" i="2"/>
  <c r="H65" i="9"/>
  <c r="H65" i="8"/>
  <c r="H65" i="2"/>
  <c r="H57" i="9"/>
  <c r="H57" i="8"/>
  <c r="H57" i="2"/>
  <c r="H49" i="9"/>
  <c r="H49" i="8"/>
  <c r="H49" i="2"/>
  <c r="H41" i="9"/>
  <c r="H41" i="8"/>
  <c r="H41" i="2"/>
  <c r="H33" i="9"/>
  <c r="H33" i="8"/>
  <c r="H33" i="2"/>
  <c r="H25" i="9"/>
  <c r="H25" i="8"/>
  <c r="H25" i="2"/>
  <c r="H17" i="9"/>
  <c r="H17" i="8"/>
  <c r="H17" i="2"/>
  <c r="C17" i="2" s="1"/>
  <c r="I17" i="2" s="1"/>
  <c r="J17" i="2" s="1"/>
  <c r="C151" i="8"/>
  <c r="I151" i="8" s="1"/>
  <c r="J151" i="8" s="1"/>
  <c r="C135" i="8"/>
  <c r="I135" i="8" s="1"/>
  <c r="J135" i="8" s="1"/>
  <c r="C135" i="9"/>
  <c r="I135" i="9" s="1"/>
  <c r="J135" i="9" s="1"/>
  <c r="C103" i="9"/>
  <c r="I103" i="9" s="1"/>
  <c r="J103" i="9" s="1"/>
  <c r="C95" i="8"/>
  <c r="I95" i="8" s="1"/>
  <c r="J95" i="8" s="1"/>
  <c r="C87" i="8"/>
  <c r="I87" i="8" s="1"/>
  <c r="J87" i="8" s="1"/>
  <c r="C71" i="9"/>
  <c r="I71" i="9" s="1"/>
  <c r="J71" i="9" s="1"/>
  <c r="C71" i="8"/>
  <c r="I71" i="8" s="1"/>
  <c r="J71" i="8" s="1"/>
  <c r="C55" i="9"/>
  <c r="I55" i="9" s="1"/>
  <c r="J55" i="9" s="1"/>
  <c r="C55" i="8"/>
  <c r="I55" i="8" s="1"/>
  <c r="J55" i="8" s="1"/>
  <c r="C39" i="8"/>
  <c r="I39" i="8" s="1"/>
  <c r="J39" i="8" s="1"/>
  <c r="C39" i="9"/>
  <c r="I39" i="9" s="1"/>
  <c r="J39" i="9" s="1"/>
  <c r="C31" i="8"/>
  <c r="I31" i="8" s="1"/>
  <c r="J31" i="8" s="1"/>
  <c r="C23" i="8"/>
  <c r="I23" i="8" s="1"/>
  <c r="J23" i="8" s="1"/>
  <c r="E10" i="2"/>
  <c r="G159" i="2"/>
  <c r="F156" i="2"/>
  <c r="H154" i="2"/>
  <c r="E153" i="2"/>
  <c r="C153" i="2" s="1"/>
  <c r="I153" i="2" s="1"/>
  <c r="J153" i="2" s="1"/>
  <c r="G151" i="2"/>
  <c r="F148" i="2"/>
  <c r="H146" i="2"/>
  <c r="E145" i="2"/>
  <c r="G143" i="2"/>
  <c r="F140" i="2"/>
  <c r="H138" i="2"/>
  <c r="E137" i="2"/>
  <c r="C137" i="2" s="1"/>
  <c r="I137" i="2" s="1"/>
  <c r="J137" i="2" s="1"/>
  <c r="G135" i="2"/>
  <c r="F132" i="2"/>
  <c r="H130" i="2"/>
  <c r="E129" i="2"/>
  <c r="G127" i="2"/>
  <c r="F124" i="2"/>
  <c r="H122" i="2"/>
  <c r="E121" i="2"/>
  <c r="C121" i="2" s="1"/>
  <c r="I121" i="2" s="1"/>
  <c r="J121" i="2" s="1"/>
  <c r="G119" i="2"/>
  <c r="F116" i="2"/>
  <c r="H114" i="2"/>
  <c r="E113" i="2"/>
  <c r="H106" i="2"/>
  <c r="E103" i="2"/>
  <c r="E100" i="2"/>
  <c r="E97" i="2"/>
  <c r="C97" i="2" s="1"/>
  <c r="I97" i="2" s="1"/>
  <c r="J97" i="2" s="1"/>
  <c r="G90" i="2"/>
  <c r="C75" i="9"/>
  <c r="I75" i="9" s="1"/>
  <c r="J75" i="9" s="1"/>
  <c r="C79" i="8"/>
  <c r="I79" i="8" s="1"/>
  <c r="J79" i="8" s="1"/>
  <c r="F144" i="8"/>
  <c r="F144" i="9"/>
  <c r="F108" i="9"/>
  <c r="F108" i="8"/>
  <c r="F80" i="9"/>
  <c r="F80" i="8"/>
  <c r="F80" i="2"/>
  <c r="F48" i="9"/>
  <c r="F48" i="8"/>
  <c r="F48" i="2"/>
  <c r="F20" i="9"/>
  <c r="F20" i="8"/>
  <c r="C20" i="8" s="1"/>
  <c r="I20" i="8" s="1"/>
  <c r="J20" i="8" s="1"/>
  <c r="F20" i="2"/>
  <c r="G111" i="9"/>
  <c r="G111" i="8"/>
  <c r="C111" i="8" s="1"/>
  <c r="I111" i="8" s="1"/>
  <c r="J111" i="8" s="1"/>
  <c r="G47" i="9"/>
  <c r="C47" i="9" s="1"/>
  <c r="I47" i="9" s="1"/>
  <c r="J47" i="9" s="1"/>
  <c r="G47" i="8"/>
  <c r="C47" i="8" s="1"/>
  <c r="I47" i="8" s="1"/>
  <c r="J47" i="8" s="1"/>
  <c r="G47" i="2"/>
  <c r="H150" i="8"/>
  <c r="H150" i="9"/>
  <c r="H102" i="9"/>
  <c r="H102" i="8"/>
  <c r="H102" i="2"/>
  <c r="H54" i="9"/>
  <c r="H54" i="8"/>
  <c r="H54" i="2"/>
  <c r="C108" i="9"/>
  <c r="I108" i="9" s="1"/>
  <c r="J108" i="9" s="1"/>
  <c r="F159" i="9"/>
  <c r="F159" i="8"/>
  <c r="C159" i="8" s="1"/>
  <c r="I159" i="8" s="1"/>
  <c r="J159" i="8" s="1"/>
  <c r="F15" i="9"/>
  <c r="C15" i="9" s="1"/>
  <c r="I15" i="9" s="1"/>
  <c r="J15" i="9" s="1"/>
  <c r="F15" i="8"/>
  <c r="F11" i="9"/>
  <c r="F11" i="8"/>
  <c r="F11" i="2"/>
  <c r="F157" i="8"/>
  <c r="F157" i="9"/>
  <c r="F153" i="9"/>
  <c r="F153" i="8"/>
  <c r="F149" i="8"/>
  <c r="F149" i="9"/>
  <c r="F145" i="8"/>
  <c r="F145" i="9"/>
  <c r="F141" i="9"/>
  <c r="F141" i="8"/>
  <c r="F137" i="8"/>
  <c r="F137" i="9"/>
  <c r="F133" i="9"/>
  <c r="F133" i="8"/>
  <c r="F129" i="8"/>
  <c r="F129" i="9"/>
  <c r="F125" i="9"/>
  <c r="F125" i="8"/>
  <c r="F121" i="8"/>
  <c r="F121" i="9"/>
  <c r="F117" i="9"/>
  <c r="F117" i="8"/>
  <c r="F113" i="8"/>
  <c r="F113" i="9"/>
  <c r="F109" i="9"/>
  <c r="F109" i="8"/>
  <c r="F105" i="9"/>
  <c r="F105" i="8"/>
  <c r="F105" i="2"/>
  <c r="F101" i="9"/>
  <c r="F101" i="8"/>
  <c r="F101" i="2"/>
  <c r="F97" i="9"/>
  <c r="F97" i="8"/>
  <c r="F97" i="2"/>
  <c r="F93" i="9"/>
  <c r="C93" i="9" s="1"/>
  <c r="I93" i="9" s="1"/>
  <c r="J93" i="9" s="1"/>
  <c r="F93" i="8"/>
  <c r="F93" i="2"/>
  <c r="C93" i="2" s="1"/>
  <c r="I93" i="2" s="1"/>
  <c r="J93" i="2" s="1"/>
  <c r="F89" i="9"/>
  <c r="F89" i="8"/>
  <c r="F89" i="2"/>
  <c r="F85" i="9"/>
  <c r="F85" i="8"/>
  <c r="F85" i="2"/>
  <c r="F81" i="9"/>
  <c r="F81" i="8"/>
  <c r="F81" i="2"/>
  <c r="F77" i="9"/>
  <c r="F77" i="8"/>
  <c r="F77" i="2"/>
  <c r="F73" i="9"/>
  <c r="F73" i="8"/>
  <c r="F73" i="2"/>
  <c r="F69" i="9"/>
  <c r="F69" i="8"/>
  <c r="F69" i="2"/>
  <c r="F65" i="9"/>
  <c r="F65" i="8"/>
  <c r="F65" i="2"/>
  <c r="F61" i="9"/>
  <c r="F61" i="8"/>
  <c r="F61" i="2"/>
  <c r="C61" i="2" s="1"/>
  <c r="I61" i="2" s="1"/>
  <c r="J61" i="2" s="1"/>
  <c r="F57" i="9"/>
  <c r="F57" i="8"/>
  <c r="F57" i="2"/>
  <c r="F53" i="9"/>
  <c r="F53" i="8"/>
  <c r="F53" i="2"/>
  <c r="F49" i="9"/>
  <c r="F49" i="8"/>
  <c r="F49" i="2"/>
  <c r="F45" i="9"/>
  <c r="F45" i="8"/>
  <c r="F45" i="2"/>
  <c r="F41" i="9"/>
  <c r="F41" i="8"/>
  <c r="F41" i="2"/>
  <c r="F37" i="9"/>
  <c r="F37" i="8"/>
  <c r="F37" i="2"/>
  <c r="F33" i="9"/>
  <c r="F33" i="8"/>
  <c r="F33" i="2"/>
  <c r="F29" i="9"/>
  <c r="F29" i="8"/>
  <c r="F29" i="2"/>
  <c r="C29" i="2" s="1"/>
  <c r="I29" i="2" s="1"/>
  <c r="J29" i="2" s="1"/>
  <c r="F25" i="9"/>
  <c r="F25" i="8"/>
  <c r="F25" i="2"/>
  <c r="F21" i="9"/>
  <c r="F21" i="8"/>
  <c r="F21" i="2"/>
  <c r="G10" i="9"/>
  <c r="G10" i="8"/>
  <c r="C10" i="8" s="1"/>
  <c r="G153" i="9"/>
  <c r="C153" i="9" s="1"/>
  <c r="I153" i="9" s="1"/>
  <c r="J153" i="9" s="1"/>
  <c r="G153" i="8"/>
  <c r="C153" i="8" s="1"/>
  <c r="I153" i="8" s="1"/>
  <c r="J153" i="8" s="1"/>
  <c r="G145" i="8"/>
  <c r="C145" i="8" s="1"/>
  <c r="I145" i="8" s="1"/>
  <c r="J145" i="8" s="1"/>
  <c r="G145" i="9"/>
  <c r="C145" i="9" s="1"/>
  <c r="I145" i="9" s="1"/>
  <c r="J145" i="9" s="1"/>
  <c r="G137" i="9"/>
  <c r="C137" i="9" s="1"/>
  <c r="I137" i="9" s="1"/>
  <c r="J137" i="9" s="1"/>
  <c r="G137" i="8"/>
  <c r="C137" i="8" s="1"/>
  <c r="I137" i="8" s="1"/>
  <c r="J137" i="8" s="1"/>
  <c r="G129" i="9"/>
  <c r="C129" i="9" s="1"/>
  <c r="I129" i="9" s="1"/>
  <c r="J129" i="9" s="1"/>
  <c r="G129" i="8"/>
  <c r="C129" i="8" s="1"/>
  <c r="I129" i="8" s="1"/>
  <c r="J129" i="8" s="1"/>
  <c r="G121" i="9"/>
  <c r="C121" i="9" s="1"/>
  <c r="I121" i="9" s="1"/>
  <c r="J121" i="9" s="1"/>
  <c r="G121" i="8"/>
  <c r="G113" i="9"/>
  <c r="C113" i="9" s="1"/>
  <c r="I113" i="9" s="1"/>
  <c r="J113" i="9" s="1"/>
  <c r="G113" i="8"/>
  <c r="C113" i="8" s="1"/>
  <c r="I113" i="8" s="1"/>
  <c r="J113" i="8" s="1"/>
  <c r="G105" i="9"/>
  <c r="C105" i="9" s="1"/>
  <c r="I105" i="9" s="1"/>
  <c r="J105" i="9" s="1"/>
  <c r="G105" i="8"/>
  <c r="C105" i="8" s="1"/>
  <c r="I105" i="8" s="1"/>
  <c r="J105" i="8" s="1"/>
  <c r="G97" i="9"/>
  <c r="C97" i="9" s="1"/>
  <c r="I97" i="9" s="1"/>
  <c r="J97" i="9" s="1"/>
  <c r="G97" i="8"/>
  <c r="C97" i="8" s="1"/>
  <c r="I97" i="8" s="1"/>
  <c r="J97" i="8" s="1"/>
  <c r="G97" i="2"/>
  <c r="G89" i="9"/>
  <c r="C89" i="9" s="1"/>
  <c r="I89" i="9" s="1"/>
  <c r="J89" i="9" s="1"/>
  <c r="G89" i="8"/>
  <c r="C89" i="8" s="1"/>
  <c r="I89" i="8" s="1"/>
  <c r="J89" i="8" s="1"/>
  <c r="G89" i="2"/>
  <c r="G81" i="9"/>
  <c r="G81" i="8"/>
  <c r="C81" i="8" s="1"/>
  <c r="I81" i="8" s="1"/>
  <c r="J81" i="8" s="1"/>
  <c r="G81" i="2"/>
  <c r="G73" i="9"/>
  <c r="C73" i="9" s="1"/>
  <c r="I73" i="9" s="1"/>
  <c r="J73" i="9" s="1"/>
  <c r="G73" i="8"/>
  <c r="C73" i="8" s="1"/>
  <c r="I73" i="8" s="1"/>
  <c r="J73" i="8" s="1"/>
  <c r="G73" i="2"/>
  <c r="G65" i="9"/>
  <c r="C65" i="9" s="1"/>
  <c r="I65" i="9" s="1"/>
  <c r="J65" i="9" s="1"/>
  <c r="G65" i="8"/>
  <c r="C65" i="8" s="1"/>
  <c r="I65" i="8" s="1"/>
  <c r="J65" i="8" s="1"/>
  <c r="G65" i="2"/>
  <c r="G57" i="9"/>
  <c r="C57" i="9" s="1"/>
  <c r="I57" i="9" s="1"/>
  <c r="J57" i="9" s="1"/>
  <c r="G57" i="8"/>
  <c r="C57" i="8" s="1"/>
  <c r="I57" i="8" s="1"/>
  <c r="J57" i="8" s="1"/>
  <c r="G57" i="2"/>
  <c r="C57" i="2" s="1"/>
  <c r="I57" i="2" s="1"/>
  <c r="J57" i="2" s="1"/>
  <c r="G49" i="9"/>
  <c r="C49" i="9" s="1"/>
  <c r="I49" i="9" s="1"/>
  <c r="J49" i="9" s="1"/>
  <c r="G49" i="8"/>
  <c r="C49" i="8" s="1"/>
  <c r="I49" i="8" s="1"/>
  <c r="J49" i="8" s="1"/>
  <c r="G49" i="2"/>
  <c r="G41" i="9"/>
  <c r="C41" i="9" s="1"/>
  <c r="I41" i="9" s="1"/>
  <c r="J41" i="9" s="1"/>
  <c r="G41" i="8"/>
  <c r="G41" i="2"/>
  <c r="G33" i="9"/>
  <c r="C33" i="9" s="1"/>
  <c r="I33" i="9" s="1"/>
  <c r="J33" i="9" s="1"/>
  <c r="G33" i="8"/>
  <c r="C33" i="8" s="1"/>
  <c r="I33" i="8" s="1"/>
  <c r="J33" i="8" s="1"/>
  <c r="G33" i="2"/>
  <c r="G25" i="9"/>
  <c r="C25" i="9" s="1"/>
  <c r="I25" i="9" s="1"/>
  <c r="J25" i="9" s="1"/>
  <c r="G25" i="8"/>
  <c r="C25" i="8" s="1"/>
  <c r="I25" i="8" s="1"/>
  <c r="J25" i="8" s="1"/>
  <c r="G25" i="2"/>
  <c r="G17" i="9"/>
  <c r="C17" i="9" s="1"/>
  <c r="I17" i="9" s="1"/>
  <c r="J17" i="9" s="1"/>
  <c r="G17" i="8"/>
  <c r="C17" i="8" s="1"/>
  <c r="I17" i="8" s="1"/>
  <c r="J17" i="8" s="1"/>
  <c r="G17" i="2"/>
  <c r="H160" i="9"/>
  <c r="C160" i="9" s="1"/>
  <c r="I160" i="9" s="1"/>
  <c r="J160" i="9" s="1"/>
  <c r="H160" i="8"/>
  <c r="C160" i="8" s="1"/>
  <c r="I160" i="8" s="1"/>
  <c r="J160" i="8" s="1"/>
  <c r="H152" i="9"/>
  <c r="H152" i="8"/>
  <c r="C152" i="8" s="1"/>
  <c r="I152" i="8" s="1"/>
  <c r="J152" i="8" s="1"/>
  <c r="H144" i="9"/>
  <c r="H144" i="8"/>
  <c r="C144" i="8" s="1"/>
  <c r="I144" i="8" s="1"/>
  <c r="J144" i="8" s="1"/>
  <c r="H136" i="9"/>
  <c r="H136" i="8"/>
  <c r="C136" i="8" s="1"/>
  <c r="I136" i="8" s="1"/>
  <c r="J136" i="8" s="1"/>
  <c r="H128" i="9"/>
  <c r="C128" i="9" s="1"/>
  <c r="I128" i="9" s="1"/>
  <c r="J128" i="9" s="1"/>
  <c r="H128" i="8"/>
  <c r="C128" i="8" s="1"/>
  <c r="I128" i="8" s="1"/>
  <c r="J128" i="8" s="1"/>
  <c r="H120" i="9"/>
  <c r="C120" i="9" s="1"/>
  <c r="I120" i="9" s="1"/>
  <c r="J120" i="9" s="1"/>
  <c r="H120" i="8"/>
  <c r="C120" i="8" s="1"/>
  <c r="I120" i="8" s="1"/>
  <c r="J120" i="8" s="1"/>
  <c r="H112" i="9"/>
  <c r="C112" i="9" s="1"/>
  <c r="I112" i="9" s="1"/>
  <c r="J112" i="9" s="1"/>
  <c r="H112" i="8"/>
  <c r="H104" i="9"/>
  <c r="C104" i="9" s="1"/>
  <c r="I104" i="9" s="1"/>
  <c r="J104" i="9" s="1"/>
  <c r="H104" i="8"/>
  <c r="H96" i="9"/>
  <c r="C96" i="9" s="1"/>
  <c r="I96" i="9" s="1"/>
  <c r="J96" i="9" s="1"/>
  <c r="H96" i="8"/>
  <c r="H96" i="2"/>
  <c r="H88" i="9"/>
  <c r="C88" i="9" s="1"/>
  <c r="I88" i="9" s="1"/>
  <c r="J88" i="9" s="1"/>
  <c r="H88" i="8"/>
  <c r="C88" i="8" s="1"/>
  <c r="I88" i="8" s="1"/>
  <c r="J88" i="8" s="1"/>
  <c r="H88" i="2"/>
  <c r="H80" i="9"/>
  <c r="C80" i="9" s="1"/>
  <c r="I80" i="9" s="1"/>
  <c r="J80" i="9" s="1"/>
  <c r="H80" i="8"/>
  <c r="C80" i="8" s="1"/>
  <c r="I80" i="8" s="1"/>
  <c r="J80" i="8" s="1"/>
  <c r="H80" i="2"/>
  <c r="C80" i="2" s="1"/>
  <c r="I80" i="2" s="1"/>
  <c r="J80" i="2" s="1"/>
  <c r="H72" i="9"/>
  <c r="C72" i="9" s="1"/>
  <c r="I72" i="9" s="1"/>
  <c r="J72" i="9" s="1"/>
  <c r="H72" i="8"/>
  <c r="C72" i="8" s="1"/>
  <c r="I72" i="8" s="1"/>
  <c r="J72" i="8" s="1"/>
  <c r="H72" i="2"/>
  <c r="H64" i="9"/>
  <c r="H64" i="8"/>
  <c r="H64" i="2"/>
  <c r="H56" i="9"/>
  <c r="C56" i="9" s="1"/>
  <c r="I56" i="9" s="1"/>
  <c r="J56" i="9" s="1"/>
  <c r="H56" i="8"/>
  <c r="C56" i="8" s="1"/>
  <c r="I56" i="8" s="1"/>
  <c r="J56" i="8" s="1"/>
  <c r="H56" i="2"/>
  <c r="H48" i="9"/>
  <c r="C48" i="9" s="1"/>
  <c r="I48" i="9" s="1"/>
  <c r="J48" i="9" s="1"/>
  <c r="H48" i="8"/>
  <c r="C48" i="8" s="1"/>
  <c r="I48" i="8" s="1"/>
  <c r="J48" i="8" s="1"/>
  <c r="H48" i="2"/>
  <c r="C48" i="2" s="1"/>
  <c r="I48" i="2" s="1"/>
  <c r="J48" i="2" s="1"/>
  <c r="H40" i="9"/>
  <c r="H40" i="8"/>
  <c r="H40" i="2"/>
  <c r="H32" i="9"/>
  <c r="C32" i="9" s="1"/>
  <c r="I32" i="9" s="1"/>
  <c r="J32" i="9" s="1"/>
  <c r="H32" i="8"/>
  <c r="C32" i="8" s="1"/>
  <c r="I32" i="8" s="1"/>
  <c r="J32" i="8" s="1"/>
  <c r="H32" i="2"/>
  <c r="H24" i="9"/>
  <c r="C24" i="9" s="1"/>
  <c r="I24" i="9" s="1"/>
  <c r="J24" i="9" s="1"/>
  <c r="H24" i="8"/>
  <c r="H24" i="2"/>
  <c r="H16" i="9"/>
  <c r="C16" i="9" s="1"/>
  <c r="I16" i="9" s="1"/>
  <c r="J16" i="9" s="1"/>
  <c r="H16" i="8"/>
  <c r="C16" i="8" s="1"/>
  <c r="I16" i="8" s="1"/>
  <c r="J16" i="8" s="1"/>
  <c r="H16" i="2"/>
  <c r="C16" i="2" s="1"/>
  <c r="I16" i="2" s="1"/>
  <c r="J16" i="2" s="1"/>
  <c r="C158" i="9"/>
  <c r="I158" i="9" s="1"/>
  <c r="J158" i="9" s="1"/>
  <c r="C134" i="8"/>
  <c r="I134" i="8" s="1"/>
  <c r="J134" i="8" s="1"/>
  <c r="C126" i="8"/>
  <c r="I126" i="8" s="1"/>
  <c r="J126" i="8" s="1"/>
  <c r="C126" i="9"/>
  <c r="I126" i="9" s="1"/>
  <c r="J126" i="9" s="1"/>
  <c r="C118" i="8"/>
  <c r="I118" i="8" s="1"/>
  <c r="J118" i="8" s="1"/>
  <c r="C102" i="9"/>
  <c r="I102" i="9" s="1"/>
  <c r="J102" i="9" s="1"/>
  <c r="C94" i="8"/>
  <c r="I94" i="8" s="1"/>
  <c r="J94" i="8" s="1"/>
  <c r="C86" i="8"/>
  <c r="I86" i="8" s="1"/>
  <c r="J86" i="8" s="1"/>
  <c r="C62" i="8"/>
  <c r="I62" i="8" s="1"/>
  <c r="J62" i="8" s="1"/>
  <c r="C46" i="9"/>
  <c r="I46" i="9" s="1"/>
  <c r="J46" i="9" s="1"/>
  <c r="C30" i="9"/>
  <c r="I30" i="9" s="1"/>
  <c r="J30" i="9" s="1"/>
  <c r="C22" i="9"/>
  <c r="I22" i="9" s="1"/>
  <c r="J22" i="9" s="1"/>
  <c r="F10" i="2"/>
  <c r="C10" i="2" s="1"/>
  <c r="F159" i="2"/>
  <c r="H157" i="2"/>
  <c r="E156" i="2"/>
  <c r="G154" i="2"/>
  <c r="C154" i="2" s="1"/>
  <c r="I154" i="2" s="1"/>
  <c r="J154" i="2" s="1"/>
  <c r="F151" i="2"/>
  <c r="H149" i="2"/>
  <c r="E148" i="2"/>
  <c r="G146" i="2"/>
  <c r="C146" i="2" s="1"/>
  <c r="I146" i="2" s="1"/>
  <c r="J146" i="2" s="1"/>
  <c r="F143" i="2"/>
  <c r="H141" i="2"/>
  <c r="E140" i="2"/>
  <c r="G138" i="2"/>
  <c r="C138" i="2" s="1"/>
  <c r="I138" i="2" s="1"/>
  <c r="J138" i="2" s="1"/>
  <c r="F135" i="2"/>
  <c r="H133" i="2"/>
  <c r="E132" i="2"/>
  <c r="G130" i="2"/>
  <c r="C130" i="2" s="1"/>
  <c r="I130" i="2" s="1"/>
  <c r="J130" i="2" s="1"/>
  <c r="F127" i="2"/>
  <c r="H125" i="2"/>
  <c r="E124" i="2"/>
  <c r="G122" i="2"/>
  <c r="F119" i="2"/>
  <c r="H117" i="2"/>
  <c r="E116" i="2"/>
  <c r="G114" i="2"/>
  <c r="C114" i="2" s="1"/>
  <c r="I114" i="2" s="1"/>
  <c r="J114" i="2" s="1"/>
  <c r="F111" i="2"/>
  <c r="H109" i="2"/>
  <c r="E108" i="2"/>
  <c r="G106" i="2"/>
  <c r="C106" i="2" s="1"/>
  <c r="I106" i="2" s="1"/>
  <c r="J106" i="2" s="1"/>
  <c r="H104" i="2"/>
  <c r="H93" i="2"/>
  <c r="H85" i="2"/>
  <c r="H69" i="2"/>
  <c r="H53" i="2"/>
  <c r="H37" i="2"/>
  <c r="H21" i="2"/>
  <c r="C51" i="8"/>
  <c r="I51" i="8" s="1"/>
  <c r="J51" i="8" s="1"/>
  <c r="C36" i="9"/>
  <c r="I36" i="9" s="1"/>
  <c r="J36" i="9" s="1"/>
  <c r="C62" i="9"/>
  <c r="I62" i="9" s="1"/>
  <c r="J62" i="9" s="1"/>
  <c r="C131" i="8"/>
  <c r="I131" i="8" s="1"/>
  <c r="J131" i="8" s="1"/>
  <c r="C136" i="2"/>
  <c r="I136" i="2" s="1"/>
  <c r="J136" i="2" s="1"/>
  <c r="C99" i="2"/>
  <c r="I99" i="2" s="1"/>
  <c r="J99" i="2" s="1"/>
  <c r="C75" i="2"/>
  <c r="I75" i="2" s="1"/>
  <c r="J75" i="2" s="1"/>
  <c r="C35" i="2"/>
  <c r="I35" i="2" s="1"/>
  <c r="J35" i="2" s="1"/>
  <c r="C11" i="2"/>
  <c r="I11" i="2" s="1"/>
  <c r="J11" i="2" s="1"/>
  <c r="C157" i="2"/>
  <c r="I157" i="2" s="1"/>
  <c r="J157" i="2" s="1"/>
  <c r="C156" i="2"/>
  <c r="I156" i="2" s="1"/>
  <c r="J156" i="2" s="1"/>
  <c r="C141" i="2"/>
  <c r="I141" i="2" s="1"/>
  <c r="J141" i="2" s="1"/>
  <c r="C135" i="2"/>
  <c r="I135" i="2" s="1"/>
  <c r="J135" i="2" s="1"/>
  <c r="C133" i="2"/>
  <c r="I133" i="2" s="1"/>
  <c r="J133" i="2" s="1"/>
  <c r="C132" i="2"/>
  <c r="I132" i="2" s="1"/>
  <c r="J132" i="2" s="1"/>
  <c r="C117" i="2"/>
  <c r="I117" i="2" s="1"/>
  <c r="J117" i="2" s="1"/>
  <c r="C109" i="2"/>
  <c r="I109" i="2" s="1"/>
  <c r="J109" i="2" s="1"/>
  <c r="C101" i="2"/>
  <c r="I101" i="2" s="1"/>
  <c r="J101" i="2" s="1"/>
  <c r="C96" i="2"/>
  <c r="I96" i="2" s="1"/>
  <c r="J96" i="2" s="1"/>
  <c r="C92" i="2"/>
  <c r="I92" i="2" s="1"/>
  <c r="J92" i="2" s="1"/>
  <c r="C84" i="2"/>
  <c r="I84" i="2" s="1"/>
  <c r="J84" i="2" s="1"/>
  <c r="C76" i="2"/>
  <c r="I76" i="2" s="1"/>
  <c r="J76" i="2" s="1"/>
  <c r="C69" i="2"/>
  <c r="I69" i="2" s="1"/>
  <c r="J69" i="2" s="1"/>
  <c r="C53" i="2"/>
  <c r="I53" i="2" s="1"/>
  <c r="J53" i="2" s="1"/>
  <c r="C37" i="2"/>
  <c r="I37" i="2" s="1"/>
  <c r="J37" i="2" s="1"/>
  <c r="C32" i="2"/>
  <c r="I32" i="2" s="1"/>
  <c r="J32" i="2" s="1"/>
  <c r="C28" i="2"/>
  <c r="I28" i="2" s="1"/>
  <c r="J28" i="2" s="1"/>
  <c r="C20" i="2"/>
  <c r="I20" i="2" s="1"/>
  <c r="J20" i="2" s="1"/>
  <c r="C12" i="2"/>
  <c r="I12" i="2" s="1"/>
  <c r="J12" i="2" s="1"/>
  <c r="C158" i="2"/>
  <c r="I158" i="2" s="1"/>
  <c r="J158" i="2" s="1"/>
  <c r="C134" i="2"/>
  <c r="I134" i="2" s="1"/>
  <c r="J134" i="2" s="1"/>
  <c r="C118" i="2"/>
  <c r="I118" i="2" s="1"/>
  <c r="J118" i="2" s="1"/>
  <c r="C110" i="2"/>
  <c r="I110" i="2" s="1"/>
  <c r="J110" i="2" s="1"/>
  <c r="C94" i="2"/>
  <c r="I94" i="2" s="1"/>
  <c r="J94" i="2" s="1"/>
  <c r="C70" i="2"/>
  <c r="I70" i="2" s="1"/>
  <c r="J70" i="2" s="1"/>
  <c r="C54" i="2"/>
  <c r="I54" i="2" s="1"/>
  <c r="J54" i="2" s="1"/>
  <c r="C46" i="2"/>
  <c r="I46" i="2" s="1"/>
  <c r="J46" i="2" s="1"/>
  <c r="C30" i="2"/>
  <c r="I30" i="2" s="1"/>
  <c r="J30" i="2" s="1"/>
  <c r="C149" i="2"/>
  <c r="I149" i="2" s="1"/>
  <c r="J149" i="2" s="1"/>
  <c r="C145" i="2"/>
  <c r="I145" i="2" s="1"/>
  <c r="J145" i="2" s="1"/>
  <c r="C122" i="2"/>
  <c r="I122" i="2" s="1"/>
  <c r="J122" i="2" s="1"/>
  <c r="C111" i="2"/>
  <c r="I111" i="2" s="1"/>
  <c r="J111" i="2" s="1"/>
  <c r="C105" i="2"/>
  <c r="I105" i="2" s="1"/>
  <c r="J105" i="2" s="1"/>
  <c r="C90" i="2"/>
  <c r="I90" i="2" s="1"/>
  <c r="J90" i="2" s="1"/>
  <c r="C85" i="2"/>
  <c r="I85" i="2" s="1"/>
  <c r="J85" i="2" s="1"/>
  <c r="C74" i="2"/>
  <c r="I74" i="2" s="1"/>
  <c r="J74" i="2" s="1"/>
  <c r="C73" i="2"/>
  <c r="I73" i="2" s="1"/>
  <c r="J73" i="2" s="1"/>
  <c r="C58" i="2"/>
  <c r="I58" i="2" s="1"/>
  <c r="J58" i="2" s="1"/>
  <c r="C50" i="2"/>
  <c r="I50" i="2" s="1"/>
  <c r="J50" i="2" s="1"/>
  <c r="C47" i="2"/>
  <c r="I47" i="2" s="1"/>
  <c r="J47" i="2" s="1"/>
  <c r="C42" i="2"/>
  <c r="I42" i="2" s="1"/>
  <c r="J42" i="2" s="1"/>
  <c r="C41" i="2"/>
  <c r="I41" i="2" s="1"/>
  <c r="J41" i="2" s="1"/>
  <c r="C33" i="2"/>
  <c r="I33" i="2" s="1"/>
  <c r="J33" i="2" s="1"/>
  <c r="C26" i="2"/>
  <c r="I26" i="2" s="1"/>
  <c r="J26" i="2" s="1"/>
  <c r="C21" i="2"/>
  <c r="I21" i="2" s="1"/>
  <c r="J21" i="2" s="1"/>
  <c r="C18" i="2"/>
  <c r="I18" i="2" s="1"/>
  <c r="J18" i="2" s="1"/>
  <c r="C159" i="2"/>
  <c r="I159" i="2" s="1"/>
  <c r="J159" i="2" s="1"/>
  <c r="C151" i="2"/>
  <c r="I151" i="2" s="1"/>
  <c r="J151" i="2" s="1"/>
  <c r="C143" i="2"/>
  <c r="I143" i="2" s="1"/>
  <c r="J143" i="2" s="1"/>
  <c r="C127" i="2"/>
  <c r="I127" i="2" s="1"/>
  <c r="J127" i="2" s="1"/>
  <c r="C119" i="2"/>
  <c r="I119" i="2" s="1"/>
  <c r="J119" i="2" s="1"/>
  <c r="C103" i="2"/>
  <c r="I103" i="2" s="1"/>
  <c r="J103" i="2" s="1"/>
  <c r="C95" i="2"/>
  <c r="I95" i="2" s="1"/>
  <c r="J95" i="2" s="1"/>
  <c r="C79" i="2"/>
  <c r="I79" i="2" s="1"/>
  <c r="J79" i="2" s="1"/>
  <c r="C63" i="2"/>
  <c r="I63" i="2" s="1"/>
  <c r="J63" i="2" s="1"/>
  <c r="C31" i="2"/>
  <c r="I31" i="2" s="1"/>
  <c r="J31" i="2" s="1"/>
  <c r="C15" i="2"/>
  <c r="I15" i="2" s="1"/>
  <c r="J15" i="2" s="1"/>
  <c r="C34" i="2"/>
  <c r="I34" i="2" s="1"/>
  <c r="J34" i="2" s="1"/>
  <c r="C112" i="2"/>
  <c r="I112" i="2" s="1"/>
  <c r="J112" i="2" s="1"/>
  <c r="C72" i="2"/>
  <c r="I72" i="2" s="1"/>
  <c r="J72" i="2" s="1"/>
  <c r="C120" i="2"/>
  <c r="I120" i="2" s="1"/>
  <c r="J120" i="2" s="1"/>
  <c r="C104" i="2"/>
  <c r="I104" i="2" s="1"/>
  <c r="J104" i="2" s="1"/>
  <c r="C88" i="2"/>
  <c r="I88" i="2" s="1"/>
  <c r="J88" i="2" s="1"/>
  <c r="C64" i="2"/>
  <c r="I64" i="2" s="1"/>
  <c r="J64" i="2" s="1"/>
  <c r="C128" i="2"/>
  <c r="I128" i="2" s="1"/>
  <c r="J128" i="2" s="1"/>
  <c r="C56" i="2"/>
  <c r="I56" i="2" s="1"/>
  <c r="J56" i="2" s="1"/>
  <c r="C155" i="2"/>
  <c r="I155" i="2" s="1"/>
  <c r="J155" i="2" s="1"/>
  <c r="C147" i="2"/>
  <c r="I147" i="2" s="1"/>
  <c r="J147" i="2" s="1"/>
  <c r="C131" i="2"/>
  <c r="I131" i="2" s="1"/>
  <c r="J131" i="2" s="1"/>
  <c r="C107" i="2"/>
  <c r="I107" i="2" s="1"/>
  <c r="J107" i="2" s="1"/>
  <c r="C83" i="2"/>
  <c r="I83" i="2" s="1"/>
  <c r="J83" i="2" s="1"/>
  <c r="C67" i="2"/>
  <c r="I67" i="2" s="1"/>
  <c r="J67" i="2" s="1"/>
  <c r="C91" i="2"/>
  <c r="I91" i="2" s="1"/>
  <c r="J91" i="2" s="1"/>
  <c r="C27" i="2"/>
  <c r="I27" i="2" s="1"/>
  <c r="J27" i="2" s="1"/>
  <c r="C123" i="2"/>
  <c r="I123" i="2" s="1"/>
  <c r="J123" i="2" s="1"/>
  <c r="C59" i="2"/>
  <c r="I59" i="2" s="1"/>
  <c r="J59" i="2" s="1"/>
  <c r="C19" i="2"/>
  <c r="I19" i="2" s="1"/>
  <c r="J19" i="2" s="1"/>
  <c r="C144" i="2"/>
  <c r="I144" i="2" s="1"/>
  <c r="J144" i="2" s="1"/>
  <c r="C40" i="2"/>
  <c r="I40" i="2" s="1"/>
  <c r="J40" i="2" s="1"/>
  <c r="C152" i="2"/>
  <c r="I152" i="2" s="1"/>
  <c r="J152" i="2" s="1"/>
  <c r="C86" i="2"/>
  <c r="I86" i="2" s="1"/>
  <c r="J86" i="2" s="1"/>
  <c r="C129" i="2"/>
  <c r="I129" i="2" s="1"/>
  <c r="J129" i="2" s="1"/>
  <c r="C126" i="2"/>
  <c r="I126" i="2" s="1"/>
  <c r="J126" i="2" s="1"/>
  <c r="C65" i="2"/>
  <c r="I65" i="2" s="1"/>
  <c r="J65" i="2" s="1"/>
  <c r="C38" i="2"/>
  <c r="I38" i="2" s="1"/>
  <c r="J38" i="2" s="1"/>
  <c r="C14" i="2"/>
  <c r="I14" i="2" s="1"/>
  <c r="J14" i="2" s="1"/>
  <c r="C124" i="2"/>
  <c r="I124" i="2" s="1"/>
  <c r="J124" i="2" s="1"/>
  <c r="C113" i="2"/>
  <c r="I113" i="2" s="1"/>
  <c r="J113" i="2" s="1"/>
  <c r="C100" i="2"/>
  <c r="I100" i="2" s="1"/>
  <c r="J100" i="2" s="1"/>
  <c r="C89" i="2"/>
  <c r="I89" i="2" s="1"/>
  <c r="J89" i="2" s="1"/>
  <c r="C60" i="2"/>
  <c r="I60" i="2" s="1"/>
  <c r="J60" i="2" s="1"/>
  <c r="C49" i="2"/>
  <c r="I49" i="2" s="1"/>
  <c r="J49" i="2" s="1"/>
  <c r="C36" i="2"/>
  <c r="I36" i="2" s="1"/>
  <c r="J36" i="2" s="1"/>
  <c r="C25" i="2"/>
  <c r="I25" i="2" s="1"/>
  <c r="J25" i="2" s="1"/>
  <c r="C150" i="2"/>
  <c r="I150" i="2" s="1"/>
  <c r="J150" i="2" s="1"/>
  <c r="C22" i="2"/>
  <c r="I22" i="2" s="1"/>
  <c r="J22" i="2" s="1"/>
  <c r="C142" i="2"/>
  <c r="I142" i="2" s="1"/>
  <c r="J142" i="2" s="1"/>
  <c r="C102" i="2"/>
  <c r="I102" i="2" s="1"/>
  <c r="J102" i="2" s="1"/>
  <c r="C78" i="2"/>
  <c r="I78" i="2" s="1"/>
  <c r="J78" i="2" s="1"/>
  <c r="D6" i="2"/>
  <c r="I11" i="9" l="1"/>
  <c r="J11" i="9" s="1"/>
  <c r="I10" i="8"/>
  <c r="J10" i="8" s="1"/>
  <c r="C64" i="9"/>
  <c r="I64" i="9" s="1"/>
  <c r="J64" i="9" s="1"/>
  <c r="J7" i="9" s="1"/>
  <c r="C157" i="8"/>
  <c r="I157" i="8" s="1"/>
  <c r="J157" i="8" s="1"/>
  <c r="C22" i="8"/>
  <c r="I22" i="8" s="1"/>
  <c r="J22" i="8" s="1"/>
  <c r="C27" i="8"/>
  <c r="I27" i="8" s="1"/>
  <c r="J27" i="8" s="1"/>
  <c r="C86" i="9"/>
  <c r="I86" i="9" s="1"/>
  <c r="J86" i="9" s="1"/>
  <c r="I10" i="2"/>
  <c r="J10" i="2" s="1"/>
  <c r="J7" i="2" s="1"/>
  <c r="J6" i="2"/>
  <c r="J7" i="8" l="1"/>
  <c r="J6" i="8"/>
  <c r="J6" i="9"/>
</calcChain>
</file>

<file path=xl/sharedStrings.xml><?xml version="1.0" encoding="utf-8"?>
<sst xmlns="http://schemas.openxmlformats.org/spreadsheetml/2006/main" count="116" uniqueCount="57">
  <si>
    <t>wavelength</t>
  </si>
  <si>
    <t>absorption</t>
  </si>
  <si>
    <t>water</t>
  </si>
  <si>
    <t>phytoplankton</t>
  </si>
  <si>
    <t>CDOM</t>
  </si>
  <si>
    <t>NAP</t>
  </si>
  <si>
    <t>S_CDOM</t>
  </si>
  <si>
    <t>S_NAP</t>
  </si>
  <si>
    <t>CDOM+NAP</t>
  </si>
  <si>
    <t>backscattering</t>
  </si>
  <si>
    <t>small particles</t>
  </si>
  <si>
    <t>large particles</t>
  </si>
  <si>
    <t>eta</t>
  </si>
  <si>
    <t>avg CDM</t>
  </si>
  <si>
    <t>tuneable slopes</t>
  </si>
  <si>
    <t xml:space="preserve"> </t>
  </si>
  <si>
    <t>Wavelength</t>
  </si>
  <si>
    <t>f/Q</t>
  </si>
  <si>
    <t>R_meas</t>
  </si>
  <si>
    <t>R_mod</t>
  </si>
  <si>
    <t>Eigenvalues</t>
  </si>
  <si>
    <t>aphi</t>
  </si>
  <si>
    <t>acdom</t>
  </si>
  <si>
    <t>anap</t>
  </si>
  <si>
    <t>bb small</t>
  </si>
  <si>
    <t>bb large</t>
  </si>
  <si>
    <t>OC4 chl</t>
  </si>
  <si>
    <t>log_10 (chl) =</t>
  </si>
  <si>
    <t>c0*(log_10 Rmax)^0+</t>
  </si>
  <si>
    <t>c1*(log_10 Rmax)^1 +</t>
  </si>
  <si>
    <t>c2*(log_10 Rmax)^2 +</t>
  </si>
  <si>
    <t>c3*(log_10 Rmax)^3 +</t>
  </si>
  <si>
    <t>c4*(log_10 Rmax)^4</t>
  </si>
  <si>
    <t>Rmax = max</t>
  </si>
  <si>
    <t>R443/R555</t>
  </si>
  <si>
    <t>R490/R555</t>
  </si>
  <si>
    <t>R510/R555</t>
  </si>
  <si>
    <t>OC4 chlorophyll algorithm for SeaWiFS</t>
  </si>
  <si>
    <t>c0</t>
  </si>
  <si>
    <t>c1</t>
  </si>
  <si>
    <t>c2</t>
  </si>
  <si>
    <t>c3</t>
  </si>
  <si>
    <t>c4</t>
  </si>
  <si>
    <t>OC4 chl =</t>
  </si>
  <si>
    <t>log10(Rmax)=</t>
  </si>
  <si>
    <t>chl(mg/m^3)</t>
  </si>
  <si>
    <t>log10(chl)</t>
  </si>
  <si>
    <t>chl_est</t>
  </si>
  <si>
    <t>Semi-Analytic Inversion</t>
  </si>
  <si>
    <t>IOPs at 400 nm</t>
  </si>
  <si>
    <t>(m^-1)</t>
  </si>
  <si>
    <t>where</t>
  </si>
  <si>
    <t>and</t>
  </si>
  <si>
    <t>Rmeas-Rmod</t>
  </si>
  <si>
    <t>(Rmeas-Rmod)^2</t>
  </si>
  <si>
    <t>rms=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</si>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</sst>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339966"/>
      <color rgb="FF00FFFF"/>
      <color rgb="FF0000FF"/>
      <color rgb="FF00CC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53718285214349"/>
          <c:y val="5.7060367454068242E-2"/>
          <c:w val="0.77746281714785648"/>
          <c:h val="0.70026939340915717"/>
        </c:manualLayout>
      </c:layout>
      <c:scatterChart>
        <c:scatterStyle val="lineMarker"/>
        <c:varyColors val="0"/>
        <c:ser>
          <c:idx val="0"/>
          <c:order val="0"/>
          <c:tx>
            <c:strRef>
              <c:f>eigenvectors!$B$5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eigenvectors!$A$6:$A$156</c:f>
              <c:numCache>
                <c:formatCode>General</c:formatCode>
                <c:ptCount val="151"/>
                <c:pt idx="0">
                  <c:v>399.99995000000001</c:v>
                </c:pt>
                <c:pt idx="1">
                  <c:v>401.99995000000001</c:v>
                </c:pt>
                <c:pt idx="2">
                  <c:v>403.99995000000001</c:v>
                </c:pt>
                <c:pt idx="3">
                  <c:v>405.99995000000001</c:v>
                </c:pt>
                <c:pt idx="4">
                  <c:v>407.99995000000001</c:v>
                </c:pt>
                <c:pt idx="5">
                  <c:v>409.99995000000001</c:v>
                </c:pt>
                <c:pt idx="6">
                  <c:v>411.99995000000001</c:v>
                </c:pt>
                <c:pt idx="7">
                  <c:v>413.99995000000001</c:v>
                </c:pt>
                <c:pt idx="8">
                  <c:v>415.99995000000001</c:v>
                </c:pt>
                <c:pt idx="9">
                  <c:v>417.99995000000001</c:v>
                </c:pt>
                <c:pt idx="10">
                  <c:v>419.99995000000001</c:v>
                </c:pt>
                <c:pt idx="11">
                  <c:v>421.99995000000001</c:v>
                </c:pt>
                <c:pt idx="12">
                  <c:v>423.99995000000001</c:v>
                </c:pt>
                <c:pt idx="13">
                  <c:v>425.99995000000001</c:v>
                </c:pt>
                <c:pt idx="14">
                  <c:v>427.99995000000001</c:v>
                </c:pt>
                <c:pt idx="15">
                  <c:v>429.99995000000001</c:v>
                </c:pt>
                <c:pt idx="16">
                  <c:v>431.99995000000001</c:v>
                </c:pt>
                <c:pt idx="17">
                  <c:v>433.99995000000001</c:v>
                </c:pt>
                <c:pt idx="18">
                  <c:v>435.99995000000001</c:v>
                </c:pt>
                <c:pt idx="19">
                  <c:v>437.99995000000001</c:v>
                </c:pt>
                <c:pt idx="20">
                  <c:v>439.99995000000001</c:v>
                </c:pt>
                <c:pt idx="21">
                  <c:v>442.99995000000001</c:v>
                </c:pt>
                <c:pt idx="22">
                  <c:v>444</c:v>
                </c:pt>
                <c:pt idx="23">
                  <c:v>445.99995000000001</c:v>
                </c:pt>
                <c:pt idx="24">
                  <c:v>447.99995000000001</c:v>
                </c:pt>
                <c:pt idx="25">
                  <c:v>449.99995000000001</c:v>
                </c:pt>
                <c:pt idx="26">
                  <c:v>451.99995000000001</c:v>
                </c:pt>
                <c:pt idx="27">
                  <c:v>453.99995000000001</c:v>
                </c:pt>
                <c:pt idx="28">
                  <c:v>455.99995000000001</c:v>
                </c:pt>
                <c:pt idx="29">
                  <c:v>457.99995000000001</c:v>
                </c:pt>
                <c:pt idx="30">
                  <c:v>459.99995000000001</c:v>
                </c:pt>
                <c:pt idx="31">
                  <c:v>461.99995000000001</c:v>
                </c:pt>
                <c:pt idx="32">
                  <c:v>463.99995000000001</c:v>
                </c:pt>
                <c:pt idx="33">
                  <c:v>465.99995000000001</c:v>
                </c:pt>
                <c:pt idx="34">
                  <c:v>467.99995000000001</c:v>
                </c:pt>
                <c:pt idx="35">
                  <c:v>469.99995000000001</c:v>
                </c:pt>
                <c:pt idx="36">
                  <c:v>471.99995000000001</c:v>
                </c:pt>
                <c:pt idx="37">
                  <c:v>473.99995999999999</c:v>
                </c:pt>
                <c:pt idx="38">
                  <c:v>475.99995999999999</c:v>
                </c:pt>
                <c:pt idx="39">
                  <c:v>477.99995999999999</c:v>
                </c:pt>
                <c:pt idx="40">
                  <c:v>479.99995999999999</c:v>
                </c:pt>
                <c:pt idx="41">
                  <c:v>481.99995999999999</c:v>
                </c:pt>
                <c:pt idx="42">
                  <c:v>483.99995999999999</c:v>
                </c:pt>
                <c:pt idx="43">
                  <c:v>485.99995999999999</c:v>
                </c:pt>
                <c:pt idx="44">
                  <c:v>487.99995999999999</c:v>
                </c:pt>
                <c:pt idx="45">
                  <c:v>489.99995999999999</c:v>
                </c:pt>
                <c:pt idx="46">
                  <c:v>491.99995999999999</c:v>
                </c:pt>
                <c:pt idx="47">
                  <c:v>493.99995999999999</c:v>
                </c:pt>
                <c:pt idx="48">
                  <c:v>495.99995999999999</c:v>
                </c:pt>
                <c:pt idx="49">
                  <c:v>497.99995999999999</c:v>
                </c:pt>
                <c:pt idx="50">
                  <c:v>499.99995999999999</c:v>
                </c:pt>
                <c:pt idx="51">
                  <c:v>501.99995999999999</c:v>
                </c:pt>
                <c:pt idx="52">
                  <c:v>503.99995999999999</c:v>
                </c:pt>
                <c:pt idx="53">
                  <c:v>505.99995999999999</c:v>
                </c:pt>
                <c:pt idx="54">
                  <c:v>507.99995999999999</c:v>
                </c:pt>
                <c:pt idx="55">
                  <c:v>510.99995999999999</c:v>
                </c:pt>
                <c:pt idx="56">
                  <c:v>511.99995999999999</c:v>
                </c:pt>
                <c:pt idx="57">
                  <c:v>513.99995999999999</c:v>
                </c:pt>
                <c:pt idx="58">
                  <c:v>515.99995999999999</c:v>
                </c:pt>
                <c:pt idx="59">
                  <c:v>517.99995999999999</c:v>
                </c:pt>
                <c:pt idx="60">
                  <c:v>519.99995999999999</c:v>
                </c:pt>
                <c:pt idx="61">
                  <c:v>521.99995999999999</c:v>
                </c:pt>
                <c:pt idx="62">
                  <c:v>523.99995999999999</c:v>
                </c:pt>
                <c:pt idx="63">
                  <c:v>525.99995999999999</c:v>
                </c:pt>
                <c:pt idx="64">
                  <c:v>527.99995999999999</c:v>
                </c:pt>
                <c:pt idx="65">
                  <c:v>529.99995999999999</c:v>
                </c:pt>
                <c:pt idx="66">
                  <c:v>531.99995999999999</c:v>
                </c:pt>
                <c:pt idx="67">
                  <c:v>533.99995999999999</c:v>
                </c:pt>
                <c:pt idx="68">
                  <c:v>535.99995999999999</c:v>
                </c:pt>
                <c:pt idx="69">
                  <c:v>537.99995999999999</c:v>
                </c:pt>
                <c:pt idx="70">
                  <c:v>539.99995999999999</c:v>
                </c:pt>
                <c:pt idx="71">
                  <c:v>541.99995999999999</c:v>
                </c:pt>
                <c:pt idx="72">
                  <c:v>543.99995999999999</c:v>
                </c:pt>
                <c:pt idx="73">
                  <c:v>545.99995999999999</c:v>
                </c:pt>
                <c:pt idx="74">
                  <c:v>547.99995999999999</c:v>
                </c:pt>
                <c:pt idx="75">
                  <c:v>549.99995999999999</c:v>
                </c:pt>
                <c:pt idx="76">
                  <c:v>551.99995999999999</c:v>
                </c:pt>
                <c:pt idx="77">
                  <c:v>553.99995999999999</c:v>
                </c:pt>
                <c:pt idx="78">
                  <c:v>555.99995999999999</c:v>
                </c:pt>
                <c:pt idx="79">
                  <c:v>557.99996999999996</c:v>
                </c:pt>
                <c:pt idx="80">
                  <c:v>559.99996999999996</c:v>
                </c:pt>
                <c:pt idx="81">
                  <c:v>561.99996999999996</c:v>
                </c:pt>
                <c:pt idx="82">
                  <c:v>563.99996999999996</c:v>
                </c:pt>
                <c:pt idx="83">
                  <c:v>565.99996999999996</c:v>
                </c:pt>
                <c:pt idx="84">
                  <c:v>567.99996999999996</c:v>
                </c:pt>
                <c:pt idx="85">
                  <c:v>569.99996999999996</c:v>
                </c:pt>
                <c:pt idx="86">
                  <c:v>571.99996999999996</c:v>
                </c:pt>
                <c:pt idx="87">
                  <c:v>573.99996999999996</c:v>
                </c:pt>
                <c:pt idx="88">
                  <c:v>575.99996999999996</c:v>
                </c:pt>
                <c:pt idx="89">
                  <c:v>577.99996999999996</c:v>
                </c:pt>
                <c:pt idx="90">
                  <c:v>579.99996999999996</c:v>
                </c:pt>
                <c:pt idx="91">
                  <c:v>581.99996999999996</c:v>
                </c:pt>
                <c:pt idx="92">
                  <c:v>583.99996999999996</c:v>
                </c:pt>
                <c:pt idx="93">
                  <c:v>585.99996999999996</c:v>
                </c:pt>
                <c:pt idx="94">
                  <c:v>587.99996999999996</c:v>
                </c:pt>
                <c:pt idx="95">
                  <c:v>589.99996999999996</c:v>
                </c:pt>
                <c:pt idx="96">
                  <c:v>591.99996999999996</c:v>
                </c:pt>
                <c:pt idx="97">
                  <c:v>593.99996999999996</c:v>
                </c:pt>
                <c:pt idx="98">
                  <c:v>595.99996999999996</c:v>
                </c:pt>
                <c:pt idx="99">
                  <c:v>597.99996999999996</c:v>
                </c:pt>
                <c:pt idx="100">
                  <c:v>599.99996999999996</c:v>
                </c:pt>
                <c:pt idx="101">
                  <c:v>601.99996999999996</c:v>
                </c:pt>
                <c:pt idx="102">
                  <c:v>603.99996999999996</c:v>
                </c:pt>
                <c:pt idx="103">
                  <c:v>605.99996999999996</c:v>
                </c:pt>
                <c:pt idx="104">
                  <c:v>607.99996999999996</c:v>
                </c:pt>
                <c:pt idx="105">
                  <c:v>609.99996999999996</c:v>
                </c:pt>
                <c:pt idx="106">
                  <c:v>611.99996999999996</c:v>
                </c:pt>
                <c:pt idx="107">
                  <c:v>613.99996999999996</c:v>
                </c:pt>
                <c:pt idx="108">
                  <c:v>615.99996999999996</c:v>
                </c:pt>
                <c:pt idx="109">
                  <c:v>617.99996999999996</c:v>
                </c:pt>
                <c:pt idx="110">
                  <c:v>619.99996999999996</c:v>
                </c:pt>
                <c:pt idx="111">
                  <c:v>621.99996999999996</c:v>
                </c:pt>
                <c:pt idx="112">
                  <c:v>623.99996999999996</c:v>
                </c:pt>
                <c:pt idx="113">
                  <c:v>625.99996999999996</c:v>
                </c:pt>
                <c:pt idx="114">
                  <c:v>627.99996999999996</c:v>
                </c:pt>
                <c:pt idx="115">
                  <c:v>629.99996999999996</c:v>
                </c:pt>
                <c:pt idx="116">
                  <c:v>631.99996999999996</c:v>
                </c:pt>
                <c:pt idx="117">
                  <c:v>633.99996999999996</c:v>
                </c:pt>
                <c:pt idx="118">
                  <c:v>635.99996999999996</c:v>
                </c:pt>
                <c:pt idx="119">
                  <c:v>637.99996999999996</c:v>
                </c:pt>
                <c:pt idx="120">
                  <c:v>639.99996999999996</c:v>
                </c:pt>
                <c:pt idx="121">
                  <c:v>641.99998000000005</c:v>
                </c:pt>
                <c:pt idx="122">
                  <c:v>643.99998000000005</c:v>
                </c:pt>
                <c:pt idx="123">
                  <c:v>645.99998000000005</c:v>
                </c:pt>
                <c:pt idx="124">
                  <c:v>647.99998000000005</c:v>
                </c:pt>
                <c:pt idx="125">
                  <c:v>649.99998000000005</c:v>
                </c:pt>
                <c:pt idx="126">
                  <c:v>651.99998000000005</c:v>
                </c:pt>
                <c:pt idx="127">
                  <c:v>653.99998000000005</c:v>
                </c:pt>
                <c:pt idx="128">
                  <c:v>655.99998000000005</c:v>
                </c:pt>
                <c:pt idx="129">
                  <c:v>657.99998000000005</c:v>
                </c:pt>
                <c:pt idx="130">
                  <c:v>659.99998000000005</c:v>
                </c:pt>
                <c:pt idx="131">
                  <c:v>661.99998000000005</c:v>
                </c:pt>
                <c:pt idx="132">
                  <c:v>663.99998000000005</c:v>
                </c:pt>
                <c:pt idx="133">
                  <c:v>665.99998000000005</c:v>
                </c:pt>
                <c:pt idx="134">
                  <c:v>667.99998000000005</c:v>
                </c:pt>
                <c:pt idx="135">
                  <c:v>669.99998000000005</c:v>
                </c:pt>
                <c:pt idx="136">
                  <c:v>671.99998000000005</c:v>
                </c:pt>
                <c:pt idx="137">
                  <c:v>673.99998000000005</c:v>
                </c:pt>
                <c:pt idx="138">
                  <c:v>675.99998000000005</c:v>
                </c:pt>
                <c:pt idx="139">
                  <c:v>677.99998000000005</c:v>
                </c:pt>
                <c:pt idx="140">
                  <c:v>679.99998000000005</c:v>
                </c:pt>
                <c:pt idx="141">
                  <c:v>681.99998000000005</c:v>
                </c:pt>
                <c:pt idx="142">
                  <c:v>683.99998000000005</c:v>
                </c:pt>
                <c:pt idx="143">
                  <c:v>685.99998000000005</c:v>
                </c:pt>
                <c:pt idx="144">
                  <c:v>687.99998000000005</c:v>
                </c:pt>
                <c:pt idx="145">
                  <c:v>689.99998000000005</c:v>
                </c:pt>
                <c:pt idx="146">
                  <c:v>691.99998000000005</c:v>
                </c:pt>
                <c:pt idx="147">
                  <c:v>693.99998000000005</c:v>
                </c:pt>
                <c:pt idx="148">
                  <c:v>695.99998000000005</c:v>
                </c:pt>
                <c:pt idx="149">
                  <c:v>697.99998000000005</c:v>
                </c:pt>
                <c:pt idx="150">
                  <c:v>699.99998000000005</c:v>
                </c:pt>
              </c:numCache>
            </c:numRef>
          </c:xVal>
          <c:yVal>
            <c:numRef>
              <c:f>eigenvectors!$B$6:$B$156</c:f>
              <c:numCache>
                <c:formatCode>General</c:formatCode>
                <c:ptCount val="151"/>
                <c:pt idx="0">
                  <c:v>1.46E-2</c:v>
                </c:pt>
                <c:pt idx="1">
                  <c:v>1.32E-2</c:v>
                </c:pt>
                <c:pt idx="2">
                  <c:v>1.2E-2</c:v>
                </c:pt>
                <c:pt idx="3">
                  <c:v>1.0999999999999999E-2</c:v>
                </c:pt>
                <c:pt idx="4">
                  <c:v>1.01E-2</c:v>
                </c:pt>
                <c:pt idx="5">
                  <c:v>9.1999999999999998E-3</c:v>
                </c:pt>
                <c:pt idx="6">
                  <c:v>8.5000000000000006E-3</c:v>
                </c:pt>
                <c:pt idx="7">
                  <c:v>7.9000000000000008E-3</c:v>
                </c:pt>
                <c:pt idx="8">
                  <c:v>7.3000000000000001E-3</c:v>
                </c:pt>
                <c:pt idx="9">
                  <c:v>6.8999999999999999E-3</c:v>
                </c:pt>
                <c:pt idx="10">
                  <c:v>6.4999999999999997E-3</c:v>
                </c:pt>
                <c:pt idx="11">
                  <c:v>6.3E-3</c:v>
                </c:pt>
                <c:pt idx="12">
                  <c:v>5.8999999999999999E-3</c:v>
                </c:pt>
                <c:pt idx="13">
                  <c:v>5.5999999999999999E-3</c:v>
                </c:pt>
                <c:pt idx="14">
                  <c:v>5.3E-3</c:v>
                </c:pt>
                <c:pt idx="15">
                  <c:v>5.1999999999999998E-3</c:v>
                </c:pt>
                <c:pt idx="16">
                  <c:v>5.0000000000000001E-3</c:v>
                </c:pt>
                <c:pt idx="17">
                  <c:v>4.8999999999999998E-3</c:v>
                </c:pt>
                <c:pt idx="18">
                  <c:v>5.0000000000000001E-3</c:v>
                </c:pt>
                <c:pt idx="19">
                  <c:v>5.1999999999999998E-3</c:v>
                </c:pt>
                <c:pt idx="20">
                  <c:v>5.4000000000000003E-3</c:v>
                </c:pt>
                <c:pt idx="21">
                  <c:v>5.7999999999999996E-3</c:v>
                </c:pt>
                <c:pt idx="22">
                  <c:v>6.1000000000000004E-3</c:v>
                </c:pt>
                <c:pt idx="23">
                  <c:v>6.4999999999999997E-3</c:v>
                </c:pt>
                <c:pt idx="24">
                  <c:v>7.1000000000000004E-3</c:v>
                </c:pt>
                <c:pt idx="25">
                  <c:v>7.7999999999999996E-3</c:v>
                </c:pt>
                <c:pt idx="26">
                  <c:v>8.0999999999999996E-3</c:v>
                </c:pt>
                <c:pt idx="27">
                  <c:v>8.0999999999999996E-3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8.2000000000000007E-3</c:v>
                </c:pt>
                <c:pt idx="31">
                  <c:v>8.5000000000000006E-3</c:v>
                </c:pt>
                <c:pt idx="32">
                  <c:v>8.6E-3</c:v>
                </c:pt>
                <c:pt idx="33">
                  <c:v>8.6999999999999994E-3</c:v>
                </c:pt>
                <c:pt idx="34">
                  <c:v>8.8999999999999999E-3</c:v>
                </c:pt>
                <c:pt idx="35">
                  <c:v>9.1999999999999998E-3</c:v>
                </c:pt>
                <c:pt idx="36">
                  <c:v>9.4999999999999998E-3</c:v>
                </c:pt>
                <c:pt idx="37">
                  <c:v>9.9000000000000008E-3</c:v>
                </c:pt>
                <c:pt idx="38">
                  <c:v>1.0500000000000001E-2</c:v>
                </c:pt>
                <c:pt idx="39">
                  <c:v>1.11E-2</c:v>
                </c:pt>
                <c:pt idx="40">
                  <c:v>1.1599999999999999E-2</c:v>
                </c:pt>
                <c:pt idx="41">
                  <c:v>1.1900000000000001E-2</c:v>
                </c:pt>
                <c:pt idx="42">
                  <c:v>1.24E-2</c:v>
                </c:pt>
                <c:pt idx="43">
                  <c:v>1.29E-2</c:v>
                </c:pt>
                <c:pt idx="44">
                  <c:v>1.35E-2</c:v>
                </c:pt>
                <c:pt idx="45">
                  <c:v>1.4E-2</c:v>
                </c:pt>
                <c:pt idx="46">
                  <c:v>1.49E-2</c:v>
                </c:pt>
                <c:pt idx="47">
                  <c:v>1.5800000000000002E-2</c:v>
                </c:pt>
                <c:pt idx="48">
                  <c:v>1.6899999999999998E-2</c:v>
                </c:pt>
                <c:pt idx="49">
                  <c:v>1.8200000000000001E-2</c:v>
                </c:pt>
                <c:pt idx="50">
                  <c:v>1.9099999999999999E-2</c:v>
                </c:pt>
                <c:pt idx="51">
                  <c:v>2.1000000000000001E-2</c:v>
                </c:pt>
                <c:pt idx="52">
                  <c:v>2.3E-2</c:v>
                </c:pt>
                <c:pt idx="53">
                  <c:v>2.5000000000000001E-2</c:v>
                </c:pt>
                <c:pt idx="54">
                  <c:v>2.7199999999999998E-2</c:v>
                </c:pt>
                <c:pt idx="55">
                  <c:v>3.0700000000000002E-2</c:v>
                </c:pt>
                <c:pt idx="56">
                  <c:v>3.44E-2</c:v>
                </c:pt>
                <c:pt idx="57">
                  <c:v>3.6700000000000003E-2</c:v>
                </c:pt>
                <c:pt idx="58">
                  <c:v>3.7699999999999997E-2</c:v>
                </c:pt>
                <c:pt idx="59">
                  <c:v>3.7999999999999999E-2</c:v>
                </c:pt>
                <c:pt idx="60">
                  <c:v>3.8800000000000001E-2</c:v>
                </c:pt>
                <c:pt idx="61">
                  <c:v>3.9300000000000002E-2</c:v>
                </c:pt>
                <c:pt idx="62">
                  <c:v>3.95E-2</c:v>
                </c:pt>
                <c:pt idx="63">
                  <c:v>0.04</c:v>
                </c:pt>
                <c:pt idx="64">
                  <c:v>4.0800000000000003E-2</c:v>
                </c:pt>
                <c:pt idx="65">
                  <c:v>4.1300000000000003E-2</c:v>
                </c:pt>
                <c:pt idx="66">
                  <c:v>4.24E-2</c:v>
                </c:pt>
                <c:pt idx="67">
                  <c:v>4.2999999999999997E-2</c:v>
                </c:pt>
                <c:pt idx="68">
                  <c:v>4.3700000000000003E-2</c:v>
                </c:pt>
                <c:pt idx="69">
                  <c:v>4.48E-2</c:v>
                </c:pt>
                <c:pt idx="70">
                  <c:v>4.5400000000000003E-2</c:v>
                </c:pt>
                <c:pt idx="71">
                  <c:v>4.6600000000000003E-2</c:v>
                </c:pt>
                <c:pt idx="72">
                  <c:v>4.82E-2</c:v>
                </c:pt>
                <c:pt idx="73">
                  <c:v>5.0200000000000002E-2</c:v>
                </c:pt>
                <c:pt idx="74">
                  <c:v>5.2299999999999999E-2</c:v>
                </c:pt>
                <c:pt idx="75">
                  <c:v>5.45E-2</c:v>
                </c:pt>
                <c:pt idx="76">
                  <c:v>5.67E-2</c:v>
                </c:pt>
                <c:pt idx="77">
                  <c:v>5.74E-2</c:v>
                </c:pt>
                <c:pt idx="78">
                  <c:v>5.79E-2</c:v>
                </c:pt>
                <c:pt idx="79">
                  <c:v>5.8799999999999998E-2</c:v>
                </c:pt>
                <c:pt idx="80">
                  <c:v>5.9799999999999999E-2</c:v>
                </c:pt>
                <c:pt idx="81">
                  <c:v>6.1400000000000003E-2</c:v>
                </c:pt>
                <c:pt idx="82">
                  <c:v>6.1899999999999997E-2</c:v>
                </c:pt>
                <c:pt idx="83">
                  <c:v>6.3200000000000006E-2</c:v>
                </c:pt>
                <c:pt idx="84">
                  <c:v>6.5299999999999997E-2</c:v>
                </c:pt>
                <c:pt idx="85">
                  <c:v>6.7100000000000007E-2</c:v>
                </c:pt>
                <c:pt idx="86">
                  <c:v>7.0000000000000007E-2</c:v>
                </c:pt>
                <c:pt idx="87">
                  <c:v>7.2900000000000006E-2</c:v>
                </c:pt>
                <c:pt idx="88">
                  <c:v>7.6899999999999996E-2</c:v>
                </c:pt>
                <c:pt idx="89">
                  <c:v>8.1699999999999995E-2</c:v>
                </c:pt>
                <c:pt idx="90">
                  <c:v>8.6199999999999999E-2</c:v>
                </c:pt>
                <c:pt idx="91">
                  <c:v>9.3299999999999994E-2</c:v>
                </c:pt>
                <c:pt idx="92">
                  <c:v>0.1014</c:v>
                </c:pt>
                <c:pt idx="93">
                  <c:v>0.11020000000000001</c:v>
                </c:pt>
                <c:pt idx="94">
                  <c:v>0.1196</c:v>
                </c:pt>
                <c:pt idx="95">
                  <c:v>0.1295</c:v>
                </c:pt>
                <c:pt idx="96">
                  <c:v>0.14219999999999999</c:v>
                </c:pt>
                <c:pt idx="97">
                  <c:v>0.15440000000000001</c:v>
                </c:pt>
                <c:pt idx="98">
                  <c:v>0.17019999999999999</c:v>
                </c:pt>
                <c:pt idx="99">
                  <c:v>0.19089999999999999</c:v>
                </c:pt>
                <c:pt idx="100">
                  <c:v>0.21440000000000001</c:v>
                </c:pt>
                <c:pt idx="101">
                  <c:v>0.23380000000000001</c:v>
                </c:pt>
                <c:pt idx="102">
                  <c:v>0.24490000000000001</c:v>
                </c:pt>
                <c:pt idx="103">
                  <c:v>0.25109999999999999</c:v>
                </c:pt>
                <c:pt idx="104">
                  <c:v>0.2545</c:v>
                </c:pt>
                <c:pt idx="105">
                  <c:v>0.25580000000000003</c:v>
                </c:pt>
                <c:pt idx="106">
                  <c:v>0.25769999999999998</c:v>
                </c:pt>
                <c:pt idx="107">
                  <c:v>0.25929999999999997</c:v>
                </c:pt>
                <c:pt idx="108">
                  <c:v>0.26150000000000001</c:v>
                </c:pt>
                <c:pt idx="109">
                  <c:v>0.26479999999999998</c:v>
                </c:pt>
                <c:pt idx="110">
                  <c:v>0.26939999999999997</c:v>
                </c:pt>
                <c:pt idx="111">
                  <c:v>0.27450000000000002</c:v>
                </c:pt>
                <c:pt idx="112">
                  <c:v>0.27789999999999998</c:v>
                </c:pt>
                <c:pt idx="113">
                  <c:v>0.28249999999999997</c:v>
                </c:pt>
                <c:pt idx="114">
                  <c:v>0.28770000000000001</c:v>
                </c:pt>
                <c:pt idx="115">
                  <c:v>0.28939999999999999</c:v>
                </c:pt>
                <c:pt idx="116">
                  <c:v>0.2964</c:v>
                </c:pt>
                <c:pt idx="117">
                  <c:v>0.29959999999999998</c:v>
                </c:pt>
                <c:pt idx="118">
                  <c:v>0.30330000000000001</c:v>
                </c:pt>
                <c:pt idx="119">
                  <c:v>0.30819999999999997</c:v>
                </c:pt>
                <c:pt idx="120">
                  <c:v>0.31090000000000001</c:v>
                </c:pt>
                <c:pt idx="121">
                  <c:v>0.31990000000000002</c:v>
                </c:pt>
                <c:pt idx="122">
                  <c:v>0.32400000000000001</c:v>
                </c:pt>
                <c:pt idx="123">
                  <c:v>0.3291</c:v>
                </c:pt>
                <c:pt idx="124">
                  <c:v>0.33589999999999998</c:v>
                </c:pt>
                <c:pt idx="125">
                  <c:v>0.3397</c:v>
                </c:pt>
                <c:pt idx="126">
                  <c:v>0.35389999999999999</c:v>
                </c:pt>
                <c:pt idx="127">
                  <c:v>0.36499999999999999</c:v>
                </c:pt>
                <c:pt idx="128">
                  <c:v>0.37880000000000003</c:v>
                </c:pt>
                <c:pt idx="129">
                  <c:v>0.39529999999999998</c:v>
                </c:pt>
                <c:pt idx="130">
                  <c:v>0.4088</c:v>
                </c:pt>
                <c:pt idx="131">
                  <c:v>0.4199</c:v>
                </c:pt>
                <c:pt idx="132">
                  <c:v>0.42570000000000002</c:v>
                </c:pt>
                <c:pt idx="133">
                  <c:v>0.43049999999999999</c:v>
                </c:pt>
                <c:pt idx="134">
                  <c:v>0.43540000000000001</c:v>
                </c:pt>
                <c:pt idx="135">
                  <c:v>0.43780000000000002</c:v>
                </c:pt>
                <c:pt idx="136">
                  <c:v>0.4451</c:v>
                </c:pt>
                <c:pt idx="137">
                  <c:v>0.44690000000000002</c:v>
                </c:pt>
                <c:pt idx="138">
                  <c:v>0.45219999999999999</c:v>
                </c:pt>
                <c:pt idx="139">
                  <c:v>0.4607</c:v>
                </c:pt>
                <c:pt idx="140">
                  <c:v>0.46379999999999999</c:v>
                </c:pt>
                <c:pt idx="141">
                  <c:v>0.47399999999999998</c:v>
                </c:pt>
                <c:pt idx="142">
                  <c:v>0.48110000000000003</c:v>
                </c:pt>
                <c:pt idx="143">
                  <c:v>0.49030000000000001</c:v>
                </c:pt>
                <c:pt idx="144">
                  <c:v>0.50229999999999997</c:v>
                </c:pt>
                <c:pt idx="145">
                  <c:v>0.51290000000000002</c:v>
                </c:pt>
                <c:pt idx="146">
                  <c:v>0.52969999999999995</c:v>
                </c:pt>
                <c:pt idx="147">
                  <c:v>0.54579999999999995</c:v>
                </c:pt>
                <c:pt idx="148">
                  <c:v>0.56640000000000001</c:v>
                </c:pt>
                <c:pt idx="149">
                  <c:v>0.59130000000000005</c:v>
                </c:pt>
                <c:pt idx="150">
                  <c:v>0.61539999999999995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5-48C3-AA19-2BBA0B6F48FD}"/>
            </c:ext>
          </c:extLst>
        </c:ser>
        <c:ser>
          <c:idx val="2"/>
          <c:order val="1"/>
          <c:tx>
            <c:strRef>
              <c:f>eigenvectors!$C$5</c:f>
              <c:strCache>
                <c:ptCount val="1"/>
                <c:pt idx="0">
                  <c:v>phytoplankton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eigenvectors!$A$6:$A$156</c:f>
              <c:numCache>
                <c:formatCode>General</c:formatCode>
                <c:ptCount val="151"/>
                <c:pt idx="0">
                  <c:v>399.99995000000001</c:v>
                </c:pt>
                <c:pt idx="1">
                  <c:v>401.99995000000001</c:v>
                </c:pt>
                <c:pt idx="2">
                  <c:v>403.99995000000001</c:v>
                </c:pt>
                <c:pt idx="3">
                  <c:v>405.99995000000001</c:v>
                </c:pt>
                <c:pt idx="4">
                  <c:v>407.99995000000001</c:v>
                </c:pt>
                <c:pt idx="5">
                  <c:v>409.99995000000001</c:v>
                </c:pt>
                <c:pt idx="6">
                  <c:v>411.99995000000001</c:v>
                </c:pt>
                <c:pt idx="7">
                  <c:v>413.99995000000001</c:v>
                </c:pt>
                <c:pt idx="8">
                  <c:v>415.99995000000001</c:v>
                </c:pt>
                <c:pt idx="9">
                  <c:v>417.99995000000001</c:v>
                </c:pt>
                <c:pt idx="10">
                  <c:v>419.99995000000001</c:v>
                </c:pt>
                <c:pt idx="11">
                  <c:v>421.99995000000001</c:v>
                </c:pt>
                <c:pt idx="12">
                  <c:v>423.99995000000001</c:v>
                </c:pt>
                <c:pt idx="13">
                  <c:v>425.99995000000001</c:v>
                </c:pt>
                <c:pt idx="14">
                  <c:v>427.99995000000001</c:v>
                </c:pt>
                <c:pt idx="15">
                  <c:v>429.99995000000001</c:v>
                </c:pt>
                <c:pt idx="16">
                  <c:v>431.99995000000001</c:v>
                </c:pt>
                <c:pt idx="17">
                  <c:v>433.99995000000001</c:v>
                </c:pt>
                <c:pt idx="18">
                  <c:v>435.99995000000001</c:v>
                </c:pt>
                <c:pt idx="19">
                  <c:v>437.99995000000001</c:v>
                </c:pt>
                <c:pt idx="20">
                  <c:v>439.99995000000001</c:v>
                </c:pt>
                <c:pt idx="21">
                  <c:v>442.99995000000001</c:v>
                </c:pt>
                <c:pt idx="22">
                  <c:v>444</c:v>
                </c:pt>
                <c:pt idx="23">
                  <c:v>445.99995000000001</c:v>
                </c:pt>
                <c:pt idx="24">
                  <c:v>447.99995000000001</c:v>
                </c:pt>
                <c:pt idx="25">
                  <c:v>449.99995000000001</c:v>
                </c:pt>
                <c:pt idx="26">
                  <c:v>451.99995000000001</c:v>
                </c:pt>
                <c:pt idx="27">
                  <c:v>453.99995000000001</c:v>
                </c:pt>
                <c:pt idx="28">
                  <c:v>455.99995000000001</c:v>
                </c:pt>
                <c:pt idx="29">
                  <c:v>457.99995000000001</c:v>
                </c:pt>
                <c:pt idx="30">
                  <c:v>459.99995000000001</c:v>
                </c:pt>
                <c:pt idx="31">
                  <c:v>461.99995000000001</c:v>
                </c:pt>
                <c:pt idx="32">
                  <c:v>463.99995000000001</c:v>
                </c:pt>
                <c:pt idx="33">
                  <c:v>465.99995000000001</c:v>
                </c:pt>
                <c:pt idx="34">
                  <c:v>467.99995000000001</c:v>
                </c:pt>
                <c:pt idx="35">
                  <c:v>469.99995000000001</c:v>
                </c:pt>
                <c:pt idx="36">
                  <c:v>471.99995000000001</c:v>
                </c:pt>
                <c:pt idx="37">
                  <c:v>473.99995999999999</c:v>
                </c:pt>
                <c:pt idx="38">
                  <c:v>475.99995999999999</c:v>
                </c:pt>
                <c:pt idx="39">
                  <c:v>477.99995999999999</c:v>
                </c:pt>
                <c:pt idx="40">
                  <c:v>479.99995999999999</c:v>
                </c:pt>
                <c:pt idx="41">
                  <c:v>481.99995999999999</c:v>
                </c:pt>
                <c:pt idx="42">
                  <c:v>483.99995999999999</c:v>
                </c:pt>
                <c:pt idx="43">
                  <c:v>485.99995999999999</c:v>
                </c:pt>
                <c:pt idx="44">
                  <c:v>487.99995999999999</c:v>
                </c:pt>
                <c:pt idx="45">
                  <c:v>489.99995999999999</c:v>
                </c:pt>
                <c:pt idx="46">
                  <c:v>491.99995999999999</c:v>
                </c:pt>
                <c:pt idx="47">
                  <c:v>493.99995999999999</c:v>
                </c:pt>
                <c:pt idx="48">
                  <c:v>495.99995999999999</c:v>
                </c:pt>
                <c:pt idx="49">
                  <c:v>497.99995999999999</c:v>
                </c:pt>
                <c:pt idx="50">
                  <c:v>499.99995999999999</c:v>
                </c:pt>
                <c:pt idx="51">
                  <c:v>501.99995999999999</c:v>
                </c:pt>
                <c:pt idx="52">
                  <c:v>503.99995999999999</c:v>
                </c:pt>
                <c:pt idx="53">
                  <c:v>505.99995999999999</c:v>
                </c:pt>
                <c:pt idx="54">
                  <c:v>507.99995999999999</c:v>
                </c:pt>
                <c:pt idx="55">
                  <c:v>510.99995999999999</c:v>
                </c:pt>
                <c:pt idx="56">
                  <c:v>511.99995999999999</c:v>
                </c:pt>
                <c:pt idx="57">
                  <c:v>513.99995999999999</c:v>
                </c:pt>
                <c:pt idx="58">
                  <c:v>515.99995999999999</c:v>
                </c:pt>
                <c:pt idx="59">
                  <c:v>517.99995999999999</c:v>
                </c:pt>
                <c:pt idx="60">
                  <c:v>519.99995999999999</c:v>
                </c:pt>
                <c:pt idx="61">
                  <c:v>521.99995999999999</c:v>
                </c:pt>
                <c:pt idx="62">
                  <c:v>523.99995999999999</c:v>
                </c:pt>
                <c:pt idx="63">
                  <c:v>525.99995999999999</c:v>
                </c:pt>
                <c:pt idx="64">
                  <c:v>527.99995999999999</c:v>
                </c:pt>
                <c:pt idx="65">
                  <c:v>529.99995999999999</c:v>
                </c:pt>
                <c:pt idx="66">
                  <c:v>531.99995999999999</c:v>
                </c:pt>
                <c:pt idx="67">
                  <c:v>533.99995999999999</c:v>
                </c:pt>
                <c:pt idx="68">
                  <c:v>535.99995999999999</c:v>
                </c:pt>
                <c:pt idx="69">
                  <c:v>537.99995999999999</c:v>
                </c:pt>
                <c:pt idx="70">
                  <c:v>539.99995999999999</c:v>
                </c:pt>
                <c:pt idx="71">
                  <c:v>541.99995999999999</c:v>
                </c:pt>
                <c:pt idx="72">
                  <c:v>543.99995999999999</c:v>
                </c:pt>
                <c:pt idx="73">
                  <c:v>545.99995999999999</c:v>
                </c:pt>
                <c:pt idx="74">
                  <c:v>547.99995999999999</c:v>
                </c:pt>
                <c:pt idx="75">
                  <c:v>549.99995999999999</c:v>
                </c:pt>
                <c:pt idx="76">
                  <c:v>551.99995999999999</c:v>
                </c:pt>
                <c:pt idx="77">
                  <c:v>553.99995999999999</c:v>
                </c:pt>
                <c:pt idx="78">
                  <c:v>555.99995999999999</c:v>
                </c:pt>
                <c:pt idx="79">
                  <c:v>557.99996999999996</c:v>
                </c:pt>
                <c:pt idx="80">
                  <c:v>559.99996999999996</c:v>
                </c:pt>
                <c:pt idx="81">
                  <c:v>561.99996999999996</c:v>
                </c:pt>
                <c:pt idx="82">
                  <c:v>563.99996999999996</c:v>
                </c:pt>
                <c:pt idx="83">
                  <c:v>565.99996999999996</c:v>
                </c:pt>
                <c:pt idx="84">
                  <c:v>567.99996999999996</c:v>
                </c:pt>
                <c:pt idx="85">
                  <c:v>569.99996999999996</c:v>
                </c:pt>
                <c:pt idx="86">
                  <c:v>571.99996999999996</c:v>
                </c:pt>
                <c:pt idx="87">
                  <c:v>573.99996999999996</c:v>
                </c:pt>
                <c:pt idx="88">
                  <c:v>575.99996999999996</c:v>
                </c:pt>
                <c:pt idx="89">
                  <c:v>577.99996999999996</c:v>
                </c:pt>
                <c:pt idx="90">
                  <c:v>579.99996999999996</c:v>
                </c:pt>
                <c:pt idx="91">
                  <c:v>581.99996999999996</c:v>
                </c:pt>
                <c:pt idx="92">
                  <c:v>583.99996999999996</c:v>
                </c:pt>
                <c:pt idx="93">
                  <c:v>585.99996999999996</c:v>
                </c:pt>
                <c:pt idx="94">
                  <c:v>587.99996999999996</c:v>
                </c:pt>
                <c:pt idx="95">
                  <c:v>589.99996999999996</c:v>
                </c:pt>
                <c:pt idx="96">
                  <c:v>591.99996999999996</c:v>
                </c:pt>
                <c:pt idx="97">
                  <c:v>593.99996999999996</c:v>
                </c:pt>
                <c:pt idx="98">
                  <c:v>595.99996999999996</c:v>
                </c:pt>
                <c:pt idx="99">
                  <c:v>597.99996999999996</c:v>
                </c:pt>
                <c:pt idx="100">
                  <c:v>599.99996999999996</c:v>
                </c:pt>
                <c:pt idx="101">
                  <c:v>601.99996999999996</c:v>
                </c:pt>
                <c:pt idx="102">
                  <c:v>603.99996999999996</c:v>
                </c:pt>
                <c:pt idx="103">
                  <c:v>605.99996999999996</c:v>
                </c:pt>
                <c:pt idx="104">
                  <c:v>607.99996999999996</c:v>
                </c:pt>
                <c:pt idx="105">
                  <c:v>609.99996999999996</c:v>
                </c:pt>
                <c:pt idx="106">
                  <c:v>611.99996999999996</c:v>
                </c:pt>
                <c:pt idx="107">
                  <c:v>613.99996999999996</c:v>
                </c:pt>
                <c:pt idx="108">
                  <c:v>615.99996999999996</c:v>
                </c:pt>
                <c:pt idx="109">
                  <c:v>617.99996999999996</c:v>
                </c:pt>
                <c:pt idx="110">
                  <c:v>619.99996999999996</c:v>
                </c:pt>
                <c:pt idx="111">
                  <c:v>621.99996999999996</c:v>
                </c:pt>
                <c:pt idx="112">
                  <c:v>623.99996999999996</c:v>
                </c:pt>
                <c:pt idx="113">
                  <c:v>625.99996999999996</c:v>
                </c:pt>
                <c:pt idx="114">
                  <c:v>627.99996999999996</c:v>
                </c:pt>
                <c:pt idx="115">
                  <c:v>629.99996999999996</c:v>
                </c:pt>
                <c:pt idx="116">
                  <c:v>631.99996999999996</c:v>
                </c:pt>
                <c:pt idx="117">
                  <c:v>633.99996999999996</c:v>
                </c:pt>
                <c:pt idx="118">
                  <c:v>635.99996999999996</c:v>
                </c:pt>
                <c:pt idx="119">
                  <c:v>637.99996999999996</c:v>
                </c:pt>
                <c:pt idx="120">
                  <c:v>639.99996999999996</c:v>
                </c:pt>
                <c:pt idx="121">
                  <c:v>641.99998000000005</c:v>
                </c:pt>
                <c:pt idx="122">
                  <c:v>643.99998000000005</c:v>
                </c:pt>
                <c:pt idx="123">
                  <c:v>645.99998000000005</c:v>
                </c:pt>
                <c:pt idx="124">
                  <c:v>647.99998000000005</c:v>
                </c:pt>
                <c:pt idx="125">
                  <c:v>649.99998000000005</c:v>
                </c:pt>
                <c:pt idx="126">
                  <c:v>651.99998000000005</c:v>
                </c:pt>
                <c:pt idx="127">
                  <c:v>653.99998000000005</c:v>
                </c:pt>
                <c:pt idx="128">
                  <c:v>655.99998000000005</c:v>
                </c:pt>
                <c:pt idx="129">
                  <c:v>657.99998000000005</c:v>
                </c:pt>
                <c:pt idx="130">
                  <c:v>659.99998000000005</c:v>
                </c:pt>
                <c:pt idx="131">
                  <c:v>661.99998000000005</c:v>
                </c:pt>
                <c:pt idx="132">
                  <c:v>663.99998000000005</c:v>
                </c:pt>
                <c:pt idx="133">
                  <c:v>665.99998000000005</c:v>
                </c:pt>
                <c:pt idx="134">
                  <c:v>667.99998000000005</c:v>
                </c:pt>
                <c:pt idx="135">
                  <c:v>669.99998000000005</c:v>
                </c:pt>
                <c:pt idx="136">
                  <c:v>671.99998000000005</c:v>
                </c:pt>
                <c:pt idx="137">
                  <c:v>673.99998000000005</c:v>
                </c:pt>
                <c:pt idx="138">
                  <c:v>675.99998000000005</c:v>
                </c:pt>
                <c:pt idx="139">
                  <c:v>677.99998000000005</c:v>
                </c:pt>
                <c:pt idx="140">
                  <c:v>679.99998000000005</c:v>
                </c:pt>
                <c:pt idx="141">
                  <c:v>681.99998000000005</c:v>
                </c:pt>
                <c:pt idx="142">
                  <c:v>683.99998000000005</c:v>
                </c:pt>
                <c:pt idx="143">
                  <c:v>685.99998000000005</c:v>
                </c:pt>
                <c:pt idx="144">
                  <c:v>687.99998000000005</c:v>
                </c:pt>
                <c:pt idx="145">
                  <c:v>689.99998000000005</c:v>
                </c:pt>
                <c:pt idx="146">
                  <c:v>691.99998000000005</c:v>
                </c:pt>
                <c:pt idx="147">
                  <c:v>693.99998000000005</c:v>
                </c:pt>
                <c:pt idx="148">
                  <c:v>695.99998000000005</c:v>
                </c:pt>
                <c:pt idx="149">
                  <c:v>697.99998000000005</c:v>
                </c:pt>
                <c:pt idx="150">
                  <c:v>699.99998000000005</c:v>
                </c:pt>
              </c:numCache>
            </c:numRef>
          </c:xVal>
          <c:yVal>
            <c:numRef>
              <c:f>eigenvectors!$C$6:$C$156</c:f>
              <c:numCache>
                <c:formatCode>General</c:formatCode>
                <c:ptCount val="151"/>
                <c:pt idx="0">
                  <c:v>1</c:v>
                </c:pt>
                <c:pt idx="1">
                  <c:v>1.0070879613285175</c:v>
                </c:pt>
                <c:pt idx="2">
                  <c:v>1.0277815495749938</c:v>
                </c:pt>
                <c:pt idx="3">
                  <c:v>1.0433967900496972</c:v>
                </c:pt>
                <c:pt idx="4">
                  <c:v>1.061944980039649</c:v>
                </c:pt>
                <c:pt idx="5">
                  <c:v>1.0794068924313607</c:v>
                </c:pt>
                <c:pt idx="6">
                  <c:v>1.0916003584716074</c:v>
                </c:pt>
                <c:pt idx="7">
                  <c:v>1.1026260760937456</c:v>
                </c:pt>
                <c:pt idx="8">
                  <c:v>1.103467941232382</c:v>
                </c:pt>
                <c:pt idx="9">
                  <c:v>1.1139776769953562</c:v>
                </c:pt>
                <c:pt idx="10">
                  <c:v>1.123346821280178</c:v>
                </c:pt>
                <c:pt idx="11">
                  <c:v>1.1165847432311327</c:v>
                </c:pt>
                <c:pt idx="12">
                  <c:v>1.1217988757026858</c:v>
                </c:pt>
                <c:pt idx="13">
                  <c:v>1.1301632132091355</c:v>
                </c:pt>
                <c:pt idx="14">
                  <c:v>1.1405371642723299</c:v>
                </c:pt>
                <c:pt idx="15">
                  <c:v>1.1558265214675609</c:v>
                </c:pt>
                <c:pt idx="16">
                  <c:v>1.1687803818265756</c:v>
                </c:pt>
                <c:pt idx="17">
                  <c:v>1.1813812019661625</c:v>
                </c:pt>
                <c:pt idx="18">
                  <c:v>1.1887135757542839</c:v>
                </c:pt>
                <c:pt idx="19">
                  <c:v>1.1912120142302365</c:v>
                </c:pt>
                <c:pt idx="20">
                  <c:v>1.1860250386986395</c:v>
                </c:pt>
                <c:pt idx="21">
                  <c:v>1.1632946799554627</c:v>
                </c:pt>
                <c:pt idx="22">
                  <c:v>1.1436602123672703</c:v>
                </c:pt>
                <c:pt idx="23">
                  <c:v>1.1378757841566411</c:v>
                </c:pt>
                <c:pt idx="24">
                  <c:v>1.1228851533009261</c:v>
                </c:pt>
                <c:pt idx="25">
                  <c:v>1.1117779648589194</c:v>
                </c:pt>
                <c:pt idx="26">
                  <c:v>1.1024631344540097</c:v>
                </c:pt>
                <c:pt idx="27">
                  <c:v>1.1015397984955053</c:v>
                </c:pt>
                <c:pt idx="28">
                  <c:v>1.0988512614398609</c:v>
                </c:pt>
                <c:pt idx="29">
                  <c:v>1.107840208565299</c:v>
                </c:pt>
                <c:pt idx="30">
                  <c:v>1.1077315808054748</c:v>
                </c:pt>
                <c:pt idx="31">
                  <c:v>1.1065095185074545</c:v>
                </c:pt>
                <c:pt idx="32">
                  <c:v>1.1050158868098743</c:v>
                </c:pt>
                <c:pt idx="33">
                  <c:v>1.0989598891996848</c:v>
                </c:pt>
                <c:pt idx="34">
                  <c:v>1.0810363088287211</c:v>
                </c:pt>
                <c:pt idx="35">
                  <c:v>1.0577084974065121</c:v>
                </c:pt>
                <c:pt idx="36">
                  <c:v>1.0320995030279987</c:v>
                </c:pt>
                <c:pt idx="37">
                  <c:v>1.0060559976101893</c:v>
                </c:pt>
                <c:pt idx="38">
                  <c:v>0.97952366727317175</c:v>
                </c:pt>
                <c:pt idx="39">
                  <c:v>0.94386660511093601</c:v>
                </c:pt>
                <c:pt idx="40">
                  <c:v>0.91717133313418231</c:v>
                </c:pt>
                <c:pt idx="41">
                  <c:v>0.89001439317817677</c:v>
                </c:pt>
                <c:pt idx="42">
                  <c:v>0.87776661325801808</c:v>
                </c:pt>
                <c:pt idx="43">
                  <c:v>0.86614344295684753</c:v>
                </c:pt>
                <c:pt idx="44">
                  <c:v>0.85794204709013377</c:v>
                </c:pt>
                <c:pt idx="45">
                  <c:v>0.85047388860223228</c:v>
                </c:pt>
                <c:pt idx="46">
                  <c:v>0.8481383917660158</c:v>
                </c:pt>
                <c:pt idx="47">
                  <c:v>0.84254406213507871</c:v>
                </c:pt>
                <c:pt idx="48">
                  <c:v>0.82643999674116708</c:v>
                </c:pt>
                <c:pt idx="49">
                  <c:v>0.80827200391059939</c:v>
                </c:pt>
                <c:pt idx="50">
                  <c:v>0.79463922005268439</c:v>
                </c:pt>
                <c:pt idx="51">
                  <c:v>0.77361974852673598</c:v>
                </c:pt>
                <c:pt idx="52">
                  <c:v>0.75786872335225253</c:v>
                </c:pt>
                <c:pt idx="53">
                  <c:v>0.73331884963202332</c:v>
                </c:pt>
                <c:pt idx="54">
                  <c:v>0.7125709475056351</c:v>
                </c:pt>
                <c:pt idx="55">
                  <c:v>0.68394753279200504</c:v>
                </c:pt>
                <c:pt idx="56">
                  <c:v>0.67848898786084788</c:v>
                </c:pt>
                <c:pt idx="57">
                  <c:v>0.66129864486869616</c:v>
                </c:pt>
                <c:pt idx="58">
                  <c:v>0.6450316378350488</c:v>
                </c:pt>
                <c:pt idx="59">
                  <c:v>0.63202346359612194</c:v>
                </c:pt>
                <c:pt idx="60">
                  <c:v>0.61909676017706328</c:v>
                </c:pt>
                <c:pt idx="61">
                  <c:v>0.60983624365206535</c:v>
                </c:pt>
                <c:pt idx="62">
                  <c:v>0.60215082964451561</c:v>
                </c:pt>
                <c:pt idx="63">
                  <c:v>0.59041903158352116</c:v>
                </c:pt>
                <c:pt idx="64">
                  <c:v>0.58091410259891918</c:v>
                </c:pt>
                <c:pt idx="65">
                  <c:v>0.57094750563506502</c:v>
                </c:pt>
                <c:pt idx="66">
                  <c:v>0.55986747413301463</c:v>
                </c:pt>
                <c:pt idx="67">
                  <c:v>0.55068842842788468</c:v>
                </c:pt>
                <c:pt idx="68">
                  <c:v>0.53480161855362129</c:v>
                </c:pt>
                <c:pt idx="69">
                  <c:v>0.52703473372620369</c:v>
                </c:pt>
                <c:pt idx="70">
                  <c:v>0.5146783260462211</c:v>
                </c:pt>
                <c:pt idx="71">
                  <c:v>0.50023083398962609</c:v>
                </c:pt>
                <c:pt idx="72">
                  <c:v>0.49061727724519999</c:v>
                </c:pt>
                <c:pt idx="73">
                  <c:v>0.47201477337533604</c:v>
                </c:pt>
                <c:pt idx="74">
                  <c:v>0.45411834994432831</c:v>
                </c:pt>
                <c:pt idx="75">
                  <c:v>0.44007821198707325</c:v>
                </c:pt>
                <c:pt idx="76">
                  <c:v>0.42568503381039019</c:v>
                </c:pt>
                <c:pt idx="77">
                  <c:v>0.40751704097982233</c:v>
                </c:pt>
                <c:pt idx="78">
                  <c:v>0.39038101186758273</c:v>
                </c:pt>
                <c:pt idx="79">
                  <c:v>0.36928006952176629</c:v>
                </c:pt>
                <c:pt idx="80">
                  <c:v>0.35537571626429137</c:v>
                </c:pt>
                <c:pt idx="81">
                  <c:v>0.33864704125139183</c:v>
                </c:pt>
                <c:pt idx="82">
                  <c:v>0.32781142220894549</c:v>
                </c:pt>
                <c:pt idx="83">
                  <c:v>0.31216902479428615</c:v>
                </c:pt>
                <c:pt idx="84">
                  <c:v>0.3118702984547701</c:v>
                </c:pt>
                <c:pt idx="85">
                  <c:v>0.30152350433153191</c:v>
                </c:pt>
                <c:pt idx="86">
                  <c:v>0.30073595307280776</c:v>
                </c:pt>
                <c:pt idx="87">
                  <c:v>0.30252831110990414</c:v>
                </c:pt>
                <c:pt idx="88">
                  <c:v>0.29867202563615131</c:v>
                </c:pt>
                <c:pt idx="89">
                  <c:v>0.30372321646796835</c:v>
                </c:pt>
                <c:pt idx="90">
                  <c:v>0.30413057056730847</c:v>
                </c:pt>
                <c:pt idx="91">
                  <c:v>0.30690057844282104</c:v>
                </c:pt>
                <c:pt idx="92">
                  <c:v>0.31184314151481413</c:v>
                </c:pt>
                <c:pt idx="93">
                  <c:v>0.31387991201151455</c:v>
                </c:pt>
                <c:pt idx="94">
                  <c:v>0.31673139070689516</c:v>
                </c:pt>
                <c:pt idx="95">
                  <c:v>0.32037042066099991</c:v>
                </c:pt>
                <c:pt idx="96">
                  <c:v>0.3212937566195041</c:v>
                </c:pt>
                <c:pt idx="97">
                  <c:v>0.31374412731173451</c:v>
                </c:pt>
                <c:pt idx="98">
                  <c:v>0.30768812970154519</c:v>
                </c:pt>
                <c:pt idx="99">
                  <c:v>0.30282703744942019</c:v>
                </c:pt>
                <c:pt idx="100">
                  <c:v>0.29476142628248647</c:v>
                </c:pt>
                <c:pt idx="101">
                  <c:v>0.28881405643212121</c:v>
                </c:pt>
                <c:pt idx="102">
                  <c:v>0.28601689161665261</c:v>
                </c:pt>
                <c:pt idx="103">
                  <c:v>0.28685875675528882</c:v>
                </c:pt>
                <c:pt idx="104">
                  <c:v>0.29701545229883491</c:v>
                </c:pt>
                <c:pt idx="105">
                  <c:v>0.30814979768079731</c:v>
                </c:pt>
                <c:pt idx="106">
                  <c:v>0.31184314151481413</c:v>
                </c:pt>
                <c:pt idx="107">
                  <c:v>0.32210846481818428</c:v>
                </c:pt>
                <c:pt idx="108">
                  <c:v>0.32895201368709776</c:v>
                </c:pt>
                <c:pt idx="109">
                  <c:v>0.33674605545447139</c:v>
                </c:pt>
                <c:pt idx="110">
                  <c:v>0.34530049154061321</c:v>
                </c:pt>
                <c:pt idx="111">
                  <c:v>0.34980854357331015</c:v>
                </c:pt>
                <c:pt idx="112">
                  <c:v>0.35100344893137442</c:v>
                </c:pt>
                <c:pt idx="113">
                  <c:v>0.35738532982103577</c:v>
                </c:pt>
                <c:pt idx="114">
                  <c:v>0.36162181245417269</c:v>
                </c:pt>
                <c:pt idx="115">
                  <c:v>0.37074654427939063</c:v>
                </c:pt>
                <c:pt idx="116">
                  <c:v>0.36903565706216224</c:v>
                </c:pt>
                <c:pt idx="117">
                  <c:v>0.37082801509925861</c:v>
                </c:pt>
                <c:pt idx="118">
                  <c:v>0.36645574776634171</c:v>
                </c:pt>
                <c:pt idx="119">
                  <c:v>0.36536947016810145</c:v>
                </c:pt>
                <c:pt idx="120">
                  <c:v>0.36376721071069718</c:v>
                </c:pt>
                <c:pt idx="121">
                  <c:v>0.36192053879368874</c:v>
                </c:pt>
                <c:pt idx="122">
                  <c:v>0.3656681965076175</c:v>
                </c:pt>
                <c:pt idx="123">
                  <c:v>0.36637427694647362</c:v>
                </c:pt>
                <c:pt idx="124">
                  <c:v>0.36952448198137028</c:v>
                </c:pt>
                <c:pt idx="125">
                  <c:v>0.37357086603481515</c:v>
                </c:pt>
                <c:pt idx="126">
                  <c:v>0.37585204899111962</c:v>
                </c:pt>
                <c:pt idx="127">
                  <c:v>0.39404719876164351</c:v>
                </c:pt>
                <c:pt idx="128">
                  <c:v>0.41637020340548031</c:v>
                </c:pt>
                <c:pt idx="129">
                  <c:v>0.44553675691823053</c:v>
                </c:pt>
                <c:pt idx="130">
                  <c:v>0.49107894522445211</c:v>
                </c:pt>
                <c:pt idx="131">
                  <c:v>0.54303017136029108</c:v>
                </c:pt>
                <c:pt idx="132">
                  <c:v>0.60483936670016025</c:v>
                </c:pt>
                <c:pt idx="133">
                  <c:v>0.6618146267278604</c:v>
                </c:pt>
                <c:pt idx="134">
                  <c:v>0.71240800586589903</c:v>
                </c:pt>
                <c:pt idx="135">
                  <c:v>0.76647747331830651</c:v>
                </c:pt>
                <c:pt idx="136">
                  <c:v>0.8084892594302473</c:v>
                </c:pt>
                <c:pt idx="137">
                  <c:v>0.82187763082855836</c:v>
                </c:pt>
                <c:pt idx="138">
                  <c:v>0.81821144393449752</c:v>
                </c:pt>
                <c:pt idx="139">
                  <c:v>0.79588843929066067</c:v>
                </c:pt>
                <c:pt idx="140">
                  <c:v>0.74839095130760658</c:v>
                </c:pt>
                <c:pt idx="141">
                  <c:v>0.68454498547103715</c:v>
                </c:pt>
                <c:pt idx="142">
                  <c:v>0.60532819161936824</c:v>
                </c:pt>
                <c:pt idx="143">
                  <c:v>0.52717051842598373</c:v>
                </c:pt>
                <c:pt idx="144">
                  <c:v>0.44692176085598673</c:v>
                </c:pt>
                <c:pt idx="145">
                  <c:v>0.36249083453276482</c:v>
                </c:pt>
                <c:pt idx="146">
                  <c:v>0.29315916682508214</c:v>
                </c:pt>
                <c:pt idx="147">
                  <c:v>0.23425576406050566</c:v>
                </c:pt>
                <c:pt idx="148">
                  <c:v>0.19075034625098444</c:v>
                </c:pt>
                <c:pt idx="149">
                  <c:v>0.15688564212584527</c:v>
                </c:pt>
                <c:pt idx="150">
                  <c:v>0.13491567770143661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5-48C3-AA19-2BBA0B6F48FD}"/>
            </c:ext>
          </c:extLst>
        </c:ser>
        <c:ser>
          <c:idx val="3"/>
          <c:order val="2"/>
          <c:tx>
            <c:strRef>
              <c:f>eigenvectors!$D$5</c:f>
              <c:strCache>
                <c:ptCount val="1"/>
                <c:pt idx="0">
                  <c:v>CDOM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eigenvectors!$A$6:$A$156</c:f>
              <c:numCache>
                <c:formatCode>General</c:formatCode>
                <c:ptCount val="151"/>
                <c:pt idx="0">
                  <c:v>399.99995000000001</c:v>
                </c:pt>
                <c:pt idx="1">
                  <c:v>401.99995000000001</c:v>
                </c:pt>
                <c:pt idx="2">
                  <c:v>403.99995000000001</c:v>
                </c:pt>
                <c:pt idx="3">
                  <c:v>405.99995000000001</c:v>
                </c:pt>
                <c:pt idx="4">
                  <c:v>407.99995000000001</c:v>
                </c:pt>
                <c:pt idx="5">
                  <c:v>409.99995000000001</c:v>
                </c:pt>
                <c:pt idx="6">
                  <c:v>411.99995000000001</c:v>
                </c:pt>
                <c:pt idx="7">
                  <c:v>413.99995000000001</c:v>
                </c:pt>
                <c:pt idx="8">
                  <c:v>415.99995000000001</c:v>
                </c:pt>
                <c:pt idx="9">
                  <c:v>417.99995000000001</c:v>
                </c:pt>
                <c:pt idx="10">
                  <c:v>419.99995000000001</c:v>
                </c:pt>
                <c:pt idx="11">
                  <c:v>421.99995000000001</c:v>
                </c:pt>
                <c:pt idx="12">
                  <c:v>423.99995000000001</c:v>
                </c:pt>
                <c:pt idx="13">
                  <c:v>425.99995000000001</c:v>
                </c:pt>
                <c:pt idx="14">
                  <c:v>427.99995000000001</c:v>
                </c:pt>
                <c:pt idx="15">
                  <c:v>429.99995000000001</c:v>
                </c:pt>
                <c:pt idx="16">
                  <c:v>431.99995000000001</c:v>
                </c:pt>
                <c:pt idx="17">
                  <c:v>433.99995000000001</c:v>
                </c:pt>
                <c:pt idx="18">
                  <c:v>435.99995000000001</c:v>
                </c:pt>
                <c:pt idx="19">
                  <c:v>437.99995000000001</c:v>
                </c:pt>
                <c:pt idx="20">
                  <c:v>439.99995000000001</c:v>
                </c:pt>
                <c:pt idx="21">
                  <c:v>442.99995000000001</c:v>
                </c:pt>
                <c:pt idx="22">
                  <c:v>444</c:v>
                </c:pt>
                <c:pt idx="23">
                  <c:v>445.99995000000001</c:v>
                </c:pt>
                <c:pt idx="24">
                  <c:v>447.99995000000001</c:v>
                </c:pt>
                <c:pt idx="25">
                  <c:v>449.99995000000001</c:v>
                </c:pt>
                <c:pt idx="26">
                  <c:v>451.99995000000001</c:v>
                </c:pt>
                <c:pt idx="27">
                  <c:v>453.99995000000001</c:v>
                </c:pt>
                <c:pt idx="28">
                  <c:v>455.99995000000001</c:v>
                </c:pt>
                <c:pt idx="29">
                  <c:v>457.99995000000001</c:v>
                </c:pt>
                <c:pt idx="30">
                  <c:v>459.99995000000001</c:v>
                </c:pt>
                <c:pt idx="31">
                  <c:v>461.99995000000001</c:v>
                </c:pt>
                <c:pt idx="32">
                  <c:v>463.99995000000001</c:v>
                </c:pt>
                <c:pt idx="33">
                  <c:v>465.99995000000001</c:v>
                </c:pt>
                <c:pt idx="34">
                  <c:v>467.99995000000001</c:v>
                </c:pt>
                <c:pt idx="35">
                  <c:v>469.99995000000001</c:v>
                </c:pt>
                <c:pt idx="36">
                  <c:v>471.99995000000001</c:v>
                </c:pt>
                <c:pt idx="37">
                  <c:v>473.99995999999999</c:v>
                </c:pt>
                <c:pt idx="38">
                  <c:v>475.99995999999999</c:v>
                </c:pt>
                <c:pt idx="39">
                  <c:v>477.99995999999999</c:v>
                </c:pt>
                <c:pt idx="40">
                  <c:v>479.99995999999999</c:v>
                </c:pt>
                <c:pt idx="41">
                  <c:v>481.99995999999999</c:v>
                </c:pt>
                <c:pt idx="42">
                  <c:v>483.99995999999999</c:v>
                </c:pt>
                <c:pt idx="43">
                  <c:v>485.99995999999999</c:v>
                </c:pt>
                <c:pt idx="44">
                  <c:v>487.99995999999999</c:v>
                </c:pt>
                <c:pt idx="45">
                  <c:v>489.99995999999999</c:v>
                </c:pt>
                <c:pt idx="46">
                  <c:v>491.99995999999999</c:v>
                </c:pt>
                <c:pt idx="47">
                  <c:v>493.99995999999999</c:v>
                </c:pt>
                <c:pt idx="48">
                  <c:v>495.99995999999999</c:v>
                </c:pt>
                <c:pt idx="49">
                  <c:v>497.99995999999999</c:v>
                </c:pt>
                <c:pt idx="50">
                  <c:v>499.99995999999999</c:v>
                </c:pt>
                <c:pt idx="51">
                  <c:v>501.99995999999999</c:v>
                </c:pt>
                <c:pt idx="52">
                  <c:v>503.99995999999999</c:v>
                </c:pt>
                <c:pt idx="53">
                  <c:v>505.99995999999999</c:v>
                </c:pt>
                <c:pt idx="54">
                  <c:v>507.99995999999999</c:v>
                </c:pt>
                <c:pt idx="55">
                  <c:v>510.99995999999999</c:v>
                </c:pt>
                <c:pt idx="56">
                  <c:v>511.99995999999999</c:v>
                </c:pt>
                <c:pt idx="57">
                  <c:v>513.99995999999999</c:v>
                </c:pt>
                <c:pt idx="58">
                  <c:v>515.99995999999999</c:v>
                </c:pt>
                <c:pt idx="59">
                  <c:v>517.99995999999999</c:v>
                </c:pt>
                <c:pt idx="60">
                  <c:v>519.99995999999999</c:v>
                </c:pt>
                <c:pt idx="61">
                  <c:v>521.99995999999999</c:v>
                </c:pt>
                <c:pt idx="62">
                  <c:v>523.99995999999999</c:v>
                </c:pt>
                <c:pt idx="63">
                  <c:v>525.99995999999999</c:v>
                </c:pt>
                <c:pt idx="64">
                  <c:v>527.99995999999999</c:v>
                </c:pt>
                <c:pt idx="65">
                  <c:v>529.99995999999999</c:v>
                </c:pt>
                <c:pt idx="66">
                  <c:v>531.99995999999999</c:v>
                </c:pt>
                <c:pt idx="67">
                  <c:v>533.99995999999999</c:v>
                </c:pt>
                <c:pt idx="68">
                  <c:v>535.99995999999999</c:v>
                </c:pt>
                <c:pt idx="69">
                  <c:v>537.99995999999999</c:v>
                </c:pt>
                <c:pt idx="70">
                  <c:v>539.99995999999999</c:v>
                </c:pt>
                <c:pt idx="71">
                  <c:v>541.99995999999999</c:v>
                </c:pt>
                <c:pt idx="72">
                  <c:v>543.99995999999999</c:v>
                </c:pt>
                <c:pt idx="73">
                  <c:v>545.99995999999999</c:v>
                </c:pt>
                <c:pt idx="74">
                  <c:v>547.99995999999999</c:v>
                </c:pt>
                <c:pt idx="75">
                  <c:v>549.99995999999999</c:v>
                </c:pt>
                <c:pt idx="76">
                  <c:v>551.99995999999999</c:v>
                </c:pt>
                <c:pt idx="77">
                  <c:v>553.99995999999999</c:v>
                </c:pt>
                <c:pt idx="78">
                  <c:v>555.99995999999999</c:v>
                </c:pt>
                <c:pt idx="79">
                  <c:v>557.99996999999996</c:v>
                </c:pt>
                <c:pt idx="80">
                  <c:v>559.99996999999996</c:v>
                </c:pt>
                <c:pt idx="81">
                  <c:v>561.99996999999996</c:v>
                </c:pt>
                <c:pt idx="82">
                  <c:v>563.99996999999996</c:v>
                </c:pt>
                <c:pt idx="83">
                  <c:v>565.99996999999996</c:v>
                </c:pt>
                <c:pt idx="84">
                  <c:v>567.99996999999996</c:v>
                </c:pt>
                <c:pt idx="85">
                  <c:v>569.99996999999996</c:v>
                </c:pt>
                <c:pt idx="86">
                  <c:v>571.99996999999996</c:v>
                </c:pt>
                <c:pt idx="87">
                  <c:v>573.99996999999996</c:v>
                </c:pt>
                <c:pt idx="88">
                  <c:v>575.99996999999996</c:v>
                </c:pt>
                <c:pt idx="89">
                  <c:v>577.99996999999996</c:v>
                </c:pt>
                <c:pt idx="90">
                  <c:v>579.99996999999996</c:v>
                </c:pt>
                <c:pt idx="91">
                  <c:v>581.99996999999996</c:v>
                </c:pt>
                <c:pt idx="92">
                  <c:v>583.99996999999996</c:v>
                </c:pt>
                <c:pt idx="93">
                  <c:v>585.99996999999996</c:v>
                </c:pt>
                <c:pt idx="94">
                  <c:v>587.99996999999996</c:v>
                </c:pt>
                <c:pt idx="95">
                  <c:v>589.99996999999996</c:v>
                </c:pt>
                <c:pt idx="96">
                  <c:v>591.99996999999996</c:v>
                </c:pt>
                <c:pt idx="97">
                  <c:v>593.99996999999996</c:v>
                </c:pt>
                <c:pt idx="98">
                  <c:v>595.99996999999996</c:v>
                </c:pt>
                <c:pt idx="99">
                  <c:v>597.99996999999996</c:v>
                </c:pt>
                <c:pt idx="100">
                  <c:v>599.99996999999996</c:v>
                </c:pt>
                <c:pt idx="101">
                  <c:v>601.99996999999996</c:v>
                </c:pt>
                <c:pt idx="102">
                  <c:v>603.99996999999996</c:v>
                </c:pt>
                <c:pt idx="103">
                  <c:v>605.99996999999996</c:v>
                </c:pt>
                <c:pt idx="104">
                  <c:v>607.99996999999996</c:v>
                </c:pt>
                <c:pt idx="105">
                  <c:v>609.99996999999996</c:v>
                </c:pt>
                <c:pt idx="106">
                  <c:v>611.99996999999996</c:v>
                </c:pt>
                <c:pt idx="107">
                  <c:v>613.99996999999996</c:v>
                </c:pt>
                <c:pt idx="108">
                  <c:v>615.99996999999996</c:v>
                </c:pt>
                <c:pt idx="109">
                  <c:v>617.99996999999996</c:v>
                </c:pt>
                <c:pt idx="110">
                  <c:v>619.99996999999996</c:v>
                </c:pt>
                <c:pt idx="111">
                  <c:v>621.99996999999996</c:v>
                </c:pt>
                <c:pt idx="112">
                  <c:v>623.99996999999996</c:v>
                </c:pt>
                <c:pt idx="113">
                  <c:v>625.99996999999996</c:v>
                </c:pt>
                <c:pt idx="114">
                  <c:v>627.99996999999996</c:v>
                </c:pt>
                <c:pt idx="115">
                  <c:v>629.99996999999996</c:v>
                </c:pt>
                <c:pt idx="116">
                  <c:v>631.99996999999996</c:v>
                </c:pt>
                <c:pt idx="117">
                  <c:v>633.99996999999996</c:v>
                </c:pt>
                <c:pt idx="118">
                  <c:v>635.99996999999996</c:v>
                </c:pt>
                <c:pt idx="119">
                  <c:v>637.99996999999996</c:v>
                </c:pt>
                <c:pt idx="120">
                  <c:v>639.99996999999996</c:v>
                </c:pt>
                <c:pt idx="121">
                  <c:v>641.99998000000005</c:v>
                </c:pt>
                <c:pt idx="122">
                  <c:v>643.99998000000005</c:v>
                </c:pt>
                <c:pt idx="123">
                  <c:v>645.99998000000005</c:v>
                </c:pt>
                <c:pt idx="124">
                  <c:v>647.99998000000005</c:v>
                </c:pt>
                <c:pt idx="125">
                  <c:v>649.99998000000005</c:v>
                </c:pt>
                <c:pt idx="126">
                  <c:v>651.99998000000005</c:v>
                </c:pt>
                <c:pt idx="127">
                  <c:v>653.99998000000005</c:v>
                </c:pt>
                <c:pt idx="128">
                  <c:v>655.99998000000005</c:v>
                </c:pt>
                <c:pt idx="129">
                  <c:v>657.99998000000005</c:v>
                </c:pt>
                <c:pt idx="130">
                  <c:v>659.99998000000005</c:v>
                </c:pt>
                <c:pt idx="131">
                  <c:v>661.99998000000005</c:v>
                </c:pt>
                <c:pt idx="132">
                  <c:v>663.99998000000005</c:v>
                </c:pt>
                <c:pt idx="133">
                  <c:v>665.99998000000005</c:v>
                </c:pt>
                <c:pt idx="134">
                  <c:v>667.99998000000005</c:v>
                </c:pt>
                <c:pt idx="135">
                  <c:v>669.99998000000005</c:v>
                </c:pt>
                <c:pt idx="136">
                  <c:v>671.99998000000005</c:v>
                </c:pt>
                <c:pt idx="137">
                  <c:v>673.99998000000005</c:v>
                </c:pt>
                <c:pt idx="138">
                  <c:v>675.99998000000005</c:v>
                </c:pt>
                <c:pt idx="139">
                  <c:v>677.99998000000005</c:v>
                </c:pt>
                <c:pt idx="140">
                  <c:v>679.99998000000005</c:v>
                </c:pt>
                <c:pt idx="141">
                  <c:v>681.99998000000005</c:v>
                </c:pt>
                <c:pt idx="142">
                  <c:v>683.99998000000005</c:v>
                </c:pt>
                <c:pt idx="143">
                  <c:v>685.99998000000005</c:v>
                </c:pt>
                <c:pt idx="144">
                  <c:v>687.99998000000005</c:v>
                </c:pt>
                <c:pt idx="145">
                  <c:v>689.99998000000005</c:v>
                </c:pt>
                <c:pt idx="146">
                  <c:v>691.99998000000005</c:v>
                </c:pt>
                <c:pt idx="147">
                  <c:v>693.99998000000005</c:v>
                </c:pt>
                <c:pt idx="148">
                  <c:v>695.99998000000005</c:v>
                </c:pt>
                <c:pt idx="149">
                  <c:v>697.99998000000005</c:v>
                </c:pt>
                <c:pt idx="150">
                  <c:v>699.99998000000005</c:v>
                </c:pt>
              </c:numCache>
            </c:numRef>
          </c:xVal>
          <c:yVal>
            <c:numRef>
              <c:f>eigenvectors!$D$6:$D$156</c:f>
              <c:numCache>
                <c:formatCode>General</c:formatCode>
                <c:ptCount val="151"/>
                <c:pt idx="0">
                  <c:v>1</c:v>
                </c:pt>
                <c:pt idx="1">
                  <c:v>0.96464029348312308</c:v>
                </c:pt>
                <c:pt idx="2">
                  <c:v>0.93053089581120574</c:v>
                </c:pt>
                <c:pt idx="3">
                  <c:v>0.89762759643043488</c:v>
                </c:pt>
                <c:pt idx="4">
                  <c:v>0.86588774805920499</c:v>
                </c:pt>
                <c:pt idx="5">
                  <c:v>0.835270211411272</c:v>
                </c:pt>
                <c:pt idx="6">
                  <c:v>0.80573530187347964</c:v>
                </c:pt>
                <c:pt idx="7">
                  <c:v>0.77724473806894612</c:v>
                </c:pt>
                <c:pt idx="8">
                  <c:v>0.74976159223904126</c:v>
                </c:pt>
                <c:pt idx="9">
                  <c:v>0.72325024237984248</c:v>
                </c:pt>
                <c:pt idx="10">
                  <c:v>0.69767632607103103</c:v>
                </c:pt>
                <c:pt idx="11">
                  <c:v>0.67300669593738649</c:v>
                </c:pt>
                <c:pt idx="12">
                  <c:v>0.64920937668514744</c:v>
                </c:pt>
                <c:pt idx="13">
                  <c:v>0.62625352365755593</c:v>
                </c:pt>
                <c:pt idx="14">
                  <c:v>0.60410938285586468</c:v>
                </c:pt>
                <c:pt idx="15">
                  <c:v>0.58274825237398975</c:v>
                </c:pt>
                <c:pt idx="16">
                  <c:v>0.56214244519682244</c:v>
                </c:pt>
                <c:pt idx="17">
                  <c:v>0.54226525331398323</c:v>
                </c:pt>
                <c:pt idx="18">
                  <c:v>0.52309091310250089</c:v>
                </c:pt>
                <c:pt idx="19">
                  <c:v>0.50459457193355117</c:v>
                </c:pt>
                <c:pt idx="20">
                  <c:v>0.48675225595997168</c:v>
                </c:pt>
                <c:pt idx="21">
                  <c:v>0.46116471520865848</c:v>
                </c:pt>
                <c:pt idx="22">
                  <c:v>0.45293760513252979</c:v>
                </c:pt>
                <c:pt idx="23">
                  <c:v>0.4369222575744412</c:v>
                </c:pt>
                <c:pt idx="24">
                  <c:v>0.42147281477591764</c:v>
                </c:pt>
                <c:pt idx="25">
                  <c:v>0.40656965974059917</c:v>
                </c:pt>
                <c:pt idx="26">
                  <c:v>0.39219347589350501</c:v>
                </c:pt>
                <c:pt idx="27">
                  <c:v>0.37832562968807681</c:v>
                </c:pt>
                <c:pt idx="28">
                  <c:v>0.36494814645449375</c:v>
                </c:pt>
                <c:pt idx="29">
                  <c:v>0.35204368710198464</c:v>
                </c:pt>
                <c:pt idx="30">
                  <c:v>0.33959552564493922</c:v>
                </c:pt>
                <c:pt idx="31">
                  <c:v>0.32758752752368958</c:v>
                </c:pt>
                <c:pt idx="32">
                  <c:v>0.31600412869186256</c:v>
                </c:pt>
                <c:pt idx="33">
                  <c:v>0.30483031544319683</c:v>
                </c:pt>
                <c:pt idx="34">
                  <c:v>0.29405160495167837</c:v>
                </c:pt>
                <c:pt idx="35">
                  <c:v>0.2836540264997704</c:v>
                </c:pt>
                <c:pt idx="36">
                  <c:v>0.2736241033704081</c:v>
                </c:pt>
                <c:pt idx="37">
                  <c:v>0.2639487878685009</c:v>
                </c:pt>
                <c:pt idx="38">
                  <c:v>0.25461563619398525</c:v>
                </c:pt>
                <c:pt idx="39">
                  <c:v>0.24561250202355803</c:v>
                </c:pt>
                <c:pt idx="40">
                  <c:v>0.23692771603512916</c:v>
                </c:pt>
                <c:pt idx="41">
                  <c:v>0.22855002153041307</c:v>
                </c:pt>
                <c:pt idx="42">
                  <c:v>0.22046855984467173</c:v>
                </c:pt>
                <c:pt idx="43">
                  <c:v>0.2126728562723656</c:v>
                </c:pt>
                <c:pt idx="44">
                  <c:v>0.2051528064904688</c:v>
                </c:pt>
                <c:pt idx="45">
                  <c:v>0.19789866346185217</c:v>
                </c:pt>
                <c:pt idx="46">
                  <c:v>0.19090102480175886</c:v>
                </c:pt>
                <c:pt idx="47">
                  <c:v>0.1841508205909976</c:v>
                </c:pt>
                <c:pt idx="48">
                  <c:v>0.17763930162005789</c:v>
                </c:pt>
                <c:pt idx="49">
                  <c:v>0.17135802804890965</c:v>
                </c:pt>
                <c:pt idx="50">
                  <c:v>0.16529885846778944</c:v>
                </c:pt>
                <c:pt idx="51">
                  <c:v>0.15945393934479363</c:v>
                </c:pt>
                <c:pt idx="52">
                  <c:v>0.15381569484660179</c:v>
                </c:pt>
                <c:pt idx="53">
                  <c:v>0.14837681701913646</c:v>
                </c:pt>
                <c:pt idx="54">
                  <c:v>0.14313025631543147</c:v>
                </c:pt>
                <c:pt idx="55">
                  <c:v>0.13560620024507153</c:v>
                </c:pt>
                <c:pt idx="56">
                  <c:v>0.13318712562688592</c:v>
                </c:pt>
                <c:pt idx="57">
                  <c:v>0.12847766795289281</c:v>
                </c:pt>
                <c:pt idx="58">
                  <c:v>0.12393473532010574</c:v>
                </c:pt>
                <c:pt idx="59">
                  <c:v>0.11955243945193997</c:v>
                </c:pt>
                <c:pt idx="60">
                  <c:v>0.11532510027954267</c:v>
                </c:pt>
                <c:pt idx="61">
                  <c:v>0.11124723857962862</c:v>
                </c:pt>
                <c:pt idx="62">
                  <c:v>0.10731356887263996</c:v>
                </c:pt>
                <c:pt idx="63">
                  <c:v>0.10351899257202475</c:v>
                </c:pt>
                <c:pt idx="64">
                  <c:v>9.9858591375755229E-2</c:v>
                </c:pt>
                <c:pt idx="65">
                  <c:v>9.6327620891519777E-2</c:v>
                </c:pt>
                <c:pt idx="66">
                  <c:v>9.2921504487326639E-2</c:v>
                </c:pt>
                <c:pt idx="67">
                  <c:v>8.9635827359548101E-2</c:v>
                </c:pt>
                <c:pt idx="68">
                  <c:v>8.6466330810717029E-2</c:v>
                </c:pt>
                <c:pt idx="69">
                  <c:v>8.340890672965888E-2</c:v>
                </c:pt>
                <c:pt idx="70">
                  <c:v>8.0459592266804575E-2</c:v>
                </c:pt>
                <c:pt idx="71">
                  <c:v>7.7614564697782773E-2</c:v>
                </c:pt>
                <c:pt idx="72">
                  <c:v>7.487013646863401E-2</c:v>
                </c:pt>
                <c:pt idx="73">
                  <c:v>7.2222750416224585E-2</c:v>
                </c:pt>
                <c:pt idx="74">
                  <c:v>6.9668975157665236E-2</c:v>
                </c:pt>
                <c:pt idx="75">
                  <c:v>6.7205500642758598E-2</c:v>
                </c:pt>
                <c:pt idx="76">
                  <c:v>6.4829133863710864E-2</c:v>
                </c:pt>
                <c:pt idx="77">
                  <c:v>6.2536794716546745E-2</c:v>
                </c:pt>
                <c:pt idx="78">
                  <c:v>6.0325512008863463E-2</c:v>
                </c:pt>
                <c:pt idx="79">
                  <c:v>5.8192409134115136E-2</c:v>
                </c:pt>
                <c:pt idx="80">
                  <c:v>5.6134742625622791E-2</c:v>
                </c:pt>
                <c:pt idx="81">
                  <c:v>5.4149834600980343E-2</c:v>
                </c:pt>
                <c:pt idx="82">
                  <c:v>5.2235112341552273E-2</c:v>
                </c:pt>
                <c:pt idx="83">
                  <c:v>5.0388094099278885E-2</c:v>
                </c:pt>
                <c:pt idx="84">
                  <c:v>4.8606385879983602E-2</c:v>
                </c:pt>
                <c:pt idx="85">
                  <c:v>4.6887678340421304E-2</c:v>
                </c:pt>
                <c:pt idx="86">
                  <c:v>4.5229743795046282E-2</c:v>
                </c:pt>
                <c:pt idx="87">
                  <c:v>4.3630433328619905E-2</c:v>
                </c:pt>
                <c:pt idx="88">
                  <c:v>4.2087674010915732E-2</c:v>
                </c:pt>
                <c:pt idx="89">
                  <c:v>4.0599466209911762E-2</c:v>
                </c:pt>
                <c:pt idx="90">
                  <c:v>3.9163880999987417E-2</c:v>
                </c:pt>
                <c:pt idx="91">
                  <c:v>3.7779057661765966E-2</c:v>
                </c:pt>
                <c:pt idx="92">
                  <c:v>3.6443201270361748E-2</c:v>
                </c:pt>
                <c:pt idx="93">
                  <c:v>3.5154580368906278E-2</c:v>
                </c:pt>
                <c:pt idx="94">
                  <c:v>3.391152472433779E-2</c:v>
                </c:pt>
                <c:pt idx="95">
                  <c:v>3.2712423162545398E-2</c:v>
                </c:pt>
                <c:pt idx="96">
                  <c:v>3.1555721480061902E-2</c:v>
                </c:pt>
                <c:pt idx="97">
                  <c:v>3.0439920429598605E-2</c:v>
                </c:pt>
                <c:pt idx="98">
                  <c:v>2.9363573776810911E-2</c:v>
                </c:pt>
                <c:pt idx="99">
                  <c:v>2.8325286425776211E-2</c:v>
                </c:pt>
                <c:pt idx="100">
                  <c:v>2.7323712610754284E-2</c:v>
                </c:pt>
                <c:pt idx="101">
                  <c:v>2.6357554151886523E-2</c:v>
                </c:pt>
                <c:pt idx="102">
                  <c:v>2.5425558772573121E-2</c:v>
                </c:pt>
                <c:pt idx="103">
                  <c:v>2.4526518476347327E-2</c:v>
                </c:pt>
                <c:pt idx="104">
                  <c:v>2.3659267981142925E-2</c:v>
                </c:pt>
                <c:pt idx="105">
                  <c:v>2.2822683208925568E-2</c:v>
                </c:pt>
                <c:pt idx="106">
                  <c:v>2.2015679828730303E-2</c:v>
                </c:pt>
                <c:pt idx="107">
                  <c:v>2.123721185121687E-2</c:v>
                </c:pt>
                <c:pt idx="108">
                  <c:v>2.0486270272921107E-2</c:v>
                </c:pt>
                <c:pt idx="109">
                  <c:v>1.9761881768445195E-2</c:v>
                </c:pt>
                <c:pt idx="110">
                  <c:v>1.9063107428891751E-2</c:v>
                </c:pt>
                <c:pt idx="111">
                  <c:v>1.8389041544906441E-2</c:v>
                </c:pt>
                <c:pt idx="112">
                  <c:v>1.7738810432751891E-2</c:v>
                </c:pt>
                <c:pt idx="113">
                  <c:v>1.7111571301891261E-2</c:v>
                </c:pt>
                <c:pt idx="114">
                  <c:v>1.6506511162613778E-2</c:v>
                </c:pt>
                <c:pt idx="115">
                  <c:v>1.5922845772286209E-2</c:v>
                </c:pt>
                <c:pt idx="116">
                  <c:v>1.5359818618864665E-2</c:v>
                </c:pt>
                <c:pt idx="117">
                  <c:v>1.4816699940349154E-2</c:v>
                </c:pt>
                <c:pt idx="118">
                  <c:v>1.4292785778909772E-2</c:v>
                </c:pt>
                <c:pt idx="119">
                  <c:v>1.3787397068458936E-2</c:v>
                </c:pt>
                <c:pt idx="120">
                  <c:v>1.3299878754486572E-2</c:v>
                </c:pt>
                <c:pt idx="121">
                  <c:v>1.2829596635690261E-2</c:v>
                </c:pt>
                <c:pt idx="122">
                  <c:v>1.2375945863922336E-2</c:v>
                </c:pt>
                <c:pt idx="123">
                  <c:v>1.193833605030529E-2</c:v>
                </c:pt>
                <c:pt idx="124">
                  <c:v>1.1516199991266638E-2</c:v>
                </c:pt>
                <c:pt idx="125">
                  <c:v>1.1108990539385792E-2</c:v>
                </c:pt>
                <c:pt idx="126">
                  <c:v>1.0716179894214342E-2</c:v>
                </c:pt>
                <c:pt idx="127">
                  <c:v>1.033725891817287E-2</c:v>
                </c:pt>
                <c:pt idx="128">
                  <c:v>9.9717364766373131E-3</c:v>
                </c:pt>
                <c:pt idx="129">
                  <c:v>9.6191388013597764E-3</c:v>
                </c:pt>
                <c:pt idx="130">
                  <c:v>9.2790088763985944E-3</c:v>
                </c:pt>
                <c:pt idx="131">
                  <c:v>8.9509058457616399E-3</c:v>
                </c:pt>
                <c:pt idx="132">
                  <c:v>8.6344044419953137E-3</c:v>
                </c:pt>
                <c:pt idx="133">
                  <c:v>8.3290944349783368E-3</c:v>
                </c:pt>
                <c:pt idx="134">
                  <c:v>8.0345801002061519E-3</c:v>
                </c:pt>
                <c:pt idx="135">
                  <c:v>7.7504797058765189E-3</c:v>
                </c:pt>
                <c:pt idx="136">
                  <c:v>7.4764250181117171E-3</c:v>
                </c:pt>
                <c:pt idx="137">
                  <c:v>7.2120608236758473E-3</c:v>
                </c:pt>
                <c:pt idx="138">
                  <c:v>6.9570444695688056E-3</c:v>
                </c:pt>
                <c:pt idx="139">
                  <c:v>6.7110454188999873E-3</c:v>
                </c:pt>
                <c:pt idx="140">
                  <c:v>6.4737448224662549E-3</c:v>
                </c:pt>
                <c:pt idx="141">
                  <c:v>6.2448351054786994E-3</c:v>
                </c:pt>
                <c:pt idx="142">
                  <c:v>6.0240195689026787E-3</c:v>
                </c:pt>
                <c:pt idx="143">
                  <c:v>5.8110120048943592E-3</c:v>
                </c:pt>
                <c:pt idx="144">
                  <c:v>5.6055363258352428E-3</c:v>
                </c:pt>
                <c:pt idx="145">
                  <c:v>5.4073262064840179E-3</c:v>
                </c:pt>
                <c:pt idx="146">
                  <c:v>5.2161247387817232E-3</c:v>
                </c:pt>
                <c:pt idx="147">
                  <c:v>5.0316840988629818E-3</c:v>
                </c:pt>
                <c:pt idx="148">
                  <c:v>4.8537652258415481E-3</c:v>
                </c:pt>
                <c:pt idx="149">
                  <c:v>4.6821375119539699E-3</c:v>
                </c:pt>
                <c:pt idx="150">
                  <c:v>4.5165785036596143E-3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5-48C3-AA19-2BBA0B6F48FD}"/>
            </c:ext>
          </c:extLst>
        </c:ser>
        <c:ser>
          <c:idx val="4"/>
          <c:order val="3"/>
          <c:tx>
            <c:strRef>
              <c:f>eigenvectors!$E$5</c:f>
              <c:strCache>
                <c:ptCount val="1"/>
                <c:pt idx="0">
                  <c:v>NAP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eigenvectors!$A$6:$A$156</c:f>
              <c:numCache>
                <c:formatCode>General</c:formatCode>
                <c:ptCount val="151"/>
                <c:pt idx="0">
                  <c:v>399.99995000000001</c:v>
                </c:pt>
                <c:pt idx="1">
                  <c:v>401.99995000000001</c:v>
                </c:pt>
                <c:pt idx="2">
                  <c:v>403.99995000000001</c:v>
                </c:pt>
                <c:pt idx="3">
                  <c:v>405.99995000000001</c:v>
                </c:pt>
                <c:pt idx="4">
                  <c:v>407.99995000000001</c:v>
                </c:pt>
                <c:pt idx="5">
                  <c:v>409.99995000000001</c:v>
                </c:pt>
                <c:pt idx="6">
                  <c:v>411.99995000000001</c:v>
                </c:pt>
                <c:pt idx="7">
                  <c:v>413.99995000000001</c:v>
                </c:pt>
                <c:pt idx="8">
                  <c:v>415.99995000000001</c:v>
                </c:pt>
                <c:pt idx="9">
                  <c:v>417.99995000000001</c:v>
                </c:pt>
                <c:pt idx="10">
                  <c:v>419.99995000000001</c:v>
                </c:pt>
                <c:pt idx="11">
                  <c:v>421.99995000000001</c:v>
                </c:pt>
                <c:pt idx="12">
                  <c:v>423.99995000000001</c:v>
                </c:pt>
                <c:pt idx="13">
                  <c:v>425.99995000000001</c:v>
                </c:pt>
                <c:pt idx="14">
                  <c:v>427.99995000000001</c:v>
                </c:pt>
                <c:pt idx="15">
                  <c:v>429.99995000000001</c:v>
                </c:pt>
                <c:pt idx="16">
                  <c:v>431.99995000000001</c:v>
                </c:pt>
                <c:pt idx="17">
                  <c:v>433.99995000000001</c:v>
                </c:pt>
                <c:pt idx="18">
                  <c:v>435.99995000000001</c:v>
                </c:pt>
                <c:pt idx="19">
                  <c:v>437.99995000000001</c:v>
                </c:pt>
                <c:pt idx="20">
                  <c:v>439.99995000000001</c:v>
                </c:pt>
                <c:pt idx="21">
                  <c:v>442.99995000000001</c:v>
                </c:pt>
                <c:pt idx="22">
                  <c:v>444</c:v>
                </c:pt>
                <c:pt idx="23">
                  <c:v>445.99995000000001</c:v>
                </c:pt>
                <c:pt idx="24">
                  <c:v>447.99995000000001</c:v>
                </c:pt>
                <c:pt idx="25">
                  <c:v>449.99995000000001</c:v>
                </c:pt>
                <c:pt idx="26">
                  <c:v>451.99995000000001</c:v>
                </c:pt>
                <c:pt idx="27">
                  <c:v>453.99995000000001</c:v>
                </c:pt>
                <c:pt idx="28">
                  <c:v>455.99995000000001</c:v>
                </c:pt>
                <c:pt idx="29">
                  <c:v>457.99995000000001</c:v>
                </c:pt>
                <c:pt idx="30">
                  <c:v>459.99995000000001</c:v>
                </c:pt>
                <c:pt idx="31">
                  <c:v>461.99995000000001</c:v>
                </c:pt>
                <c:pt idx="32">
                  <c:v>463.99995000000001</c:v>
                </c:pt>
                <c:pt idx="33">
                  <c:v>465.99995000000001</c:v>
                </c:pt>
                <c:pt idx="34">
                  <c:v>467.99995000000001</c:v>
                </c:pt>
                <c:pt idx="35">
                  <c:v>469.99995000000001</c:v>
                </c:pt>
                <c:pt idx="36">
                  <c:v>471.99995000000001</c:v>
                </c:pt>
                <c:pt idx="37">
                  <c:v>473.99995999999999</c:v>
                </c:pt>
                <c:pt idx="38">
                  <c:v>475.99995999999999</c:v>
                </c:pt>
                <c:pt idx="39">
                  <c:v>477.99995999999999</c:v>
                </c:pt>
                <c:pt idx="40">
                  <c:v>479.99995999999999</c:v>
                </c:pt>
                <c:pt idx="41">
                  <c:v>481.99995999999999</c:v>
                </c:pt>
                <c:pt idx="42">
                  <c:v>483.99995999999999</c:v>
                </c:pt>
                <c:pt idx="43">
                  <c:v>485.99995999999999</c:v>
                </c:pt>
                <c:pt idx="44">
                  <c:v>487.99995999999999</c:v>
                </c:pt>
                <c:pt idx="45">
                  <c:v>489.99995999999999</c:v>
                </c:pt>
                <c:pt idx="46">
                  <c:v>491.99995999999999</c:v>
                </c:pt>
                <c:pt idx="47">
                  <c:v>493.99995999999999</c:v>
                </c:pt>
                <c:pt idx="48">
                  <c:v>495.99995999999999</c:v>
                </c:pt>
                <c:pt idx="49">
                  <c:v>497.99995999999999</c:v>
                </c:pt>
                <c:pt idx="50">
                  <c:v>499.99995999999999</c:v>
                </c:pt>
                <c:pt idx="51">
                  <c:v>501.99995999999999</c:v>
                </c:pt>
                <c:pt idx="52">
                  <c:v>503.99995999999999</c:v>
                </c:pt>
                <c:pt idx="53">
                  <c:v>505.99995999999999</c:v>
                </c:pt>
                <c:pt idx="54">
                  <c:v>507.99995999999999</c:v>
                </c:pt>
                <c:pt idx="55">
                  <c:v>510.99995999999999</c:v>
                </c:pt>
                <c:pt idx="56">
                  <c:v>511.99995999999999</c:v>
                </c:pt>
                <c:pt idx="57">
                  <c:v>513.99995999999999</c:v>
                </c:pt>
                <c:pt idx="58">
                  <c:v>515.99995999999999</c:v>
                </c:pt>
                <c:pt idx="59">
                  <c:v>517.99995999999999</c:v>
                </c:pt>
                <c:pt idx="60">
                  <c:v>519.99995999999999</c:v>
                </c:pt>
                <c:pt idx="61">
                  <c:v>521.99995999999999</c:v>
                </c:pt>
                <c:pt idx="62">
                  <c:v>523.99995999999999</c:v>
                </c:pt>
                <c:pt idx="63">
                  <c:v>525.99995999999999</c:v>
                </c:pt>
                <c:pt idx="64">
                  <c:v>527.99995999999999</c:v>
                </c:pt>
                <c:pt idx="65">
                  <c:v>529.99995999999999</c:v>
                </c:pt>
                <c:pt idx="66">
                  <c:v>531.99995999999999</c:v>
                </c:pt>
                <c:pt idx="67">
                  <c:v>533.99995999999999</c:v>
                </c:pt>
                <c:pt idx="68">
                  <c:v>535.99995999999999</c:v>
                </c:pt>
                <c:pt idx="69">
                  <c:v>537.99995999999999</c:v>
                </c:pt>
                <c:pt idx="70">
                  <c:v>539.99995999999999</c:v>
                </c:pt>
                <c:pt idx="71">
                  <c:v>541.99995999999999</c:v>
                </c:pt>
                <c:pt idx="72">
                  <c:v>543.99995999999999</c:v>
                </c:pt>
                <c:pt idx="73">
                  <c:v>545.99995999999999</c:v>
                </c:pt>
                <c:pt idx="74">
                  <c:v>547.99995999999999</c:v>
                </c:pt>
                <c:pt idx="75">
                  <c:v>549.99995999999999</c:v>
                </c:pt>
                <c:pt idx="76">
                  <c:v>551.99995999999999</c:v>
                </c:pt>
                <c:pt idx="77">
                  <c:v>553.99995999999999</c:v>
                </c:pt>
                <c:pt idx="78">
                  <c:v>555.99995999999999</c:v>
                </c:pt>
                <c:pt idx="79">
                  <c:v>557.99996999999996</c:v>
                </c:pt>
                <c:pt idx="80">
                  <c:v>559.99996999999996</c:v>
                </c:pt>
                <c:pt idx="81">
                  <c:v>561.99996999999996</c:v>
                </c:pt>
                <c:pt idx="82">
                  <c:v>563.99996999999996</c:v>
                </c:pt>
                <c:pt idx="83">
                  <c:v>565.99996999999996</c:v>
                </c:pt>
                <c:pt idx="84">
                  <c:v>567.99996999999996</c:v>
                </c:pt>
                <c:pt idx="85">
                  <c:v>569.99996999999996</c:v>
                </c:pt>
                <c:pt idx="86">
                  <c:v>571.99996999999996</c:v>
                </c:pt>
                <c:pt idx="87">
                  <c:v>573.99996999999996</c:v>
                </c:pt>
                <c:pt idx="88">
                  <c:v>575.99996999999996</c:v>
                </c:pt>
                <c:pt idx="89">
                  <c:v>577.99996999999996</c:v>
                </c:pt>
                <c:pt idx="90">
                  <c:v>579.99996999999996</c:v>
                </c:pt>
                <c:pt idx="91">
                  <c:v>581.99996999999996</c:v>
                </c:pt>
                <c:pt idx="92">
                  <c:v>583.99996999999996</c:v>
                </c:pt>
                <c:pt idx="93">
                  <c:v>585.99996999999996</c:v>
                </c:pt>
                <c:pt idx="94">
                  <c:v>587.99996999999996</c:v>
                </c:pt>
                <c:pt idx="95">
                  <c:v>589.99996999999996</c:v>
                </c:pt>
                <c:pt idx="96">
                  <c:v>591.99996999999996</c:v>
                </c:pt>
                <c:pt idx="97">
                  <c:v>593.99996999999996</c:v>
                </c:pt>
                <c:pt idx="98">
                  <c:v>595.99996999999996</c:v>
                </c:pt>
                <c:pt idx="99">
                  <c:v>597.99996999999996</c:v>
                </c:pt>
                <c:pt idx="100">
                  <c:v>599.99996999999996</c:v>
                </c:pt>
                <c:pt idx="101">
                  <c:v>601.99996999999996</c:v>
                </c:pt>
                <c:pt idx="102">
                  <c:v>603.99996999999996</c:v>
                </c:pt>
                <c:pt idx="103">
                  <c:v>605.99996999999996</c:v>
                </c:pt>
                <c:pt idx="104">
                  <c:v>607.99996999999996</c:v>
                </c:pt>
                <c:pt idx="105">
                  <c:v>609.99996999999996</c:v>
                </c:pt>
                <c:pt idx="106">
                  <c:v>611.99996999999996</c:v>
                </c:pt>
                <c:pt idx="107">
                  <c:v>613.99996999999996</c:v>
                </c:pt>
                <c:pt idx="108">
                  <c:v>615.99996999999996</c:v>
                </c:pt>
                <c:pt idx="109">
                  <c:v>617.99996999999996</c:v>
                </c:pt>
                <c:pt idx="110">
                  <c:v>619.99996999999996</c:v>
                </c:pt>
                <c:pt idx="111">
                  <c:v>621.99996999999996</c:v>
                </c:pt>
                <c:pt idx="112">
                  <c:v>623.99996999999996</c:v>
                </c:pt>
                <c:pt idx="113">
                  <c:v>625.99996999999996</c:v>
                </c:pt>
                <c:pt idx="114">
                  <c:v>627.99996999999996</c:v>
                </c:pt>
                <c:pt idx="115">
                  <c:v>629.99996999999996</c:v>
                </c:pt>
                <c:pt idx="116">
                  <c:v>631.99996999999996</c:v>
                </c:pt>
                <c:pt idx="117">
                  <c:v>633.99996999999996</c:v>
                </c:pt>
                <c:pt idx="118">
                  <c:v>635.99996999999996</c:v>
                </c:pt>
                <c:pt idx="119">
                  <c:v>637.99996999999996</c:v>
                </c:pt>
                <c:pt idx="120">
                  <c:v>639.99996999999996</c:v>
                </c:pt>
                <c:pt idx="121">
                  <c:v>641.99998000000005</c:v>
                </c:pt>
                <c:pt idx="122">
                  <c:v>643.99998000000005</c:v>
                </c:pt>
                <c:pt idx="123">
                  <c:v>645.99998000000005</c:v>
                </c:pt>
                <c:pt idx="124">
                  <c:v>647.99998000000005</c:v>
                </c:pt>
                <c:pt idx="125">
                  <c:v>649.99998000000005</c:v>
                </c:pt>
                <c:pt idx="126">
                  <c:v>651.99998000000005</c:v>
                </c:pt>
                <c:pt idx="127">
                  <c:v>653.99998000000005</c:v>
                </c:pt>
                <c:pt idx="128">
                  <c:v>655.99998000000005</c:v>
                </c:pt>
                <c:pt idx="129">
                  <c:v>657.99998000000005</c:v>
                </c:pt>
                <c:pt idx="130">
                  <c:v>659.99998000000005</c:v>
                </c:pt>
                <c:pt idx="131">
                  <c:v>661.99998000000005</c:v>
                </c:pt>
                <c:pt idx="132">
                  <c:v>663.99998000000005</c:v>
                </c:pt>
                <c:pt idx="133">
                  <c:v>665.99998000000005</c:v>
                </c:pt>
                <c:pt idx="134">
                  <c:v>667.99998000000005</c:v>
                </c:pt>
                <c:pt idx="135">
                  <c:v>669.99998000000005</c:v>
                </c:pt>
                <c:pt idx="136">
                  <c:v>671.99998000000005</c:v>
                </c:pt>
                <c:pt idx="137">
                  <c:v>673.99998000000005</c:v>
                </c:pt>
                <c:pt idx="138">
                  <c:v>675.99998000000005</c:v>
                </c:pt>
                <c:pt idx="139">
                  <c:v>677.99998000000005</c:v>
                </c:pt>
                <c:pt idx="140">
                  <c:v>679.99998000000005</c:v>
                </c:pt>
                <c:pt idx="141">
                  <c:v>681.99998000000005</c:v>
                </c:pt>
                <c:pt idx="142">
                  <c:v>683.99998000000005</c:v>
                </c:pt>
                <c:pt idx="143">
                  <c:v>685.99998000000005</c:v>
                </c:pt>
                <c:pt idx="144">
                  <c:v>687.99998000000005</c:v>
                </c:pt>
                <c:pt idx="145">
                  <c:v>689.99998000000005</c:v>
                </c:pt>
                <c:pt idx="146">
                  <c:v>691.99998000000005</c:v>
                </c:pt>
                <c:pt idx="147">
                  <c:v>693.99998000000005</c:v>
                </c:pt>
                <c:pt idx="148">
                  <c:v>695.99998000000005</c:v>
                </c:pt>
                <c:pt idx="149">
                  <c:v>697.99998000000005</c:v>
                </c:pt>
                <c:pt idx="150">
                  <c:v>699.99998000000005</c:v>
                </c:pt>
              </c:numCache>
            </c:numRef>
          </c:xVal>
          <c:yVal>
            <c:numRef>
              <c:f>eigenvectors!$E$6:$E$156</c:f>
              <c:numCache>
                <c:formatCode>General</c:formatCode>
                <c:ptCount val="151"/>
                <c:pt idx="0">
                  <c:v>1</c:v>
                </c:pt>
                <c:pt idx="1">
                  <c:v>0.98019867330675525</c:v>
                </c:pt>
                <c:pt idx="2">
                  <c:v>0.96078943915232318</c:v>
                </c:pt>
                <c:pt idx="3">
                  <c:v>0.94176453358424872</c:v>
                </c:pt>
                <c:pt idx="4">
                  <c:v>0.92311634638663576</c:v>
                </c:pt>
                <c:pt idx="5">
                  <c:v>0.90483741803595952</c:v>
                </c:pt>
                <c:pt idx="6">
                  <c:v>0.88692043671715748</c:v>
                </c:pt>
                <c:pt idx="7">
                  <c:v>0.86935823539880586</c:v>
                </c:pt>
                <c:pt idx="8">
                  <c:v>0.85214378896621135</c:v>
                </c:pt>
                <c:pt idx="9">
                  <c:v>0.835270211411272</c:v>
                </c:pt>
                <c:pt idx="10">
                  <c:v>0.81873075307798182</c:v>
                </c:pt>
                <c:pt idx="11">
                  <c:v>0.80251879796247849</c:v>
                </c:pt>
                <c:pt idx="12">
                  <c:v>0.78662786106655347</c:v>
                </c:pt>
                <c:pt idx="13">
                  <c:v>0.77105158580356625</c:v>
                </c:pt>
                <c:pt idx="14">
                  <c:v>0.75578374145572547</c:v>
                </c:pt>
                <c:pt idx="15">
                  <c:v>0.74081822068171788</c:v>
                </c:pt>
                <c:pt idx="16">
                  <c:v>0.72614903707369094</c:v>
                </c:pt>
                <c:pt idx="17">
                  <c:v>0.71177032276260965</c:v>
                </c:pt>
                <c:pt idx="18">
                  <c:v>0.69767632607103103</c:v>
                </c:pt>
                <c:pt idx="19">
                  <c:v>0.68386140921235583</c:v>
                </c:pt>
                <c:pt idx="20">
                  <c:v>0.67032004603563933</c:v>
                </c:pt>
                <c:pt idx="21">
                  <c:v>0.65050909472331653</c:v>
                </c:pt>
                <c:pt idx="22">
                  <c:v>0.64403609906501136</c:v>
                </c:pt>
                <c:pt idx="23">
                  <c:v>0.63128364550692595</c:v>
                </c:pt>
                <c:pt idx="24">
                  <c:v>0.61878339180614084</c:v>
                </c:pt>
                <c:pt idx="25">
                  <c:v>0.60653065971263342</c:v>
                </c:pt>
                <c:pt idx="26">
                  <c:v>0.59452054797019438</c:v>
                </c:pt>
                <c:pt idx="27">
                  <c:v>0.58274825237398964</c:v>
                </c:pt>
                <c:pt idx="28">
                  <c:v>0.57120906384881487</c:v>
                </c:pt>
                <c:pt idx="29">
                  <c:v>0.55989836656540204</c:v>
                </c:pt>
                <c:pt idx="30">
                  <c:v>0.54881163609402639</c:v>
                </c:pt>
                <c:pt idx="31">
                  <c:v>0.53794443759467447</c:v>
                </c:pt>
                <c:pt idx="32">
                  <c:v>0.52729242404304855</c:v>
                </c:pt>
                <c:pt idx="33">
                  <c:v>0.51685133449169918</c:v>
                </c:pt>
                <c:pt idx="34">
                  <c:v>0.50661699236558955</c:v>
                </c:pt>
                <c:pt idx="35">
                  <c:v>0.49658530379140947</c:v>
                </c:pt>
                <c:pt idx="36">
                  <c:v>0.48675225595997168</c:v>
                </c:pt>
                <c:pt idx="37">
                  <c:v>0.47711386780964538</c:v>
                </c:pt>
                <c:pt idx="38">
                  <c:v>0.46766638024326901</c:v>
                </c:pt>
                <c:pt idx="39">
                  <c:v>0.45840596546462481</c:v>
                </c:pt>
                <c:pt idx="40">
                  <c:v>0.44932891918432755</c:v>
                </c:pt>
                <c:pt idx="41">
                  <c:v>0.44043161046283613</c:v>
                </c:pt>
                <c:pt idx="42">
                  <c:v>0.43171048025802961</c:v>
                </c:pt>
                <c:pt idx="43">
                  <c:v>0.42316204000154284</c:v>
                </c:pt>
                <c:pt idx="44">
                  <c:v>0.41478287020329241</c:v>
                </c:pt>
                <c:pt idx="45">
                  <c:v>0.40656961908363526</c:v>
                </c:pt>
                <c:pt idx="46">
                  <c:v>0.39851900123261214</c:v>
                </c:pt>
                <c:pt idx="47">
                  <c:v>0.39062779629573963</c:v>
                </c:pt>
                <c:pt idx="48">
                  <c:v>0.38289284768582543</c:v>
                </c:pt>
                <c:pt idx="49">
                  <c:v>0.37531106132029157</c:v>
                </c:pt>
                <c:pt idx="50">
                  <c:v>0.36787940438350009</c:v>
                </c:pt>
                <c:pt idx="51">
                  <c:v>0.36059490411358613</c:v>
                </c:pt>
                <c:pt idx="52">
                  <c:v>0.35345464661331377</c:v>
                </c:pt>
                <c:pt idx="53">
                  <c:v>0.34645577568447827</c:v>
                </c:pt>
                <c:pt idx="54">
                  <c:v>0.33959549168538838</c:v>
                </c:pt>
                <c:pt idx="55">
                  <c:v>0.32955892811929471</c:v>
                </c:pt>
                <c:pt idx="56">
                  <c:v>0.32627976199506176</c:v>
                </c:pt>
                <c:pt idx="57">
                  <c:v>0.31981898983440338</c:v>
                </c:pt>
                <c:pt idx="58">
                  <c:v>0.31348614953398884</c:v>
                </c:pt>
                <c:pt idx="59">
                  <c:v>0.307278707873259</c:v>
                </c:pt>
                <c:pt idx="60">
                  <c:v>0.30119418179278246</c:v>
                </c:pt>
                <c:pt idx="61">
                  <c:v>0.29523013740099907</c:v>
                </c:pt>
                <c:pt idx="62">
                  <c:v>0.28938418900063034</c:v>
                </c:pt>
                <c:pt idx="63">
                  <c:v>0.2836539981343692</c:v>
                </c:pt>
                <c:pt idx="64">
                  <c:v>0.27803727264946554</c:v>
                </c:pt>
                <c:pt idx="65">
                  <c:v>0.27253176578083471</c:v>
                </c:pt>
                <c:pt idx="66">
                  <c:v>0.26713527525232161</c:v>
                </c:pt>
                <c:pt idx="67">
                  <c:v>0.26184564239576053</c:v>
                </c:pt>
                <c:pt idx="68">
                  <c:v>0.25666075128747956</c:v>
                </c:pt>
                <c:pt idx="69">
                  <c:v>0.25157852790190255</c:v>
                </c:pt>
                <c:pt idx="70">
                  <c:v>0.24659693928191137</c:v>
                </c:pt>
                <c:pt idx="71">
                  <c:v>0.24171399272563601</c:v>
                </c:pt>
                <c:pt idx="72">
                  <c:v>0.23692773498934713</c:v>
                </c:pt>
                <c:pt idx="73">
                  <c:v>0.23223625150613256</c:v>
                </c:pt>
                <c:pt idx="74">
                  <c:v>0.22763766562004509</c:v>
                </c:pt>
                <c:pt idx="75">
                  <c:v>0.22313013783541497</c:v>
                </c:pt>
                <c:pt idx="76">
                  <c:v>0.21871186508102719</c:v>
                </c:pt>
                <c:pt idx="77">
                  <c:v>0.21438107998886891</c:v>
                </c:pt>
                <c:pt idx="78">
                  <c:v>0.2101360501871587</c:v>
                </c:pt>
                <c:pt idx="79">
                  <c:v>0.20597505700986804</c:v>
                </c:pt>
                <c:pt idx="80">
                  <c:v>0.20189647761535595</c:v>
                </c:pt>
                <c:pt idx="81">
                  <c:v>0.19789865950387892</c:v>
                </c:pt>
                <c:pt idx="82">
                  <c:v>0.19398000349488739</c:v>
                </c:pt>
                <c:pt idx="83">
                  <c:v>0.19013894207372839</c:v>
                </c:pt>
                <c:pt idx="84">
                  <c:v>0.18637393876461855</c:v>
                </c:pt>
                <c:pt idx="85">
                  <c:v>0.18268348751603355</c:v>
                </c:pt>
                <c:pt idx="86">
                  <c:v>0.17906611209826734</c:v>
                </c:pt>
                <c:pt idx="87">
                  <c:v>0.17552036551292036</c:v>
                </c:pt>
                <c:pt idx="88">
                  <c:v>0.17204482941408131</c:v>
                </c:pt>
                <c:pt idx="89">
                  <c:v>0.16863811354096953</c:v>
                </c:pt>
                <c:pt idx="90">
                  <c:v>0.16529885516181228</c:v>
                </c:pt>
                <c:pt idx="91">
                  <c:v>0.1620257185287339</c:v>
                </c:pt>
                <c:pt idx="92">
                  <c:v>0.15881739434343872</c:v>
                </c:pt>
                <c:pt idx="93">
                  <c:v>0.15567259923347443</c:v>
                </c:pt>
                <c:pt idx="94">
                  <c:v>0.15259007523886584</c:v>
                </c:pt>
                <c:pt idx="95">
                  <c:v>0.14956858930891426</c:v>
                </c:pt>
                <c:pt idx="96">
                  <c:v>0.1466069328089607</c:v>
                </c:pt>
                <c:pt idx="97">
                  <c:v>0.1437039210369159</c:v>
                </c:pt>
                <c:pt idx="98">
                  <c:v>0.14085839274936368</c:v>
                </c:pt>
                <c:pt idx="99">
                  <c:v>0.1380692096970482</c:v>
                </c:pt>
                <c:pt idx="100">
                  <c:v>0.1353352561695588</c:v>
                </c:pt>
                <c:pt idx="101">
                  <c:v>0.13265543854903139</c:v>
                </c:pt>
                <c:pt idx="102">
                  <c:v>0.13002868487268637</c:v>
                </c:pt>
                <c:pt idx="103">
                  <c:v>0.12745394440402935</c:v>
                </c:pt>
                <c:pt idx="104">
                  <c:v>0.12493018721254251</c:v>
                </c:pt>
                <c:pt idx="105">
                  <c:v>0.12245640376169879</c:v>
                </c:pt>
                <c:pt idx="106">
                  <c:v>0.12003160450513352</c:v>
                </c:pt>
                <c:pt idx="107">
                  <c:v>0.11765481949081302</c:v>
                </c:pt>
                <c:pt idx="108">
                  <c:v>0.11532509797304069</c:v>
                </c:pt>
                <c:pt idx="109">
                  <c:v>0.11304150803214606</c:v>
                </c:pt>
                <c:pt idx="110">
                  <c:v>0.1108031362017045</c:v>
                </c:pt>
                <c:pt idx="111">
                  <c:v>0.10860908710313845</c:v>
                </c:pt>
                <c:pt idx="112">
                  <c:v>0.10645848308755414</c:v>
                </c:pt>
                <c:pt idx="113">
                  <c:v>0.1043504638846702</c:v>
                </c:pt>
                <c:pt idx="114">
                  <c:v>0.10228418625869821</c:v>
                </c:pt>
                <c:pt idx="115">
                  <c:v>0.10025882367103704</c:v>
                </c:pt>
                <c:pt idx="116">
                  <c:v>9.8273565949646424E-2</c:v>
                </c:pt>
                <c:pt idx="117">
                  <c:v>9.6327618964967346E-2</c:v>
                </c:pt>
                <c:pt idx="118">
                  <c:v>9.4420204312259629E-2</c:v>
                </c:pt>
                <c:pt idx="119">
                  <c:v>9.2550559000229668E-2</c:v>
                </c:pt>
                <c:pt idx="120">
                  <c:v>9.07179351458237E-2</c:v>
                </c:pt>
                <c:pt idx="121">
                  <c:v>8.8921590782905069E-2</c:v>
                </c:pt>
                <c:pt idx="122">
                  <c:v>8.7160825313729748E-2</c:v>
                </c:pt>
                <c:pt idx="123">
                  <c:v>8.5434925336839745E-2</c:v>
                </c:pt>
                <c:pt idx="124">
                  <c:v>8.3743200469232018E-2</c:v>
                </c:pt>
                <c:pt idx="125">
                  <c:v>8.2084973998402866E-2</c:v>
                </c:pt>
                <c:pt idx="126">
                  <c:v>8.0459582611653993E-2</c:v>
                </c:pt>
                <c:pt idx="127">
                  <c:v>7.8866376130758517E-2</c:v>
                </c:pt>
                <c:pt idx="128">
                  <c:v>7.7304717251881053E-2</c:v>
                </c:pt>
                <c:pt idx="129">
                  <c:v>7.5773981290647649E-2</c:v>
                </c:pt>
                <c:pt idx="130">
                  <c:v>7.4273555932263716E-2</c:v>
                </c:pt>
                <c:pt idx="131">
                  <c:v>7.2802840986579978E-2</c:v>
                </c:pt>
                <c:pt idx="132">
                  <c:v>7.1361248148008372E-2</c:v>
                </c:pt>
                <c:pt idx="133">
                  <c:v>6.9948200760191953E-2</c:v>
                </c:pt>
                <c:pt idx="134">
                  <c:v>6.8563133585334723E-2</c:v>
                </c:pt>
                <c:pt idx="135">
                  <c:v>6.7205492578098935E-2</c:v>
                </c:pt>
                <c:pt idx="136">
                  <c:v>6.5874734663979556E-2</c:v>
                </c:pt>
                <c:pt idx="137">
                  <c:v>6.4570327522067289E-2</c:v>
                </c:pt>
                <c:pt idx="138">
                  <c:v>6.3291749372113029E-2</c:v>
                </c:pt>
                <c:pt idx="139">
                  <c:v>6.203848876580885E-2</c:v>
                </c:pt>
                <c:pt idx="140">
                  <c:v>6.0810044382201903E-2</c:v>
                </c:pt>
                <c:pt idx="141">
                  <c:v>5.9605924827159207E-2</c:v>
                </c:pt>
                <c:pt idx="142">
                  <c:v>5.8425648436803646E-2</c:v>
                </c:pt>
                <c:pt idx="143">
                  <c:v>5.7268743084841832E-2</c:v>
                </c:pt>
                <c:pt idx="144">
                  <c:v>5.613474599370738E-2</c:v>
                </c:pt>
                <c:pt idx="145">
                  <c:v>5.5023203549443671E-2</c:v>
                </c:pt>
                <c:pt idx="146">
                  <c:v>5.3933671120252234E-2</c:v>
                </c:pt>
                <c:pt idx="147">
                  <c:v>5.2865712878634105E-2</c:v>
                </c:pt>
                <c:pt idx="148">
                  <c:v>5.1818901627052993E-2</c:v>
                </c:pt>
                <c:pt idx="149">
                  <c:v>5.0792818627050609E-2</c:v>
                </c:pt>
                <c:pt idx="150">
                  <c:v>4.9787053431745651E-2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95-48C3-AA19-2BBA0B6F48FD}"/>
            </c:ext>
          </c:extLst>
        </c:ser>
        <c:ser>
          <c:idx val="5"/>
          <c:order val="4"/>
          <c:tx>
            <c:strRef>
              <c:f>eigenvectors!$F$5</c:f>
              <c:strCache>
                <c:ptCount val="1"/>
                <c:pt idx="0">
                  <c:v>CDOM+NAP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eigenvectors!$A$6:$A$156</c:f>
              <c:numCache>
                <c:formatCode>General</c:formatCode>
                <c:ptCount val="151"/>
                <c:pt idx="0">
                  <c:v>399.99995000000001</c:v>
                </c:pt>
                <c:pt idx="1">
                  <c:v>401.99995000000001</c:v>
                </c:pt>
                <c:pt idx="2">
                  <c:v>403.99995000000001</c:v>
                </c:pt>
                <c:pt idx="3">
                  <c:v>405.99995000000001</c:v>
                </c:pt>
                <c:pt idx="4">
                  <c:v>407.99995000000001</c:v>
                </c:pt>
                <c:pt idx="5">
                  <c:v>409.99995000000001</c:v>
                </c:pt>
                <c:pt idx="6">
                  <c:v>411.99995000000001</c:v>
                </c:pt>
                <c:pt idx="7">
                  <c:v>413.99995000000001</c:v>
                </c:pt>
                <c:pt idx="8">
                  <c:v>415.99995000000001</c:v>
                </c:pt>
                <c:pt idx="9">
                  <c:v>417.99995000000001</c:v>
                </c:pt>
                <c:pt idx="10">
                  <c:v>419.99995000000001</c:v>
                </c:pt>
                <c:pt idx="11">
                  <c:v>421.99995000000001</c:v>
                </c:pt>
                <c:pt idx="12">
                  <c:v>423.99995000000001</c:v>
                </c:pt>
                <c:pt idx="13">
                  <c:v>425.99995000000001</c:v>
                </c:pt>
                <c:pt idx="14">
                  <c:v>427.99995000000001</c:v>
                </c:pt>
                <c:pt idx="15">
                  <c:v>429.99995000000001</c:v>
                </c:pt>
                <c:pt idx="16">
                  <c:v>431.99995000000001</c:v>
                </c:pt>
                <c:pt idx="17">
                  <c:v>433.99995000000001</c:v>
                </c:pt>
                <c:pt idx="18">
                  <c:v>435.99995000000001</c:v>
                </c:pt>
                <c:pt idx="19">
                  <c:v>437.99995000000001</c:v>
                </c:pt>
                <c:pt idx="20">
                  <c:v>439.99995000000001</c:v>
                </c:pt>
                <c:pt idx="21">
                  <c:v>442.99995000000001</c:v>
                </c:pt>
                <c:pt idx="22">
                  <c:v>444</c:v>
                </c:pt>
                <c:pt idx="23">
                  <c:v>445.99995000000001</c:v>
                </c:pt>
                <c:pt idx="24">
                  <c:v>447.99995000000001</c:v>
                </c:pt>
                <c:pt idx="25">
                  <c:v>449.99995000000001</c:v>
                </c:pt>
                <c:pt idx="26">
                  <c:v>451.99995000000001</c:v>
                </c:pt>
                <c:pt idx="27">
                  <c:v>453.99995000000001</c:v>
                </c:pt>
                <c:pt idx="28">
                  <c:v>455.99995000000001</c:v>
                </c:pt>
                <c:pt idx="29">
                  <c:v>457.99995000000001</c:v>
                </c:pt>
                <c:pt idx="30">
                  <c:v>459.99995000000001</c:v>
                </c:pt>
                <c:pt idx="31">
                  <c:v>461.99995000000001</c:v>
                </c:pt>
                <c:pt idx="32">
                  <c:v>463.99995000000001</c:v>
                </c:pt>
                <c:pt idx="33">
                  <c:v>465.99995000000001</c:v>
                </c:pt>
                <c:pt idx="34">
                  <c:v>467.99995000000001</c:v>
                </c:pt>
                <c:pt idx="35">
                  <c:v>469.99995000000001</c:v>
                </c:pt>
                <c:pt idx="36">
                  <c:v>471.99995000000001</c:v>
                </c:pt>
                <c:pt idx="37">
                  <c:v>473.99995999999999</c:v>
                </c:pt>
                <c:pt idx="38">
                  <c:v>475.99995999999999</c:v>
                </c:pt>
                <c:pt idx="39">
                  <c:v>477.99995999999999</c:v>
                </c:pt>
                <c:pt idx="40">
                  <c:v>479.99995999999999</c:v>
                </c:pt>
                <c:pt idx="41">
                  <c:v>481.99995999999999</c:v>
                </c:pt>
                <c:pt idx="42">
                  <c:v>483.99995999999999</c:v>
                </c:pt>
                <c:pt idx="43">
                  <c:v>485.99995999999999</c:v>
                </c:pt>
                <c:pt idx="44">
                  <c:v>487.99995999999999</c:v>
                </c:pt>
                <c:pt idx="45">
                  <c:v>489.99995999999999</c:v>
                </c:pt>
                <c:pt idx="46">
                  <c:v>491.99995999999999</c:v>
                </c:pt>
                <c:pt idx="47">
                  <c:v>493.99995999999999</c:v>
                </c:pt>
                <c:pt idx="48">
                  <c:v>495.99995999999999</c:v>
                </c:pt>
                <c:pt idx="49">
                  <c:v>497.99995999999999</c:v>
                </c:pt>
                <c:pt idx="50">
                  <c:v>499.99995999999999</c:v>
                </c:pt>
                <c:pt idx="51">
                  <c:v>501.99995999999999</c:v>
                </c:pt>
                <c:pt idx="52">
                  <c:v>503.99995999999999</c:v>
                </c:pt>
                <c:pt idx="53">
                  <c:v>505.99995999999999</c:v>
                </c:pt>
                <c:pt idx="54">
                  <c:v>507.99995999999999</c:v>
                </c:pt>
                <c:pt idx="55">
                  <c:v>510.99995999999999</c:v>
                </c:pt>
                <c:pt idx="56">
                  <c:v>511.99995999999999</c:v>
                </c:pt>
                <c:pt idx="57">
                  <c:v>513.99995999999999</c:v>
                </c:pt>
                <c:pt idx="58">
                  <c:v>515.99995999999999</c:v>
                </c:pt>
                <c:pt idx="59">
                  <c:v>517.99995999999999</c:v>
                </c:pt>
                <c:pt idx="60">
                  <c:v>519.99995999999999</c:v>
                </c:pt>
                <c:pt idx="61">
                  <c:v>521.99995999999999</c:v>
                </c:pt>
                <c:pt idx="62">
                  <c:v>523.99995999999999</c:v>
                </c:pt>
                <c:pt idx="63">
                  <c:v>525.99995999999999</c:v>
                </c:pt>
                <c:pt idx="64">
                  <c:v>527.99995999999999</c:v>
                </c:pt>
                <c:pt idx="65">
                  <c:v>529.99995999999999</c:v>
                </c:pt>
                <c:pt idx="66">
                  <c:v>531.99995999999999</c:v>
                </c:pt>
                <c:pt idx="67">
                  <c:v>533.99995999999999</c:v>
                </c:pt>
                <c:pt idx="68">
                  <c:v>535.99995999999999</c:v>
                </c:pt>
                <c:pt idx="69">
                  <c:v>537.99995999999999</c:v>
                </c:pt>
                <c:pt idx="70">
                  <c:v>539.99995999999999</c:v>
                </c:pt>
                <c:pt idx="71">
                  <c:v>541.99995999999999</c:v>
                </c:pt>
                <c:pt idx="72">
                  <c:v>543.99995999999999</c:v>
                </c:pt>
                <c:pt idx="73">
                  <c:v>545.99995999999999</c:v>
                </c:pt>
                <c:pt idx="74">
                  <c:v>547.99995999999999</c:v>
                </c:pt>
                <c:pt idx="75">
                  <c:v>549.99995999999999</c:v>
                </c:pt>
                <c:pt idx="76">
                  <c:v>551.99995999999999</c:v>
                </c:pt>
                <c:pt idx="77">
                  <c:v>553.99995999999999</c:v>
                </c:pt>
                <c:pt idx="78">
                  <c:v>555.99995999999999</c:v>
                </c:pt>
                <c:pt idx="79">
                  <c:v>557.99996999999996</c:v>
                </c:pt>
                <c:pt idx="80">
                  <c:v>559.99996999999996</c:v>
                </c:pt>
                <c:pt idx="81">
                  <c:v>561.99996999999996</c:v>
                </c:pt>
                <c:pt idx="82">
                  <c:v>563.99996999999996</c:v>
                </c:pt>
                <c:pt idx="83">
                  <c:v>565.99996999999996</c:v>
                </c:pt>
                <c:pt idx="84">
                  <c:v>567.99996999999996</c:v>
                </c:pt>
                <c:pt idx="85">
                  <c:v>569.99996999999996</c:v>
                </c:pt>
                <c:pt idx="86">
                  <c:v>571.99996999999996</c:v>
                </c:pt>
                <c:pt idx="87">
                  <c:v>573.99996999999996</c:v>
                </c:pt>
                <c:pt idx="88">
                  <c:v>575.99996999999996</c:v>
                </c:pt>
                <c:pt idx="89">
                  <c:v>577.99996999999996</c:v>
                </c:pt>
                <c:pt idx="90">
                  <c:v>579.99996999999996</c:v>
                </c:pt>
                <c:pt idx="91">
                  <c:v>581.99996999999996</c:v>
                </c:pt>
                <c:pt idx="92">
                  <c:v>583.99996999999996</c:v>
                </c:pt>
                <c:pt idx="93">
                  <c:v>585.99996999999996</c:v>
                </c:pt>
                <c:pt idx="94">
                  <c:v>587.99996999999996</c:v>
                </c:pt>
                <c:pt idx="95">
                  <c:v>589.99996999999996</c:v>
                </c:pt>
                <c:pt idx="96">
                  <c:v>591.99996999999996</c:v>
                </c:pt>
                <c:pt idx="97">
                  <c:v>593.99996999999996</c:v>
                </c:pt>
                <c:pt idx="98">
                  <c:v>595.99996999999996</c:v>
                </c:pt>
                <c:pt idx="99">
                  <c:v>597.99996999999996</c:v>
                </c:pt>
                <c:pt idx="100">
                  <c:v>599.99996999999996</c:v>
                </c:pt>
                <c:pt idx="101">
                  <c:v>601.99996999999996</c:v>
                </c:pt>
                <c:pt idx="102">
                  <c:v>603.99996999999996</c:v>
                </c:pt>
                <c:pt idx="103">
                  <c:v>605.99996999999996</c:v>
                </c:pt>
                <c:pt idx="104">
                  <c:v>607.99996999999996</c:v>
                </c:pt>
                <c:pt idx="105">
                  <c:v>609.99996999999996</c:v>
                </c:pt>
                <c:pt idx="106">
                  <c:v>611.99996999999996</c:v>
                </c:pt>
                <c:pt idx="107">
                  <c:v>613.99996999999996</c:v>
                </c:pt>
                <c:pt idx="108">
                  <c:v>615.99996999999996</c:v>
                </c:pt>
                <c:pt idx="109">
                  <c:v>617.99996999999996</c:v>
                </c:pt>
                <c:pt idx="110">
                  <c:v>619.99996999999996</c:v>
                </c:pt>
                <c:pt idx="111">
                  <c:v>621.99996999999996</c:v>
                </c:pt>
                <c:pt idx="112">
                  <c:v>623.99996999999996</c:v>
                </c:pt>
                <c:pt idx="113">
                  <c:v>625.99996999999996</c:v>
                </c:pt>
                <c:pt idx="114">
                  <c:v>627.99996999999996</c:v>
                </c:pt>
                <c:pt idx="115">
                  <c:v>629.99996999999996</c:v>
                </c:pt>
                <c:pt idx="116">
                  <c:v>631.99996999999996</c:v>
                </c:pt>
                <c:pt idx="117">
                  <c:v>633.99996999999996</c:v>
                </c:pt>
                <c:pt idx="118">
                  <c:v>635.99996999999996</c:v>
                </c:pt>
                <c:pt idx="119">
                  <c:v>637.99996999999996</c:v>
                </c:pt>
                <c:pt idx="120">
                  <c:v>639.99996999999996</c:v>
                </c:pt>
                <c:pt idx="121">
                  <c:v>641.99998000000005</c:v>
                </c:pt>
                <c:pt idx="122">
                  <c:v>643.99998000000005</c:v>
                </c:pt>
                <c:pt idx="123">
                  <c:v>645.99998000000005</c:v>
                </c:pt>
                <c:pt idx="124">
                  <c:v>647.99998000000005</c:v>
                </c:pt>
                <c:pt idx="125">
                  <c:v>649.99998000000005</c:v>
                </c:pt>
                <c:pt idx="126">
                  <c:v>651.99998000000005</c:v>
                </c:pt>
                <c:pt idx="127">
                  <c:v>653.99998000000005</c:v>
                </c:pt>
                <c:pt idx="128">
                  <c:v>655.99998000000005</c:v>
                </c:pt>
                <c:pt idx="129">
                  <c:v>657.99998000000005</c:v>
                </c:pt>
                <c:pt idx="130">
                  <c:v>659.99998000000005</c:v>
                </c:pt>
                <c:pt idx="131">
                  <c:v>661.99998000000005</c:v>
                </c:pt>
                <c:pt idx="132">
                  <c:v>663.99998000000005</c:v>
                </c:pt>
                <c:pt idx="133">
                  <c:v>665.99998000000005</c:v>
                </c:pt>
                <c:pt idx="134">
                  <c:v>667.99998000000005</c:v>
                </c:pt>
                <c:pt idx="135">
                  <c:v>669.99998000000005</c:v>
                </c:pt>
                <c:pt idx="136">
                  <c:v>671.99998000000005</c:v>
                </c:pt>
                <c:pt idx="137">
                  <c:v>673.99998000000005</c:v>
                </c:pt>
                <c:pt idx="138">
                  <c:v>675.99998000000005</c:v>
                </c:pt>
                <c:pt idx="139">
                  <c:v>677.99998000000005</c:v>
                </c:pt>
                <c:pt idx="140">
                  <c:v>679.99998000000005</c:v>
                </c:pt>
                <c:pt idx="141">
                  <c:v>681.99998000000005</c:v>
                </c:pt>
                <c:pt idx="142">
                  <c:v>683.99998000000005</c:v>
                </c:pt>
                <c:pt idx="143">
                  <c:v>685.99998000000005</c:v>
                </c:pt>
                <c:pt idx="144">
                  <c:v>687.99998000000005</c:v>
                </c:pt>
                <c:pt idx="145">
                  <c:v>689.99998000000005</c:v>
                </c:pt>
                <c:pt idx="146">
                  <c:v>691.99998000000005</c:v>
                </c:pt>
                <c:pt idx="147">
                  <c:v>693.99998000000005</c:v>
                </c:pt>
                <c:pt idx="148">
                  <c:v>695.99998000000005</c:v>
                </c:pt>
                <c:pt idx="149">
                  <c:v>697.99998000000005</c:v>
                </c:pt>
                <c:pt idx="150">
                  <c:v>699.99998000000005</c:v>
                </c:pt>
              </c:numCache>
            </c:numRef>
          </c:xVal>
          <c:yVal>
            <c:numRef>
              <c:f>eigenvectors!$F$6:$F$156</c:f>
              <c:numCache>
                <c:formatCode>General</c:formatCode>
                <c:ptCount val="151"/>
                <c:pt idx="0">
                  <c:v>1</c:v>
                </c:pt>
                <c:pt idx="1">
                  <c:v>0.97141646446660479</c:v>
                </c:pt>
                <c:pt idx="2">
                  <c:v>0.94364994743679853</c:v>
                </c:pt>
                <c:pt idx="3">
                  <c:v>0.91667709563315225</c:v>
                </c:pt>
                <c:pt idx="4">
                  <c:v>0.89047522329747264</c:v>
                </c:pt>
                <c:pt idx="5">
                  <c:v>0.8650222931107413</c:v>
                </c:pt>
                <c:pt idx="6">
                  <c:v>0.84029689765843141</c:v>
                </c:pt>
                <c:pt idx="7">
                  <c:v>0.8162782414256099</c:v>
                </c:pt>
                <c:pt idx="8">
                  <c:v>0.79294612330668368</c:v>
                </c:pt>
                <c:pt idx="9">
                  <c:v>0.77028091961507916</c:v>
                </c:pt>
                <c:pt idx="10">
                  <c:v>0.74826356757856516</c:v>
                </c:pt>
                <c:pt idx="11">
                  <c:v>0.72687554930633824</c:v>
                </c:pt>
                <c:pt idx="12">
                  <c:v>0.70609887621438439</c:v>
                </c:pt>
                <c:pt idx="13">
                  <c:v>0.68591607389602016</c:v>
                </c:pt>
                <c:pt idx="14">
                  <c:v>0.66631016742488636</c:v>
                </c:pt>
                <c:pt idx="15">
                  <c:v>0.64726466707803465</c:v>
                </c:pt>
                <c:pt idx="16">
                  <c:v>0.62876355446709842</c:v>
                </c:pt>
                <c:pt idx="17">
                  <c:v>0.61079126906588421</c:v>
                </c:pt>
                <c:pt idx="18">
                  <c:v>0.59333269512305198</c:v>
                </c:pt>
                <c:pt idx="19">
                  <c:v>0.57637314894887715</c:v>
                </c:pt>
                <c:pt idx="20">
                  <c:v>0.55989836656540204</c:v>
                </c:pt>
                <c:pt idx="21">
                  <c:v>0.53606492313207332</c:v>
                </c:pt>
                <c:pt idx="22">
                  <c:v>0.52834768112718344</c:v>
                </c:pt>
                <c:pt idx="23">
                  <c:v>0.51324600851291879</c:v>
                </c:pt>
                <c:pt idx="24">
                  <c:v>0.49857562299121649</c:v>
                </c:pt>
                <c:pt idx="25">
                  <c:v>0.48432456895536241</c:v>
                </c:pt>
                <c:pt idx="26">
                  <c:v>0.47048086042893056</c:v>
                </c:pt>
                <c:pt idx="27">
                  <c:v>0.45703285403707788</c:v>
                </c:pt>
                <c:pt idx="28">
                  <c:v>0.44396923921378006</c:v>
                </c:pt>
                <c:pt idx="29">
                  <c:v>0.43127902868897855</c:v>
                </c:pt>
                <c:pt idx="30">
                  <c:v>0.418951549247639</c:v>
                </c:pt>
                <c:pt idx="31">
                  <c:v>0.40697643275294815</c:v>
                </c:pt>
                <c:pt idx="32">
                  <c:v>0.39534360742609981</c:v>
                </c:pt>
                <c:pt idx="33">
                  <c:v>0.38404328937533527</c:v>
                </c:pt>
                <c:pt idx="34">
                  <c:v>0.37306597436711336</c:v>
                </c:pt>
                <c:pt idx="35">
                  <c:v>0.36240242983249027</c:v>
                </c:pt>
                <c:pt idx="36">
                  <c:v>0.35204368710198458</c:v>
                </c:pt>
                <c:pt idx="37">
                  <c:v>0.34198098427515133</c:v>
                </c:pt>
                <c:pt idx="38">
                  <c:v>0.33220595865937713</c:v>
                </c:pt>
                <c:pt idx="39">
                  <c:v>0.32271033783563119</c:v>
                </c:pt>
                <c:pt idx="40">
                  <c:v>0.31348613542711246</c:v>
                </c:pt>
                <c:pt idx="41">
                  <c:v>0.3045255933359049</c:v>
                </c:pt>
                <c:pt idx="42">
                  <c:v>0.29582117521795975</c:v>
                </c:pt>
                <c:pt idx="43">
                  <c:v>0.28736556014458653</c:v>
                </c:pt>
                <c:pt idx="44">
                  <c:v>0.2791516364451197</c:v>
                </c:pt>
                <c:pt idx="45">
                  <c:v>0.27117249572558522</c:v>
                </c:pt>
                <c:pt idx="46">
                  <c:v>0.26342142705833355</c:v>
                </c:pt>
                <c:pt idx="47">
                  <c:v>0.25589191133775396</c:v>
                </c:pt>
                <c:pt idx="48">
                  <c:v>0.24857761579732288</c:v>
                </c:pt>
                <c:pt idx="49">
                  <c:v>0.24147238868337345</c:v>
                </c:pt>
                <c:pt idx="50">
                  <c:v>0.2345702540811084</c:v>
                </c:pt>
                <c:pt idx="51">
                  <c:v>0.22786540688850354</c:v>
                </c:pt>
                <c:pt idx="52">
                  <c:v>0.22135220793387442</c:v>
                </c:pt>
                <c:pt idx="53">
                  <c:v>0.21502517923300105</c:v>
                </c:pt>
                <c:pt idx="54">
                  <c:v>0.20887899938181992</c:v>
                </c:pt>
                <c:pt idx="55">
                  <c:v>0.19998755387410133</c:v>
                </c:pt>
                <c:pt idx="56">
                  <c:v>0.19710865678730544</c:v>
                </c:pt>
                <c:pt idx="57">
                  <c:v>0.19147459449208565</c:v>
                </c:pt>
                <c:pt idx="58">
                  <c:v>0.18600157361667871</c:v>
                </c:pt>
                <c:pt idx="59">
                  <c:v>0.18068499102793897</c:v>
                </c:pt>
                <c:pt idx="60">
                  <c:v>0.17552037516654068</c:v>
                </c:pt>
                <c:pt idx="61">
                  <c:v>0.17050338228613302</c:v>
                </c:pt>
                <c:pt idx="62">
                  <c:v>0.16562979279999324</c:v>
                </c:pt>
                <c:pt idx="63">
                  <c:v>0.16089550773210579</c:v>
                </c:pt>
                <c:pt idx="64">
                  <c:v>0.15629654526968148</c:v>
                </c:pt>
                <c:pt idx="65">
                  <c:v>0.1518290374142186</c:v>
                </c:pt>
                <c:pt idx="66">
                  <c:v>0.14748922672828813</c:v>
                </c:pt>
                <c:pt idx="67">
                  <c:v>0.14327346317530715</c:v>
                </c:pt>
                <c:pt idx="68">
                  <c:v>0.13917820104964315</c:v>
                </c:pt>
                <c:pt idx="69">
                  <c:v>0.13519999599446664</c:v>
                </c:pt>
                <c:pt idx="70">
                  <c:v>0.1313355021048439</c:v>
                </c:pt>
                <c:pt idx="71">
                  <c:v>0.12758146911363383</c:v>
                </c:pt>
                <c:pt idx="72">
                  <c:v>0.12393473965782152</c:v>
                </c:pt>
                <c:pt idx="73">
                  <c:v>0.12039224662299011</c:v>
                </c:pt>
                <c:pt idx="74">
                  <c:v>0.11695101056369656</c:v>
                </c:pt>
                <c:pt idx="75">
                  <c:v>0.11360813719758267</c:v>
                </c:pt>
                <c:pt idx="76">
                  <c:v>0.11036081497111275</c:v>
                </c:pt>
                <c:pt idx="77">
                  <c:v>0.1072063126948915</c:v>
                </c:pt>
                <c:pt idx="78">
                  <c:v>0.1041419772465728</c:v>
                </c:pt>
                <c:pt idx="79">
                  <c:v>0.10116521667046989</c:v>
                </c:pt>
                <c:pt idx="80">
                  <c:v>9.8273557105025902E-2</c:v>
                </c:pt>
                <c:pt idx="81">
                  <c:v>9.5464551393521252E-2</c:v>
                </c:pt>
                <c:pt idx="82">
                  <c:v>9.2735836996584914E-2</c:v>
                </c:pt>
                <c:pt idx="83">
                  <c:v>9.0085118904573866E-2</c:v>
                </c:pt>
                <c:pt idx="84">
                  <c:v>8.7510167707334857E-2</c:v>
                </c:pt>
                <c:pt idx="85">
                  <c:v>8.5008817719138888E-2</c:v>
                </c:pt>
                <c:pt idx="86">
                  <c:v>8.257896515721197E-2</c:v>
                </c:pt>
                <c:pt idx="87">
                  <c:v>8.0218566372329811E-2</c:v>
                </c:pt>
                <c:pt idx="88">
                  <c:v>7.7925636129988263E-2</c:v>
                </c:pt>
                <c:pt idx="89">
                  <c:v>7.5698245940704331E-2</c:v>
                </c:pt>
                <c:pt idx="90">
                  <c:v>7.3534522438042524E-2</c:v>
                </c:pt>
                <c:pt idx="91">
                  <c:v>7.14326458030035E-2</c:v>
                </c:pt>
                <c:pt idx="92">
                  <c:v>6.9390848233448932E-2</c:v>
                </c:pt>
                <c:pt idx="93">
                  <c:v>6.7407412457275717E-2</c:v>
                </c:pt>
                <c:pt idx="94">
                  <c:v>6.5480670288088919E-2</c:v>
                </c:pt>
                <c:pt idx="95">
                  <c:v>6.3609001222158804E-2</c:v>
                </c:pt>
                <c:pt idx="96">
                  <c:v>6.1790831075481459E-2</c:v>
                </c:pt>
                <c:pt idx="97">
                  <c:v>6.0024630659797421E-2</c:v>
                </c:pt>
                <c:pt idx="98">
                  <c:v>5.8308914496454187E-2</c:v>
                </c:pt>
                <c:pt idx="99">
                  <c:v>5.6642239567031065E-2</c:v>
                </c:pt>
                <c:pt idx="100">
                  <c:v>5.5023204099675753E-2</c:v>
                </c:pt>
                <c:pt idx="101">
                  <c:v>5.3450446390131426E-2</c:v>
                </c:pt>
                <c:pt idx="102">
                  <c:v>5.192264365646327E-2</c:v>
                </c:pt>
                <c:pt idx="103">
                  <c:v>5.0438510926520942E-2</c:v>
                </c:pt>
                <c:pt idx="104">
                  <c:v>4.8996799957201173E-2</c:v>
                </c:pt>
                <c:pt idx="105">
                  <c:v>4.7596298184601864E-2</c:v>
                </c:pt>
                <c:pt idx="106">
                  <c:v>4.6235827704184225E-2</c:v>
                </c:pt>
                <c:pt idx="107">
                  <c:v>4.4914244280085745E-2</c:v>
                </c:pt>
                <c:pt idx="108">
                  <c:v>4.3630436382750326E-2</c:v>
                </c:pt>
                <c:pt idx="109">
                  <c:v>4.2383324254066428E-2</c:v>
                </c:pt>
                <c:pt idx="110">
                  <c:v>4.1171858999226915E-2</c:v>
                </c:pt>
                <c:pt idx="111">
                  <c:v>3.9995021704546579E-2</c:v>
                </c:pt>
                <c:pt idx="112">
                  <c:v>3.8851822580495764E-2</c:v>
                </c:pt>
                <c:pt idx="113">
                  <c:v>3.7741300129229001E-2</c:v>
                </c:pt>
                <c:pt idx="114">
                  <c:v>3.6662520335908638E-2</c:v>
                </c:pt>
                <c:pt idx="115">
                  <c:v>3.5614575883143373E-2</c:v>
                </c:pt>
                <c:pt idx="116">
                  <c:v>3.4596585387880747E-2</c:v>
                </c:pt>
                <c:pt idx="117">
                  <c:v>3.3607692660112126E-2</c:v>
                </c:pt>
                <c:pt idx="118">
                  <c:v>3.2647065982766385E-2</c:v>
                </c:pt>
                <c:pt idx="119">
                  <c:v>3.1713897412186873E-2</c:v>
                </c:pt>
                <c:pt idx="120">
                  <c:v>3.0807402098603186E-2</c:v>
                </c:pt>
                <c:pt idx="121">
                  <c:v>2.9926813286637891E-2</c:v>
                </c:pt>
                <c:pt idx="122">
                  <c:v>2.9071399155657995E-2</c:v>
                </c:pt>
                <c:pt idx="123">
                  <c:v>2.8240435784886733E-2</c:v>
                </c:pt>
                <c:pt idx="124">
                  <c:v>2.743322428515086E-2</c:v>
                </c:pt>
                <c:pt idx="125">
                  <c:v>2.6649085744000642E-2</c:v>
                </c:pt>
                <c:pt idx="126">
                  <c:v>2.5887360654704508E-2</c:v>
                </c:pt>
                <c:pt idx="127">
                  <c:v>2.5147408361564948E-2</c:v>
                </c:pt>
                <c:pt idx="128">
                  <c:v>2.4428606521089358E-2</c:v>
                </c:pt>
                <c:pt idx="129">
                  <c:v>2.3730350578562473E-2</c:v>
                </c:pt>
                <c:pt idx="130">
                  <c:v>2.3052053259580201E-2</c:v>
                </c:pt>
                <c:pt idx="131">
                  <c:v>2.2393144076117272E-2</c:v>
                </c:pt>
                <c:pt idx="132">
                  <c:v>2.1753068846713138E-2</c:v>
                </c:pt>
                <c:pt idx="133">
                  <c:v>2.1131289230372725E-2</c:v>
                </c:pt>
                <c:pt idx="134">
                  <c:v>2.0527282273789915E-2</c:v>
                </c:pt>
                <c:pt idx="135">
                  <c:v>1.9940539971513002E-2</c:v>
                </c:pt>
                <c:pt idx="136">
                  <c:v>1.9370568838682177E-2</c:v>
                </c:pt>
                <c:pt idx="137">
                  <c:v>1.8816889495979629E-2</c:v>
                </c:pt>
                <c:pt idx="138">
                  <c:v>1.8279036266443317E-2</c:v>
                </c:pt>
                <c:pt idx="139">
                  <c:v>1.7756556783805218E-2</c:v>
                </c:pt>
                <c:pt idx="140">
                  <c:v>1.7249011612024572E-2</c:v>
                </c:pt>
                <c:pt idx="141">
                  <c:v>1.6755973875696325E-2</c:v>
                </c:pt>
                <c:pt idx="142">
                  <c:v>1.627702890102372E-2</c:v>
                </c:pt>
                <c:pt idx="143">
                  <c:v>1.5811773867053208E-2</c:v>
                </c:pt>
                <c:pt idx="144">
                  <c:v>1.5359817466878284E-2</c:v>
                </c:pt>
                <c:pt idx="145">
                  <c:v>1.4920779578527306E-2</c:v>
                </c:pt>
                <c:pt idx="146">
                  <c:v>1.4494290945258516E-2</c:v>
                </c:pt>
                <c:pt idx="147">
                  <c:v>1.4079992864993352E-2</c:v>
                </c:pt>
                <c:pt idx="148">
                  <c:v>1.3677536888626853E-2</c:v>
                </c:pt>
                <c:pt idx="149">
                  <c:v>1.3286584526961465E-2</c:v>
                </c:pt>
                <c:pt idx="150">
                  <c:v>1.2906806966017604E-2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95-48C3-AA19-2BBA0B6F4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48752"/>
        <c:axId val="285851104"/>
      </c:scatterChart>
      <c:valAx>
        <c:axId val="285848752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51104"/>
        <c:crosses val="autoZero"/>
        <c:crossBetween val="midCat"/>
        <c:majorUnit val="100"/>
        <c:minorUnit val="50"/>
      </c:valAx>
      <c:valAx>
        <c:axId val="285851104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 (m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48752"/>
        <c:crosses val="autoZero"/>
        <c:crossBetween val="midCat"/>
        <c:majorUnit val="0.2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413823272090992"/>
          <c:y val="8.7093540390784485E-2"/>
          <c:w val="0.26638102218129656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14831735984381"/>
          <c:y val="5.7060367454068242E-2"/>
          <c:w val="0.72884033742135557"/>
          <c:h val="0.70026939340915717"/>
        </c:manualLayout>
      </c:layout>
      <c:scatterChart>
        <c:scatterStyle val="lineMarker"/>
        <c:varyColors val="0"/>
        <c:ser>
          <c:idx val="1"/>
          <c:order val="0"/>
          <c:tx>
            <c:strRef>
              <c:f>Yellow_water_ex!$D$9</c:f>
              <c:strCache>
                <c:ptCount val="1"/>
                <c:pt idx="0">
                  <c:v>aphi</c:v>
                </c:pt>
              </c:strCache>
            </c:strRef>
          </c:tx>
          <c:spPr>
            <a:ln w="1905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xVal>
            <c:numRef>
              <c:f>Yellow_water_ex!$A$10:$A$160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Yellow_water_ex!$D$10:$D$160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7FF-B5C3-99CF91D3BB99}"/>
            </c:ext>
          </c:extLst>
        </c:ser>
        <c:ser>
          <c:idx val="3"/>
          <c:order val="1"/>
          <c:tx>
            <c:strRef>
              <c:f>Yellow_water_ex!$E$9</c:f>
              <c:strCache>
                <c:ptCount val="1"/>
                <c:pt idx="0">
                  <c:v>acdom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Yellow_water_ex!$A$10:$A$160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Yellow_water_ex!$E$10:$E$160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7FF-B5C3-99CF91D3BB99}"/>
            </c:ext>
          </c:extLst>
        </c:ser>
        <c:ser>
          <c:idx val="4"/>
          <c:order val="2"/>
          <c:tx>
            <c:strRef>
              <c:f>Yellow_water_ex!$F$9</c:f>
              <c:strCache>
                <c:ptCount val="1"/>
                <c:pt idx="0">
                  <c:v>anap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Yellow_water_ex!$A$10:$A$160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Yellow_water_ex!$F$10:$F$160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B-47FF-B5C3-99CF91D3BB99}"/>
            </c:ext>
          </c:extLst>
        </c:ser>
        <c:ser>
          <c:idx val="0"/>
          <c:order val="3"/>
          <c:tx>
            <c:strRef>
              <c:f>eigenvectors!$B$5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eigenvectors!$A$6:$A$156</c:f>
              <c:numCache>
                <c:formatCode>General</c:formatCode>
                <c:ptCount val="151"/>
                <c:pt idx="0">
                  <c:v>399.99995000000001</c:v>
                </c:pt>
                <c:pt idx="1">
                  <c:v>401.99995000000001</c:v>
                </c:pt>
                <c:pt idx="2">
                  <c:v>403.99995000000001</c:v>
                </c:pt>
                <c:pt idx="3">
                  <c:v>405.99995000000001</c:v>
                </c:pt>
                <c:pt idx="4">
                  <c:v>407.99995000000001</c:v>
                </c:pt>
                <c:pt idx="5">
                  <c:v>409.99995000000001</c:v>
                </c:pt>
                <c:pt idx="6">
                  <c:v>411.99995000000001</c:v>
                </c:pt>
                <c:pt idx="7">
                  <c:v>413.99995000000001</c:v>
                </c:pt>
                <c:pt idx="8">
                  <c:v>415.99995000000001</c:v>
                </c:pt>
                <c:pt idx="9">
                  <c:v>417.99995000000001</c:v>
                </c:pt>
                <c:pt idx="10">
                  <c:v>419.99995000000001</c:v>
                </c:pt>
                <c:pt idx="11">
                  <c:v>421.99995000000001</c:v>
                </c:pt>
                <c:pt idx="12">
                  <c:v>423.99995000000001</c:v>
                </c:pt>
                <c:pt idx="13">
                  <c:v>425.99995000000001</c:v>
                </c:pt>
                <c:pt idx="14">
                  <c:v>427.99995000000001</c:v>
                </c:pt>
                <c:pt idx="15">
                  <c:v>429.99995000000001</c:v>
                </c:pt>
                <c:pt idx="16">
                  <c:v>431.99995000000001</c:v>
                </c:pt>
                <c:pt idx="17">
                  <c:v>433.99995000000001</c:v>
                </c:pt>
                <c:pt idx="18">
                  <c:v>435.99995000000001</c:v>
                </c:pt>
                <c:pt idx="19">
                  <c:v>437.99995000000001</c:v>
                </c:pt>
                <c:pt idx="20">
                  <c:v>439.99995000000001</c:v>
                </c:pt>
                <c:pt idx="21">
                  <c:v>442.99995000000001</c:v>
                </c:pt>
                <c:pt idx="22">
                  <c:v>444</c:v>
                </c:pt>
                <c:pt idx="23">
                  <c:v>445.99995000000001</c:v>
                </c:pt>
                <c:pt idx="24">
                  <c:v>447.99995000000001</c:v>
                </c:pt>
                <c:pt idx="25">
                  <c:v>449.99995000000001</c:v>
                </c:pt>
                <c:pt idx="26">
                  <c:v>451.99995000000001</c:v>
                </c:pt>
                <c:pt idx="27">
                  <c:v>453.99995000000001</c:v>
                </c:pt>
                <c:pt idx="28">
                  <c:v>455.99995000000001</c:v>
                </c:pt>
                <c:pt idx="29">
                  <c:v>457.99995000000001</c:v>
                </c:pt>
                <c:pt idx="30">
                  <c:v>459.99995000000001</c:v>
                </c:pt>
                <c:pt idx="31">
                  <c:v>461.99995000000001</c:v>
                </c:pt>
                <c:pt idx="32">
                  <c:v>463.99995000000001</c:v>
                </c:pt>
                <c:pt idx="33">
                  <c:v>465.99995000000001</c:v>
                </c:pt>
                <c:pt idx="34">
                  <c:v>467.99995000000001</c:v>
                </c:pt>
                <c:pt idx="35">
                  <c:v>469.99995000000001</c:v>
                </c:pt>
                <c:pt idx="36">
                  <c:v>471.99995000000001</c:v>
                </c:pt>
                <c:pt idx="37">
                  <c:v>473.99995999999999</c:v>
                </c:pt>
                <c:pt idx="38">
                  <c:v>475.99995999999999</c:v>
                </c:pt>
                <c:pt idx="39">
                  <c:v>477.99995999999999</c:v>
                </c:pt>
                <c:pt idx="40">
                  <c:v>479.99995999999999</c:v>
                </c:pt>
                <c:pt idx="41">
                  <c:v>481.99995999999999</c:v>
                </c:pt>
                <c:pt idx="42">
                  <c:v>483.99995999999999</c:v>
                </c:pt>
                <c:pt idx="43">
                  <c:v>485.99995999999999</c:v>
                </c:pt>
                <c:pt idx="44">
                  <c:v>487.99995999999999</c:v>
                </c:pt>
                <c:pt idx="45">
                  <c:v>489.99995999999999</c:v>
                </c:pt>
                <c:pt idx="46">
                  <c:v>491.99995999999999</c:v>
                </c:pt>
                <c:pt idx="47">
                  <c:v>493.99995999999999</c:v>
                </c:pt>
                <c:pt idx="48">
                  <c:v>495.99995999999999</c:v>
                </c:pt>
                <c:pt idx="49">
                  <c:v>497.99995999999999</c:v>
                </c:pt>
                <c:pt idx="50">
                  <c:v>499.99995999999999</c:v>
                </c:pt>
                <c:pt idx="51">
                  <c:v>501.99995999999999</c:v>
                </c:pt>
                <c:pt idx="52">
                  <c:v>503.99995999999999</c:v>
                </c:pt>
                <c:pt idx="53">
                  <c:v>505.99995999999999</c:v>
                </c:pt>
                <c:pt idx="54">
                  <c:v>507.99995999999999</c:v>
                </c:pt>
                <c:pt idx="55">
                  <c:v>510.99995999999999</c:v>
                </c:pt>
                <c:pt idx="56">
                  <c:v>511.99995999999999</c:v>
                </c:pt>
                <c:pt idx="57">
                  <c:v>513.99995999999999</c:v>
                </c:pt>
                <c:pt idx="58">
                  <c:v>515.99995999999999</c:v>
                </c:pt>
                <c:pt idx="59">
                  <c:v>517.99995999999999</c:v>
                </c:pt>
                <c:pt idx="60">
                  <c:v>519.99995999999999</c:v>
                </c:pt>
                <c:pt idx="61">
                  <c:v>521.99995999999999</c:v>
                </c:pt>
                <c:pt idx="62">
                  <c:v>523.99995999999999</c:v>
                </c:pt>
                <c:pt idx="63">
                  <c:v>525.99995999999999</c:v>
                </c:pt>
                <c:pt idx="64">
                  <c:v>527.99995999999999</c:v>
                </c:pt>
                <c:pt idx="65">
                  <c:v>529.99995999999999</c:v>
                </c:pt>
                <c:pt idx="66">
                  <c:v>531.99995999999999</c:v>
                </c:pt>
                <c:pt idx="67">
                  <c:v>533.99995999999999</c:v>
                </c:pt>
                <c:pt idx="68">
                  <c:v>535.99995999999999</c:v>
                </c:pt>
                <c:pt idx="69">
                  <c:v>537.99995999999999</c:v>
                </c:pt>
                <c:pt idx="70">
                  <c:v>539.99995999999999</c:v>
                </c:pt>
                <c:pt idx="71">
                  <c:v>541.99995999999999</c:v>
                </c:pt>
                <c:pt idx="72">
                  <c:v>543.99995999999999</c:v>
                </c:pt>
                <c:pt idx="73">
                  <c:v>545.99995999999999</c:v>
                </c:pt>
                <c:pt idx="74">
                  <c:v>547.99995999999999</c:v>
                </c:pt>
                <c:pt idx="75">
                  <c:v>549.99995999999999</c:v>
                </c:pt>
                <c:pt idx="76">
                  <c:v>551.99995999999999</c:v>
                </c:pt>
                <c:pt idx="77">
                  <c:v>553.99995999999999</c:v>
                </c:pt>
                <c:pt idx="78">
                  <c:v>555.99995999999999</c:v>
                </c:pt>
                <c:pt idx="79">
                  <c:v>557.99996999999996</c:v>
                </c:pt>
                <c:pt idx="80">
                  <c:v>559.99996999999996</c:v>
                </c:pt>
                <c:pt idx="81">
                  <c:v>561.99996999999996</c:v>
                </c:pt>
                <c:pt idx="82">
                  <c:v>563.99996999999996</c:v>
                </c:pt>
                <c:pt idx="83">
                  <c:v>565.99996999999996</c:v>
                </c:pt>
                <c:pt idx="84">
                  <c:v>567.99996999999996</c:v>
                </c:pt>
                <c:pt idx="85">
                  <c:v>569.99996999999996</c:v>
                </c:pt>
                <c:pt idx="86">
                  <c:v>571.99996999999996</c:v>
                </c:pt>
                <c:pt idx="87">
                  <c:v>573.99996999999996</c:v>
                </c:pt>
                <c:pt idx="88">
                  <c:v>575.99996999999996</c:v>
                </c:pt>
                <c:pt idx="89">
                  <c:v>577.99996999999996</c:v>
                </c:pt>
                <c:pt idx="90">
                  <c:v>579.99996999999996</c:v>
                </c:pt>
                <c:pt idx="91">
                  <c:v>581.99996999999996</c:v>
                </c:pt>
                <c:pt idx="92">
                  <c:v>583.99996999999996</c:v>
                </c:pt>
                <c:pt idx="93">
                  <c:v>585.99996999999996</c:v>
                </c:pt>
                <c:pt idx="94">
                  <c:v>587.99996999999996</c:v>
                </c:pt>
                <c:pt idx="95">
                  <c:v>589.99996999999996</c:v>
                </c:pt>
                <c:pt idx="96">
                  <c:v>591.99996999999996</c:v>
                </c:pt>
                <c:pt idx="97">
                  <c:v>593.99996999999996</c:v>
                </c:pt>
                <c:pt idx="98">
                  <c:v>595.99996999999996</c:v>
                </c:pt>
                <c:pt idx="99">
                  <c:v>597.99996999999996</c:v>
                </c:pt>
                <c:pt idx="100">
                  <c:v>599.99996999999996</c:v>
                </c:pt>
                <c:pt idx="101">
                  <c:v>601.99996999999996</c:v>
                </c:pt>
                <c:pt idx="102">
                  <c:v>603.99996999999996</c:v>
                </c:pt>
                <c:pt idx="103">
                  <c:v>605.99996999999996</c:v>
                </c:pt>
                <c:pt idx="104">
                  <c:v>607.99996999999996</c:v>
                </c:pt>
                <c:pt idx="105">
                  <c:v>609.99996999999996</c:v>
                </c:pt>
                <c:pt idx="106">
                  <c:v>611.99996999999996</c:v>
                </c:pt>
                <c:pt idx="107">
                  <c:v>613.99996999999996</c:v>
                </c:pt>
                <c:pt idx="108">
                  <c:v>615.99996999999996</c:v>
                </c:pt>
                <c:pt idx="109">
                  <c:v>617.99996999999996</c:v>
                </c:pt>
                <c:pt idx="110">
                  <c:v>619.99996999999996</c:v>
                </c:pt>
                <c:pt idx="111">
                  <c:v>621.99996999999996</c:v>
                </c:pt>
                <c:pt idx="112">
                  <c:v>623.99996999999996</c:v>
                </c:pt>
                <c:pt idx="113">
                  <c:v>625.99996999999996</c:v>
                </c:pt>
                <c:pt idx="114">
                  <c:v>627.99996999999996</c:v>
                </c:pt>
                <c:pt idx="115">
                  <c:v>629.99996999999996</c:v>
                </c:pt>
                <c:pt idx="116">
                  <c:v>631.99996999999996</c:v>
                </c:pt>
                <c:pt idx="117">
                  <c:v>633.99996999999996</c:v>
                </c:pt>
                <c:pt idx="118">
                  <c:v>635.99996999999996</c:v>
                </c:pt>
                <c:pt idx="119">
                  <c:v>637.99996999999996</c:v>
                </c:pt>
                <c:pt idx="120">
                  <c:v>639.99996999999996</c:v>
                </c:pt>
                <c:pt idx="121">
                  <c:v>641.99998000000005</c:v>
                </c:pt>
                <c:pt idx="122">
                  <c:v>643.99998000000005</c:v>
                </c:pt>
                <c:pt idx="123">
                  <c:v>645.99998000000005</c:v>
                </c:pt>
                <c:pt idx="124">
                  <c:v>647.99998000000005</c:v>
                </c:pt>
                <c:pt idx="125">
                  <c:v>649.99998000000005</c:v>
                </c:pt>
                <c:pt idx="126">
                  <c:v>651.99998000000005</c:v>
                </c:pt>
                <c:pt idx="127">
                  <c:v>653.99998000000005</c:v>
                </c:pt>
                <c:pt idx="128">
                  <c:v>655.99998000000005</c:v>
                </c:pt>
                <c:pt idx="129">
                  <c:v>657.99998000000005</c:v>
                </c:pt>
                <c:pt idx="130">
                  <c:v>659.99998000000005</c:v>
                </c:pt>
                <c:pt idx="131">
                  <c:v>661.99998000000005</c:v>
                </c:pt>
                <c:pt idx="132">
                  <c:v>663.99998000000005</c:v>
                </c:pt>
                <c:pt idx="133">
                  <c:v>665.99998000000005</c:v>
                </c:pt>
                <c:pt idx="134">
                  <c:v>667.99998000000005</c:v>
                </c:pt>
                <c:pt idx="135">
                  <c:v>669.99998000000005</c:v>
                </c:pt>
                <c:pt idx="136">
                  <c:v>671.99998000000005</c:v>
                </c:pt>
                <c:pt idx="137">
                  <c:v>673.99998000000005</c:v>
                </c:pt>
                <c:pt idx="138">
                  <c:v>675.99998000000005</c:v>
                </c:pt>
                <c:pt idx="139">
                  <c:v>677.99998000000005</c:v>
                </c:pt>
                <c:pt idx="140">
                  <c:v>679.99998000000005</c:v>
                </c:pt>
                <c:pt idx="141">
                  <c:v>681.99998000000005</c:v>
                </c:pt>
                <c:pt idx="142">
                  <c:v>683.99998000000005</c:v>
                </c:pt>
                <c:pt idx="143">
                  <c:v>685.99998000000005</c:v>
                </c:pt>
                <c:pt idx="144">
                  <c:v>687.99998000000005</c:v>
                </c:pt>
                <c:pt idx="145">
                  <c:v>689.99998000000005</c:v>
                </c:pt>
                <c:pt idx="146">
                  <c:v>691.99998000000005</c:v>
                </c:pt>
                <c:pt idx="147">
                  <c:v>693.99998000000005</c:v>
                </c:pt>
                <c:pt idx="148">
                  <c:v>695.99998000000005</c:v>
                </c:pt>
                <c:pt idx="149">
                  <c:v>697.99998000000005</c:v>
                </c:pt>
                <c:pt idx="150">
                  <c:v>699.99998000000005</c:v>
                </c:pt>
              </c:numCache>
            </c:numRef>
          </c:xVal>
          <c:yVal>
            <c:numRef>
              <c:f>eigenvectors!$B$6:$B$156</c:f>
              <c:numCache>
                <c:formatCode>General</c:formatCode>
                <c:ptCount val="151"/>
                <c:pt idx="0">
                  <c:v>1.46E-2</c:v>
                </c:pt>
                <c:pt idx="1">
                  <c:v>1.32E-2</c:v>
                </c:pt>
                <c:pt idx="2">
                  <c:v>1.2E-2</c:v>
                </c:pt>
                <c:pt idx="3">
                  <c:v>1.0999999999999999E-2</c:v>
                </c:pt>
                <c:pt idx="4">
                  <c:v>1.01E-2</c:v>
                </c:pt>
                <c:pt idx="5">
                  <c:v>9.1999999999999998E-3</c:v>
                </c:pt>
                <c:pt idx="6">
                  <c:v>8.5000000000000006E-3</c:v>
                </c:pt>
                <c:pt idx="7">
                  <c:v>7.9000000000000008E-3</c:v>
                </c:pt>
                <c:pt idx="8">
                  <c:v>7.3000000000000001E-3</c:v>
                </c:pt>
                <c:pt idx="9">
                  <c:v>6.8999999999999999E-3</c:v>
                </c:pt>
                <c:pt idx="10">
                  <c:v>6.4999999999999997E-3</c:v>
                </c:pt>
                <c:pt idx="11">
                  <c:v>6.3E-3</c:v>
                </c:pt>
                <c:pt idx="12">
                  <c:v>5.8999999999999999E-3</c:v>
                </c:pt>
                <c:pt idx="13">
                  <c:v>5.5999999999999999E-3</c:v>
                </c:pt>
                <c:pt idx="14">
                  <c:v>5.3E-3</c:v>
                </c:pt>
                <c:pt idx="15">
                  <c:v>5.1999999999999998E-3</c:v>
                </c:pt>
                <c:pt idx="16">
                  <c:v>5.0000000000000001E-3</c:v>
                </c:pt>
                <c:pt idx="17">
                  <c:v>4.8999999999999998E-3</c:v>
                </c:pt>
                <c:pt idx="18">
                  <c:v>5.0000000000000001E-3</c:v>
                </c:pt>
                <c:pt idx="19">
                  <c:v>5.1999999999999998E-3</c:v>
                </c:pt>
                <c:pt idx="20">
                  <c:v>5.4000000000000003E-3</c:v>
                </c:pt>
                <c:pt idx="21">
                  <c:v>5.7999999999999996E-3</c:v>
                </c:pt>
                <c:pt idx="22">
                  <c:v>6.1000000000000004E-3</c:v>
                </c:pt>
                <c:pt idx="23">
                  <c:v>6.4999999999999997E-3</c:v>
                </c:pt>
                <c:pt idx="24">
                  <c:v>7.1000000000000004E-3</c:v>
                </c:pt>
                <c:pt idx="25">
                  <c:v>7.7999999999999996E-3</c:v>
                </c:pt>
                <c:pt idx="26">
                  <c:v>8.0999999999999996E-3</c:v>
                </c:pt>
                <c:pt idx="27">
                  <c:v>8.0999999999999996E-3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8.2000000000000007E-3</c:v>
                </c:pt>
                <c:pt idx="31">
                  <c:v>8.5000000000000006E-3</c:v>
                </c:pt>
                <c:pt idx="32">
                  <c:v>8.6E-3</c:v>
                </c:pt>
                <c:pt idx="33">
                  <c:v>8.6999999999999994E-3</c:v>
                </c:pt>
                <c:pt idx="34">
                  <c:v>8.8999999999999999E-3</c:v>
                </c:pt>
                <c:pt idx="35">
                  <c:v>9.1999999999999998E-3</c:v>
                </c:pt>
                <c:pt idx="36">
                  <c:v>9.4999999999999998E-3</c:v>
                </c:pt>
                <c:pt idx="37">
                  <c:v>9.9000000000000008E-3</c:v>
                </c:pt>
                <c:pt idx="38">
                  <c:v>1.0500000000000001E-2</c:v>
                </c:pt>
                <c:pt idx="39">
                  <c:v>1.11E-2</c:v>
                </c:pt>
                <c:pt idx="40">
                  <c:v>1.1599999999999999E-2</c:v>
                </c:pt>
                <c:pt idx="41">
                  <c:v>1.1900000000000001E-2</c:v>
                </c:pt>
                <c:pt idx="42">
                  <c:v>1.24E-2</c:v>
                </c:pt>
                <c:pt idx="43">
                  <c:v>1.29E-2</c:v>
                </c:pt>
                <c:pt idx="44">
                  <c:v>1.35E-2</c:v>
                </c:pt>
                <c:pt idx="45">
                  <c:v>1.4E-2</c:v>
                </c:pt>
                <c:pt idx="46">
                  <c:v>1.49E-2</c:v>
                </c:pt>
                <c:pt idx="47">
                  <c:v>1.5800000000000002E-2</c:v>
                </c:pt>
                <c:pt idx="48">
                  <c:v>1.6899999999999998E-2</c:v>
                </c:pt>
                <c:pt idx="49">
                  <c:v>1.8200000000000001E-2</c:v>
                </c:pt>
                <c:pt idx="50">
                  <c:v>1.9099999999999999E-2</c:v>
                </c:pt>
                <c:pt idx="51">
                  <c:v>2.1000000000000001E-2</c:v>
                </c:pt>
                <c:pt idx="52">
                  <c:v>2.3E-2</c:v>
                </c:pt>
                <c:pt idx="53">
                  <c:v>2.5000000000000001E-2</c:v>
                </c:pt>
                <c:pt idx="54">
                  <c:v>2.7199999999999998E-2</c:v>
                </c:pt>
                <c:pt idx="55">
                  <c:v>3.0700000000000002E-2</c:v>
                </c:pt>
                <c:pt idx="56">
                  <c:v>3.44E-2</c:v>
                </c:pt>
                <c:pt idx="57">
                  <c:v>3.6700000000000003E-2</c:v>
                </c:pt>
                <c:pt idx="58">
                  <c:v>3.7699999999999997E-2</c:v>
                </c:pt>
                <c:pt idx="59">
                  <c:v>3.7999999999999999E-2</c:v>
                </c:pt>
                <c:pt idx="60">
                  <c:v>3.8800000000000001E-2</c:v>
                </c:pt>
                <c:pt idx="61">
                  <c:v>3.9300000000000002E-2</c:v>
                </c:pt>
                <c:pt idx="62">
                  <c:v>3.95E-2</c:v>
                </c:pt>
                <c:pt idx="63">
                  <c:v>0.04</c:v>
                </c:pt>
                <c:pt idx="64">
                  <c:v>4.0800000000000003E-2</c:v>
                </c:pt>
                <c:pt idx="65">
                  <c:v>4.1300000000000003E-2</c:v>
                </c:pt>
                <c:pt idx="66">
                  <c:v>4.24E-2</c:v>
                </c:pt>
                <c:pt idx="67">
                  <c:v>4.2999999999999997E-2</c:v>
                </c:pt>
                <c:pt idx="68">
                  <c:v>4.3700000000000003E-2</c:v>
                </c:pt>
                <c:pt idx="69">
                  <c:v>4.48E-2</c:v>
                </c:pt>
                <c:pt idx="70">
                  <c:v>4.5400000000000003E-2</c:v>
                </c:pt>
                <c:pt idx="71">
                  <c:v>4.6600000000000003E-2</c:v>
                </c:pt>
                <c:pt idx="72">
                  <c:v>4.82E-2</c:v>
                </c:pt>
                <c:pt idx="73">
                  <c:v>5.0200000000000002E-2</c:v>
                </c:pt>
                <c:pt idx="74">
                  <c:v>5.2299999999999999E-2</c:v>
                </c:pt>
                <c:pt idx="75">
                  <c:v>5.45E-2</c:v>
                </c:pt>
                <c:pt idx="76">
                  <c:v>5.67E-2</c:v>
                </c:pt>
                <c:pt idx="77">
                  <c:v>5.74E-2</c:v>
                </c:pt>
                <c:pt idx="78">
                  <c:v>5.79E-2</c:v>
                </c:pt>
                <c:pt idx="79">
                  <c:v>5.8799999999999998E-2</c:v>
                </c:pt>
                <c:pt idx="80">
                  <c:v>5.9799999999999999E-2</c:v>
                </c:pt>
                <c:pt idx="81">
                  <c:v>6.1400000000000003E-2</c:v>
                </c:pt>
                <c:pt idx="82">
                  <c:v>6.1899999999999997E-2</c:v>
                </c:pt>
                <c:pt idx="83">
                  <c:v>6.3200000000000006E-2</c:v>
                </c:pt>
                <c:pt idx="84">
                  <c:v>6.5299999999999997E-2</c:v>
                </c:pt>
                <c:pt idx="85">
                  <c:v>6.7100000000000007E-2</c:v>
                </c:pt>
                <c:pt idx="86">
                  <c:v>7.0000000000000007E-2</c:v>
                </c:pt>
                <c:pt idx="87">
                  <c:v>7.2900000000000006E-2</c:v>
                </c:pt>
                <c:pt idx="88">
                  <c:v>7.6899999999999996E-2</c:v>
                </c:pt>
                <c:pt idx="89">
                  <c:v>8.1699999999999995E-2</c:v>
                </c:pt>
                <c:pt idx="90">
                  <c:v>8.6199999999999999E-2</c:v>
                </c:pt>
                <c:pt idx="91">
                  <c:v>9.3299999999999994E-2</c:v>
                </c:pt>
                <c:pt idx="92">
                  <c:v>0.1014</c:v>
                </c:pt>
                <c:pt idx="93">
                  <c:v>0.11020000000000001</c:v>
                </c:pt>
                <c:pt idx="94">
                  <c:v>0.1196</c:v>
                </c:pt>
                <c:pt idx="95">
                  <c:v>0.1295</c:v>
                </c:pt>
                <c:pt idx="96">
                  <c:v>0.14219999999999999</c:v>
                </c:pt>
                <c:pt idx="97">
                  <c:v>0.15440000000000001</c:v>
                </c:pt>
                <c:pt idx="98">
                  <c:v>0.17019999999999999</c:v>
                </c:pt>
                <c:pt idx="99">
                  <c:v>0.19089999999999999</c:v>
                </c:pt>
                <c:pt idx="100">
                  <c:v>0.21440000000000001</c:v>
                </c:pt>
                <c:pt idx="101">
                  <c:v>0.23380000000000001</c:v>
                </c:pt>
                <c:pt idx="102">
                  <c:v>0.24490000000000001</c:v>
                </c:pt>
                <c:pt idx="103">
                  <c:v>0.25109999999999999</c:v>
                </c:pt>
                <c:pt idx="104">
                  <c:v>0.2545</c:v>
                </c:pt>
                <c:pt idx="105">
                  <c:v>0.25580000000000003</c:v>
                </c:pt>
                <c:pt idx="106">
                  <c:v>0.25769999999999998</c:v>
                </c:pt>
                <c:pt idx="107">
                  <c:v>0.25929999999999997</c:v>
                </c:pt>
                <c:pt idx="108">
                  <c:v>0.26150000000000001</c:v>
                </c:pt>
                <c:pt idx="109">
                  <c:v>0.26479999999999998</c:v>
                </c:pt>
                <c:pt idx="110">
                  <c:v>0.26939999999999997</c:v>
                </c:pt>
                <c:pt idx="111">
                  <c:v>0.27450000000000002</c:v>
                </c:pt>
                <c:pt idx="112">
                  <c:v>0.27789999999999998</c:v>
                </c:pt>
                <c:pt idx="113">
                  <c:v>0.28249999999999997</c:v>
                </c:pt>
                <c:pt idx="114">
                  <c:v>0.28770000000000001</c:v>
                </c:pt>
                <c:pt idx="115">
                  <c:v>0.28939999999999999</c:v>
                </c:pt>
                <c:pt idx="116">
                  <c:v>0.2964</c:v>
                </c:pt>
                <c:pt idx="117">
                  <c:v>0.29959999999999998</c:v>
                </c:pt>
                <c:pt idx="118">
                  <c:v>0.30330000000000001</c:v>
                </c:pt>
                <c:pt idx="119">
                  <c:v>0.30819999999999997</c:v>
                </c:pt>
                <c:pt idx="120">
                  <c:v>0.31090000000000001</c:v>
                </c:pt>
                <c:pt idx="121">
                  <c:v>0.31990000000000002</c:v>
                </c:pt>
                <c:pt idx="122">
                  <c:v>0.32400000000000001</c:v>
                </c:pt>
                <c:pt idx="123">
                  <c:v>0.3291</c:v>
                </c:pt>
                <c:pt idx="124">
                  <c:v>0.33589999999999998</c:v>
                </c:pt>
                <c:pt idx="125">
                  <c:v>0.3397</c:v>
                </c:pt>
                <c:pt idx="126">
                  <c:v>0.35389999999999999</c:v>
                </c:pt>
                <c:pt idx="127">
                  <c:v>0.36499999999999999</c:v>
                </c:pt>
                <c:pt idx="128">
                  <c:v>0.37880000000000003</c:v>
                </c:pt>
                <c:pt idx="129">
                  <c:v>0.39529999999999998</c:v>
                </c:pt>
                <c:pt idx="130">
                  <c:v>0.4088</c:v>
                </c:pt>
                <c:pt idx="131">
                  <c:v>0.4199</c:v>
                </c:pt>
                <c:pt idx="132">
                  <c:v>0.42570000000000002</c:v>
                </c:pt>
                <c:pt idx="133">
                  <c:v>0.43049999999999999</c:v>
                </c:pt>
                <c:pt idx="134">
                  <c:v>0.43540000000000001</c:v>
                </c:pt>
                <c:pt idx="135">
                  <c:v>0.43780000000000002</c:v>
                </c:pt>
                <c:pt idx="136">
                  <c:v>0.4451</c:v>
                </c:pt>
                <c:pt idx="137">
                  <c:v>0.44690000000000002</c:v>
                </c:pt>
                <c:pt idx="138">
                  <c:v>0.45219999999999999</c:v>
                </c:pt>
                <c:pt idx="139">
                  <c:v>0.4607</c:v>
                </c:pt>
                <c:pt idx="140">
                  <c:v>0.46379999999999999</c:v>
                </c:pt>
                <c:pt idx="141">
                  <c:v>0.47399999999999998</c:v>
                </c:pt>
                <c:pt idx="142">
                  <c:v>0.48110000000000003</c:v>
                </c:pt>
                <c:pt idx="143">
                  <c:v>0.49030000000000001</c:v>
                </c:pt>
                <c:pt idx="144">
                  <c:v>0.50229999999999997</c:v>
                </c:pt>
                <c:pt idx="145">
                  <c:v>0.51290000000000002</c:v>
                </c:pt>
                <c:pt idx="146">
                  <c:v>0.52969999999999995</c:v>
                </c:pt>
                <c:pt idx="147">
                  <c:v>0.54579999999999995</c:v>
                </c:pt>
                <c:pt idx="148">
                  <c:v>0.56640000000000001</c:v>
                </c:pt>
                <c:pt idx="149">
                  <c:v>0.59130000000000005</c:v>
                </c:pt>
                <c:pt idx="150">
                  <c:v>0.61539999999999995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B-47FF-B5C3-99CF91D3B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53016"/>
        <c:axId val="286414032"/>
      </c:scatterChart>
      <c:valAx>
        <c:axId val="284453016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14032"/>
        <c:crosses val="autoZero"/>
        <c:crossBetween val="midCat"/>
        <c:majorUnit val="100"/>
        <c:minorUnit val="50"/>
      </c:valAx>
      <c:valAx>
        <c:axId val="28641403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estimated  a (m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7.9720261871642044E-3"/>
              <c:y val="0.16351846393532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53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786584821143715"/>
          <c:y val="0.11383131921344057"/>
          <c:w val="0.2043601883638127"/>
          <c:h val="0.43857846646174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66533518804476"/>
          <c:y val="5.7060367454068242E-2"/>
          <c:w val="0.73532331959315456"/>
          <c:h val="0.70026939340915717"/>
        </c:manualLayout>
      </c:layout>
      <c:scatterChart>
        <c:scatterStyle val="lineMarker"/>
        <c:varyColors val="0"/>
        <c:ser>
          <c:idx val="1"/>
          <c:order val="0"/>
          <c:tx>
            <c:strRef>
              <c:f>Yellow_water_ex!$G$9</c:f>
              <c:strCache>
                <c:ptCount val="1"/>
                <c:pt idx="0">
                  <c:v>bb small</c:v>
                </c:pt>
              </c:strCache>
            </c:strRef>
          </c:tx>
          <c:spPr>
            <a:ln w="19050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xVal>
            <c:numRef>
              <c:f>Yellow_water_ex!$A$10:$A$160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Yellow_water_ex!$G$10:$G$160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3-4412-875A-5FDBB1194D3C}"/>
            </c:ext>
          </c:extLst>
        </c:ser>
        <c:ser>
          <c:idx val="4"/>
          <c:order val="1"/>
          <c:tx>
            <c:strRef>
              <c:f>Yellow_water_ex!$H$9</c:f>
              <c:strCache>
                <c:ptCount val="1"/>
                <c:pt idx="0">
                  <c:v>bb large</c:v>
                </c:pt>
              </c:strCache>
            </c:strRef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xVal>
            <c:numRef>
              <c:f>Yellow_water_ex!$A$10:$A$160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Yellow_water_ex!$H$10:$H$160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3-4412-875A-5FDBB1194D3C}"/>
            </c:ext>
          </c:extLst>
        </c:ser>
        <c:ser>
          <c:idx val="0"/>
          <c:order val="2"/>
          <c:tx>
            <c:strRef>
              <c:f>eigenvectors!$B$5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eigenvectors!$A$6:$A$156</c:f>
              <c:numCache>
                <c:formatCode>General</c:formatCode>
                <c:ptCount val="151"/>
                <c:pt idx="0">
                  <c:v>399.99995000000001</c:v>
                </c:pt>
                <c:pt idx="1">
                  <c:v>401.99995000000001</c:v>
                </c:pt>
                <c:pt idx="2">
                  <c:v>403.99995000000001</c:v>
                </c:pt>
                <c:pt idx="3">
                  <c:v>405.99995000000001</c:v>
                </c:pt>
                <c:pt idx="4">
                  <c:v>407.99995000000001</c:v>
                </c:pt>
                <c:pt idx="5">
                  <c:v>409.99995000000001</c:v>
                </c:pt>
                <c:pt idx="6">
                  <c:v>411.99995000000001</c:v>
                </c:pt>
                <c:pt idx="7">
                  <c:v>413.99995000000001</c:v>
                </c:pt>
                <c:pt idx="8">
                  <c:v>415.99995000000001</c:v>
                </c:pt>
                <c:pt idx="9">
                  <c:v>417.99995000000001</c:v>
                </c:pt>
                <c:pt idx="10">
                  <c:v>419.99995000000001</c:v>
                </c:pt>
                <c:pt idx="11">
                  <c:v>421.99995000000001</c:v>
                </c:pt>
                <c:pt idx="12">
                  <c:v>423.99995000000001</c:v>
                </c:pt>
                <c:pt idx="13">
                  <c:v>425.99995000000001</c:v>
                </c:pt>
                <c:pt idx="14">
                  <c:v>427.99995000000001</c:v>
                </c:pt>
                <c:pt idx="15">
                  <c:v>429.99995000000001</c:v>
                </c:pt>
                <c:pt idx="16">
                  <c:v>431.99995000000001</c:v>
                </c:pt>
                <c:pt idx="17">
                  <c:v>433.99995000000001</c:v>
                </c:pt>
                <c:pt idx="18">
                  <c:v>435.99995000000001</c:v>
                </c:pt>
                <c:pt idx="19">
                  <c:v>437.99995000000001</c:v>
                </c:pt>
                <c:pt idx="20">
                  <c:v>439.99995000000001</c:v>
                </c:pt>
                <c:pt idx="21">
                  <c:v>442.99995000000001</c:v>
                </c:pt>
                <c:pt idx="22">
                  <c:v>444</c:v>
                </c:pt>
                <c:pt idx="23">
                  <c:v>445.99995000000001</c:v>
                </c:pt>
                <c:pt idx="24">
                  <c:v>447.99995000000001</c:v>
                </c:pt>
                <c:pt idx="25">
                  <c:v>449.99995000000001</c:v>
                </c:pt>
                <c:pt idx="26">
                  <c:v>451.99995000000001</c:v>
                </c:pt>
                <c:pt idx="27">
                  <c:v>453.99995000000001</c:v>
                </c:pt>
                <c:pt idx="28">
                  <c:v>455.99995000000001</c:v>
                </c:pt>
                <c:pt idx="29">
                  <c:v>457.99995000000001</c:v>
                </c:pt>
                <c:pt idx="30">
                  <c:v>459.99995000000001</c:v>
                </c:pt>
                <c:pt idx="31">
                  <c:v>461.99995000000001</c:v>
                </c:pt>
                <c:pt idx="32">
                  <c:v>463.99995000000001</c:v>
                </c:pt>
                <c:pt idx="33">
                  <c:v>465.99995000000001</c:v>
                </c:pt>
                <c:pt idx="34">
                  <c:v>467.99995000000001</c:v>
                </c:pt>
                <c:pt idx="35">
                  <c:v>469.99995000000001</c:v>
                </c:pt>
                <c:pt idx="36">
                  <c:v>471.99995000000001</c:v>
                </c:pt>
                <c:pt idx="37">
                  <c:v>473.99995999999999</c:v>
                </c:pt>
                <c:pt idx="38">
                  <c:v>475.99995999999999</c:v>
                </c:pt>
                <c:pt idx="39">
                  <c:v>477.99995999999999</c:v>
                </c:pt>
                <c:pt idx="40">
                  <c:v>479.99995999999999</c:v>
                </c:pt>
                <c:pt idx="41">
                  <c:v>481.99995999999999</c:v>
                </c:pt>
                <c:pt idx="42">
                  <c:v>483.99995999999999</c:v>
                </c:pt>
                <c:pt idx="43">
                  <c:v>485.99995999999999</c:v>
                </c:pt>
                <c:pt idx="44">
                  <c:v>487.99995999999999</c:v>
                </c:pt>
                <c:pt idx="45">
                  <c:v>489.99995999999999</c:v>
                </c:pt>
                <c:pt idx="46">
                  <c:v>491.99995999999999</c:v>
                </c:pt>
                <c:pt idx="47">
                  <c:v>493.99995999999999</c:v>
                </c:pt>
                <c:pt idx="48">
                  <c:v>495.99995999999999</c:v>
                </c:pt>
                <c:pt idx="49">
                  <c:v>497.99995999999999</c:v>
                </c:pt>
                <c:pt idx="50">
                  <c:v>499.99995999999999</c:v>
                </c:pt>
                <c:pt idx="51">
                  <c:v>501.99995999999999</c:v>
                </c:pt>
                <c:pt idx="52">
                  <c:v>503.99995999999999</c:v>
                </c:pt>
                <c:pt idx="53">
                  <c:v>505.99995999999999</c:v>
                </c:pt>
                <c:pt idx="54">
                  <c:v>507.99995999999999</c:v>
                </c:pt>
                <c:pt idx="55">
                  <c:v>510.99995999999999</c:v>
                </c:pt>
                <c:pt idx="56">
                  <c:v>511.99995999999999</c:v>
                </c:pt>
                <c:pt idx="57">
                  <c:v>513.99995999999999</c:v>
                </c:pt>
                <c:pt idx="58">
                  <c:v>515.99995999999999</c:v>
                </c:pt>
                <c:pt idx="59">
                  <c:v>517.99995999999999</c:v>
                </c:pt>
                <c:pt idx="60">
                  <c:v>519.99995999999999</c:v>
                </c:pt>
                <c:pt idx="61">
                  <c:v>521.99995999999999</c:v>
                </c:pt>
                <c:pt idx="62">
                  <c:v>523.99995999999999</c:v>
                </c:pt>
                <c:pt idx="63">
                  <c:v>525.99995999999999</c:v>
                </c:pt>
                <c:pt idx="64">
                  <c:v>527.99995999999999</c:v>
                </c:pt>
                <c:pt idx="65">
                  <c:v>529.99995999999999</c:v>
                </c:pt>
                <c:pt idx="66">
                  <c:v>531.99995999999999</c:v>
                </c:pt>
                <c:pt idx="67">
                  <c:v>533.99995999999999</c:v>
                </c:pt>
                <c:pt idx="68">
                  <c:v>535.99995999999999</c:v>
                </c:pt>
                <c:pt idx="69">
                  <c:v>537.99995999999999</c:v>
                </c:pt>
                <c:pt idx="70">
                  <c:v>539.99995999999999</c:v>
                </c:pt>
                <c:pt idx="71">
                  <c:v>541.99995999999999</c:v>
                </c:pt>
                <c:pt idx="72">
                  <c:v>543.99995999999999</c:v>
                </c:pt>
                <c:pt idx="73">
                  <c:v>545.99995999999999</c:v>
                </c:pt>
                <c:pt idx="74">
                  <c:v>547.99995999999999</c:v>
                </c:pt>
                <c:pt idx="75">
                  <c:v>549.99995999999999</c:v>
                </c:pt>
                <c:pt idx="76">
                  <c:v>551.99995999999999</c:v>
                </c:pt>
                <c:pt idx="77">
                  <c:v>553.99995999999999</c:v>
                </c:pt>
                <c:pt idx="78">
                  <c:v>555.99995999999999</c:v>
                </c:pt>
                <c:pt idx="79">
                  <c:v>557.99996999999996</c:v>
                </c:pt>
                <c:pt idx="80">
                  <c:v>559.99996999999996</c:v>
                </c:pt>
                <c:pt idx="81">
                  <c:v>561.99996999999996</c:v>
                </c:pt>
                <c:pt idx="82">
                  <c:v>563.99996999999996</c:v>
                </c:pt>
                <c:pt idx="83">
                  <c:v>565.99996999999996</c:v>
                </c:pt>
                <c:pt idx="84">
                  <c:v>567.99996999999996</c:v>
                </c:pt>
                <c:pt idx="85">
                  <c:v>569.99996999999996</c:v>
                </c:pt>
                <c:pt idx="86">
                  <c:v>571.99996999999996</c:v>
                </c:pt>
                <c:pt idx="87">
                  <c:v>573.99996999999996</c:v>
                </c:pt>
                <c:pt idx="88">
                  <c:v>575.99996999999996</c:v>
                </c:pt>
                <c:pt idx="89">
                  <c:v>577.99996999999996</c:v>
                </c:pt>
                <c:pt idx="90">
                  <c:v>579.99996999999996</c:v>
                </c:pt>
                <c:pt idx="91">
                  <c:v>581.99996999999996</c:v>
                </c:pt>
                <c:pt idx="92">
                  <c:v>583.99996999999996</c:v>
                </c:pt>
                <c:pt idx="93">
                  <c:v>585.99996999999996</c:v>
                </c:pt>
                <c:pt idx="94">
                  <c:v>587.99996999999996</c:v>
                </c:pt>
                <c:pt idx="95">
                  <c:v>589.99996999999996</c:v>
                </c:pt>
                <c:pt idx="96">
                  <c:v>591.99996999999996</c:v>
                </c:pt>
                <c:pt idx="97">
                  <c:v>593.99996999999996</c:v>
                </c:pt>
                <c:pt idx="98">
                  <c:v>595.99996999999996</c:v>
                </c:pt>
                <c:pt idx="99">
                  <c:v>597.99996999999996</c:v>
                </c:pt>
                <c:pt idx="100">
                  <c:v>599.99996999999996</c:v>
                </c:pt>
                <c:pt idx="101">
                  <c:v>601.99996999999996</c:v>
                </c:pt>
                <c:pt idx="102">
                  <c:v>603.99996999999996</c:v>
                </c:pt>
                <c:pt idx="103">
                  <c:v>605.99996999999996</c:v>
                </c:pt>
                <c:pt idx="104">
                  <c:v>607.99996999999996</c:v>
                </c:pt>
                <c:pt idx="105">
                  <c:v>609.99996999999996</c:v>
                </c:pt>
                <c:pt idx="106">
                  <c:v>611.99996999999996</c:v>
                </c:pt>
                <c:pt idx="107">
                  <c:v>613.99996999999996</c:v>
                </c:pt>
                <c:pt idx="108">
                  <c:v>615.99996999999996</c:v>
                </c:pt>
                <c:pt idx="109">
                  <c:v>617.99996999999996</c:v>
                </c:pt>
                <c:pt idx="110">
                  <c:v>619.99996999999996</c:v>
                </c:pt>
                <c:pt idx="111">
                  <c:v>621.99996999999996</c:v>
                </c:pt>
                <c:pt idx="112">
                  <c:v>623.99996999999996</c:v>
                </c:pt>
                <c:pt idx="113">
                  <c:v>625.99996999999996</c:v>
                </c:pt>
                <c:pt idx="114">
                  <c:v>627.99996999999996</c:v>
                </c:pt>
                <c:pt idx="115">
                  <c:v>629.99996999999996</c:v>
                </c:pt>
                <c:pt idx="116">
                  <c:v>631.99996999999996</c:v>
                </c:pt>
                <c:pt idx="117">
                  <c:v>633.99996999999996</c:v>
                </c:pt>
                <c:pt idx="118">
                  <c:v>635.99996999999996</c:v>
                </c:pt>
                <c:pt idx="119">
                  <c:v>637.99996999999996</c:v>
                </c:pt>
                <c:pt idx="120">
                  <c:v>639.99996999999996</c:v>
                </c:pt>
                <c:pt idx="121">
                  <c:v>641.99998000000005</c:v>
                </c:pt>
                <c:pt idx="122">
                  <c:v>643.99998000000005</c:v>
                </c:pt>
                <c:pt idx="123">
                  <c:v>645.99998000000005</c:v>
                </c:pt>
                <c:pt idx="124">
                  <c:v>647.99998000000005</c:v>
                </c:pt>
                <c:pt idx="125">
                  <c:v>649.99998000000005</c:v>
                </c:pt>
                <c:pt idx="126">
                  <c:v>651.99998000000005</c:v>
                </c:pt>
                <c:pt idx="127">
                  <c:v>653.99998000000005</c:v>
                </c:pt>
                <c:pt idx="128">
                  <c:v>655.99998000000005</c:v>
                </c:pt>
                <c:pt idx="129">
                  <c:v>657.99998000000005</c:v>
                </c:pt>
                <c:pt idx="130">
                  <c:v>659.99998000000005</c:v>
                </c:pt>
                <c:pt idx="131">
                  <c:v>661.99998000000005</c:v>
                </c:pt>
                <c:pt idx="132">
                  <c:v>663.99998000000005</c:v>
                </c:pt>
                <c:pt idx="133">
                  <c:v>665.99998000000005</c:v>
                </c:pt>
                <c:pt idx="134">
                  <c:v>667.99998000000005</c:v>
                </c:pt>
                <c:pt idx="135">
                  <c:v>669.99998000000005</c:v>
                </c:pt>
                <c:pt idx="136">
                  <c:v>671.99998000000005</c:v>
                </c:pt>
                <c:pt idx="137">
                  <c:v>673.99998000000005</c:v>
                </c:pt>
                <c:pt idx="138">
                  <c:v>675.99998000000005</c:v>
                </c:pt>
                <c:pt idx="139">
                  <c:v>677.99998000000005</c:v>
                </c:pt>
                <c:pt idx="140">
                  <c:v>679.99998000000005</c:v>
                </c:pt>
                <c:pt idx="141">
                  <c:v>681.99998000000005</c:v>
                </c:pt>
                <c:pt idx="142">
                  <c:v>683.99998000000005</c:v>
                </c:pt>
                <c:pt idx="143">
                  <c:v>685.99998000000005</c:v>
                </c:pt>
                <c:pt idx="144">
                  <c:v>687.99998000000005</c:v>
                </c:pt>
                <c:pt idx="145">
                  <c:v>689.99998000000005</c:v>
                </c:pt>
                <c:pt idx="146">
                  <c:v>691.99998000000005</c:v>
                </c:pt>
                <c:pt idx="147">
                  <c:v>693.99998000000005</c:v>
                </c:pt>
                <c:pt idx="148">
                  <c:v>695.99998000000005</c:v>
                </c:pt>
                <c:pt idx="149">
                  <c:v>697.99998000000005</c:v>
                </c:pt>
                <c:pt idx="150">
                  <c:v>699.99998000000005</c:v>
                </c:pt>
              </c:numCache>
            </c:numRef>
          </c:xVal>
          <c:yVal>
            <c:numRef>
              <c:f>eigenvectors!$H$6:$H$156</c:f>
              <c:numCache>
                <c:formatCode>General</c:formatCode>
                <c:ptCount val="151"/>
                <c:pt idx="0">
                  <c:v>3.947E-3</c:v>
                </c:pt>
                <c:pt idx="1">
                  <c:v>3.8631999999999998E-3</c:v>
                </c:pt>
                <c:pt idx="2">
                  <c:v>3.7816999999999998E-3</c:v>
                </c:pt>
                <c:pt idx="3">
                  <c:v>3.7022000000000001E-3</c:v>
                </c:pt>
                <c:pt idx="4">
                  <c:v>3.6248000000000001E-3</c:v>
                </c:pt>
                <c:pt idx="5">
                  <c:v>3.5493999999999999E-3</c:v>
                </c:pt>
                <c:pt idx="6">
                  <c:v>3.4759000000000001E-3</c:v>
                </c:pt>
                <c:pt idx="7">
                  <c:v>3.4042E-3</c:v>
                </c:pt>
                <c:pt idx="8">
                  <c:v>3.3344E-3</c:v>
                </c:pt>
                <c:pt idx="9">
                  <c:v>3.2664E-3</c:v>
                </c:pt>
                <c:pt idx="10">
                  <c:v>3.2000000000000002E-3</c:v>
                </c:pt>
                <c:pt idx="11">
                  <c:v>3.1353000000000002E-3</c:v>
                </c:pt>
                <c:pt idx="12">
                  <c:v>3.0722000000000002E-3</c:v>
                </c:pt>
                <c:pt idx="13">
                  <c:v>3.0106999999999998E-3</c:v>
                </c:pt>
                <c:pt idx="14">
                  <c:v>2.9506000000000003E-3</c:v>
                </c:pt>
                <c:pt idx="15">
                  <c:v>2.8921000000000003E-3</c:v>
                </c:pt>
                <c:pt idx="16">
                  <c:v>2.8349E-3</c:v>
                </c:pt>
                <c:pt idx="17">
                  <c:v>2.7791999999999999E-3</c:v>
                </c:pt>
                <c:pt idx="18">
                  <c:v>2.7248000000000003E-3</c:v>
                </c:pt>
                <c:pt idx="19">
                  <c:v>2.6716999999999999E-3</c:v>
                </c:pt>
                <c:pt idx="20">
                  <c:v>2.6198000000000003E-3</c:v>
                </c:pt>
                <c:pt idx="21">
                  <c:v>2.5693000000000001E-3</c:v>
                </c:pt>
                <c:pt idx="22">
                  <c:v>2.5198999999999998E-3</c:v>
                </c:pt>
                <c:pt idx="23">
                  <c:v>2.4716E-3</c:v>
                </c:pt>
                <c:pt idx="24">
                  <c:v>2.4245E-3</c:v>
                </c:pt>
                <c:pt idx="25">
                  <c:v>2.3785E-3</c:v>
                </c:pt>
                <c:pt idx="26">
                  <c:v>2.3335999999999999E-3</c:v>
                </c:pt>
                <c:pt idx="27">
                  <c:v>2.2897E-3</c:v>
                </c:pt>
                <c:pt idx="28">
                  <c:v>2.2467999999999998E-3</c:v>
                </c:pt>
                <c:pt idx="29">
                  <c:v>2.2049999999999999E-3</c:v>
                </c:pt>
                <c:pt idx="30">
                  <c:v>2.1640000000000001E-3</c:v>
                </c:pt>
                <c:pt idx="31">
                  <c:v>2.124E-3</c:v>
                </c:pt>
                <c:pt idx="32">
                  <c:v>2.0849000000000002E-3</c:v>
                </c:pt>
                <c:pt idx="33">
                  <c:v>2.0466999999999998E-3</c:v>
                </c:pt>
                <c:pt idx="34">
                  <c:v>2.0093999999999997E-3</c:v>
                </c:pt>
                <c:pt idx="35">
                  <c:v>1.9729000000000001E-3</c:v>
                </c:pt>
                <c:pt idx="36">
                  <c:v>1.9372E-3</c:v>
                </c:pt>
                <c:pt idx="37">
                  <c:v>1.9023E-3</c:v>
                </c:pt>
                <c:pt idx="38">
                  <c:v>1.8682E-3</c:v>
                </c:pt>
                <c:pt idx="39">
                  <c:v>1.8347999999999999E-3</c:v>
                </c:pt>
                <c:pt idx="40">
                  <c:v>1.8021000000000001E-3</c:v>
                </c:pt>
                <c:pt idx="41">
                  <c:v>1.7702E-3</c:v>
                </c:pt>
                <c:pt idx="42">
                  <c:v>1.7390000000000001E-3</c:v>
                </c:pt>
                <c:pt idx="43">
                  <c:v>1.7083999999999999E-3</c:v>
                </c:pt>
                <c:pt idx="44">
                  <c:v>1.6785000000000001E-3</c:v>
                </c:pt>
                <c:pt idx="45">
                  <c:v>1.6492E-3</c:v>
                </c:pt>
                <c:pt idx="46">
                  <c:v>1.6206E-3</c:v>
                </c:pt>
                <c:pt idx="47">
                  <c:v>1.5926E-3</c:v>
                </c:pt>
                <c:pt idx="48">
                  <c:v>1.5651E-3</c:v>
                </c:pt>
                <c:pt idx="49">
                  <c:v>1.5383E-3</c:v>
                </c:pt>
                <c:pt idx="50">
                  <c:v>1.5120000000000001E-3</c:v>
                </c:pt>
                <c:pt idx="51">
                  <c:v>1.4862999999999999E-3</c:v>
                </c:pt>
                <c:pt idx="52">
                  <c:v>1.4611000000000001E-3</c:v>
                </c:pt>
                <c:pt idx="53">
                  <c:v>1.4364E-3</c:v>
                </c:pt>
                <c:pt idx="54">
                  <c:v>1.4122E-3</c:v>
                </c:pt>
                <c:pt idx="55">
                  <c:v>1.3886E-3</c:v>
                </c:pt>
                <c:pt idx="56">
                  <c:v>1.3653999999999999E-3</c:v>
                </c:pt>
                <c:pt idx="57">
                  <c:v>1.3427000000000001E-3</c:v>
                </c:pt>
                <c:pt idx="58">
                  <c:v>1.3205000000000001E-3</c:v>
                </c:pt>
                <c:pt idx="59">
                  <c:v>1.2987000000000001E-3</c:v>
                </c:pt>
                <c:pt idx="60">
                  <c:v>1.2773000000000001E-3</c:v>
                </c:pt>
                <c:pt idx="61">
                  <c:v>1.2564E-3</c:v>
                </c:pt>
                <c:pt idx="62">
                  <c:v>1.2359000000000001E-3</c:v>
                </c:pt>
                <c:pt idx="63">
                  <c:v>1.2159E-3</c:v>
                </c:pt>
                <c:pt idx="64">
                  <c:v>1.1961999999999999E-3</c:v>
                </c:pt>
                <c:pt idx="65">
                  <c:v>1.1769E-3</c:v>
                </c:pt>
                <c:pt idx="66">
                  <c:v>1.158E-3</c:v>
                </c:pt>
                <c:pt idx="67">
                  <c:v>1.1394999999999999E-3</c:v>
                </c:pt>
                <c:pt idx="68">
                  <c:v>1.1213E-3</c:v>
                </c:pt>
                <c:pt idx="69">
                  <c:v>1.1034999999999999E-3</c:v>
                </c:pt>
                <c:pt idx="70">
                  <c:v>1.0860000000000002E-3</c:v>
                </c:pt>
                <c:pt idx="71">
                  <c:v>1.0689E-3</c:v>
                </c:pt>
                <c:pt idx="72">
                  <c:v>1.0521E-3</c:v>
                </c:pt>
                <c:pt idx="73">
                  <c:v>1.0356E-3</c:v>
                </c:pt>
                <c:pt idx="74">
                  <c:v>1.0195E-3</c:v>
                </c:pt>
                <c:pt idx="75">
                  <c:v>1.0036000000000001E-3</c:v>
                </c:pt>
                <c:pt idx="76">
                  <c:v>9.881E-4</c:v>
                </c:pt>
                <c:pt idx="77">
                  <c:v>9.7280000000000001E-4</c:v>
                </c:pt>
                <c:pt idx="78">
                  <c:v>9.5790000000000003E-4</c:v>
                </c:pt>
                <c:pt idx="79">
                  <c:v>9.4320000000000005E-4</c:v>
                </c:pt>
                <c:pt idx="80">
                  <c:v>9.2879999999999992E-4</c:v>
                </c:pt>
                <c:pt idx="81">
                  <c:v>9.1469999999999995E-4</c:v>
                </c:pt>
                <c:pt idx="82">
                  <c:v>9.0079999999999999E-4</c:v>
                </c:pt>
                <c:pt idx="83">
                  <c:v>8.8719999999999999E-4</c:v>
                </c:pt>
                <c:pt idx="84">
                  <c:v>8.7379999999999999E-4</c:v>
                </c:pt>
                <c:pt idx="85">
                  <c:v>8.6070000000000005E-4</c:v>
                </c:pt>
                <c:pt idx="86">
                  <c:v>8.4789999999999996E-4</c:v>
                </c:pt>
                <c:pt idx="87">
                  <c:v>8.3520000000000003E-4</c:v>
                </c:pt>
                <c:pt idx="88">
                  <c:v>8.2279999999999994E-4</c:v>
                </c:pt>
                <c:pt idx="89">
                  <c:v>8.1059999999999997E-4</c:v>
                </c:pt>
                <c:pt idx="90">
                  <c:v>7.9869999999999995E-4</c:v>
                </c:pt>
                <c:pt idx="91">
                  <c:v>7.8700000000000005E-4</c:v>
                </c:pt>
                <c:pt idx="92">
                  <c:v>7.7539999999999998E-4</c:v>
                </c:pt>
                <c:pt idx="93">
                  <c:v>7.6409999999999998E-4</c:v>
                </c:pt>
                <c:pt idx="94">
                  <c:v>7.5299999999999998E-4</c:v>
                </c:pt>
                <c:pt idx="95">
                  <c:v>7.4209999999999999E-4</c:v>
                </c:pt>
                <c:pt idx="96">
                  <c:v>7.314E-4</c:v>
                </c:pt>
                <c:pt idx="97">
                  <c:v>7.2079999999999996E-4</c:v>
                </c:pt>
                <c:pt idx="98">
                  <c:v>7.1049999999999998E-4</c:v>
                </c:pt>
                <c:pt idx="99">
                  <c:v>7.0030000000000005E-4</c:v>
                </c:pt>
                <c:pt idx="100">
                  <c:v>6.9039999999999998E-4</c:v>
                </c:pt>
                <c:pt idx="101">
                  <c:v>6.8050000000000001E-4</c:v>
                </c:pt>
                <c:pt idx="102">
                  <c:v>6.709000000000001E-4</c:v>
                </c:pt>
                <c:pt idx="103">
                  <c:v>6.6140000000000003E-4</c:v>
                </c:pt>
                <c:pt idx="104">
                  <c:v>6.5209999999999997E-4</c:v>
                </c:pt>
                <c:pt idx="105">
                  <c:v>6.4300000000000002E-4</c:v>
                </c:pt>
                <c:pt idx="106">
                  <c:v>6.3400000000000001E-4</c:v>
                </c:pt>
                <c:pt idx="107">
                  <c:v>6.2520000000000002E-4</c:v>
                </c:pt>
                <c:pt idx="108">
                  <c:v>6.1650000000000008E-4</c:v>
                </c:pt>
                <c:pt idx="109">
                  <c:v>6.0800000000000003E-4</c:v>
                </c:pt>
                <c:pt idx="110">
                  <c:v>5.9960000000000005E-4</c:v>
                </c:pt>
                <c:pt idx="111">
                  <c:v>5.9130000000000001E-4</c:v>
                </c:pt>
                <c:pt idx="112">
                  <c:v>5.8320000000000008E-4</c:v>
                </c:pt>
                <c:pt idx="113">
                  <c:v>5.752E-4</c:v>
                </c:pt>
                <c:pt idx="114">
                  <c:v>5.6740000000000002E-4</c:v>
                </c:pt>
                <c:pt idx="115">
                  <c:v>5.597E-4</c:v>
                </c:pt>
                <c:pt idx="116">
                  <c:v>5.5210000000000003E-4</c:v>
                </c:pt>
                <c:pt idx="117">
                  <c:v>5.4469999999999996E-4</c:v>
                </c:pt>
                <c:pt idx="118">
                  <c:v>5.373E-4</c:v>
                </c:pt>
                <c:pt idx="119">
                  <c:v>5.3010000000000004E-4</c:v>
                </c:pt>
                <c:pt idx="120">
                  <c:v>5.2309999999999998E-4</c:v>
                </c:pt>
                <c:pt idx="121">
                  <c:v>5.1610000000000002E-4</c:v>
                </c:pt>
                <c:pt idx="122">
                  <c:v>5.0920000000000002E-4</c:v>
                </c:pt>
                <c:pt idx="123">
                  <c:v>5.0249999999999991E-4</c:v>
                </c:pt>
                <c:pt idx="124">
                  <c:v>4.9580000000000002E-4</c:v>
                </c:pt>
                <c:pt idx="125">
                  <c:v>4.8930000000000002E-4</c:v>
                </c:pt>
                <c:pt idx="126">
                  <c:v>4.8289999999999997E-4</c:v>
                </c:pt>
                <c:pt idx="127">
                  <c:v>4.7660000000000004E-4</c:v>
                </c:pt>
                <c:pt idx="128">
                  <c:v>4.704E-4</c:v>
                </c:pt>
                <c:pt idx="129">
                  <c:v>4.6420000000000001E-4</c:v>
                </c:pt>
                <c:pt idx="130">
                  <c:v>4.5819999999999997E-4</c:v>
                </c:pt>
                <c:pt idx="131">
                  <c:v>4.5229999999999999E-4</c:v>
                </c:pt>
                <c:pt idx="132">
                  <c:v>4.4650000000000001E-4</c:v>
                </c:pt>
                <c:pt idx="133">
                  <c:v>4.4069999999999998E-4</c:v>
                </c:pt>
                <c:pt idx="134">
                  <c:v>4.351E-4</c:v>
                </c:pt>
                <c:pt idx="135">
                  <c:v>4.2949999999999998E-4</c:v>
                </c:pt>
                <c:pt idx="136">
                  <c:v>4.2409999999999995E-4</c:v>
                </c:pt>
                <c:pt idx="137">
                  <c:v>4.1870000000000004E-4</c:v>
                </c:pt>
                <c:pt idx="138">
                  <c:v>4.1339999999999997E-4</c:v>
                </c:pt>
                <c:pt idx="139">
                  <c:v>4.082E-4</c:v>
                </c:pt>
                <c:pt idx="140">
                  <c:v>4.0300000000000004E-4</c:v>
                </c:pt>
                <c:pt idx="141">
                  <c:v>3.9800000000000002E-4</c:v>
                </c:pt>
                <c:pt idx="142">
                  <c:v>3.9300000000000001E-4</c:v>
                </c:pt>
                <c:pt idx="143">
                  <c:v>3.881E-4</c:v>
                </c:pt>
                <c:pt idx="144">
                  <c:v>3.8329999999999999E-4</c:v>
                </c:pt>
                <c:pt idx="145">
                  <c:v>3.7849999999999998E-4</c:v>
                </c:pt>
                <c:pt idx="146">
                  <c:v>3.7380000000000003E-4</c:v>
                </c:pt>
                <c:pt idx="147">
                  <c:v>3.6919999999999998E-4</c:v>
                </c:pt>
                <c:pt idx="148">
                  <c:v>3.6470000000000003E-4</c:v>
                </c:pt>
                <c:pt idx="149">
                  <c:v>3.6020000000000003E-4</c:v>
                </c:pt>
                <c:pt idx="150">
                  <c:v>3.5580000000000003E-4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F3-4412-875A-5FDBB119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14816"/>
        <c:axId val="286412856"/>
      </c:scatterChart>
      <c:valAx>
        <c:axId val="286414816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12856"/>
        <c:crosses val="autoZero"/>
        <c:crossBetween val="midCat"/>
        <c:majorUnit val="100"/>
        <c:minorUnit val="50"/>
      </c:valAx>
      <c:valAx>
        <c:axId val="286412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estimated b</a:t>
                </a:r>
                <a:r>
                  <a:rPr lang="en-US" sz="1400" baseline="-25000">
                    <a:solidFill>
                      <a:schemeClr val="tx1"/>
                    </a:solidFill>
                  </a:rPr>
                  <a:t>b</a:t>
                </a:r>
                <a:r>
                  <a:rPr lang="en-US" sz="1400">
                    <a:solidFill>
                      <a:schemeClr val="tx1"/>
                    </a:solidFill>
                  </a:rPr>
                  <a:t> (m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14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468918694725567"/>
          <c:y val="0.11383131921344057"/>
          <c:w val="0.32753684962799423"/>
          <c:h val="0.28884584614089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69454249254"/>
          <c:y val="5.7060367454068242E-2"/>
          <c:w val="0.61263265168776981"/>
          <c:h val="0.70026939340915717"/>
        </c:manualLayout>
      </c:layout>
      <c:scatterChart>
        <c:scatterStyle val="lineMarker"/>
        <c:varyColors val="0"/>
        <c:ser>
          <c:idx val="4"/>
          <c:order val="1"/>
          <c:tx>
            <c:strRef>
              <c:f>eigenvectors!$I$5</c:f>
              <c:strCache>
                <c:ptCount val="1"/>
                <c:pt idx="0">
                  <c:v>small particles</c:v>
                </c:pt>
              </c:strCache>
            </c:strRef>
          </c:tx>
          <c:spPr>
            <a:ln w="19050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xVal>
            <c:numRef>
              <c:f>eigenvectors!$A$6:$A$156</c:f>
              <c:numCache>
                <c:formatCode>General</c:formatCode>
                <c:ptCount val="151"/>
                <c:pt idx="0">
                  <c:v>399.99995000000001</c:v>
                </c:pt>
                <c:pt idx="1">
                  <c:v>401.99995000000001</c:v>
                </c:pt>
                <c:pt idx="2">
                  <c:v>403.99995000000001</c:v>
                </c:pt>
                <c:pt idx="3">
                  <c:v>405.99995000000001</c:v>
                </c:pt>
                <c:pt idx="4">
                  <c:v>407.99995000000001</c:v>
                </c:pt>
                <c:pt idx="5">
                  <c:v>409.99995000000001</c:v>
                </c:pt>
                <c:pt idx="6">
                  <c:v>411.99995000000001</c:v>
                </c:pt>
                <c:pt idx="7">
                  <c:v>413.99995000000001</c:v>
                </c:pt>
                <c:pt idx="8">
                  <c:v>415.99995000000001</c:v>
                </c:pt>
                <c:pt idx="9">
                  <c:v>417.99995000000001</c:v>
                </c:pt>
                <c:pt idx="10">
                  <c:v>419.99995000000001</c:v>
                </c:pt>
                <c:pt idx="11">
                  <c:v>421.99995000000001</c:v>
                </c:pt>
                <c:pt idx="12">
                  <c:v>423.99995000000001</c:v>
                </c:pt>
                <c:pt idx="13">
                  <c:v>425.99995000000001</c:v>
                </c:pt>
                <c:pt idx="14">
                  <c:v>427.99995000000001</c:v>
                </c:pt>
                <c:pt idx="15">
                  <c:v>429.99995000000001</c:v>
                </c:pt>
                <c:pt idx="16">
                  <c:v>431.99995000000001</c:v>
                </c:pt>
                <c:pt idx="17">
                  <c:v>433.99995000000001</c:v>
                </c:pt>
                <c:pt idx="18">
                  <c:v>435.99995000000001</c:v>
                </c:pt>
                <c:pt idx="19">
                  <c:v>437.99995000000001</c:v>
                </c:pt>
                <c:pt idx="20">
                  <c:v>439.99995000000001</c:v>
                </c:pt>
                <c:pt idx="21">
                  <c:v>442.99995000000001</c:v>
                </c:pt>
                <c:pt idx="22">
                  <c:v>444</c:v>
                </c:pt>
                <c:pt idx="23">
                  <c:v>445.99995000000001</c:v>
                </c:pt>
                <c:pt idx="24">
                  <c:v>447.99995000000001</c:v>
                </c:pt>
                <c:pt idx="25">
                  <c:v>449.99995000000001</c:v>
                </c:pt>
                <c:pt idx="26">
                  <c:v>451.99995000000001</c:v>
                </c:pt>
                <c:pt idx="27">
                  <c:v>453.99995000000001</c:v>
                </c:pt>
                <c:pt idx="28">
                  <c:v>455.99995000000001</c:v>
                </c:pt>
                <c:pt idx="29">
                  <c:v>457.99995000000001</c:v>
                </c:pt>
                <c:pt idx="30">
                  <c:v>459.99995000000001</c:v>
                </c:pt>
                <c:pt idx="31">
                  <c:v>461.99995000000001</c:v>
                </c:pt>
                <c:pt idx="32">
                  <c:v>463.99995000000001</c:v>
                </c:pt>
                <c:pt idx="33">
                  <c:v>465.99995000000001</c:v>
                </c:pt>
                <c:pt idx="34">
                  <c:v>467.99995000000001</c:v>
                </c:pt>
                <c:pt idx="35">
                  <c:v>469.99995000000001</c:v>
                </c:pt>
                <c:pt idx="36">
                  <c:v>471.99995000000001</c:v>
                </c:pt>
                <c:pt idx="37">
                  <c:v>473.99995999999999</c:v>
                </c:pt>
                <c:pt idx="38">
                  <c:v>475.99995999999999</c:v>
                </c:pt>
                <c:pt idx="39">
                  <c:v>477.99995999999999</c:v>
                </c:pt>
                <c:pt idx="40">
                  <c:v>479.99995999999999</c:v>
                </c:pt>
                <c:pt idx="41">
                  <c:v>481.99995999999999</c:v>
                </c:pt>
                <c:pt idx="42">
                  <c:v>483.99995999999999</c:v>
                </c:pt>
                <c:pt idx="43">
                  <c:v>485.99995999999999</c:v>
                </c:pt>
                <c:pt idx="44">
                  <c:v>487.99995999999999</c:v>
                </c:pt>
                <c:pt idx="45">
                  <c:v>489.99995999999999</c:v>
                </c:pt>
                <c:pt idx="46">
                  <c:v>491.99995999999999</c:v>
                </c:pt>
                <c:pt idx="47">
                  <c:v>493.99995999999999</c:v>
                </c:pt>
                <c:pt idx="48">
                  <c:v>495.99995999999999</c:v>
                </c:pt>
                <c:pt idx="49">
                  <c:v>497.99995999999999</c:v>
                </c:pt>
                <c:pt idx="50">
                  <c:v>499.99995999999999</c:v>
                </c:pt>
                <c:pt idx="51">
                  <c:v>501.99995999999999</c:v>
                </c:pt>
                <c:pt idx="52">
                  <c:v>503.99995999999999</c:v>
                </c:pt>
                <c:pt idx="53">
                  <c:v>505.99995999999999</c:v>
                </c:pt>
                <c:pt idx="54">
                  <c:v>507.99995999999999</c:v>
                </c:pt>
                <c:pt idx="55">
                  <c:v>510.99995999999999</c:v>
                </c:pt>
                <c:pt idx="56">
                  <c:v>511.99995999999999</c:v>
                </c:pt>
                <c:pt idx="57">
                  <c:v>513.99995999999999</c:v>
                </c:pt>
                <c:pt idx="58">
                  <c:v>515.99995999999999</c:v>
                </c:pt>
                <c:pt idx="59">
                  <c:v>517.99995999999999</c:v>
                </c:pt>
                <c:pt idx="60">
                  <c:v>519.99995999999999</c:v>
                </c:pt>
                <c:pt idx="61">
                  <c:v>521.99995999999999</c:v>
                </c:pt>
                <c:pt idx="62">
                  <c:v>523.99995999999999</c:v>
                </c:pt>
                <c:pt idx="63">
                  <c:v>525.99995999999999</c:v>
                </c:pt>
                <c:pt idx="64">
                  <c:v>527.99995999999999</c:v>
                </c:pt>
                <c:pt idx="65">
                  <c:v>529.99995999999999</c:v>
                </c:pt>
                <c:pt idx="66">
                  <c:v>531.99995999999999</c:v>
                </c:pt>
                <c:pt idx="67">
                  <c:v>533.99995999999999</c:v>
                </c:pt>
                <c:pt idx="68">
                  <c:v>535.99995999999999</c:v>
                </c:pt>
                <c:pt idx="69">
                  <c:v>537.99995999999999</c:v>
                </c:pt>
                <c:pt idx="70">
                  <c:v>539.99995999999999</c:v>
                </c:pt>
                <c:pt idx="71">
                  <c:v>541.99995999999999</c:v>
                </c:pt>
                <c:pt idx="72">
                  <c:v>543.99995999999999</c:v>
                </c:pt>
                <c:pt idx="73">
                  <c:v>545.99995999999999</c:v>
                </c:pt>
                <c:pt idx="74">
                  <c:v>547.99995999999999</c:v>
                </c:pt>
                <c:pt idx="75">
                  <c:v>549.99995999999999</c:v>
                </c:pt>
                <c:pt idx="76">
                  <c:v>551.99995999999999</c:v>
                </c:pt>
                <c:pt idx="77">
                  <c:v>553.99995999999999</c:v>
                </c:pt>
                <c:pt idx="78">
                  <c:v>555.99995999999999</c:v>
                </c:pt>
                <c:pt idx="79">
                  <c:v>557.99996999999996</c:v>
                </c:pt>
                <c:pt idx="80">
                  <c:v>559.99996999999996</c:v>
                </c:pt>
                <c:pt idx="81">
                  <c:v>561.99996999999996</c:v>
                </c:pt>
                <c:pt idx="82">
                  <c:v>563.99996999999996</c:v>
                </c:pt>
                <c:pt idx="83">
                  <c:v>565.99996999999996</c:v>
                </c:pt>
                <c:pt idx="84">
                  <c:v>567.99996999999996</c:v>
                </c:pt>
                <c:pt idx="85">
                  <c:v>569.99996999999996</c:v>
                </c:pt>
                <c:pt idx="86">
                  <c:v>571.99996999999996</c:v>
                </c:pt>
                <c:pt idx="87">
                  <c:v>573.99996999999996</c:v>
                </c:pt>
                <c:pt idx="88">
                  <c:v>575.99996999999996</c:v>
                </c:pt>
                <c:pt idx="89">
                  <c:v>577.99996999999996</c:v>
                </c:pt>
                <c:pt idx="90">
                  <c:v>579.99996999999996</c:v>
                </c:pt>
                <c:pt idx="91">
                  <c:v>581.99996999999996</c:v>
                </c:pt>
                <c:pt idx="92">
                  <c:v>583.99996999999996</c:v>
                </c:pt>
                <c:pt idx="93">
                  <c:v>585.99996999999996</c:v>
                </c:pt>
                <c:pt idx="94">
                  <c:v>587.99996999999996</c:v>
                </c:pt>
                <c:pt idx="95">
                  <c:v>589.99996999999996</c:v>
                </c:pt>
                <c:pt idx="96">
                  <c:v>591.99996999999996</c:v>
                </c:pt>
                <c:pt idx="97">
                  <c:v>593.99996999999996</c:v>
                </c:pt>
                <c:pt idx="98">
                  <c:v>595.99996999999996</c:v>
                </c:pt>
                <c:pt idx="99">
                  <c:v>597.99996999999996</c:v>
                </c:pt>
                <c:pt idx="100">
                  <c:v>599.99996999999996</c:v>
                </c:pt>
                <c:pt idx="101">
                  <c:v>601.99996999999996</c:v>
                </c:pt>
                <c:pt idx="102">
                  <c:v>603.99996999999996</c:v>
                </c:pt>
                <c:pt idx="103">
                  <c:v>605.99996999999996</c:v>
                </c:pt>
                <c:pt idx="104">
                  <c:v>607.99996999999996</c:v>
                </c:pt>
                <c:pt idx="105">
                  <c:v>609.99996999999996</c:v>
                </c:pt>
                <c:pt idx="106">
                  <c:v>611.99996999999996</c:v>
                </c:pt>
                <c:pt idx="107">
                  <c:v>613.99996999999996</c:v>
                </c:pt>
                <c:pt idx="108">
                  <c:v>615.99996999999996</c:v>
                </c:pt>
                <c:pt idx="109">
                  <c:v>617.99996999999996</c:v>
                </c:pt>
                <c:pt idx="110">
                  <c:v>619.99996999999996</c:v>
                </c:pt>
                <c:pt idx="111">
                  <c:v>621.99996999999996</c:v>
                </c:pt>
                <c:pt idx="112">
                  <c:v>623.99996999999996</c:v>
                </c:pt>
                <c:pt idx="113">
                  <c:v>625.99996999999996</c:v>
                </c:pt>
                <c:pt idx="114">
                  <c:v>627.99996999999996</c:v>
                </c:pt>
                <c:pt idx="115">
                  <c:v>629.99996999999996</c:v>
                </c:pt>
                <c:pt idx="116">
                  <c:v>631.99996999999996</c:v>
                </c:pt>
                <c:pt idx="117">
                  <c:v>633.99996999999996</c:v>
                </c:pt>
                <c:pt idx="118">
                  <c:v>635.99996999999996</c:v>
                </c:pt>
                <c:pt idx="119">
                  <c:v>637.99996999999996</c:v>
                </c:pt>
                <c:pt idx="120">
                  <c:v>639.99996999999996</c:v>
                </c:pt>
                <c:pt idx="121">
                  <c:v>641.99998000000005</c:v>
                </c:pt>
                <c:pt idx="122">
                  <c:v>643.99998000000005</c:v>
                </c:pt>
                <c:pt idx="123">
                  <c:v>645.99998000000005</c:v>
                </c:pt>
                <c:pt idx="124">
                  <c:v>647.99998000000005</c:v>
                </c:pt>
                <c:pt idx="125">
                  <c:v>649.99998000000005</c:v>
                </c:pt>
                <c:pt idx="126">
                  <c:v>651.99998000000005</c:v>
                </c:pt>
                <c:pt idx="127">
                  <c:v>653.99998000000005</c:v>
                </c:pt>
                <c:pt idx="128">
                  <c:v>655.99998000000005</c:v>
                </c:pt>
                <c:pt idx="129">
                  <c:v>657.99998000000005</c:v>
                </c:pt>
                <c:pt idx="130">
                  <c:v>659.99998000000005</c:v>
                </c:pt>
                <c:pt idx="131">
                  <c:v>661.99998000000005</c:v>
                </c:pt>
                <c:pt idx="132">
                  <c:v>663.99998000000005</c:v>
                </c:pt>
                <c:pt idx="133">
                  <c:v>665.99998000000005</c:v>
                </c:pt>
                <c:pt idx="134">
                  <c:v>667.99998000000005</c:v>
                </c:pt>
                <c:pt idx="135">
                  <c:v>669.99998000000005</c:v>
                </c:pt>
                <c:pt idx="136">
                  <c:v>671.99998000000005</c:v>
                </c:pt>
                <c:pt idx="137">
                  <c:v>673.99998000000005</c:v>
                </c:pt>
                <c:pt idx="138">
                  <c:v>675.99998000000005</c:v>
                </c:pt>
                <c:pt idx="139">
                  <c:v>677.99998000000005</c:v>
                </c:pt>
                <c:pt idx="140">
                  <c:v>679.99998000000005</c:v>
                </c:pt>
                <c:pt idx="141">
                  <c:v>681.99998000000005</c:v>
                </c:pt>
                <c:pt idx="142">
                  <c:v>683.99998000000005</c:v>
                </c:pt>
                <c:pt idx="143">
                  <c:v>685.99998000000005</c:v>
                </c:pt>
                <c:pt idx="144">
                  <c:v>687.99998000000005</c:v>
                </c:pt>
                <c:pt idx="145">
                  <c:v>689.99998000000005</c:v>
                </c:pt>
                <c:pt idx="146">
                  <c:v>691.99998000000005</c:v>
                </c:pt>
                <c:pt idx="147">
                  <c:v>693.99998000000005</c:v>
                </c:pt>
                <c:pt idx="148">
                  <c:v>695.99998000000005</c:v>
                </c:pt>
                <c:pt idx="149">
                  <c:v>697.99998000000005</c:v>
                </c:pt>
                <c:pt idx="150">
                  <c:v>699.99998000000005</c:v>
                </c:pt>
              </c:numCache>
            </c:numRef>
          </c:xVal>
          <c:yVal>
            <c:numRef>
              <c:f>eigenvectors!$I$6:$I$156</c:f>
              <c:numCache>
                <c:formatCode>General</c:formatCode>
                <c:ptCount val="151"/>
                <c:pt idx="0">
                  <c:v>1</c:v>
                </c:pt>
                <c:pt idx="1">
                  <c:v>0.99502487500309378</c:v>
                </c:pt>
                <c:pt idx="2">
                  <c:v>0.99009900867561995</c:v>
                </c:pt>
                <c:pt idx="3">
                  <c:v>0.98522167305685626</c:v>
                </c:pt>
                <c:pt idx="4">
                  <c:v>0.98039215445982297</c:v>
                </c:pt>
                <c:pt idx="5">
                  <c:v>0.97560975312314058</c:v>
                </c:pt>
                <c:pt idx="6">
                  <c:v>0.97087378287303183</c:v>
                </c:pt>
                <c:pt idx="7">
                  <c:v>0.9661835707951173</c:v>
                </c:pt>
                <c:pt idx="8">
                  <c:v>0.96153845691567985</c:v>
                </c:pt>
                <c:pt idx="9">
                  <c:v>0.95693779389208067</c:v>
                </c:pt>
                <c:pt idx="10">
                  <c:v>0.95238094671201745</c:v>
                </c:pt>
                <c:pt idx="11">
                  <c:v>0.94786729240133794</c:v>
                </c:pt>
                <c:pt idx="12">
                  <c:v>0.94339621974012033</c:v>
                </c:pt>
                <c:pt idx="13">
                  <c:v>0.93896712898675216</c:v>
                </c:pt>
                <c:pt idx="14">
                  <c:v>0.93457943160974677</c:v>
                </c:pt>
                <c:pt idx="15">
                  <c:v>0.93023255002704075</c:v>
                </c:pt>
                <c:pt idx="16">
                  <c:v>0.9259259173525366</c:v>
                </c:pt>
                <c:pt idx="17">
                  <c:v>0.92165897714965173</c:v>
                </c:pt>
                <c:pt idx="18">
                  <c:v>0.9174311831916494</c:v>
                </c:pt>
                <c:pt idx="19">
                  <c:v>0.91324199922853877</c:v>
                </c:pt>
                <c:pt idx="20">
                  <c:v>0.90909089876032945</c:v>
                </c:pt>
                <c:pt idx="21">
                  <c:v>0.90293452629057858</c:v>
                </c:pt>
                <c:pt idx="22">
                  <c:v>0.90090078828828823</c:v>
                </c:pt>
                <c:pt idx="23">
                  <c:v>0.89686097498441419</c:v>
                </c:pt>
                <c:pt idx="24">
                  <c:v>0.89285713089923346</c:v>
                </c:pt>
                <c:pt idx="25">
                  <c:v>0.88888887654320847</c:v>
                </c:pt>
                <c:pt idx="26">
                  <c:v>0.88495573948625428</c:v>
                </c:pt>
                <c:pt idx="27">
                  <c:v>0.88105725562304582</c:v>
                </c:pt>
                <c:pt idx="28">
                  <c:v>0.87719296899045707</c:v>
                </c:pt>
                <c:pt idx="29">
                  <c:v>0.87336243158978522</c:v>
                </c:pt>
                <c:pt idx="30">
                  <c:v>0.86956520321360908</c:v>
                </c:pt>
                <c:pt idx="31">
                  <c:v>0.86580085127714834</c:v>
                </c:pt>
                <c:pt idx="32">
                  <c:v>0.86206895065398181</c:v>
                </c:pt>
                <c:pt idx="33">
                  <c:v>0.85836908351599606</c:v>
                </c:pt>
                <c:pt idx="34">
                  <c:v>0.85470083917744011</c:v>
                </c:pt>
                <c:pt idx="35">
                  <c:v>0.85106381394295894</c:v>
                </c:pt>
                <c:pt idx="36">
                  <c:v>0.84745761095949257</c:v>
                </c:pt>
                <c:pt idx="37">
                  <c:v>0.84388182226850816</c:v>
                </c:pt>
                <c:pt idx="38">
                  <c:v>0.84033610002824377</c:v>
                </c:pt>
                <c:pt idx="39">
                  <c:v>0.83682004910628027</c:v>
                </c:pt>
                <c:pt idx="40">
                  <c:v>0.83333329861110828</c:v>
                </c:pt>
                <c:pt idx="41">
                  <c:v>0.82987548380709419</c:v>
                </c:pt>
                <c:pt idx="42">
                  <c:v>0.82644624598729299</c:v>
                </c:pt>
                <c:pt idx="43">
                  <c:v>0.82304523234940197</c:v>
                </c:pt>
                <c:pt idx="44">
                  <c:v>0.81967209587476197</c:v>
                </c:pt>
                <c:pt idx="45">
                  <c:v>0.8163264952103263</c:v>
                </c:pt>
                <c:pt idx="46">
                  <c:v>0.81300809455350365</c:v>
                </c:pt>
                <c:pt idx="47">
                  <c:v>0.8097165635398027</c:v>
                </c:pt>
                <c:pt idx="48">
                  <c:v>0.80645157713319182</c:v>
                </c:pt>
                <c:pt idx="49">
                  <c:v>0.80321281551910162</c:v>
                </c:pt>
                <c:pt idx="50">
                  <c:v>0.79999996399999718</c:v>
                </c:pt>
                <c:pt idx="51">
                  <c:v>0.79681271289344335</c:v>
                </c:pt>
                <c:pt idx="52">
                  <c:v>0.79365075743259983</c:v>
                </c:pt>
                <c:pt idx="53">
                  <c:v>0.79051379766907504</c:v>
                </c:pt>
                <c:pt idx="54">
                  <c:v>0.78740153837807392</c:v>
                </c:pt>
                <c:pt idx="55">
                  <c:v>0.78277882839755997</c:v>
                </c:pt>
                <c:pt idx="56">
                  <c:v>0.7812499633789034</c:v>
                </c:pt>
                <c:pt idx="57">
                  <c:v>0.77821008001634862</c:v>
                </c:pt>
                <c:pt idx="58">
                  <c:v>0.7751937616429273</c:v>
                </c:pt>
                <c:pt idx="59">
                  <c:v>0.77220073530507605</c:v>
                </c:pt>
                <c:pt idx="60">
                  <c:v>0.7692307322485179</c:v>
                </c:pt>
                <c:pt idx="61">
                  <c:v>0.76628348783781519</c:v>
                </c:pt>
                <c:pt idx="62">
                  <c:v>0.7633587414777665</c:v>
                </c:pt>
                <c:pt idx="63">
                  <c:v>0.760456236536596</c:v>
                </c:pt>
                <c:pt idx="64">
                  <c:v>0.75757572027088793</c:v>
                </c:pt>
                <c:pt idx="65">
                  <c:v>0.7547169437522222</c:v>
                </c:pt>
                <c:pt idx="66">
                  <c:v>0.75187966179546328</c:v>
                </c:pt>
                <c:pt idx="67">
                  <c:v>0.74906363288866162</c:v>
                </c:pt>
                <c:pt idx="68">
                  <c:v>0.74626861912452391</c:v>
                </c:pt>
                <c:pt idx="69">
                  <c:v>0.74349438613341157</c:v>
                </c:pt>
                <c:pt idx="70">
                  <c:v>0.7407407030178299</c:v>
                </c:pt>
                <c:pt idx="71">
                  <c:v>0.73800734228836473</c:v>
                </c:pt>
                <c:pt idx="72">
                  <c:v>0.73529407980103523</c:v>
                </c:pt>
                <c:pt idx="73">
                  <c:v>0.73260069469602163</c:v>
                </c:pt>
                <c:pt idx="74">
                  <c:v>0.72992696933773504</c:v>
                </c:pt>
                <c:pt idx="75">
                  <c:v>0.7272726892561957</c:v>
                </c:pt>
                <c:pt idx="76">
                  <c:v>0.72463764308968437</c:v>
                </c:pt>
                <c:pt idx="77">
                  <c:v>0.722021622528637</c:v>
                </c:pt>
                <c:pt idx="78">
                  <c:v>0.71942442226074987</c:v>
                </c:pt>
                <c:pt idx="79">
                  <c:v>0.71684582707056432</c:v>
                </c:pt>
                <c:pt idx="80">
                  <c:v>0.71428566326530341</c:v>
                </c:pt>
                <c:pt idx="81">
                  <c:v>0.71174372126745855</c:v>
                </c:pt>
                <c:pt idx="82">
                  <c:v>0.70921980722800404</c:v>
                </c:pt>
                <c:pt idx="83">
                  <c:v>0.70671373003783022</c:v>
                </c:pt>
                <c:pt idx="84">
                  <c:v>0.70422530127950544</c:v>
                </c:pt>
                <c:pt idx="85">
                  <c:v>0.70175433518005281</c:v>
                </c:pt>
                <c:pt idx="86">
                  <c:v>0.69930064856471941</c:v>
                </c:pt>
                <c:pt idx="87">
                  <c:v>0.6968640608117106</c:v>
                </c:pt>
                <c:pt idx="88">
                  <c:v>0.69444439380786771</c:v>
                </c:pt>
                <c:pt idx="89">
                  <c:v>0.69204147190526677</c:v>
                </c:pt>
                <c:pt idx="90">
                  <c:v>0.68965512187871325</c:v>
                </c:pt>
                <c:pt idx="91">
                  <c:v>0.6872851728841155</c:v>
                </c:pt>
                <c:pt idx="92">
                  <c:v>0.68493145641771191</c:v>
                </c:pt>
                <c:pt idx="93">
                  <c:v>0.68259380627613342</c:v>
                </c:pt>
                <c:pt idx="94">
                  <c:v>0.68027205851728201</c:v>
                </c:pt>
                <c:pt idx="95">
                  <c:v>0.67796605142200261</c:v>
                </c:pt>
                <c:pt idx="96">
                  <c:v>0.67567562545653514</c:v>
                </c:pt>
                <c:pt idx="97">
                  <c:v>0.67340062323572181</c:v>
                </c:pt>
                <c:pt idx="98">
                  <c:v>0.67114088948695749</c:v>
                </c:pt>
                <c:pt idx="99">
                  <c:v>0.66889627101486315</c:v>
                </c:pt>
                <c:pt idx="100">
                  <c:v>0.66666661666666416</c:v>
                </c:pt>
                <c:pt idx="101">
                  <c:v>0.66445177729826144</c:v>
                </c:pt>
                <c:pt idx="102">
                  <c:v>0.66225160574097386</c:v>
                </c:pt>
                <c:pt idx="103">
                  <c:v>0.66006595676894175</c:v>
                </c:pt>
                <c:pt idx="104">
                  <c:v>0.65789468706717213</c:v>
                </c:pt>
                <c:pt idx="105">
                  <c:v>0.65573765520021254</c:v>
                </c:pt>
                <c:pt idx="106">
                  <c:v>0.65359472158144072</c:v>
                </c:pt>
                <c:pt idx="107">
                  <c:v>0.65146574844295191</c:v>
                </c:pt>
                <c:pt idx="108">
                  <c:v>0.64935059980603571</c:v>
                </c:pt>
                <c:pt idx="109">
                  <c:v>0.64724914145222379</c:v>
                </c:pt>
                <c:pt idx="110">
                  <c:v>0.64516124089489879</c:v>
                </c:pt>
                <c:pt idx="111">
                  <c:v>0.64308676735145187</c:v>
                </c:pt>
                <c:pt idx="112">
                  <c:v>0.64102559171597406</c:v>
                </c:pt>
                <c:pt idx="113">
                  <c:v>0.63897758653247216</c:v>
                </c:pt>
                <c:pt idx="114">
                  <c:v>0.63694262596859685</c:v>
                </c:pt>
                <c:pt idx="115">
                  <c:v>0.63492058578986921</c:v>
                </c:pt>
                <c:pt idx="116">
                  <c:v>0.63291134333439925</c:v>
                </c:pt>
                <c:pt idx="117">
                  <c:v>0.630914777488081</c:v>
                </c:pt>
                <c:pt idx="118">
                  <c:v>0.62893076866025643</c:v>
                </c:pt>
                <c:pt idx="119">
                  <c:v>0.62695919875983697</c:v>
                </c:pt>
                <c:pt idx="120">
                  <c:v>0.62499995117187279</c:v>
                </c:pt>
                <c:pt idx="121">
                  <c:v>0.62305290102968536</c:v>
                </c:pt>
                <c:pt idx="122">
                  <c:v>0.62111795407198611</c:v>
                </c:pt>
                <c:pt idx="123">
                  <c:v>0.61919498821037111</c:v>
                </c:pt>
                <c:pt idx="124">
                  <c:v>0.61728389250876203</c:v>
                </c:pt>
                <c:pt idx="125">
                  <c:v>0.61538455739644793</c:v>
                </c:pt>
                <c:pt idx="126">
                  <c:v>0.61349687464714342</c:v>
                </c:pt>
                <c:pt idx="127">
                  <c:v>0.61162073735843225</c:v>
                </c:pt>
                <c:pt idx="128">
                  <c:v>0.60975603993158656</c:v>
                </c:pt>
                <c:pt idx="129">
                  <c:v>0.60790267805175313</c:v>
                </c:pt>
                <c:pt idx="130">
                  <c:v>0.60606054866850145</c:v>
                </c:pt>
                <c:pt idx="131">
                  <c:v>0.60422954997672351</c:v>
                </c:pt>
                <c:pt idx="132">
                  <c:v>0.60240958139787892</c:v>
                </c:pt>
                <c:pt idx="133">
                  <c:v>0.60060054356157788</c:v>
                </c:pt>
                <c:pt idx="134">
                  <c:v>0.59880233828749507</c:v>
                </c:pt>
                <c:pt idx="135">
                  <c:v>0.59701486856760799</c:v>
                </c:pt>
                <c:pt idx="136">
                  <c:v>0.59523803854875112</c:v>
                </c:pt>
                <c:pt idx="137">
                  <c:v>0.5934717535154822</c:v>
                </c:pt>
                <c:pt idx="138">
                  <c:v>0.59171591987325212</c:v>
                </c:pt>
                <c:pt idx="139">
                  <c:v>0.58997044513187147</c:v>
                </c:pt>
                <c:pt idx="140">
                  <c:v>0.58823523788927168</c:v>
                </c:pt>
                <c:pt idx="141">
                  <c:v>0.58651020781554863</c:v>
                </c:pt>
                <c:pt idx="142">
                  <c:v>0.58479526563728845</c:v>
                </c:pt>
                <c:pt idx="143">
                  <c:v>0.5830903231221668</c:v>
                </c:pt>
                <c:pt idx="144">
                  <c:v>0.58139529306381665</c:v>
                </c:pt>
                <c:pt idx="145">
                  <c:v>0.57971008926695911</c:v>
                </c:pt>
                <c:pt idx="146">
                  <c:v>0.57803462653279269</c:v>
                </c:pt>
                <c:pt idx="147">
                  <c:v>0.57636882064463457</c:v>
                </c:pt>
                <c:pt idx="148">
                  <c:v>0.57471258835381001</c:v>
                </c:pt>
                <c:pt idx="149">
                  <c:v>0.57306584736578359</c:v>
                </c:pt>
                <c:pt idx="150">
                  <c:v>0.57142851632652902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B-444E-AA33-3D9B9AA9883F}"/>
            </c:ext>
          </c:extLst>
        </c:ser>
        <c:ser>
          <c:idx val="3"/>
          <c:order val="2"/>
          <c:tx>
            <c:strRef>
              <c:f>eigenvectors!$J$5</c:f>
              <c:strCache>
                <c:ptCount val="1"/>
                <c:pt idx="0">
                  <c:v>large particles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eigenvectors!$A$6:$A$156</c:f>
              <c:numCache>
                <c:formatCode>General</c:formatCode>
                <c:ptCount val="151"/>
                <c:pt idx="0">
                  <c:v>399.99995000000001</c:v>
                </c:pt>
                <c:pt idx="1">
                  <c:v>401.99995000000001</c:v>
                </c:pt>
                <c:pt idx="2">
                  <c:v>403.99995000000001</c:v>
                </c:pt>
                <c:pt idx="3">
                  <c:v>405.99995000000001</c:v>
                </c:pt>
                <c:pt idx="4">
                  <c:v>407.99995000000001</c:v>
                </c:pt>
                <c:pt idx="5">
                  <c:v>409.99995000000001</c:v>
                </c:pt>
                <c:pt idx="6">
                  <c:v>411.99995000000001</c:v>
                </c:pt>
                <c:pt idx="7">
                  <c:v>413.99995000000001</c:v>
                </c:pt>
                <c:pt idx="8">
                  <c:v>415.99995000000001</c:v>
                </c:pt>
                <c:pt idx="9">
                  <c:v>417.99995000000001</c:v>
                </c:pt>
                <c:pt idx="10">
                  <c:v>419.99995000000001</c:v>
                </c:pt>
                <c:pt idx="11">
                  <c:v>421.99995000000001</c:v>
                </c:pt>
                <c:pt idx="12">
                  <c:v>423.99995000000001</c:v>
                </c:pt>
                <c:pt idx="13">
                  <c:v>425.99995000000001</c:v>
                </c:pt>
                <c:pt idx="14">
                  <c:v>427.99995000000001</c:v>
                </c:pt>
                <c:pt idx="15">
                  <c:v>429.99995000000001</c:v>
                </c:pt>
                <c:pt idx="16">
                  <c:v>431.99995000000001</c:v>
                </c:pt>
                <c:pt idx="17">
                  <c:v>433.99995000000001</c:v>
                </c:pt>
                <c:pt idx="18">
                  <c:v>435.99995000000001</c:v>
                </c:pt>
                <c:pt idx="19">
                  <c:v>437.99995000000001</c:v>
                </c:pt>
                <c:pt idx="20">
                  <c:v>439.99995000000001</c:v>
                </c:pt>
                <c:pt idx="21">
                  <c:v>442.99995000000001</c:v>
                </c:pt>
                <c:pt idx="22">
                  <c:v>444</c:v>
                </c:pt>
                <c:pt idx="23">
                  <c:v>445.99995000000001</c:v>
                </c:pt>
                <c:pt idx="24">
                  <c:v>447.99995000000001</c:v>
                </c:pt>
                <c:pt idx="25">
                  <c:v>449.99995000000001</c:v>
                </c:pt>
                <c:pt idx="26">
                  <c:v>451.99995000000001</c:v>
                </c:pt>
                <c:pt idx="27">
                  <c:v>453.99995000000001</c:v>
                </c:pt>
                <c:pt idx="28">
                  <c:v>455.99995000000001</c:v>
                </c:pt>
                <c:pt idx="29">
                  <c:v>457.99995000000001</c:v>
                </c:pt>
                <c:pt idx="30">
                  <c:v>459.99995000000001</c:v>
                </c:pt>
                <c:pt idx="31">
                  <c:v>461.99995000000001</c:v>
                </c:pt>
                <c:pt idx="32">
                  <c:v>463.99995000000001</c:v>
                </c:pt>
                <c:pt idx="33">
                  <c:v>465.99995000000001</c:v>
                </c:pt>
                <c:pt idx="34">
                  <c:v>467.99995000000001</c:v>
                </c:pt>
                <c:pt idx="35">
                  <c:v>469.99995000000001</c:v>
                </c:pt>
                <c:pt idx="36">
                  <c:v>471.99995000000001</c:v>
                </c:pt>
                <c:pt idx="37">
                  <c:v>473.99995999999999</c:v>
                </c:pt>
                <c:pt idx="38">
                  <c:v>475.99995999999999</c:v>
                </c:pt>
                <c:pt idx="39">
                  <c:v>477.99995999999999</c:v>
                </c:pt>
                <c:pt idx="40">
                  <c:v>479.99995999999999</c:v>
                </c:pt>
                <c:pt idx="41">
                  <c:v>481.99995999999999</c:v>
                </c:pt>
                <c:pt idx="42">
                  <c:v>483.99995999999999</c:v>
                </c:pt>
                <c:pt idx="43">
                  <c:v>485.99995999999999</c:v>
                </c:pt>
                <c:pt idx="44">
                  <c:v>487.99995999999999</c:v>
                </c:pt>
                <c:pt idx="45">
                  <c:v>489.99995999999999</c:v>
                </c:pt>
                <c:pt idx="46">
                  <c:v>491.99995999999999</c:v>
                </c:pt>
                <c:pt idx="47">
                  <c:v>493.99995999999999</c:v>
                </c:pt>
                <c:pt idx="48">
                  <c:v>495.99995999999999</c:v>
                </c:pt>
                <c:pt idx="49">
                  <c:v>497.99995999999999</c:v>
                </c:pt>
                <c:pt idx="50">
                  <c:v>499.99995999999999</c:v>
                </c:pt>
                <c:pt idx="51">
                  <c:v>501.99995999999999</c:v>
                </c:pt>
                <c:pt idx="52">
                  <c:v>503.99995999999999</c:v>
                </c:pt>
                <c:pt idx="53">
                  <c:v>505.99995999999999</c:v>
                </c:pt>
                <c:pt idx="54">
                  <c:v>507.99995999999999</c:v>
                </c:pt>
                <c:pt idx="55">
                  <c:v>510.99995999999999</c:v>
                </c:pt>
                <c:pt idx="56">
                  <c:v>511.99995999999999</c:v>
                </c:pt>
                <c:pt idx="57">
                  <c:v>513.99995999999999</c:v>
                </c:pt>
                <c:pt idx="58">
                  <c:v>515.99995999999999</c:v>
                </c:pt>
                <c:pt idx="59">
                  <c:v>517.99995999999999</c:v>
                </c:pt>
                <c:pt idx="60">
                  <c:v>519.99995999999999</c:v>
                </c:pt>
                <c:pt idx="61">
                  <c:v>521.99995999999999</c:v>
                </c:pt>
                <c:pt idx="62">
                  <c:v>523.99995999999999</c:v>
                </c:pt>
                <c:pt idx="63">
                  <c:v>525.99995999999999</c:v>
                </c:pt>
                <c:pt idx="64">
                  <c:v>527.99995999999999</c:v>
                </c:pt>
                <c:pt idx="65">
                  <c:v>529.99995999999999</c:v>
                </c:pt>
                <c:pt idx="66">
                  <c:v>531.99995999999999</c:v>
                </c:pt>
                <c:pt idx="67">
                  <c:v>533.99995999999999</c:v>
                </c:pt>
                <c:pt idx="68">
                  <c:v>535.99995999999999</c:v>
                </c:pt>
                <c:pt idx="69">
                  <c:v>537.99995999999999</c:v>
                </c:pt>
                <c:pt idx="70">
                  <c:v>539.99995999999999</c:v>
                </c:pt>
                <c:pt idx="71">
                  <c:v>541.99995999999999</c:v>
                </c:pt>
                <c:pt idx="72">
                  <c:v>543.99995999999999</c:v>
                </c:pt>
                <c:pt idx="73">
                  <c:v>545.99995999999999</c:v>
                </c:pt>
                <c:pt idx="74">
                  <c:v>547.99995999999999</c:v>
                </c:pt>
                <c:pt idx="75">
                  <c:v>549.99995999999999</c:v>
                </c:pt>
                <c:pt idx="76">
                  <c:v>551.99995999999999</c:v>
                </c:pt>
                <c:pt idx="77">
                  <c:v>553.99995999999999</c:v>
                </c:pt>
                <c:pt idx="78">
                  <c:v>555.99995999999999</c:v>
                </c:pt>
                <c:pt idx="79">
                  <c:v>557.99996999999996</c:v>
                </c:pt>
                <c:pt idx="80">
                  <c:v>559.99996999999996</c:v>
                </c:pt>
                <c:pt idx="81">
                  <c:v>561.99996999999996</c:v>
                </c:pt>
                <c:pt idx="82">
                  <c:v>563.99996999999996</c:v>
                </c:pt>
                <c:pt idx="83">
                  <c:v>565.99996999999996</c:v>
                </c:pt>
                <c:pt idx="84">
                  <c:v>567.99996999999996</c:v>
                </c:pt>
                <c:pt idx="85">
                  <c:v>569.99996999999996</c:v>
                </c:pt>
                <c:pt idx="86">
                  <c:v>571.99996999999996</c:v>
                </c:pt>
                <c:pt idx="87">
                  <c:v>573.99996999999996</c:v>
                </c:pt>
                <c:pt idx="88">
                  <c:v>575.99996999999996</c:v>
                </c:pt>
                <c:pt idx="89">
                  <c:v>577.99996999999996</c:v>
                </c:pt>
                <c:pt idx="90">
                  <c:v>579.99996999999996</c:v>
                </c:pt>
                <c:pt idx="91">
                  <c:v>581.99996999999996</c:v>
                </c:pt>
                <c:pt idx="92">
                  <c:v>583.99996999999996</c:v>
                </c:pt>
                <c:pt idx="93">
                  <c:v>585.99996999999996</c:v>
                </c:pt>
                <c:pt idx="94">
                  <c:v>587.99996999999996</c:v>
                </c:pt>
                <c:pt idx="95">
                  <c:v>589.99996999999996</c:v>
                </c:pt>
                <c:pt idx="96">
                  <c:v>591.99996999999996</c:v>
                </c:pt>
                <c:pt idx="97">
                  <c:v>593.99996999999996</c:v>
                </c:pt>
                <c:pt idx="98">
                  <c:v>595.99996999999996</c:v>
                </c:pt>
                <c:pt idx="99">
                  <c:v>597.99996999999996</c:v>
                </c:pt>
                <c:pt idx="100">
                  <c:v>599.99996999999996</c:v>
                </c:pt>
                <c:pt idx="101">
                  <c:v>601.99996999999996</c:v>
                </c:pt>
                <c:pt idx="102">
                  <c:v>603.99996999999996</c:v>
                </c:pt>
                <c:pt idx="103">
                  <c:v>605.99996999999996</c:v>
                </c:pt>
                <c:pt idx="104">
                  <c:v>607.99996999999996</c:v>
                </c:pt>
                <c:pt idx="105">
                  <c:v>609.99996999999996</c:v>
                </c:pt>
                <c:pt idx="106">
                  <c:v>611.99996999999996</c:v>
                </c:pt>
                <c:pt idx="107">
                  <c:v>613.99996999999996</c:v>
                </c:pt>
                <c:pt idx="108">
                  <c:v>615.99996999999996</c:v>
                </c:pt>
                <c:pt idx="109">
                  <c:v>617.99996999999996</c:v>
                </c:pt>
                <c:pt idx="110">
                  <c:v>619.99996999999996</c:v>
                </c:pt>
                <c:pt idx="111">
                  <c:v>621.99996999999996</c:v>
                </c:pt>
                <c:pt idx="112">
                  <c:v>623.99996999999996</c:v>
                </c:pt>
                <c:pt idx="113">
                  <c:v>625.99996999999996</c:v>
                </c:pt>
                <c:pt idx="114">
                  <c:v>627.99996999999996</c:v>
                </c:pt>
                <c:pt idx="115">
                  <c:v>629.99996999999996</c:v>
                </c:pt>
                <c:pt idx="116">
                  <c:v>631.99996999999996</c:v>
                </c:pt>
                <c:pt idx="117">
                  <c:v>633.99996999999996</c:v>
                </c:pt>
                <c:pt idx="118">
                  <c:v>635.99996999999996</c:v>
                </c:pt>
                <c:pt idx="119">
                  <c:v>637.99996999999996</c:v>
                </c:pt>
                <c:pt idx="120">
                  <c:v>639.99996999999996</c:v>
                </c:pt>
                <c:pt idx="121">
                  <c:v>641.99998000000005</c:v>
                </c:pt>
                <c:pt idx="122">
                  <c:v>643.99998000000005</c:v>
                </c:pt>
                <c:pt idx="123">
                  <c:v>645.99998000000005</c:v>
                </c:pt>
                <c:pt idx="124">
                  <c:v>647.99998000000005</c:v>
                </c:pt>
                <c:pt idx="125">
                  <c:v>649.99998000000005</c:v>
                </c:pt>
                <c:pt idx="126">
                  <c:v>651.99998000000005</c:v>
                </c:pt>
                <c:pt idx="127">
                  <c:v>653.99998000000005</c:v>
                </c:pt>
                <c:pt idx="128">
                  <c:v>655.99998000000005</c:v>
                </c:pt>
                <c:pt idx="129">
                  <c:v>657.99998000000005</c:v>
                </c:pt>
                <c:pt idx="130">
                  <c:v>659.99998000000005</c:v>
                </c:pt>
                <c:pt idx="131">
                  <c:v>661.99998000000005</c:v>
                </c:pt>
                <c:pt idx="132">
                  <c:v>663.99998000000005</c:v>
                </c:pt>
                <c:pt idx="133">
                  <c:v>665.99998000000005</c:v>
                </c:pt>
                <c:pt idx="134">
                  <c:v>667.99998000000005</c:v>
                </c:pt>
                <c:pt idx="135">
                  <c:v>669.99998000000005</c:v>
                </c:pt>
                <c:pt idx="136">
                  <c:v>671.99998000000005</c:v>
                </c:pt>
                <c:pt idx="137">
                  <c:v>673.99998000000005</c:v>
                </c:pt>
                <c:pt idx="138">
                  <c:v>675.99998000000005</c:v>
                </c:pt>
                <c:pt idx="139">
                  <c:v>677.99998000000005</c:v>
                </c:pt>
                <c:pt idx="140">
                  <c:v>679.99998000000005</c:v>
                </c:pt>
                <c:pt idx="141">
                  <c:v>681.99998000000005</c:v>
                </c:pt>
                <c:pt idx="142">
                  <c:v>683.99998000000005</c:v>
                </c:pt>
                <c:pt idx="143">
                  <c:v>685.99998000000005</c:v>
                </c:pt>
                <c:pt idx="144">
                  <c:v>687.99998000000005</c:v>
                </c:pt>
                <c:pt idx="145">
                  <c:v>689.99998000000005</c:v>
                </c:pt>
                <c:pt idx="146">
                  <c:v>691.99998000000005</c:v>
                </c:pt>
                <c:pt idx="147">
                  <c:v>693.99998000000005</c:v>
                </c:pt>
                <c:pt idx="148">
                  <c:v>695.99998000000005</c:v>
                </c:pt>
                <c:pt idx="149">
                  <c:v>697.99998000000005</c:v>
                </c:pt>
                <c:pt idx="150">
                  <c:v>699.99998000000005</c:v>
                </c:pt>
              </c:numCache>
            </c:numRef>
          </c:xVal>
          <c:yVal>
            <c:numRef>
              <c:f>eigenvectors!$J$6:$J$156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B-444E-AA33-3D9B9AA98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266360"/>
        <c:axId val="285267144"/>
      </c:scatterChart>
      <c:scatterChart>
        <c:scatterStyle val="lineMarker"/>
        <c:varyColors val="0"/>
        <c:ser>
          <c:idx val="0"/>
          <c:order val="0"/>
          <c:tx>
            <c:strRef>
              <c:f>eigenvectors!$H$5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eigenvectors!$A$6:$A$156</c:f>
              <c:numCache>
                <c:formatCode>General</c:formatCode>
                <c:ptCount val="151"/>
                <c:pt idx="0">
                  <c:v>399.99995000000001</c:v>
                </c:pt>
                <c:pt idx="1">
                  <c:v>401.99995000000001</c:v>
                </c:pt>
                <c:pt idx="2">
                  <c:v>403.99995000000001</c:v>
                </c:pt>
                <c:pt idx="3">
                  <c:v>405.99995000000001</c:v>
                </c:pt>
                <c:pt idx="4">
                  <c:v>407.99995000000001</c:v>
                </c:pt>
                <c:pt idx="5">
                  <c:v>409.99995000000001</c:v>
                </c:pt>
                <c:pt idx="6">
                  <c:v>411.99995000000001</c:v>
                </c:pt>
                <c:pt idx="7">
                  <c:v>413.99995000000001</c:v>
                </c:pt>
                <c:pt idx="8">
                  <c:v>415.99995000000001</c:v>
                </c:pt>
                <c:pt idx="9">
                  <c:v>417.99995000000001</c:v>
                </c:pt>
                <c:pt idx="10">
                  <c:v>419.99995000000001</c:v>
                </c:pt>
                <c:pt idx="11">
                  <c:v>421.99995000000001</c:v>
                </c:pt>
                <c:pt idx="12">
                  <c:v>423.99995000000001</c:v>
                </c:pt>
                <c:pt idx="13">
                  <c:v>425.99995000000001</c:v>
                </c:pt>
                <c:pt idx="14">
                  <c:v>427.99995000000001</c:v>
                </c:pt>
                <c:pt idx="15">
                  <c:v>429.99995000000001</c:v>
                </c:pt>
                <c:pt idx="16">
                  <c:v>431.99995000000001</c:v>
                </c:pt>
                <c:pt idx="17">
                  <c:v>433.99995000000001</c:v>
                </c:pt>
                <c:pt idx="18">
                  <c:v>435.99995000000001</c:v>
                </c:pt>
                <c:pt idx="19">
                  <c:v>437.99995000000001</c:v>
                </c:pt>
                <c:pt idx="20">
                  <c:v>439.99995000000001</c:v>
                </c:pt>
                <c:pt idx="21">
                  <c:v>442.99995000000001</c:v>
                </c:pt>
                <c:pt idx="22">
                  <c:v>444</c:v>
                </c:pt>
                <c:pt idx="23">
                  <c:v>445.99995000000001</c:v>
                </c:pt>
                <c:pt idx="24">
                  <c:v>447.99995000000001</c:v>
                </c:pt>
                <c:pt idx="25">
                  <c:v>449.99995000000001</c:v>
                </c:pt>
                <c:pt idx="26">
                  <c:v>451.99995000000001</c:v>
                </c:pt>
                <c:pt idx="27">
                  <c:v>453.99995000000001</c:v>
                </c:pt>
                <c:pt idx="28">
                  <c:v>455.99995000000001</c:v>
                </c:pt>
                <c:pt idx="29">
                  <c:v>457.99995000000001</c:v>
                </c:pt>
                <c:pt idx="30">
                  <c:v>459.99995000000001</c:v>
                </c:pt>
                <c:pt idx="31">
                  <c:v>461.99995000000001</c:v>
                </c:pt>
                <c:pt idx="32">
                  <c:v>463.99995000000001</c:v>
                </c:pt>
                <c:pt idx="33">
                  <c:v>465.99995000000001</c:v>
                </c:pt>
                <c:pt idx="34">
                  <c:v>467.99995000000001</c:v>
                </c:pt>
                <c:pt idx="35">
                  <c:v>469.99995000000001</c:v>
                </c:pt>
                <c:pt idx="36">
                  <c:v>471.99995000000001</c:v>
                </c:pt>
                <c:pt idx="37">
                  <c:v>473.99995999999999</c:v>
                </c:pt>
                <c:pt idx="38">
                  <c:v>475.99995999999999</c:v>
                </c:pt>
                <c:pt idx="39">
                  <c:v>477.99995999999999</c:v>
                </c:pt>
                <c:pt idx="40">
                  <c:v>479.99995999999999</c:v>
                </c:pt>
                <c:pt idx="41">
                  <c:v>481.99995999999999</c:v>
                </c:pt>
                <c:pt idx="42">
                  <c:v>483.99995999999999</c:v>
                </c:pt>
                <c:pt idx="43">
                  <c:v>485.99995999999999</c:v>
                </c:pt>
                <c:pt idx="44">
                  <c:v>487.99995999999999</c:v>
                </c:pt>
                <c:pt idx="45">
                  <c:v>489.99995999999999</c:v>
                </c:pt>
                <c:pt idx="46">
                  <c:v>491.99995999999999</c:v>
                </c:pt>
                <c:pt idx="47">
                  <c:v>493.99995999999999</c:v>
                </c:pt>
                <c:pt idx="48">
                  <c:v>495.99995999999999</c:v>
                </c:pt>
                <c:pt idx="49">
                  <c:v>497.99995999999999</c:v>
                </c:pt>
                <c:pt idx="50">
                  <c:v>499.99995999999999</c:v>
                </c:pt>
                <c:pt idx="51">
                  <c:v>501.99995999999999</c:v>
                </c:pt>
                <c:pt idx="52">
                  <c:v>503.99995999999999</c:v>
                </c:pt>
                <c:pt idx="53">
                  <c:v>505.99995999999999</c:v>
                </c:pt>
                <c:pt idx="54">
                  <c:v>507.99995999999999</c:v>
                </c:pt>
                <c:pt idx="55">
                  <c:v>510.99995999999999</c:v>
                </c:pt>
                <c:pt idx="56">
                  <c:v>511.99995999999999</c:v>
                </c:pt>
                <c:pt idx="57">
                  <c:v>513.99995999999999</c:v>
                </c:pt>
                <c:pt idx="58">
                  <c:v>515.99995999999999</c:v>
                </c:pt>
                <c:pt idx="59">
                  <c:v>517.99995999999999</c:v>
                </c:pt>
                <c:pt idx="60">
                  <c:v>519.99995999999999</c:v>
                </c:pt>
                <c:pt idx="61">
                  <c:v>521.99995999999999</c:v>
                </c:pt>
                <c:pt idx="62">
                  <c:v>523.99995999999999</c:v>
                </c:pt>
                <c:pt idx="63">
                  <c:v>525.99995999999999</c:v>
                </c:pt>
                <c:pt idx="64">
                  <c:v>527.99995999999999</c:v>
                </c:pt>
                <c:pt idx="65">
                  <c:v>529.99995999999999</c:v>
                </c:pt>
                <c:pt idx="66">
                  <c:v>531.99995999999999</c:v>
                </c:pt>
                <c:pt idx="67">
                  <c:v>533.99995999999999</c:v>
                </c:pt>
                <c:pt idx="68">
                  <c:v>535.99995999999999</c:v>
                </c:pt>
                <c:pt idx="69">
                  <c:v>537.99995999999999</c:v>
                </c:pt>
                <c:pt idx="70">
                  <c:v>539.99995999999999</c:v>
                </c:pt>
                <c:pt idx="71">
                  <c:v>541.99995999999999</c:v>
                </c:pt>
                <c:pt idx="72">
                  <c:v>543.99995999999999</c:v>
                </c:pt>
                <c:pt idx="73">
                  <c:v>545.99995999999999</c:v>
                </c:pt>
                <c:pt idx="74">
                  <c:v>547.99995999999999</c:v>
                </c:pt>
                <c:pt idx="75">
                  <c:v>549.99995999999999</c:v>
                </c:pt>
                <c:pt idx="76">
                  <c:v>551.99995999999999</c:v>
                </c:pt>
                <c:pt idx="77">
                  <c:v>553.99995999999999</c:v>
                </c:pt>
                <c:pt idx="78">
                  <c:v>555.99995999999999</c:v>
                </c:pt>
                <c:pt idx="79">
                  <c:v>557.99996999999996</c:v>
                </c:pt>
                <c:pt idx="80">
                  <c:v>559.99996999999996</c:v>
                </c:pt>
                <c:pt idx="81">
                  <c:v>561.99996999999996</c:v>
                </c:pt>
                <c:pt idx="82">
                  <c:v>563.99996999999996</c:v>
                </c:pt>
                <c:pt idx="83">
                  <c:v>565.99996999999996</c:v>
                </c:pt>
                <c:pt idx="84">
                  <c:v>567.99996999999996</c:v>
                </c:pt>
                <c:pt idx="85">
                  <c:v>569.99996999999996</c:v>
                </c:pt>
                <c:pt idx="86">
                  <c:v>571.99996999999996</c:v>
                </c:pt>
                <c:pt idx="87">
                  <c:v>573.99996999999996</c:v>
                </c:pt>
                <c:pt idx="88">
                  <c:v>575.99996999999996</c:v>
                </c:pt>
                <c:pt idx="89">
                  <c:v>577.99996999999996</c:v>
                </c:pt>
                <c:pt idx="90">
                  <c:v>579.99996999999996</c:v>
                </c:pt>
                <c:pt idx="91">
                  <c:v>581.99996999999996</c:v>
                </c:pt>
                <c:pt idx="92">
                  <c:v>583.99996999999996</c:v>
                </c:pt>
                <c:pt idx="93">
                  <c:v>585.99996999999996</c:v>
                </c:pt>
                <c:pt idx="94">
                  <c:v>587.99996999999996</c:v>
                </c:pt>
                <c:pt idx="95">
                  <c:v>589.99996999999996</c:v>
                </c:pt>
                <c:pt idx="96">
                  <c:v>591.99996999999996</c:v>
                </c:pt>
                <c:pt idx="97">
                  <c:v>593.99996999999996</c:v>
                </c:pt>
                <c:pt idx="98">
                  <c:v>595.99996999999996</c:v>
                </c:pt>
                <c:pt idx="99">
                  <c:v>597.99996999999996</c:v>
                </c:pt>
                <c:pt idx="100">
                  <c:v>599.99996999999996</c:v>
                </c:pt>
                <c:pt idx="101">
                  <c:v>601.99996999999996</c:v>
                </c:pt>
                <c:pt idx="102">
                  <c:v>603.99996999999996</c:v>
                </c:pt>
                <c:pt idx="103">
                  <c:v>605.99996999999996</c:v>
                </c:pt>
                <c:pt idx="104">
                  <c:v>607.99996999999996</c:v>
                </c:pt>
                <c:pt idx="105">
                  <c:v>609.99996999999996</c:v>
                </c:pt>
                <c:pt idx="106">
                  <c:v>611.99996999999996</c:v>
                </c:pt>
                <c:pt idx="107">
                  <c:v>613.99996999999996</c:v>
                </c:pt>
                <c:pt idx="108">
                  <c:v>615.99996999999996</c:v>
                </c:pt>
                <c:pt idx="109">
                  <c:v>617.99996999999996</c:v>
                </c:pt>
                <c:pt idx="110">
                  <c:v>619.99996999999996</c:v>
                </c:pt>
                <c:pt idx="111">
                  <c:v>621.99996999999996</c:v>
                </c:pt>
                <c:pt idx="112">
                  <c:v>623.99996999999996</c:v>
                </c:pt>
                <c:pt idx="113">
                  <c:v>625.99996999999996</c:v>
                </c:pt>
                <c:pt idx="114">
                  <c:v>627.99996999999996</c:v>
                </c:pt>
                <c:pt idx="115">
                  <c:v>629.99996999999996</c:v>
                </c:pt>
                <c:pt idx="116">
                  <c:v>631.99996999999996</c:v>
                </c:pt>
                <c:pt idx="117">
                  <c:v>633.99996999999996</c:v>
                </c:pt>
                <c:pt idx="118">
                  <c:v>635.99996999999996</c:v>
                </c:pt>
                <c:pt idx="119">
                  <c:v>637.99996999999996</c:v>
                </c:pt>
                <c:pt idx="120">
                  <c:v>639.99996999999996</c:v>
                </c:pt>
                <c:pt idx="121">
                  <c:v>641.99998000000005</c:v>
                </c:pt>
                <c:pt idx="122">
                  <c:v>643.99998000000005</c:v>
                </c:pt>
                <c:pt idx="123">
                  <c:v>645.99998000000005</c:v>
                </c:pt>
                <c:pt idx="124">
                  <c:v>647.99998000000005</c:v>
                </c:pt>
                <c:pt idx="125">
                  <c:v>649.99998000000005</c:v>
                </c:pt>
                <c:pt idx="126">
                  <c:v>651.99998000000005</c:v>
                </c:pt>
                <c:pt idx="127">
                  <c:v>653.99998000000005</c:v>
                </c:pt>
                <c:pt idx="128">
                  <c:v>655.99998000000005</c:v>
                </c:pt>
                <c:pt idx="129">
                  <c:v>657.99998000000005</c:v>
                </c:pt>
                <c:pt idx="130">
                  <c:v>659.99998000000005</c:v>
                </c:pt>
                <c:pt idx="131">
                  <c:v>661.99998000000005</c:v>
                </c:pt>
                <c:pt idx="132">
                  <c:v>663.99998000000005</c:v>
                </c:pt>
                <c:pt idx="133">
                  <c:v>665.99998000000005</c:v>
                </c:pt>
                <c:pt idx="134">
                  <c:v>667.99998000000005</c:v>
                </c:pt>
                <c:pt idx="135">
                  <c:v>669.99998000000005</c:v>
                </c:pt>
                <c:pt idx="136">
                  <c:v>671.99998000000005</c:v>
                </c:pt>
                <c:pt idx="137">
                  <c:v>673.99998000000005</c:v>
                </c:pt>
                <c:pt idx="138">
                  <c:v>675.99998000000005</c:v>
                </c:pt>
                <c:pt idx="139">
                  <c:v>677.99998000000005</c:v>
                </c:pt>
                <c:pt idx="140">
                  <c:v>679.99998000000005</c:v>
                </c:pt>
                <c:pt idx="141">
                  <c:v>681.99998000000005</c:v>
                </c:pt>
                <c:pt idx="142">
                  <c:v>683.99998000000005</c:v>
                </c:pt>
                <c:pt idx="143">
                  <c:v>685.99998000000005</c:v>
                </c:pt>
                <c:pt idx="144">
                  <c:v>687.99998000000005</c:v>
                </c:pt>
                <c:pt idx="145">
                  <c:v>689.99998000000005</c:v>
                </c:pt>
                <c:pt idx="146">
                  <c:v>691.99998000000005</c:v>
                </c:pt>
                <c:pt idx="147">
                  <c:v>693.99998000000005</c:v>
                </c:pt>
                <c:pt idx="148">
                  <c:v>695.99998000000005</c:v>
                </c:pt>
                <c:pt idx="149">
                  <c:v>697.99998000000005</c:v>
                </c:pt>
                <c:pt idx="150">
                  <c:v>699.99998000000005</c:v>
                </c:pt>
              </c:numCache>
            </c:numRef>
          </c:xVal>
          <c:yVal>
            <c:numRef>
              <c:f>eigenvectors!$H$6:$H$156</c:f>
              <c:numCache>
                <c:formatCode>General</c:formatCode>
                <c:ptCount val="151"/>
                <c:pt idx="0">
                  <c:v>3.947E-3</c:v>
                </c:pt>
                <c:pt idx="1">
                  <c:v>3.8631999999999998E-3</c:v>
                </c:pt>
                <c:pt idx="2">
                  <c:v>3.7816999999999998E-3</c:v>
                </c:pt>
                <c:pt idx="3">
                  <c:v>3.7022000000000001E-3</c:v>
                </c:pt>
                <c:pt idx="4">
                  <c:v>3.6248000000000001E-3</c:v>
                </c:pt>
                <c:pt idx="5">
                  <c:v>3.5493999999999999E-3</c:v>
                </c:pt>
                <c:pt idx="6">
                  <c:v>3.4759000000000001E-3</c:v>
                </c:pt>
                <c:pt idx="7">
                  <c:v>3.4042E-3</c:v>
                </c:pt>
                <c:pt idx="8">
                  <c:v>3.3344E-3</c:v>
                </c:pt>
                <c:pt idx="9">
                  <c:v>3.2664E-3</c:v>
                </c:pt>
                <c:pt idx="10">
                  <c:v>3.2000000000000002E-3</c:v>
                </c:pt>
                <c:pt idx="11">
                  <c:v>3.1353000000000002E-3</c:v>
                </c:pt>
                <c:pt idx="12">
                  <c:v>3.0722000000000002E-3</c:v>
                </c:pt>
                <c:pt idx="13">
                  <c:v>3.0106999999999998E-3</c:v>
                </c:pt>
                <c:pt idx="14">
                  <c:v>2.9506000000000003E-3</c:v>
                </c:pt>
                <c:pt idx="15">
                  <c:v>2.8921000000000003E-3</c:v>
                </c:pt>
                <c:pt idx="16">
                  <c:v>2.8349E-3</c:v>
                </c:pt>
                <c:pt idx="17">
                  <c:v>2.7791999999999999E-3</c:v>
                </c:pt>
                <c:pt idx="18">
                  <c:v>2.7248000000000003E-3</c:v>
                </c:pt>
                <c:pt idx="19">
                  <c:v>2.6716999999999999E-3</c:v>
                </c:pt>
                <c:pt idx="20">
                  <c:v>2.6198000000000003E-3</c:v>
                </c:pt>
                <c:pt idx="21">
                  <c:v>2.5693000000000001E-3</c:v>
                </c:pt>
                <c:pt idx="22">
                  <c:v>2.5198999999999998E-3</c:v>
                </c:pt>
                <c:pt idx="23">
                  <c:v>2.4716E-3</c:v>
                </c:pt>
                <c:pt idx="24">
                  <c:v>2.4245E-3</c:v>
                </c:pt>
                <c:pt idx="25">
                  <c:v>2.3785E-3</c:v>
                </c:pt>
                <c:pt idx="26">
                  <c:v>2.3335999999999999E-3</c:v>
                </c:pt>
                <c:pt idx="27">
                  <c:v>2.2897E-3</c:v>
                </c:pt>
                <c:pt idx="28">
                  <c:v>2.2467999999999998E-3</c:v>
                </c:pt>
                <c:pt idx="29">
                  <c:v>2.2049999999999999E-3</c:v>
                </c:pt>
                <c:pt idx="30">
                  <c:v>2.1640000000000001E-3</c:v>
                </c:pt>
                <c:pt idx="31">
                  <c:v>2.124E-3</c:v>
                </c:pt>
                <c:pt idx="32">
                  <c:v>2.0849000000000002E-3</c:v>
                </c:pt>
                <c:pt idx="33">
                  <c:v>2.0466999999999998E-3</c:v>
                </c:pt>
                <c:pt idx="34">
                  <c:v>2.0093999999999997E-3</c:v>
                </c:pt>
                <c:pt idx="35">
                  <c:v>1.9729000000000001E-3</c:v>
                </c:pt>
                <c:pt idx="36">
                  <c:v>1.9372E-3</c:v>
                </c:pt>
                <c:pt idx="37">
                  <c:v>1.9023E-3</c:v>
                </c:pt>
                <c:pt idx="38">
                  <c:v>1.8682E-3</c:v>
                </c:pt>
                <c:pt idx="39">
                  <c:v>1.8347999999999999E-3</c:v>
                </c:pt>
                <c:pt idx="40">
                  <c:v>1.8021000000000001E-3</c:v>
                </c:pt>
                <c:pt idx="41">
                  <c:v>1.7702E-3</c:v>
                </c:pt>
                <c:pt idx="42">
                  <c:v>1.7390000000000001E-3</c:v>
                </c:pt>
                <c:pt idx="43">
                  <c:v>1.7083999999999999E-3</c:v>
                </c:pt>
                <c:pt idx="44">
                  <c:v>1.6785000000000001E-3</c:v>
                </c:pt>
                <c:pt idx="45">
                  <c:v>1.6492E-3</c:v>
                </c:pt>
                <c:pt idx="46">
                  <c:v>1.6206E-3</c:v>
                </c:pt>
                <c:pt idx="47">
                  <c:v>1.5926E-3</c:v>
                </c:pt>
                <c:pt idx="48">
                  <c:v>1.5651E-3</c:v>
                </c:pt>
                <c:pt idx="49">
                  <c:v>1.5383E-3</c:v>
                </c:pt>
                <c:pt idx="50">
                  <c:v>1.5120000000000001E-3</c:v>
                </c:pt>
                <c:pt idx="51">
                  <c:v>1.4862999999999999E-3</c:v>
                </c:pt>
                <c:pt idx="52">
                  <c:v>1.4611000000000001E-3</c:v>
                </c:pt>
                <c:pt idx="53">
                  <c:v>1.4364E-3</c:v>
                </c:pt>
                <c:pt idx="54">
                  <c:v>1.4122E-3</c:v>
                </c:pt>
                <c:pt idx="55">
                  <c:v>1.3886E-3</c:v>
                </c:pt>
                <c:pt idx="56">
                  <c:v>1.3653999999999999E-3</c:v>
                </c:pt>
                <c:pt idx="57">
                  <c:v>1.3427000000000001E-3</c:v>
                </c:pt>
                <c:pt idx="58">
                  <c:v>1.3205000000000001E-3</c:v>
                </c:pt>
                <c:pt idx="59">
                  <c:v>1.2987000000000001E-3</c:v>
                </c:pt>
                <c:pt idx="60">
                  <c:v>1.2773000000000001E-3</c:v>
                </c:pt>
                <c:pt idx="61">
                  <c:v>1.2564E-3</c:v>
                </c:pt>
                <c:pt idx="62">
                  <c:v>1.2359000000000001E-3</c:v>
                </c:pt>
                <c:pt idx="63">
                  <c:v>1.2159E-3</c:v>
                </c:pt>
                <c:pt idx="64">
                  <c:v>1.1961999999999999E-3</c:v>
                </c:pt>
                <c:pt idx="65">
                  <c:v>1.1769E-3</c:v>
                </c:pt>
                <c:pt idx="66">
                  <c:v>1.158E-3</c:v>
                </c:pt>
                <c:pt idx="67">
                  <c:v>1.1394999999999999E-3</c:v>
                </c:pt>
                <c:pt idx="68">
                  <c:v>1.1213E-3</c:v>
                </c:pt>
                <c:pt idx="69">
                  <c:v>1.1034999999999999E-3</c:v>
                </c:pt>
                <c:pt idx="70">
                  <c:v>1.0860000000000002E-3</c:v>
                </c:pt>
                <c:pt idx="71">
                  <c:v>1.0689E-3</c:v>
                </c:pt>
                <c:pt idx="72">
                  <c:v>1.0521E-3</c:v>
                </c:pt>
                <c:pt idx="73">
                  <c:v>1.0356E-3</c:v>
                </c:pt>
                <c:pt idx="74">
                  <c:v>1.0195E-3</c:v>
                </c:pt>
                <c:pt idx="75">
                  <c:v>1.0036000000000001E-3</c:v>
                </c:pt>
                <c:pt idx="76">
                  <c:v>9.881E-4</c:v>
                </c:pt>
                <c:pt idx="77">
                  <c:v>9.7280000000000001E-4</c:v>
                </c:pt>
                <c:pt idx="78">
                  <c:v>9.5790000000000003E-4</c:v>
                </c:pt>
                <c:pt idx="79">
                  <c:v>9.4320000000000005E-4</c:v>
                </c:pt>
                <c:pt idx="80">
                  <c:v>9.2879999999999992E-4</c:v>
                </c:pt>
                <c:pt idx="81">
                  <c:v>9.1469999999999995E-4</c:v>
                </c:pt>
                <c:pt idx="82">
                  <c:v>9.0079999999999999E-4</c:v>
                </c:pt>
                <c:pt idx="83">
                  <c:v>8.8719999999999999E-4</c:v>
                </c:pt>
                <c:pt idx="84">
                  <c:v>8.7379999999999999E-4</c:v>
                </c:pt>
                <c:pt idx="85">
                  <c:v>8.6070000000000005E-4</c:v>
                </c:pt>
                <c:pt idx="86">
                  <c:v>8.4789999999999996E-4</c:v>
                </c:pt>
                <c:pt idx="87">
                  <c:v>8.3520000000000003E-4</c:v>
                </c:pt>
                <c:pt idx="88">
                  <c:v>8.2279999999999994E-4</c:v>
                </c:pt>
                <c:pt idx="89">
                  <c:v>8.1059999999999997E-4</c:v>
                </c:pt>
                <c:pt idx="90">
                  <c:v>7.9869999999999995E-4</c:v>
                </c:pt>
                <c:pt idx="91">
                  <c:v>7.8700000000000005E-4</c:v>
                </c:pt>
                <c:pt idx="92">
                  <c:v>7.7539999999999998E-4</c:v>
                </c:pt>
                <c:pt idx="93">
                  <c:v>7.6409999999999998E-4</c:v>
                </c:pt>
                <c:pt idx="94">
                  <c:v>7.5299999999999998E-4</c:v>
                </c:pt>
                <c:pt idx="95">
                  <c:v>7.4209999999999999E-4</c:v>
                </c:pt>
                <c:pt idx="96">
                  <c:v>7.314E-4</c:v>
                </c:pt>
                <c:pt idx="97">
                  <c:v>7.2079999999999996E-4</c:v>
                </c:pt>
                <c:pt idx="98">
                  <c:v>7.1049999999999998E-4</c:v>
                </c:pt>
                <c:pt idx="99">
                  <c:v>7.0030000000000005E-4</c:v>
                </c:pt>
                <c:pt idx="100">
                  <c:v>6.9039999999999998E-4</c:v>
                </c:pt>
                <c:pt idx="101">
                  <c:v>6.8050000000000001E-4</c:v>
                </c:pt>
                <c:pt idx="102">
                  <c:v>6.709000000000001E-4</c:v>
                </c:pt>
                <c:pt idx="103">
                  <c:v>6.6140000000000003E-4</c:v>
                </c:pt>
                <c:pt idx="104">
                  <c:v>6.5209999999999997E-4</c:v>
                </c:pt>
                <c:pt idx="105">
                  <c:v>6.4300000000000002E-4</c:v>
                </c:pt>
                <c:pt idx="106">
                  <c:v>6.3400000000000001E-4</c:v>
                </c:pt>
                <c:pt idx="107">
                  <c:v>6.2520000000000002E-4</c:v>
                </c:pt>
                <c:pt idx="108">
                  <c:v>6.1650000000000008E-4</c:v>
                </c:pt>
                <c:pt idx="109">
                  <c:v>6.0800000000000003E-4</c:v>
                </c:pt>
                <c:pt idx="110">
                  <c:v>5.9960000000000005E-4</c:v>
                </c:pt>
                <c:pt idx="111">
                  <c:v>5.9130000000000001E-4</c:v>
                </c:pt>
                <c:pt idx="112">
                  <c:v>5.8320000000000008E-4</c:v>
                </c:pt>
                <c:pt idx="113">
                  <c:v>5.752E-4</c:v>
                </c:pt>
                <c:pt idx="114">
                  <c:v>5.6740000000000002E-4</c:v>
                </c:pt>
                <c:pt idx="115">
                  <c:v>5.597E-4</c:v>
                </c:pt>
                <c:pt idx="116">
                  <c:v>5.5210000000000003E-4</c:v>
                </c:pt>
                <c:pt idx="117">
                  <c:v>5.4469999999999996E-4</c:v>
                </c:pt>
                <c:pt idx="118">
                  <c:v>5.373E-4</c:v>
                </c:pt>
                <c:pt idx="119">
                  <c:v>5.3010000000000004E-4</c:v>
                </c:pt>
                <c:pt idx="120">
                  <c:v>5.2309999999999998E-4</c:v>
                </c:pt>
                <c:pt idx="121">
                  <c:v>5.1610000000000002E-4</c:v>
                </c:pt>
                <c:pt idx="122">
                  <c:v>5.0920000000000002E-4</c:v>
                </c:pt>
                <c:pt idx="123">
                  <c:v>5.0249999999999991E-4</c:v>
                </c:pt>
                <c:pt idx="124">
                  <c:v>4.9580000000000002E-4</c:v>
                </c:pt>
                <c:pt idx="125">
                  <c:v>4.8930000000000002E-4</c:v>
                </c:pt>
                <c:pt idx="126">
                  <c:v>4.8289999999999997E-4</c:v>
                </c:pt>
                <c:pt idx="127">
                  <c:v>4.7660000000000004E-4</c:v>
                </c:pt>
                <c:pt idx="128">
                  <c:v>4.704E-4</c:v>
                </c:pt>
                <c:pt idx="129">
                  <c:v>4.6420000000000001E-4</c:v>
                </c:pt>
                <c:pt idx="130">
                  <c:v>4.5819999999999997E-4</c:v>
                </c:pt>
                <c:pt idx="131">
                  <c:v>4.5229999999999999E-4</c:v>
                </c:pt>
                <c:pt idx="132">
                  <c:v>4.4650000000000001E-4</c:v>
                </c:pt>
                <c:pt idx="133">
                  <c:v>4.4069999999999998E-4</c:v>
                </c:pt>
                <c:pt idx="134">
                  <c:v>4.351E-4</c:v>
                </c:pt>
                <c:pt idx="135">
                  <c:v>4.2949999999999998E-4</c:v>
                </c:pt>
                <c:pt idx="136">
                  <c:v>4.2409999999999995E-4</c:v>
                </c:pt>
                <c:pt idx="137">
                  <c:v>4.1870000000000004E-4</c:v>
                </c:pt>
                <c:pt idx="138">
                  <c:v>4.1339999999999997E-4</c:v>
                </c:pt>
                <c:pt idx="139">
                  <c:v>4.082E-4</c:v>
                </c:pt>
                <c:pt idx="140">
                  <c:v>4.0300000000000004E-4</c:v>
                </c:pt>
                <c:pt idx="141">
                  <c:v>3.9800000000000002E-4</c:v>
                </c:pt>
                <c:pt idx="142">
                  <c:v>3.9300000000000001E-4</c:v>
                </c:pt>
                <c:pt idx="143">
                  <c:v>3.881E-4</c:v>
                </c:pt>
                <c:pt idx="144">
                  <c:v>3.8329999999999999E-4</c:v>
                </c:pt>
                <c:pt idx="145">
                  <c:v>3.7849999999999998E-4</c:v>
                </c:pt>
                <c:pt idx="146">
                  <c:v>3.7380000000000003E-4</c:v>
                </c:pt>
                <c:pt idx="147">
                  <c:v>3.6919999999999998E-4</c:v>
                </c:pt>
                <c:pt idx="148">
                  <c:v>3.6470000000000003E-4</c:v>
                </c:pt>
                <c:pt idx="149">
                  <c:v>3.6020000000000003E-4</c:v>
                </c:pt>
                <c:pt idx="150">
                  <c:v>3.5580000000000003E-4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B-444E-AA33-3D9B9AA98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266752"/>
        <c:axId val="285265184"/>
      </c:scatterChart>
      <c:valAx>
        <c:axId val="285266360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67144"/>
        <c:crosses val="autoZero"/>
        <c:crossBetween val="midCat"/>
        <c:majorUnit val="100"/>
        <c:minorUnit val="50"/>
      </c:valAx>
      <c:valAx>
        <c:axId val="285267144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b</a:t>
                </a:r>
                <a:r>
                  <a:rPr lang="en-US" sz="1400" baseline="-25000">
                    <a:solidFill>
                      <a:schemeClr val="tx1"/>
                    </a:solidFill>
                  </a:rPr>
                  <a:t>b</a:t>
                </a:r>
                <a:r>
                  <a:rPr lang="en-US" sz="1400">
                    <a:solidFill>
                      <a:schemeClr val="tx1"/>
                    </a:solidFill>
                  </a:rPr>
                  <a:t> (m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66360"/>
        <c:crosses val="autoZero"/>
        <c:crossBetween val="midCat"/>
        <c:majorUnit val="0.25"/>
      </c:valAx>
      <c:valAx>
        <c:axId val="285265184"/>
        <c:scaling>
          <c:orientation val="minMax"/>
          <c:max val="1.2500000000000002E-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b</a:t>
                </a:r>
                <a:r>
                  <a:rPr lang="en-US" sz="1200" baseline="-25000">
                    <a:solidFill>
                      <a:schemeClr val="tx1"/>
                    </a:solidFill>
                  </a:rPr>
                  <a:t>bw</a:t>
                </a:r>
                <a:r>
                  <a:rPr lang="en-US" sz="1200">
                    <a:solidFill>
                      <a:schemeClr val="tx1"/>
                    </a:solidFill>
                  </a:rPr>
                  <a:t> (m</a:t>
                </a:r>
                <a:r>
                  <a:rPr lang="en-US" sz="12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20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66752"/>
        <c:crosses val="max"/>
        <c:crossBetween val="midCat"/>
        <c:majorUnit val="2.5000000000000005E-3"/>
        <c:minorUnit val="2.5000000000000005E-3"/>
      </c:valAx>
      <c:valAx>
        <c:axId val="28526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265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4225798698239648"/>
          <c:y val="0.37876020705745111"/>
          <c:w val="0.26638102218129656"/>
          <c:h val="0.23322032662583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90682627394428"/>
          <c:y val="5.7060367454068242E-2"/>
          <c:w val="0.73208182850725512"/>
          <c:h val="0.70026939340915717"/>
        </c:manualLayout>
      </c:layout>
      <c:scatterChart>
        <c:scatterStyle val="lineMarker"/>
        <c:varyColors val="0"/>
        <c:ser>
          <c:idx val="0"/>
          <c:order val="0"/>
          <c:tx>
            <c:strRef>
              <c:f>Blue_water_ex!$B$9</c:f>
              <c:strCache>
                <c:ptCount val="1"/>
                <c:pt idx="0">
                  <c:v>R_meas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Blue_water_ex!$A$10:$A$160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Blue_water_ex!$B$10:$B$160</c:f>
              <c:numCache>
                <c:formatCode>0.000</c:formatCode>
                <c:ptCount val="151"/>
                <c:pt idx="0">
                  <c:v>7.9799999999999996E-2</c:v>
                </c:pt>
                <c:pt idx="1">
                  <c:v>7.9899999999999999E-2</c:v>
                </c:pt>
                <c:pt idx="2">
                  <c:v>8.0100000000000005E-2</c:v>
                </c:pt>
                <c:pt idx="3">
                  <c:v>8.0399999999999999E-2</c:v>
                </c:pt>
                <c:pt idx="4">
                  <c:v>8.0600000000000005E-2</c:v>
                </c:pt>
                <c:pt idx="5">
                  <c:v>8.0799999999999997E-2</c:v>
                </c:pt>
                <c:pt idx="6">
                  <c:v>8.1100000000000005E-2</c:v>
                </c:pt>
                <c:pt idx="7">
                  <c:v>8.1299999999999997E-2</c:v>
                </c:pt>
                <c:pt idx="8">
                  <c:v>8.1500000000000003E-2</c:v>
                </c:pt>
                <c:pt idx="9">
                  <c:v>8.1699999999999995E-2</c:v>
                </c:pt>
                <c:pt idx="10">
                  <c:v>8.2100000000000006E-2</c:v>
                </c:pt>
                <c:pt idx="11">
                  <c:v>8.2199999999999995E-2</c:v>
                </c:pt>
                <c:pt idx="12">
                  <c:v>8.2199999999999995E-2</c:v>
                </c:pt>
                <c:pt idx="13">
                  <c:v>8.2100000000000006E-2</c:v>
                </c:pt>
                <c:pt idx="14">
                  <c:v>8.1799999999999998E-2</c:v>
                </c:pt>
                <c:pt idx="15">
                  <c:v>8.1500000000000003E-2</c:v>
                </c:pt>
                <c:pt idx="16">
                  <c:v>8.1000000000000003E-2</c:v>
                </c:pt>
                <c:pt idx="17">
                  <c:v>8.0500000000000002E-2</c:v>
                </c:pt>
                <c:pt idx="18">
                  <c:v>7.9600000000000004E-2</c:v>
                </c:pt>
                <c:pt idx="19">
                  <c:v>7.8600000000000003E-2</c:v>
                </c:pt>
                <c:pt idx="20">
                  <c:v>7.7499999999999999E-2</c:v>
                </c:pt>
                <c:pt idx="21">
                  <c:v>7.6200000000000004E-2</c:v>
                </c:pt>
                <c:pt idx="22">
                  <c:v>7.4899999999999994E-2</c:v>
                </c:pt>
                <c:pt idx="23">
                  <c:v>7.3499999999999996E-2</c:v>
                </c:pt>
                <c:pt idx="24">
                  <c:v>7.2099999999999997E-2</c:v>
                </c:pt>
                <c:pt idx="25">
                  <c:v>7.0900000000000005E-2</c:v>
                </c:pt>
                <c:pt idx="26">
                  <c:v>6.9699999999999998E-2</c:v>
                </c:pt>
                <c:pt idx="27">
                  <c:v>6.9000000000000006E-2</c:v>
                </c:pt>
                <c:pt idx="28">
                  <c:v>6.8500000000000005E-2</c:v>
                </c:pt>
                <c:pt idx="29">
                  <c:v>6.83E-2</c:v>
                </c:pt>
                <c:pt idx="30">
                  <c:v>6.8099999999999994E-2</c:v>
                </c:pt>
                <c:pt idx="31">
                  <c:v>6.8000000000000005E-2</c:v>
                </c:pt>
                <c:pt idx="32">
                  <c:v>6.7900000000000002E-2</c:v>
                </c:pt>
                <c:pt idx="33">
                  <c:v>6.7599999999999993E-2</c:v>
                </c:pt>
                <c:pt idx="34">
                  <c:v>6.7299999999999999E-2</c:v>
                </c:pt>
                <c:pt idx="35">
                  <c:v>6.6699999999999995E-2</c:v>
                </c:pt>
                <c:pt idx="36">
                  <c:v>6.6000000000000003E-2</c:v>
                </c:pt>
                <c:pt idx="37">
                  <c:v>6.5100000000000005E-2</c:v>
                </c:pt>
                <c:pt idx="38">
                  <c:v>6.4299999999999996E-2</c:v>
                </c:pt>
                <c:pt idx="39">
                  <c:v>6.3399999999999998E-2</c:v>
                </c:pt>
                <c:pt idx="40">
                  <c:v>6.2399999999999997E-2</c:v>
                </c:pt>
                <c:pt idx="41">
                  <c:v>6.1400000000000003E-2</c:v>
                </c:pt>
                <c:pt idx="42">
                  <c:v>6.0299999999999999E-2</c:v>
                </c:pt>
                <c:pt idx="43">
                  <c:v>5.8999999999999997E-2</c:v>
                </c:pt>
                <c:pt idx="44">
                  <c:v>5.7500000000000002E-2</c:v>
                </c:pt>
                <c:pt idx="45">
                  <c:v>5.57E-2</c:v>
                </c:pt>
                <c:pt idx="46">
                  <c:v>5.3699999999999998E-2</c:v>
                </c:pt>
                <c:pt idx="47">
                  <c:v>5.1499999999999997E-2</c:v>
                </c:pt>
                <c:pt idx="48">
                  <c:v>4.9099999999999998E-2</c:v>
                </c:pt>
                <c:pt idx="49">
                  <c:v>4.6600000000000003E-2</c:v>
                </c:pt>
                <c:pt idx="50">
                  <c:v>4.3999999999999997E-2</c:v>
                </c:pt>
                <c:pt idx="51">
                  <c:v>4.1000000000000002E-2</c:v>
                </c:pt>
                <c:pt idx="52">
                  <c:v>3.7999999999999999E-2</c:v>
                </c:pt>
                <c:pt idx="53">
                  <c:v>3.5000000000000003E-2</c:v>
                </c:pt>
                <c:pt idx="54">
                  <c:v>3.2099999999999997E-2</c:v>
                </c:pt>
                <c:pt idx="55">
                  <c:v>2.9399999999999999E-2</c:v>
                </c:pt>
                <c:pt idx="56">
                  <c:v>2.7E-2</c:v>
                </c:pt>
                <c:pt idx="57">
                  <c:v>2.4899999999999999E-2</c:v>
                </c:pt>
                <c:pt idx="58">
                  <c:v>2.3199999999999998E-2</c:v>
                </c:pt>
                <c:pt idx="59">
                  <c:v>2.1899999999999999E-2</c:v>
                </c:pt>
                <c:pt idx="60">
                  <c:v>2.0899999999999998E-2</c:v>
                </c:pt>
                <c:pt idx="61">
                  <c:v>2.0199999999999999E-2</c:v>
                </c:pt>
                <c:pt idx="62">
                  <c:v>1.9599999999999999E-2</c:v>
                </c:pt>
                <c:pt idx="63">
                  <c:v>1.9099999999999999E-2</c:v>
                </c:pt>
                <c:pt idx="64">
                  <c:v>1.8599999999999998E-2</c:v>
                </c:pt>
                <c:pt idx="65">
                  <c:v>1.7999999999999999E-2</c:v>
                </c:pt>
                <c:pt idx="66">
                  <c:v>1.7500000000000002E-2</c:v>
                </c:pt>
                <c:pt idx="67">
                  <c:v>1.6899999999999998E-2</c:v>
                </c:pt>
                <c:pt idx="68">
                  <c:v>1.6299999999999999E-2</c:v>
                </c:pt>
                <c:pt idx="69">
                  <c:v>1.5699999999999999E-2</c:v>
                </c:pt>
                <c:pt idx="70">
                  <c:v>1.4999999999999999E-2</c:v>
                </c:pt>
                <c:pt idx="71">
                  <c:v>1.43E-2</c:v>
                </c:pt>
                <c:pt idx="72">
                  <c:v>1.3599999999999999E-2</c:v>
                </c:pt>
                <c:pt idx="73">
                  <c:v>1.29E-2</c:v>
                </c:pt>
                <c:pt idx="74">
                  <c:v>1.2200000000000001E-2</c:v>
                </c:pt>
                <c:pt idx="75">
                  <c:v>1.15E-2</c:v>
                </c:pt>
                <c:pt idx="76">
                  <c:v>1.09E-2</c:v>
                </c:pt>
                <c:pt idx="77">
                  <c:v>1.04E-2</c:v>
                </c:pt>
                <c:pt idx="78">
                  <c:v>0.01</c:v>
                </c:pt>
                <c:pt idx="79">
                  <c:v>9.4999999999999998E-3</c:v>
                </c:pt>
                <c:pt idx="80">
                  <c:v>8.9999999999999993E-3</c:v>
                </c:pt>
                <c:pt idx="81">
                  <c:v>8.6E-3</c:v>
                </c:pt>
                <c:pt idx="82">
                  <c:v>8.3000000000000001E-3</c:v>
                </c:pt>
                <c:pt idx="83">
                  <c:v>7.9000000000000008E-3</c:v>
                </c:pt>
                <c:pt idx="84">
                  <c:v>7.4999999999999997E-3</c:v>
                </c:pt>
                <c:pt idx="85">
                  <c:v>7.1000000000000004E-3</c:v>
                </c:pt>
                <c:pt idx="86">
                  <c:v>6.6E-3</c:v>
                </c:pt>
                <c:pt idx="87">
                  <c:v>6.1000000000000004E-3</c:v>
                </c:pt>
                <c:pt idx="88">
                  <c:v>5.5999999999999999E-3</c:v>
                </c:pt>
                <c:pt idx="89">
                  <c:v>5.1000000000000004E-3</c:v>
                </c:pt>
                <c:pt idx="90">
                  <c:v>4.5999999999999999E-3</c:v>
                </c:pt>
                <c:pt idx="91">
                  <c:v>4.1000000000000003E-3</c:v>
                </c:pt>
                <c:pt idx="92">
                  <c:v>3.5999999999999999E-3</c:v>
                </c:pt>
                <c:pt idx="93">
                  <c:v>3.2000000000000002E-3</c:v>
                </c:pt>
                <c:pt idx="94">
                  <c:v>2.8E-3</c:v>
                </c:pt>
                <c:pt idx="95">
                  <c:v>2.3999999999999998E-3</c:v>
                </c:pt>
                <c:pt idx="96">
                  <c:v>2.0999999999999999E-3</c:v>
                </c:pt>
                <c:pt idx="97">
                  <c:v>1.8E-3</c:v>
                </c:pt>
                <c:pt idx="98">
                  <c:v>1.5E-3</c:v>
                </c:pt>
                <c:pt idx="99">
                  <c:v>1.1999999999999999E-3</c:v>
                </c:pt>
                <c:pt idx="100">
                  <c:v>1E-3</c:v>
                </c:pt>
                <c:pt idx="101">
                  <c:v>8.9999999999999998E-4</c:v>
                </c:pt>
                <c:pt idx="102">
                  <c:v>6.9999999999999999E-4</c:v>
                </c:pt>
                <c:pt idx="103">
                  <c:v>6.9999999999999999E-4</c:v>
                </c:pt>
                <c:pt idx="104">
                  <c:v>5.9999999999999995E-4</c:v>
                </c:pt>
                <c:pt idx="105">
                  <c:v>5.9999999999999995E-4</c:v>
                </c:pt>
                <c:pt idx="106">
                  <c:v>5.0000000000000001E-4</c:v>
                </c:pt>
                <c:pt idx="107">
                  <c:v>5.0000000000000001E-4</c:v>
                </c:pt>
                <c:pt idx="108">
                  <c:v>5.0000000000000001E-4</c:v>
                </c:pt>
                <c:pt idx="109">
                  <c:v>5.0000000000000001E-4</c:v>
                </c:pt>
                <c:pt idx="110">
                  <c:v>5.0000000000000001E-4</c:v>
                </c:pt>
                <c:pt idx="111">
                  <c:v>4.0000000000000002E-4</c:v>
                </c:pt>
                <c:pt idx="112">
                  <c:v>4.0000000000000002E-4</c:v>
                </c:pt>
                <c:pt idx="113">
                  <c:v>4.0000000000000002E-4</c:v>
                </c:pt>
                <c:pt idx="114">
                  <c:v>4.0000000000000002E-4</c:v>
                </c:pt>
                <c:pt idx="115">
                  <c:v>4.0000000000000002E-4</c:v>
                </c:pt>
                <c:pt idx="116">
                  <c:v>4.0000000000000002E-4</c:v>
                </c:pt>
                <c:pt idx="117">
                  <c:v>4.0000000000000002E-4</c:v>
                </c:pt>
                <c:pt idx="118">
                  <c:v>2.9999999999999997E-4</c:v>
                </c:pt>
                <c:pt idx="119">
                  <c:v>2.9999999999999997E-4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2.9999999999999997E-4</c:v>
                </c:pt>
                <c:pt idx="123">
                  <c:v>2.9999999999999997E-4</c:v>
                </c:pt>
                <c:pt idx="124">
                  <c:v>2.9999999999999997E-4</c:v>
                </c:pt>
                <c:pt idx="125">
                  <c:v>2.9999999999999997E-4</c:v>
                </c:pt>
                <c:pt idx="126">
                  <c:v>2.0000000000000001E-4</c:v>
                </c:pt>
                <c:pt idx="127">
                  <c:v>2.0000000000000001E-4</c:v>
                </c:pt>
                <c:pt idx="128">
                  <c:v>2.0000000000000001E-4</c:v>
                </c:pt>
                <c:pt idx="129">
                  <c:v>2.0000000000000001E-4</c:v>
                </c:pt>
                <c:pt idx="130">
                  <c:v>2.0000000000000001E-4</c:v>
                </c:pt>
                <c:pt idx="131">
                  <c:v>2.0000000000000001E-4</c:v>
                </c:pt>
                <c:pt idx="132">
                  <c:v>2.0000000000000001E-4</c:v>
                </c:pt>
                <c:pt idx="133">
                  <c:v>2.0000000000000001E-4</c:v>
                </c:pt>
                <c:pt idx="134">
                  <c:v>2.0000000000000001E-4</c:v>
                </c:pt>
                <c:pt idx="135">
                  <c:v>2.9999999999999997E-4</c:v>
                </c:pt>
                <c:pt idx="136">
                  <c:v>2.9999999999999997E-4</c:v>
                </c:pt>
                <c:pt idx="137">
                  <c:v>2.9999999999999997E-4</c:v>
                </c:pt>
                <c:pt idx="138">
                  <c:v>4.0000000000000002E-4</c:v>
                </c:pt>
                <c:pt idx="139">
                  <c:v>4.0000000000000002E-4</c:v>
                </c:pt>
                <c:pt idx="140">
                  <c:v>4.0000000000000002E-4</c:v>
                </c:pt>
                <c:pt idx="141">
                  <c:v>5.0000000000000001E-4</c:v>
                </c:pt>
                <c:pt idx="142">
                  <c:v>5.0000000000000001E-4</c:v>
                </c:pt>
                <c:pt idx="143">
                  <c:v>5.0000000000000001E-4</c:v>
                </c:pt>
                <c:pt idx="144">
                  <c:v>4.0000000000000002E-4</c:v>
                </c:pt>
                <c:pt idx="145">
                  <c:v>4.0000000000000002E-4</c:v>
                </c:pt>
                <c:pt idx="146">
                  <c:v>4.0000000000000002E-4</c:v>
                </c:pt>
                <c:pt idx="147">
                  <c:v>2.9999999999999997E-4</c:v>
                </c:pt>
                <c:pt idx="148">
                  <c:v>2.9999999999999997E-4</c:v>
                </c:pt>
                <c:pt idx="149">
                  <c:v>2.0000000000000001E-4</c:v>
                </c:pt>
                <c:pt idx="150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6-401B-9C8C-8FAABE7A5C00}"/>
            </c:ext>
          </c:extLst>
        </c:ser>
        <c:ser>
          <c:idx val="2"/>
          <c:order val="1"/>
          <c:tx>
            <c:strRef>
              <c:f>Blue_water_ex!$C$9</c:f>
              <c:strCache>
                <c:ptCount val="1"/>
                <c:pt idx="0">
                  <c:v>R_mod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Blue_water_ex!$A$10:$A$160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Blue_water_ex!$C$10:$C$160</c:f>
              <c:numCache>
                <c:formatCode>0.000</c:formatCode>
                <c:ptCount val="151"/>
                <c:pt idx="0">
                  <c:v>8.9213013698630134E-2</c:v>
                </c:pt>
                <c:pt idx="1">
                  <c:v>9.6579999999999999E-2</c:v>
                </c:pt>
                <c:pt idx="2">
                  <c:v>0.10399674999999999</c:v>
                </c:pt>
                <c:pt idx="3">
                  <c:v>0.11106600000000001</c:v>
                </c:pt>
                <c:pt idx="4">
                  <c:v>0.11843405940594061</c:v>
                </c:pt>
                <c:pt idx="5">
                  <c:v>0.12731543478260868</c:v>
                </c:pt>
                <c:pt idx="6">
                  <c:v>0.13494670588235294</c:v>
                </c:pt>
                <c:pt idx="7">
                  <c:v>0.14220075949367089</c:v>
                </c:pt>
                <c:pt idx="8">
                  <c:v>0.15073315068493151</c:v>
                </c:pt>
                <c:pt idx="9">
                  <c:v>0.15621913043478264</c:v>
                </c:pt>
                <c:pt idx="10">
                  <c:v>0.16246153846153849</c:v>
                </c:pt>
                <c:pt idx="11">
                  <c:v>0.16423000000000001</c:v>
                </c:pt>
                <c:pt idx="12">
                  <c:v>0.1718349152542373</c:v>
                </c:pt>
                <c:pt idx="13">
                  <c:v>0.17741625</c:v>
                </c:pt>
                <c:pt idx="14">
                  <c:v>0.18371660377358492</c:v>
                </c:pt>
                <c:pt idx="15">
                  <c:v>0.18353711538461542</c:v>
                </c:pt>
                <c:pt idx="16">
                  <c:v>0.1871034</c:v>
                </c:pt>
                <c:pt idx="17">
                  <c:v>0.18717061224489798</c:v>
                </c:pt>
                <c:pt idx="18">
                  <c:v>0.17983680000000002</c:v>
                </c:pt>
                <c:pt idx="19">
                  <c:v>0.16955019230769233</c:v>
                </c:pt>
                <c:pt idx="20">
                  <c:v>0.1600988888888889</c:v>
                </c:pt>
                <c:pt idx="21">
                  <c:v>0.14618431034482759</c:v>
                </c:pt>
                <c:pt idx="22">
                  <c:v>0.13632245901639342</c:v>
                </c:pt>
                <c:pt idx="23">
                  <c:v>0.12548123076923076</c:v>
                </c:pt>
                <c:pt idx="24">
                  <c:v>0.11268802816901409</c:v>
                </c:pt>
                <c:pt idx="25">
                  <c:v>0.10062884615384617</c:v>
                </c:pt>
                <c:pt idx="26">
                  <c:v>9.5072592592592597E-2</c:v>
                </c:pt>
                <c:pt idx="27">
                  <c:v>9.3284074074074089E-2</c:v>
                </c:pt>
                <c:pt idx="28">
                  <c:v>9.2680499999999999E-2</c:v>
                </c:pt>
                <c:pt idx="29">
                  <c:v>9.0956250000000002E-2</c:v>
                </c:pt>
                <c:pt idx="30">
                  <c:v>8.7087804878048777E-2</c:v>
                </c:pt>
                <c:pt idx="31">
                  <c:v>8.2461176470588232E-2</c:v>
                </c:pt>
                <c:pt idx="32">
                  <c:v>8.0001976744186049E-2</c:v>
                </c:pt>
                <c:pt idx="33">
                  <c:v>7.7633448275862077E-2</c:v>
                </c:pt>
                <c:pt idx="34">
                  <c:v>7.4505842696629201E-2</c:v>
                </c:pt>
                <c:pt idx="35">
                  <c:v>7.0767065217391303E-2</c:v>
                </c:pt>
                <c:pt idx="36">
                  <c:v>6.7292210526315802E-2</c:v>
                </c:pt>
                <c:pt idx="37">
                  <c:v>6.3409999999999994E-2</c:v>
                </c:pt>
                <c:pt idx="38">
                  <c:v>5.8714857142857145E-2</c:v>
                </c:pt>
                <c:pt idx="39">
                  <c:v>5.4548108108108104E-2</c:v>
                </c:pt>
                <c:pt idx="40">
                  <c:v>5.1266637931034496E-2</c:v>
                </c:pt>
                <c:pt idx="41">
                  <c:v>4.9089579831932767E-2</c:v>
                </c:pt>
                <c:pt idx="42">
                  <c:v>4.6279838709677425E-2</c:v>
                </c:pt>
                <c:pt idx="43">
                  <c:v>4.3703255813953491E-2</c:v>
                </c:pt>
                <c:pt idx="44">
                  <c:v>4.1030000000000004E-2</c:v>
                </c:pt>
                <c:pt idx="45">
                  <c:v>3.8873999999999999E-2</c:v>
                </c:pt>
                <c:pt idx="46">
                  <c:v>3.5892483221476514E-2</c:v>
                </c:pt>
                <c:pt idx="47">
                  <c:v>3.326316455696203E-2</c:v>
                </c:pt>
                <c:pt idx="48">
                  <c:v>3.0561124260355038E-2</c:v>
                </c:pt>
                <c:pt idx="49">
                  <c:v>2.7892252747252749E-2</c:v>
                </c:pt>
                <c:pt idx="50">
                  <c:v>2.6123560209424086E-2</c:v>
                </c:pt>
                <c:pt idx="51">
                  <c:v>2.3356142857142853E-2</c:v>
                </c:pt>
                <c:pt idx="52">
                  <c:v>2.0963608695652176E-2</c:v>
                </c:pt>
                <c:pt idx="53">
                  <c:v>1.8960479999999998E-2</c:v>
                </c:pt>
                <c:pt idx="54">
                  <c:v>1.7133308823529415E-2</c:v>
                </c:pt>
                <c:pt idx="55">
                  <c:v>1.4926319218241042E-2</c:v>
                </c:pt>
                <c:pt idx="56">
                  <c:v>1.3098313953488372E-2</c:v>
                </c:pt>
                <c:pt idx="57">
                  <c:v>1.20733242506812E-2</c:v>
                </c:pt>
                <c:pt idx="58">
                  <c:v>1.1558753315649869E-2</c:v>
                </c:pt>
                <c:pt idx="59">
                  <c:v>1.1278184210526317E-2</c:v>
                </c:pt>
                <c:pt idx="60">
                  <c:v>1.0863634020618558E-2</c:v>
                </c:pt>
                <c:pt idx="61">
                  <c:v>1.0549923664122137E-2</c:v>
                </c:pt>
                <c:pt idx="62">
                  <c:v>1.0325240506329115E-2</c:v>
                </c:pt>
                <c:pt idx="63">
                  <c:v>1.0031175E-2</c:v>
                </c:pt>
                <c:pt idx="64">
                  <c:v>9.6751470588235279E-3</c:v>
                </c:pt>
                <c:pt idx="65">
                  <c:v>9.4038014527845042E-3</c:v>
                </c:pt>
                <c:pt idx="66">
                  <c:v>9.0127358490566037E-3</c:v>
                </c:pt>
                <c:pt idx="67">
                  <c:v>8.745000000000001E-3</c:v>
                </c:pt>
                <c:pt idx="68">
                  <c:v>8.4674828375286039E-3</c:v>
                </c:pt>
                <c:pt idx="69">
                  <c:v>8.1284598214285703E-3</c:v>
                </c:pt>
                <c:pt idx="70">
                  <c:v>7.8938325991189436E-3</c:v>
                </c:pt>
                <c:pt idx="71">
                  <c:v>7.5694635193133053E-3</c:v>
                </c:pt>
                <c:pt idx="72">
                  <c:v>7.2031742738589222E-3</c:v>
                </c:pt>
                <c:pt idx="73">
                  <c:v>6.8077290836653388E-3</c:v>
                </c:pt>
                <c:pt idx="74">
                  <c:v>6.4327915869980884E-3</c:v>
                </c:pt>
                <c:pt idx="75">
                  <c:v>6.0768440366972491E-3</c:v>
                </c:pt>
                <c:pt idx="76">
                  <c:v>5.7508465608465615E-3</c:v>
                </c:pt>
                <c:pt idx="77">
                  <c:v>5.592752613240418E-3</c:v>
                </c:pt>
                <c:pt idx="78">
                  <c:v>5.4595336787564772E-3</c:v>
                </c:pt>
                <c:pt idx="79">
                  <c:v>5.2934693877551026E-3</c:v>
                </c:pt>
                <c:pt idx="80">
                  <c:v>5.1254849498327754E-3</c:v>
                </c:pt>
                <c:pt idx="81">
                  <c:v>4.9161400651465794E-3</c:v>
                </c:pt>
                <c:pt idx="82">
                  <c:v>4.8023263327948307E-3</c:v>
                </c:pt>
                <c:pt idx="83">
                  <c:v>4.63253164556962E-3</c:v>
                </c:pt>
                <c:pt idx="84">
                  <c:v>4.4158346094946401E-3</c:v>
                </c:pt>
                <c:pt idx="85">
                  <c:v>4.2329508196721306E-3</c:v>
                </c:pt>
                <c:pt idx="86">
                  <c:v>3.9972428571428565E-3</c:v>
                </c:pt>
                <c:pt idx="87">
                  <c:v>3.7807407407407408E-3</c:v>
                </c:pt>
                <c:pt idx="88">
                  <c:v>3.5308712613784134E-3</c:v>
                </c:pt>
                <c:pt idx="89">
                  <c:v>3.2741493268053862E-3</c:v>
                </c:pt>
                <c:pt idx="90">
                  <c:v>3.0576682134570766E-3</c:v>
                </c:pt>
                <c:pt idx="91">
                  <c:v>2.783601286173634E-3</c:v>
                </c:pt>
                <c:pt idx="92">
                  <c:v>2.5234911242603551E-3</c:v>
                </c:pt>
                <c:pt idx="93">
                  <c:v>2.2881397459165154E-3</c:v>
                </c:pt>
                <c:pt idx="94">
                  <c:v>2.0776755852842813E-3</c:v>
                </c:pt>
                <c:pt idx="95">
                  <c:v>1.8910656370656369E-3</c:v>
                </c:pt>
                <c:pt idx="96">
                  <c:v>1.6973417721518988E-3</c:v>
                </c:pt>
                <c:pt idx="97">
                  <c:v>1.5405699481865283E-3</c:v>
                </c:pt>
                <c:pt idx="98">
                  <c:v>1.3775851938895418E-3</c:v>
                </c:pt>
                <c:pt idx="99">
                  <c:v>1.2105762179151389E-3</c:v>
                </c:pt>
                <c:pt idx="100">
                  <c:v>1.0626492537313432E-3</c:v>
                </c:pt>
                <c:pt idx="101">
                  <c:v>9.6050042771599661E-4</c:v>
                </c:pt>
                <c:pt idx="102">
                  <c:v>9.0403021641486335E-4</c:v>
                </c:pt>
                <c:pt idx="103">
                  <c:v>8.6922341696535257E-4</c:v>
                </c:pt>
                <c:pt idx="104">
                  <c:v>8.4555206286836932E-4</c:v>
                </c:pt>
                <c:pt idx="105">
                  <c:v>8.2951524628616102E-4</c:v>
                </c:pt>
                <c:pt idx="106">
                  <c:v>8.1187427240977884E-4</c:v>
                </c:pt>
                <c:pt idx="107">
                  <c:v>7.9566525260316243E-4</c:v>
                </c:pt>
                <c:pt idx="108">
                  <c:v>7.7799235181644374E-4</c:v>
                </c:pt>
                <c:pt idx="109">
                  <c:v>7.577039274924473E-4</c:v>
                </c:pt>
                <c:pt idx="110">
                  <c:v>7.3447661469933198E-4</c:v>
                </c:pt>
                <c:pt idx="111">
                  <c:v>7.1085245901639346E-4</c:v>
                </c:pt>
                <c:pt idx="112">
                  <c:v>6.925368837711409E-4</c:v>
                </c:pt>
                <c:pt idx="113">
                  <c:v>6.7191504424778776E-4</c:v>
                </c:pt>
                <c:pt idx="114">
                  <c:v>6.5082377476538057E-4</c:v>
                </c:pt>
                <c:pt idx="115">
                  <c:v>6.3822045611610235E-4</c:v>
                </c:pt>
                <c:pt idx="116">
                  <c:v>6.1468623481781377E-4</c:v>
                </c:pt>
                <c:pt idx="117">
                  <c:v>5.9996995994659552E-4</c:v>
                </c:pt>
                <c:pt idx="118">
                  <c:v>5.845994065281899E-4</c:v>
                </c:pt>
                <c:pt idx="119">
                  <c:v>5.6759571706683988E-4</c:v>
                </c:pt>
                <c:pt idx="120">
                  <c:v>5.5523641042135735E-4</c:v>
                </c:pt>
                <c:pt idx="121">
                  <c:v>5.3239449828071275E-4</c:v>
                </c:pt>
                <c:pt idx="122">
                  <c:v>5.1862962962962963E-4</c:v>
                </c:pt>
                <c:pt idx="123">
                  <c:v>5.0387420237010024E-4</c:v>
                </c:pt>
                <c:pt idx="124">
                  <c:v>4.8709139624888368E-4</c:v>
                </c:pt>
                <c:pt idx="125">
                  <c:v>4.7532823079187526E-4</c:v>
                </c:pt>
                <c:pt idx="126">
                  <c:v>4.5028821701045493E-4</c:v>
                </c:pt>
                <c:pt idx="127">
                  <c:v>4.3089863013698635E-4</c:v>
                </c:pt>
                <c:pt idx="128">
                  <c:v>4.0979936642027452E-4</c:v>
                </c:pt>
                <c:pt idx="129">
                  <c:v>3.8751834050088546E-4</c:v>
                </c:pt>
                <c:pt idx="130">
                  <c:v>3.6987769080234833E-4</c:v>
                </c:pt>
                <c:pt idx="131">
                  <c:v>3.5546320552512506E-4</c:v>
                </c:pt>
                <c:pt idx="132">
                  <c:v>3.4612403100775193E-4</c:v>
                </c:pt>
                <c:pt idx="133">
                  <c:v>3.3781881533101048E-4</c:v>
                </c:pt>
                <c:pt idx="134">
                  <c:v>3.2977262287551678E-4</c:v>
                </c:pt>
                <c:pt idx="135">
                  <c:v>3.2374371859296484E-4</c:v>
                </c:pt>
                <c:pt idx="136">
                  <c:v>3.1443046506403051E-4</c:v>
                </c:pt>
                <c:pt idx="137">
                  <c:v>3.0917654956366084E-4</c:v>
                </c:pt>
                <c:pt idx="138">
                  <c:v>3.0168509509066787E-4</c:v>
                </c:pt>
                <c:pt idx="139">
                  <c:v>2.9239418276535707E-4</c:v>
                </c:pt>
                <c:pt idx="140">
                  <c:v>2.867399741267788E-4</c:v>
                </c:pt>
                <c:pt idx="141">
                  <c:v>2.7708860759493675E-4</c:v>
                </c:pt>
                <c:pt idx="142">
                  <c:v>2.6956973602161713E-4</c:v>
                </c:pt>
                <c:pt idx="143">
                  <c:v>2.6121354272894148E-4</c:v>
                </c:pt>
                <c:pt idx="144">
                  <c:v>2.5181962970336456E-4</c:v>
                </c:pt>
                <c:pt idx="145">
                  <c:v>2.4352700331448625E-4</c:v>
                </c:pt>
                <c:pt idx="146">
                  <c:v>2.3287521238436859E-4</c:v>
                </c:pt>
                <c:pt idx="147">
                  <c:v>2.2322462440454381E-4</c:v>
                </c:pt>
                <c:pt idx="148">
                  <c:v>2.1248411016949154E-4</c:v>
                </c:pt>
                <c:pt idx="149">
                  <c:v>2.0102486047691528E-4</c:v>
                </c:pt>
                <c:pt idx="150">
                  <c:v>1.9079298017549566E-4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6-401B-9C8C-8FAABE7A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264008"/>
        <c:axId val="285264400"/>
      </c:scatterChart>
      <c:valAx>
        <c:axId val="285264008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64400"/>
        <c:crosses val="autoZero"/>
        <c:crossBetween val="midCat"/>
        <c:majorUnit val="100"/>
        <c:minorUnit val="50"/>
      </c:valAx>
      <c:valAx>
        <c:axId val="28526440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R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(=Eu/Ed)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64008"/>
        <c:crosses val="autoZero"/>
        <c:crossBetween val="midCat"/>
        <c:majorUnit val="2.0000000000000004E-2"/>
        <c:min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413823272090992"/>
          <c:y val="8.7093540390784485E-2"/>
          <c:w val="0.26638102218129656"/>
          <c:h val="0.20544254884806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14831735984381"/>
          <c:y val="5.7060367454068242E-2"/>
          <c:w val="0.72884033742135557"/>
          <c:h val="0.70026939340915717"/>
        </c:manualLayout>
      </c:layout>
      <c:scatterChart>
        <c:scatterStyle val="lineMarker"/>
        <c:varyColors val="0"/>
        <c:ser>
          <c:idx val="1"/>
          <c:order val="0"/>
          <c:tx>
            <c:strRef>
              <c:f>Blue_water_ex!$D$9</c:f>
              <c:strCache>
                <c:ptCount val="1"/>
                <c:pt idx="0">
                  <c:v>aphi</c:v>
                </c:pt>
              </c:strCache>
            </c:strRef>
          </c:tx>
          <c:spPr>
            <a:ln w="1905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xVal>
            <c:numRef>
              <c:f>Blue_water_ex!$A$10:$A$160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Blue_water_ex!$D$10:$D$160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2-40ED-B648-26C46530804E}"/>
            </c:ext>
          </c:extLst>
        </c:ser>
        <c:ser>
          <c:idx val="3"/>
          <c:order val="1"/>
          <c:tx>
            <c:strRef>
              <c:f>Blue_water_ex!$E$9</c:f>
              <c:strCache>
                <c:ptCount val="1"/>
                <c:pt idx="0">
                  <c:v>acdom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Blue_water_ex!$A$10:$A$160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Blue_water_ex!$E$10:$E$160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2-40ED-B648-26C46530804E}"/>
            </c:ext>
          </c:extLst>
        </c:ser>
        <c:ser>
          <c:idx val="4"/>
          <c:order val="2"/>
          <c:tx>
            <c:strRef>
              <c:f>Blue_water_ex!$F$9</c:f>
              <c:strCache>
                <c:ptCount val="1"/>
                <c:pt idx="0">
                  <c:v>anap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Blue_water_ex!$A$10:$A$160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Blue_water_ex!$F$10:$F$160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B2-40ED-B648-26C46530804E}"/>
            </c:ext>
          </c:extLst>
        </c:ser>
        <c:ser>
          <c:idx val="0"/>
          <c:order val="3"/>
          <c:tx>
            <c:strRef>
              <c:f>eigenvectors!$B$5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eigenvectors!$A$6:$A$156</c:f>
              <c:numCache>
                <c:formatCode>General</c:formatCode>
                <c:ptCount val="151"/>
                <c:pt idx="0">
                  <c:v>399.99995000000001</c:v>
                </c:pt>
                <c:pt idx="1">
                  <c:v>401.99995000000001</c:v>
                </c:pt>
                <c:pt idx="2">
                  <c:v>403.99995000000001</c:v>
                </c:pt>
                <c:pt idx="3">
                  <c:v>405.99995000000001</c:v>
                </c:pt>
                <c:pt idx="4">
                  <c:v>407.99995000000001</c:v>
                </c:pt>
                <c:pt idx="5">
                  <c:v>409.99995000000001</c:v>
                </c:pt>
                <c:pt idx="6">
                  <c:v>411.99995000000001</c:v>
                </c:pt>
                <c:pt idx="7">
                  <c:v>413.99995000000001</c:v>
                </c:pt>
                <c:pt idx="8">
                  <c:v>415.99995000000001</c:v>
                </c:pt>
                <c:pt idx="9">
                  <c:v>417.99995000000001</c:v>
                </c:pt>
                <c:pt idx="10">
                  <c:v>419.99995000000001</c:v>
                </c:pt>
                <c:pt idx="11">
                  <c:v>421.99995000000001</c:v>
                </c:pt>
                <c:pt idx="12">
                  <c:v>423.99995000000001</c:v>
                </c:pt>
                <c:pt idx="13">
                  <c:v>425.99995000000001</c:v>
                </c:pt>
                <c:pt idx="14">
                  <c:v>427.99995000000001</c:v>
                </c:pt>
                <c:pt idx="15">
                  <c:v>429.99995000000001</c:v>
                </c:pt>
                <c:pt idx="16">
                  <c:v>431.99995000000001</c:v>
                </c:pt>
                <c:pt idx="17">
                  <c:v>433.99995000000001</c:v>
                </c:pt>
                <c:pt idx="18">
                  <c:v>435.99995000000001</c:v>
                </c:pt>
                <c:pt idx="19">
                  <c:v>437.99995000000001</c:v>
                </c:pt>
                <c:pt idx="20">
                  <c:v>439.99995000000001</c:v>
                </c:pt>
                <c:pt idx="21">
                  <c:v>442.99995000000001</c:v>
                </c:pt>
                <c:pt idx="22">
                  <c:v>444</c:v>
                </c:pt>
                <c:pt idx="23">
                  <c:v>445.99995000000001</c:v>
                </c:pt>
                <c:pt idx="24">
                  <c:v>447.99995000000001</c:v>
                </c:pt>
                <c:pt idx="25">
                  <c:v>449.99995000000001</c:v>
                </c:pt>
                <c:pt idx="26">
                  <c:v>451.99995000000001</c:v>
                </c:pt>
                <c:pt idx="27">
                  <c:v>453.99995000000001</c:v>
                </c:pt>
                <c:pt idx="28">
                  <c:v>455.99995000000001</c:v>
                </c:pt>
                <c:pt idx="29">
                  <c:v>457.99995000000001</c:v>
                </c:pt>
                <c:pt idx="30">
                  <c:v>459.99995000000001</c:v>
                </c:pt>
                <c:pt idx="31">
                  <c:v>461.99995000000001</c:v>
                </c:pt>
                <c:pt idx="32">
                  <c:v>463.99995000000001</c:v>
                </c:pt>
                <c:pt idx="33">
                  <c:v>465.99995000000001</c:v>
                </c:pt>
                <c:pt idx="34">
                  <c:v>467.99995000000001</c:v>
                </c:pt>
                <c:pt idx="35">
                  <c:v>469.99995000000001</c:v>
                </c:pt>
                <c:pt idx="36">
                  <c:v>471.99995000000001</c:v>
                </c:pt>
                <c:pt idx="37">
                  <c:v>473.99995999999999</c:v>
                </c:pt>
                <c:pt idx="38">
                  <c:v>475.99995999999999</c:v>
                </c:pt>
                <c:pt idx="39">
                  <c:v>477.99995999999999</c:v>
                </c:pt>
                <c:pt idx="40">
                  <c:v>479.99995999999999</c:v>
                </c:pt>
                <c:pt idx="41">
                  <c:v>481.99995999999999</c:v>
                </c:pt>
                <c:pt idx="42">
                  <c:v>483.99995999999999</c:v>
                </c:pt>
                <c:pt idx="43">
                  <c:v>485.99995999999999</c:v>
                </c:pt>
                <c:pt idx="44">
                  <c:v>487.99995999999999</c:v>
                </c:pt>
                <c:pt idx="45">
                  <c:v>489.99995999999999</c:v>
                </c:pt>
                <c:pt idx="46">
                  <c:v>491.99995999999999</c:v>
                </c:pt>
                <c:pt idx="47">
                  <c:v>493.99995999999999</c:v>
                </c:pt>
                <c:pt idx="48">
                  <c:v>495.99995999999999</c:v>
                </c:pt>
                <c:pt idx="49">
                  <c:v>497.99995999999999</c:v>
                </c:pt>
                <c:pt idx="50">
                  <c:v>499.99995999999999</c:v>
                </c:pt>
                <c:pt idx="51">
                  <c:v>501.99995999999999</c:v>
                </c:pt>
                <c:pt idx="52">
                  <c:v>503.99995999999999</c:v>
                </c:pt>
                <c:pt idx="53">
                  <c:v>505.99995999999999</c:v>
                </c:pt>
                <c:pt idx="54">
                  <c:v>507.99995999999999</c:v>
                </c:pt>
                <c:pt idx="55">
                  <c:v>510.99995999999999</c:v>
                </c:pt>
                <c:pt idx="56">
                  <c:v>511.99995999999999</c:v>
                </c:pt>
                <c:pt idx="57">
                  <c:v>513.99995999999999</c:v>
                </c:pt>
                <c:pt idx="58">
                  <c:v>515.99995999999999</c:v>
                </c:pt>
                <c:pt idx="59">
                  <c:v>517.99995999999999</c:v>
                </c:pt>
                <c:pt idx="60">
                  <c:v>519.99995999999999</c:v>
                </c:pt>
                <c:pt idx="61">
                  <c:v>521.99995999999999</c:v>
                </c:pt>
                <c:pt idx="62">
                  <c:v>523.99995999999999</c:v>
                </c:pt>
                <c:pt idx="63">
                  <c:v>525.99995999999999</c:v>
                </c:pt>
                <c:pt idx="64">
                  <c:v>527.99995999999999</c:v>
                </c:pt>
                <c:pt idx="65">
                  <c:v>529.99995999999999</c:v>
                </c:pt>
                <c:pt idx="66">
                  <c:v>531.99995999999999</c:v>
                </c:pt>
                <c:pt idx="67">
                  <c:v>533.99995999999999</c:v>
                </c:pt>
                <c:pt idx="68">
                  <c:v>535.99995999999999</c:v>
                </c:pt>
                <c:pt idx="69">
                  <c:v>537.99995999999999</c:v>
                </c:pt>
                <c:pt idx="70">
                  <c:v>539.99995999999999</c:v>
                </c:pt>
                <c:pt idx="71">
                  <c:v>541.99995999999999</c:v>
                </c:pt>
                <c:pt idx="72">
                  <c:v>543.99995999999999</c:v>
                </c:pt>
                <c:pt idx="73">
                  <c:v>545.99995999999999</c:v>
                </c:pt>
                <c:pt idx="74">
                  <c:v>547.99995999999999</c:v>
                </c:pt>
                <c:pt idx="75">
                  <c:v>549.99995999999999</c:v>
                </c:pt>
                <c:pt idx="76">
                  <c:v>551.99995999999999</c:v>
                </c:pt>
                <c:pt idx="77">
                  <c:v>553.99995999999999</c:v>
                </c:pt>
                <c:pt idx="78">
                  <c:v>555.99995999999999</c:v>
                </c:pt>
                <c:pt idx="79">
                  <c:v>557.99996999999996</c:v>
                </c:pt>
                <c:pt idx="80">
                  <c:v>559.99996999999996</c:v>
                </c:pt>
                <c:pt idx="81">
                  <c:v>561.99996999999996</c:v>
                </c:pt>
                <c:pt idx="82">
                  <c:v>563.99996999999996</c:v>
                </c:pt>
                <c:pt idx="83">
                  <c:v>565.99996999999996</c:v>
                </c:pt>
                <c:pt idx="84">
                  <c:v>567.99996999999996</c:v>
                </c:pt>
                <c:pt idx="85">
                  <c:v>569.99996999999996</c:v>
                </c:pt>
                <c:pt idx="86">
                  <c:v>571.99996999999996</c:v>
                </c:pt>
                <c:pt idx="87">
                  <c:v>573.99996999999996</c:v>
                </c:pt>
                <c:pt idx="88">
                  <c:v>575.99996999999996</c:v>
                </c:pt>
                <c:pt idx="89">
                  <c:v>577.99996999999996</c:v>
                </c:pt>
                <c:pt idx="90">
                  <c:v>579.99996999999996</c:v>
                </c:pt>
                <c:pt idx="91">
                  <c:v>581.99996999999996</c:v>
                </c:pt>
                <c:pt idx="92">
                  <c:v>583.99996999999996</c:v>
                </c:pt>
                <c:pt idx="93">
                  <c:v>585.99996999999996</c:v>
                </c:pt>
                <c:pt idx="94">
                  <c:v>587.99996999999996</c:v>
                </c:pt>
                <c:pt idx="95">
                  <c:v>589.99996999999996</c:v>
                </c:pt>
                <c:pt idx="96">
                  <c:v>591.99996999999996</c:v>
                </c:pt>
                <c:pt idx="97">
                  <c:v>593.99996999999996</c:v>
                </c:pt>
                <c:pt idx="98">
                  <c:v>595.99996999999996</c:v>
                </c:pt>
                <c:pt idx="99">
                  <c:v>597.99996999999996</c:v>
                </c:pt>
                <c:pt idx="100">
                  <c:v>599.99996999999996</c:v>
                </c:pt>
                <c:pt idx="101">
                  <c:v>601.99996999999996</c:v>
                </c:pt>
                <c:pt idx="102">
                  <c:v>603.99996999999996</c:v>
                </c:pt>
                <c:pt idx="103">
                  <c:v>605.99996999999996</c:v>
                </c:pt>
                <c:pt idx="104">
                  <c:v>607.99996999999996</c:v>
                </c:pt>
                <c:pt idx="105">
                  <c:v>609.99996999999996</c:v>
                </c:pt>
                <c:pt idx="106">
                  <c:v>611.99996999999996</c:v>
                </c:pt>
                <c:pt idx="107">
                  <c:v>613.99996999999996</c:v>
                </c:pt>
                <c:pt idx="108">
                  <c:v>615.99996999999996</c:v>
                </c:pt>
                <c:pt idx="109">
                  <c:v>617.99996999999996</c:v>
                </c:pt>
                <c:pt idx="110">
                  <c:v>619.99996999999996</c:v>
                </c:pt>
                <c:pt idx="111">
                  <c:v>621.99996999999996</c:v>
                </c:pt>
                <c:pt idx="112">
                  <c:v>623.99996999999996</c:v>
                </c:pt>
                <c:pt idx="113">
                  <c:v>625.99996999999996</c:v>
                </c:pt>
                <c:pt idx="114">
                  <c:v>627.99996999999996</c:v>
                </c:pt>
                <c:pt idx="115">
                  <c:v>629.99996999999996</c:v>
                </c:pt>
                <c:pt idx="116">
                  <c:v>631.99996999999996</c:v>
                </c:pt>
                <c:pt idx="117">
                  <c:v>633.99996999999996</c:v>
                </c:pt>
                <c:pt idx="118">
                  <c:v>635.99996999999996</c:v>
                </c:pt>
                <c:pt idx="119">
                  <c:v>637.99996999999996</c:v>
                </c:pt>
                <c:pt idx="120">
                  <c:v>639.99996999999996</c:v>
                </c:pt>
                <c:pt idx="121">
                  <c:v>641.99998000000005</c:v>
                </c:pt>
                <c:pt idx="122">
                  <c:v>643.99998000000005</c:v>
                </c:pt>
                <c:pt idx="123">
                  <c:v>645.99998000000005</c:v>
                </c:pt>
                <c:pt idx="124">
                  <c:v>647.99998000000005</c:v>
                </c:pt>
                <c:pt idx="125">
                  <c:v>649.99998000000005</c:v>
                </c:pt>
                <c:pt idx="126">
                  <c:v>651.99998000000005</c:v>
                </c:pt>
                <c:pt idx="127">
                  <c:v>653.99998000000005</c:v>
                </c:pt>
                <c:pt idx="128">
                  <c:v>655.99998000000005</c:v>
                </c:pt>
                <c:pt idx="129">
                  <c:v>657.99998000000005</c:v>
                </c:pt>
                <c:pt idx="130">
                  <c:v>659.99998000000005</c:v>
                </c:pt>
                <c:pt idx="131">
                  <c:v>661.99998000000005</c:v>
                </c:pt>
                <c:pt idx="132">
                  <c:v>663.99998000000005</c:v>
                </c:pt>
                <c:pt idx="133">
                  <c:v>665.99998000000005</c:v>
                </c:pt>
                <c:pt idx="134">
                  <c:v>667.99998000000005</c:v>
                </c:pt>
                <c:pt idx="135">
                  <c:v>669.99998000000005</c:v>
                </c:pt>
                <c:pt idx="136">
                  <c:v>671.99998000000005</c:v>
                </c:pt>
                <c:pt idx="137">
                  <c:v>673.99998000000005</c:v>
                </c:pt>
                <c:pt idx="138">
                  <c:v>675.99998000000005</c:v>
                </c:pt>
                <c:pt idx="139">
                  <c:v>677.99998000000005</c:v>
                </c:pt>
                <c:pt idx="140">
                  <c:v>679.99998000000005</c:v>
                </c:pt>
                <c:pt idx="141">
                  <c:v>681.99998000000005</c:v>
                </c:pt>
                <c:pt idx="142">
                  <c:v>683.99998000000005</c:v>
                </c:pt>
                <c:pt idx="143">
                  <c:v>685.99998000000005</c:v>
                </c:pt>
                <c:pt idx="144">
                  <c:v>687.99998000000005</c:v>
                </c:pt>
                <c:pt idx="145">
                  <c:v>689.99998000000005</c:v>
                </c:pt>
                <c:pt idx="146">
                  <c:v>691.99998000000005</c:v>
                </c:pt>
                <c:pt idx="147">
                  <c:v>693.99998000000005</c:v>
                </c:pt>
                <c:pt idx="148">
                  <c:v>695.99998000000005</c:v>
                </c:pt>
                <c:pt idx="149">
                  <c:v>697.99998000000005</c:v>
                </c:pt>
                <c:pt idx="150">
                  <c:v>699.99998000000005</c:v>
                </c:pt>
              </c:numCache>
            </c:numRef>
          </c:xVal>
          <c:yVal>
            <c:numRef>
              <c:f>eigenvectors!$B$6:$B$156</c:f>
              <c:numCache>
                <c:formatCode>General</c:formatCode>
                <c:ptCount val="151"/>
                <c:pt idx="0">
                  <c:v>1.46E-2</c:v>
                </c:pt>
                <c:pt idx="1">
                  <c:v>1.32E-2</c:v>
                </c:pt>
                <c:pt idx="2">
                  <c:v>1.2E-2</c:v>
                </c:pt>
                <c:pt idx="3">
                  <c:v>1.0999999999999999E-2</c:v>
                </c:pt>
                <c:pt idx="4">
                  <c:v>1.01E-2</c:v>
                </c:pt>
                <c:pt idx="5">
                  <c:v>9.1999999999999998E-3</c:v>
                </c:pt>
                <c:pt idx="6">
                  <c:v>8.5000000000000006E-3</c:v>
                </c:pt>
                <c:pt idx="7">
                  <c:v>7.9000000000000008E-3</c:v>
                </c:pt>
                <c:pt idx="8">
                  <c:v>7.3000000000000001E-3</c:v>
                </c:pt>
                <c:pt idx="9">
                  <c:v>6.8999999999999999E-3</c:v>
                </c:pt>
                <c:pt idx="10">
                  <c:v>6.4999999999999997E-3</c:v>
                </c:pt>
                <c:pt idx="11">
                  <c:v>6.3E-3</c:v>
                </c:pt>
                <c:pt idx="12">
                  <c:v>5.8999999999999999E-3</c:v>
                </c:pt>
                <c:pt idx="13">
                  <c:v>5.5999999999999999E-3</c:v>
                </c:pt>
                <c:pt idx="14">
                  <c:v>5.3E-3</c:v>
                </c:pt>
                <c:pt idx="15">
                  <c:v>5.1999999999999998E-3</c:v>
                </c:pt>
                <c:pt idx="16">
                  <c:v>5.0000000000000001E-3</c:v>
                </c:pt>
                <c:pt idx="17">
                  <c:v>4.8999999999999998E-3</c:v>
                </c:pt>
                <c:pt idx="18">
                  <c:v>5.0000000000000001E-3</c:v>
                </c:pt>
                <c:pt idx="19">
                  <c:v>5.1999999999999998E-3</c:v>
                </c:pt>
                <c:pt idx="20">
                  <c:v>5.4000000000000003E-3</c:v>
                </c:pt>
                <c:pt idx="21">
                  <c:v>5.7999999999999996E-3</c:v>
                </c:pt>
                <c:pt idx="22">
                  <c:v>6.1000000000000004E-3</c:v>
                </c:pt>
                <c:pt idx="23">
                  <c:v>6.4999999999999997E-3</c:v>
                </c:pt>
                <c:pt idx="24">
                  <c:v>7.1000000000000004E-3</c:v>
                </c:pt>
                <c:pt idx="25">
                  <c:v>7.7999999999999996E-3</c:v>
                </c:pt>
                <c:pt idx="26">
                  <c:v>8.0999999999999996E-3</c:v>
                </c:pt>
                <c:pt idx="27">
                  <c:v>8.0999999999999996E-3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8.2000000000000007E-3</c:v>
                </c:pt>
                <c:pt idx="31">
                  <c:v>8.5000000000000006E-3</c:v>
                </c:pt>
                <c:pt idx="32">
                  <c:v>8.6E-3</c:v>
                </c:pt>
                <c:pt idx="33">
                  <c:v>8.6999999999999994E-3</c:v>
                </c:pt>
                <c:pt idx="34">
                  <c:v>8.8999999999999999E-3</c:v>
                </c:pt>
                <c:pt idx="35">
                  <c:v>9.1999999999999998E-3</c:v>
                </c:pt>
                <c:pt idx="36">
                  <c:v>9.4999999999999998E-3</c:v>
                </c:pt>
                <c:pt idx="37">
                  <c:v>9.9000000000000008E-3</c:v>
                </c:pt>
                <c:pt idx="38">
                  <c:v>1.0500000000000001E-2</c:v>
                </c:pt>
                <c:pt idx="39">
                  <c:v>1.11E-2</c:v>
                </c:pt>
                <c:pt idx="40">
                  <c:v>1.1599999999999999E-2</c:v>
                </c:pt>
                <c:pt idx="41">
                  <c:v>1.1900000000000001E-2</c:v>
                </c:pt>
                <c:pt idx="42">
                  <c:v>1.24E-2</c:v>
                </c:pt>
                <c:pt idx="43">
                  <c:v>1.29E-2</c:v>
                </c:pt>
                <c:pt idx="44">
                  <c:v>1.35E-2</c:v>
                </c:pt>
                <c:pt idx="45">
                  <c:v>1.4E-2</c:v>
                </c:pt>
                <c:pt idx="46">
                  <c:v>1.49E-2</c:v>
                </c:pt>
                <c:pt idx="47">
                  <c:v>1.5800000000000002E-2</c:v>
                </c:pt>
                <c:pt idx="48">
                  <c:v>1.6899999999999998E-2</c:v>
                </c:pt>
                <c:pt idx="49">
                  <c:v>1.8200000000000001E-2</c:v>
                </c:pt>
                <c:pt idx="50">
                  <c:v>1.9099999999999999E-2</c:v>
                </c:pt>
                <c:pt idx="51">
                  <c:v>2.1000000000000001E-2</c:v>
                </c:pt>
                <c:pt idx="52">
                  <c:v>2.3E-2</c:v>
                </c:pt>
                <c:pt idx="53">
                  <c:v>2.5000000000000001E-2</c:v>
                </c:pt>
                <c:pt idx="54">
                  <c:v>2.7199999999999998E-2</c:v>
                </c:pt>
                <c:pt idx="55">
                  <c:v>3.0700000000000002E-2</c:v>
                </c:pt>
                <c:pt idx="56">
                  <c:v>3.44E-2</c:v>
                </c:pt>
                <c:pt idx="57">
                  <c:v>3.6700000000000003E-2</c:v>
                </c:pt>
                <c:pt idx="58">
                  <c:v>3.7699999999999997E-2</c:v>
                </c:pt>
                <c:pt idx="59">
                  <c:v>3.7999999999999999E-2</c:v>
                </c:pt>
                <c:pt idx="60">
                  <c:v>3.8800000000000001E-2</c:v>
                </c:pt>
                <c:pt idx="61">
                  <c:v>3.9300000000000002E-2</c:v>
                </c:pt>
                <c:pt idx="62">
                  <c:v>3.95E-2</c:v>
                </c:pt>
                <c:pt idx="63">
                  <c:v>0.04</c:v>
                </c:pt>
                <c:pt idx="64">
                  <c:v>4.0800000000000003E-2</c:v>
                </c:pt>
                <c:pt idx="65">
                  <c:v>4.1300000000000003E-2</c:v>
                </c:pt>
                <c:pt idx="66">
                  <c:v>4.24E-2</c:v>
                </c:pt>
                <c:pt idx="67">
                  <c:v>4.2999999999999997E-2</c:v>
                </c:pt>
                <c:pt idx="68">
                  <c:v>4.3700000000000003E-2</c:v>
                </c:pt>
                <c:pt idx="69">
                  <c:v>4.48E-2</c:v>
                </c:pt>
                <c:pt idx="70">
                  <c:v>4.5400000000000003E-2</c:v>
                </c:pt>
                <c:pt idx="71">
                  <c:v>4.6600000000000003E-2</c:v>
                </c:pt>
                <c:pt idx="72">
                  <c:v>4.82E-2</c:v>
                </c:pt>
                <c:pt idx="73">
                  <c:v>5.0200000000000002E-2</c:v>
                </c:pt>
                <c:pt idx="74">
                  <c:v>5.2299999999999999E-2</c:v>
                </c:pt>
                <c:pt idx="75">
                  <c:v>5.45E-2</c:v>
                </c:pt>
                <c:pt idx="76">
                  <c:v>5.67E-2</c:v>
                </c:pt>
                <c:pt idx="77">
                  <c:v>5.74E-2</c:v>
                </c:pt>
                <c:pt idx="78">
                  <c:v>5.79E-2</c:v>
                </c:pt>
                <c:pt idx="79">
                  <c:v>5.8799999999999998E-2</c:v>
                </c:pt>
                <c:pt idx="80">
                  <c:v>5.9799999999999999E-2</c:v>
                </c:pt>
                <c:pt idx="81">
                  <c:v>6.1400000000000003E-2</c:v>
                </c:pt>
                <c:pt idx="82">
                  <c:v>6.1899999999999997E-2</c:v>
                </c:pt>
                <c:pt idx="83">
                  <c:v>6.3200000000000006E-2</c:v>
                </c:pt>
                <c:pt idx="84">
                  <c:v>6.5299999999999997E-2</c:v>
                </c:pt>
                <c:pt idx="85">
                  <c:v>6.7100000000000007E-2</c:v>
                </c:pt>
                <c:pt idx="86">
                  <c:v>7.0000000000000007E-2</c:v>
                </c:pt>
                <c:pt idx="87">
                  <c:v>7.2900000000000006E-2</c:v>
                </c:pt>
                <c:pt idx="88">
                  <c:v>7.6899999999999996E-2</c:v>
                </c:pt>
                <c:pt idx="89">
                  <c:v>8.1699999999999995E-2</c:v>
                </c:pt>
                <c:pt idx="90">
                  <c:v>8.6199999999999999E-2</c:v>
                </c:pt>
                <c:pt idx="91">
                  <c:v>9.3299999999999994E-2</c:v>
                </c:pt>
                <c:pt idx="92">
                  <c:v>0.1014</c:v>
                </c:pt>
                <c:pt idx="93">
                  <c:v>0.11020000000000001</c:v>
                </c:pt>
                <c:pt idx="94">
                  <c:v>0.1196</c:v>
                </c:pt>
                <c:pt idx="95">
                  <c:v>0.1295</c:v>
                </c:pt>
                <c:pt idx="96">
                  <c:v>0.14219999999999999</c:v>
                </c:pt>
                <c:pt idx="97">
                  <c:v>0.15440000000000001</c:v>
                </c:pt>
                <c:pt idx="98">
                  <c:v>0.17019999999999999</c:v>
                </c:pt>
                <c:pt idx="99">
                  <c:v>0.19089999999999999</c:v>
                </c:pt>
                <c:pt idx="100">
                  <c:v>0.21440000000000001</c:v>
                </c:pt>
                <c:pt idx="101">
                  <c:v>0.23380000000000001</c:v>
                </c:pt>
                <c:pt idx="102">
                  <c:v>0.24490000000000001</c:v>
                </c:pt>
                <c:pt idx="103">
                  <c:v>0.25109999999999999</c:v>
                </c:pt>
                <c:pt idx="104">
                  <c:v>0.2545</c:v>
                </c:pt>
                <c:pt idx="105">
                  <c:v>0.25580000000000003</c:v>
                </c:pt>
                <c:pt idx="106">
                  <c:v>0.25769999999999998</c:v>
                </c:pt>
                <c:pt idx="107">
                  <c:v>0.25929999999999997</c:v>
                </c:pt>
                <c:pt idx="108">
                  <c:v>0.26150000000000001</c:v>
                </c:pt>
                <c:pt idx="109">
                  <c:v>0.26479999999999998</c:v>
                </c:pt>
                <c:pt idx="110">
                  <c:v>0.26939999999999997</c:v>
                </c:pt>
                <c:pt idx="111">
                  <c:v>0.27450000000000002</c:v>
                </c:pt>
                <c:pt idx="112">
                  <c:v>0.27789999999999998</c:v>
                </c:pt>
                <c:pt idx="113">
                  <c:v>0.28249999999999997</c:v>
                </c:pt>
                <c:pt idx="114">
                  <c:v>0.28770000000000001</c:v>
                </c:pt>
                <c:pt idx="115">
                  <c:v>0.28939999999999999</c:v>
                </c:pt>
                <c:pt idx="116">
                  <c:v>0.2964</c:v>
                </c:pt>
                <c:pt idx="117">
                  <c:v>0.29959999999999998</c:v>
                </c:pt>
                <c:pt idx="118">
                  <c:v>0.30330000000000001</c:v>
                </c:pt>
                <c:pt idx="119">
                  <c:v>0.30819999999999997</c:v>
                </c:pt>
                <c:pt idx="120">
                  <c:v>0.31090000000000001</c:v>
                </c:pt>
                <c:pt idx="121">
                  <c:v>0.31990000000000002</c:v>
                </c:pt>
                <c:pt idx="122">
                  <c:v>0.32400000000000001</c:v>
                </c:pt>
                <c:pt idx="123">
                  <c:v>0.3291</c:v>
                </c:pt>
                <c:pt idx="124">
                  <c:v>0.33589999999999998</c:v>
                </c:pt>
                <c:pt idx="125">
                  <c:v>0.3397</c:v>
                </c:pt>
                <c:pt idx="126">
                  <c:v>0.35389999999999999</c:v>
                </c:pt>
                <c:pt idx="127">
                  <c:v>0.36499999999999999</c:v>
                </c:pt>
                <c:pt idx="128">
                  <c:v>0.37880000000000003</c:v>
                </c:pt>
                <c:pt idx="129">
                  <c:v>0.39529999999999998</c:v>
                </c:pt>
                <c:pt idx="130">
                  <c:v>0.4088</c:v>
                </c:pt>
                <c:pt idx="131">
                  <c:v>0.4199</c:v>
                </c:pt>
                <c:pt idx="132">
                  <c:v>0.42570000000000002</c:v>
                </c:pt>
                <c:pt idx="133">
                  <c:v>0.43049999999999999</c:v>
                </c:pt>
                <c:pt idx="134">
                  <c:v>0.43540000000000001</c:v>
                </c:pt>
                <c:pt idx="135">
                  <c:v>0.43780000000000002</c:v>
                </c:pt>
                <c:pt idx="136">
                  <c:v>0.4451</c:v>
                </c:pt>
                <c:pt idx="137">
                  <c:v>0.44690000000000002</c:v>
                </c:pt>
                <c:pt idx="138">
                  <c:v>0.45219999999999999</c:v>
                </c:pt>
                <c:pt idx="139">
                  <c:v>0.4607</c:v>
                </c:pt>
                <c:pt idx="140">
                  <c:v>0.46379999999999999</c:v>
                </c:pt>
                <c:pt idx="141">
                  <c:v>0.47399999999999998</c:v>
                </c:pt>
                <c:pt idx="142">
                  <c:v>0.48110000000000003</c:v>
                </c:pt>
                <c:pt idx="143">
                  <c:v>0.49030000000000001</c:v>
                </c:pt>
                <c:pt idx="144">
                  <c:v>0.50229999999999997</c:v>
                </c:pt>
                <c:pt idx="145">
                  <c:v>0.51290000000000002</c:v>
                </c:pt>
                <c:pt idx="146">
                  <c:v>0.52969999999999995</c:v>
                </c:pt>
                <c:pt idx="147">
                  <c:v>0.54579999999999995</c:v>
                </c:pt>
                <c:pt idx="148">
                  <c:v>0.56640000000000001</c:v>
                </c:pt>
                <c:pt idx="149">
                  <c:v>0.59130000000000005</c:v>
                </c:pt>
                <c:pt idx="150">
                  <c:v>0.61539999999999995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B2-40ED-B648-26C46530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37368"/>
        <c:axId val="285836976"/>
      </c:scatterChart>
      <c:valAx>
        <c:axId val="285837368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36976"/>
        <c:crosses val="autoZero"/>
        <c:crossBetween val="midCat"/>
        <c:majorUnit val="100"/>
        <c:minorUnit val="50"/>
      </c:valAx>
      <c:valAx>
        <c:axId val="28583697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estimated  a (m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7.9720261871642044E-3"/>
              <c:y val="0.16351846393532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373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786584821143715"/>
          <c:y val="0.11383131921344057"/>
          <c:w val="0.2043601883638127"/>
          <c:h val="0.43857846646174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66533518804476"/>
          <c:y val="5.7060367454068242E-2"/>
          <c:w val="0.73532331959315456"/>
          <c:h val="0.70026939340915717"/>
        </c:manualLayout>
      </c:layout>
      <c:scatterChart>
        <c:scatterStyle val="lineMarker"/>
        <c:varyColors val="0"/>
        <c:ser>
          <c:idx val="1"/>
          <c:order val="0"/>
          <c:tx>
            <c:strRef>
              <c:f>Blue_water_ex!$G$9</c:f>
              <c:strCache>
                <c:ptCount val="1"/>
                <c:pt idx="0">
                  <c:v>bb small</c:v>
                </c:pt>
              </c:strCache>
            </c:strRef>
          </c:tx>
          <c:spPr>
            <a:ln w="19050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xVal>
            <c:numRef>
              <c:f>Blue_water_ex!$A$10:$A$160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Blue_water_ex!$G$10:$G$160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3-47CA-8015-7B1D83930B13}"/>
            </c:ext>
          </c:extLst>
        </c:ser>
        <c:ser>
          <c:idx val="4"/>
          <c:order val="1"/>
          <c:tx>
            <c:strRef>
              <c:f>Blue_water_ex!$H$9</c:f>
              <c:strCache>
                <c:ptCount val="1"/>
                <c:pt idx="0">
                  <c:v>bb large</c:v>
                </c:pt>
              </c:strCache>
            </c:strRef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xVal>
            <c:numRef>
              <c:f>Blue_water_ex!$A$10:$A$160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Blue_water_ex!$H$10:$H$160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F3-47CA-8015-7B1D83930B13}"/>
            </c:ext>
          </c:extLst>
        </c:ser>
        <c:ser>
          <c:idx val="0"/>
          <c:order val="2"/>
          <c:tx>
            <c:strRef>
              <c:f>eigenvectors!$B$5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eigenvectors!$A$6:$A$156</c:f>
              <c:numCache>
                <c:formatCode>General</c:formatCode>
                <c:ptCount val="151"/>
                <c:pt idx="0">
                  <c:v>399.99995000000001</c:v>
                </c:pt>
                <c:pt idx="1">
                  <c:v>401.99995000000001</c:v>
                </c:pt>
                <c:pt idx="2">
                  <c:v>403.99995000000001</c:v>
                </c:pt>
                <c:pt idx="3">
                  <c:v>405.99995000000001</c:v>
                </c:pt>
                <c:pt idx="4">
                  <c:v>407.99995000000001</c:v>
                </c:pt>
                <c:pt idx="5">
                  <c:v>409.99995000000001</c:v>
                </c:pt>
                <c:pt idx="6">
                  <c:v>411.99995000000001</c:v>
                </c:pt>
                <c:pt idx="7">
                  <c:v>413.99995000000001</c:v>
                </c:pt>
                <c:pt idx="8">
                  <c:v>415.99995000000001</c:v>
                </c:pt>
                <c:pt idx="9">
                  <c:v>417.99995000000001</c:v>
                </c:pt>
                <c:pt idx="10">
                  <c:v>419.99995000000001</c:v>
                </c:pt>
                <c:pt idx="11">
                  <c:v>421.99995000000001</c:v>
                </c:pt>
                <c:pt idx="12">
                  <c:v>423.99995000000001</c:v>
                </c:pt>
                <c:pt idx="13">
                  <c:v>425.99995000000001</c:v>
                </c:pt>
                <c:pt idx="14">
                  <c:v>427.99995000000001</c:v>
                </c:pt>
                <c:pt idx="15">
                  <c:v>429.99995000000001</c:v>
                </c:pt>
                <c:pt idx="16">
                  <c:v>431.99995000000001</c:v>
                </c:pt>
                <c:pt idx="17">
                  <c:v>433.99995000000001</c:v>
                </c:pt>
                <c:pt idx="18">
                  <c:v>435.99995000000001</c:v>
                </c:pt>
                <c:pt idx="19">
                  <c:v>437.99995000000001</c:v>
                </c:pt>
                <c:pt idx="20">
                  <c:v>439.99995000000001</c:v>
                </c:pt>
                <c:pt idx="21">
                  <c:v>442.99995000000001</c:v>
                </c:pt>
                <c:pt idx="22">
                  <c:v>444</c:v>
                </c:pt>
                <c:pt idx="23">
                  <c:v>445.99995000000001</c:v>
                </c:pt>
                <c:pt idx="24">
                  <c:v>447.99995000000001</c:v>
                </c:pt>
                <c:pt idx="25">
                  <c:v>449.99995000000001</c:v>
                </c:pt>
                <c:pt idx="26">
                  <c:v>451.99995000000001</c:v>
                </c:pt>
                <c:pt idx="27">
                  <c:v>453.99995000000001</c:v>
                </c:pt>
                <c:pt idx="28">
                  <c:v>455.99995000000001</c:v>
                </c:pt>
                <c:pt idx="29">
                  <c:v>457.99995000000001</c:v>
                </c:pt>
                <c:pt idx="30">
                  <c:v>459.99995000000001</c:v>
                </c:pt>
                <c:pt idx="31">
                  <c:v>461.99995000000001</c:v>
                </c:pt>
                <c:pt idx="32">
                  <c:v>463.99995000000001</c:v>
                </c:pt>
                <c:pt idx="33">
                  <c:v>465.99995000000001</c:v>
                </c:pt>
                <c:pt idx="34">
                  <c:v>467.99995000000001</c:v>
                </c:pt>
                <c:pt idx="35">
                  <c:v>469.99995000000001</c:v>
                </c:pt>
                <c:pt idx="36">
                  <c:v>471.99995000000001</c:v>
                </c:pt>
                <c:pt idx="37">
                  <c:v>473.99995999999999</c:v>
                </c:pt>
                <c:pt idx="38">
                  <c:v>475.99995999999999</c:v>
                </c:pt>
                <c:pt idx="39">
                  <c:v>477.99995999999999</c:v>
                </c:pt>
                <c:pt idx="40">
                  <c:v>479.99995999999999</c:v>
                </c:pt>
                <c:pt idx="41">
                  <c:v>481.99995999999999</c:v>
                </c:pt>
                <c:pt idx="42">
                  <c:v>483.99995999999999</c:v>
                </c:pt>
                <c:pt idx="43">
                  <c:v>485.99995999999999</c:v>
                </c:pt>
                <c:pt idx="44">
                  <c:v>487.99995999999999</c:v>
                </c:pt>
                <c:pt idx="45">
                  <c:v>489.99995999999999</c:v>
                </c:pt>
                <c:pt idx="46">
                  <c:v>491.99995999999999</c:v>
                </c:pt>
                <c:pt idx="47">
                  <c:v>493.99995999999999</c:v>
                </c:pt>
                <c:pt idx="48">
                  <c:v>495.99995999999999</c:v>
                </c:pt>
                <c:pt idx="49">
                  <c:v>497.99995999999999</c:v>
                </c:pt>
                <c:pt idx="50">
                  <c:v>499.99995999999999</c:v>
                </c:pt>
                <c:pt idx="51">
                  <c:v>501.99995999999999</c:v>
                </c:pt>
                <c:pt idx="52">
                  <c:v>503.99995999999999</c:v>
                </c:pt>
                <c:pt idx="53">
                  <c:v>505.99995999999999</c:v>
                </c:pt>
                <c:pt idx="54">
                  <c:v>507.99995999999999</c:v>
                </c:pt>
                <c:pt idx="55">
                  <c:v>510.99995999999999</c:v>
                </c:pt>
                <c:pt idx="56">
                  <c:v>511.99995999999999</c:v>
                </c:pt>
                <c:pt idx="57">
                  <c:v>513.99995999999999</c:v>
                </c:pt>
                <c:pt idx="58">
                  <c:v>515.99995999999999</c:v>
                </c:pt>
                <c:pt idx="59">
                  <c:v>517.99995999999999</c:v>
                </c:pt>
                <c:pt idx="60">
                  <c:v>519.99995999999999</c:v>
                </c:pt>
                <c:pt idx="61">
                  <c:v>521.99995999999999</c:v>
                </c:pt>
                <c:pt idx="62">
                  <c:v>523.99995999999999</c:v>
                </c:pt>
                <c:pt idx="63">
                  <c:v>525.99995999999999</c:v>
                </c:pt>
                <c:pt idx="64">
                  <c:v>527.99995999999999</c:v>
                </c:pt>
                <c:pt idx="65">
                  <c:v>529.99995999999999</c:v>
                </c:pt>
                <c:pt idx="66">
                  <c:v>531.99995999999999</c:v>
                </c:pt>
                <c:pt idx="67">
                  <c:v>533.99995999999999</c:v>
                </c:pt>
                <c:pt idx="68">
                  <c:v>535.99995999999999</c:v>
                </c:pt>
                <c:pt idx="69">
                  <c:v>537.99995999999999</c:v>
                </c:pt>
                <c:pt idx="70">
                  <c:v>539.99995999999999</c:v>
                </c:pt>
                <c:pt idx="71">
                  <c:v>541.99995999999999</c:v>
                </c:pt>
                <c:pt idx="72">
                  <c:v>543.99995999999999</c:v>
                </c:pt>
                <c:pt idx="73">
                  <c:v>545.99995999999999</c:v>
                </c:pt>
                <c:pt idx="74">
                  <c:v>547.99995999999999</c:v>
                </c:pt>
                <c:pt idx="75">
                  <c:v>549.99995999999999</c:v>
                </c:pt>
                <c:pt idx="76">
                  <c:v>551.99995999999999</c:v>
                </c:pt>
                <c:pt idx="77">
                  <c:v>553.99995999999999</c:v>
                </c:pt>
                <c:pt idx="78">
                  <c:v>555.99995999999999</c:v>
                </c:pt>
                <c:pt idx="79">
                  <c:v>557.99996999999996</c:v>
                </c:pt>
                <c:pt idx="80">
                  <c:v>559.99996999999996</c:v>
                </c:pt>
                <c:pt idx="81">
                  <c:v>561.99996999999996</c:v>
                </c:pt>
                <c:pt idx="82">
                  <c:v>563.99996999999996</c:v>
                </c:pt>
                <c:pt idx="83">
                  <c:v>565.99996999999996</c:v>
                </c:pt>
                <c:pt idx="84">
                  <c:v>567.99996999999996</c:v>
                </c:pt>
                <c:pt idx="85">
                  <c:v>569.99996999999996</c:v>
                </c:pt>
                <c:pt idx="86">
                  <c:v>571.99996999999996</c:v>
                </c:pt>
                <c:pt idx="87">
                  <c:v>573.99996999999996</c:v>
                </c:pt>
                <c:pt idx="88">
                  <c:v>575.99996999999996</c:v>
                </c:pt>
                <c:pt idx="89">
                  <c:v>577.99996999999996</c:v>
                </c:pt>
                <c:pt idx="90">
                  <c:v>579.99996999999996</c:v>
                </c:pt>
                <c:pt idx="91">
                  <c:v>581.99996999999996</c:v>
                </c:pt>
                <c:pt idx="92">
                  <c:v>583.99996999999996</c:v>
                </c:pt>
                <c:pt idx="93">
                  <c:v>585.99996999999996</c:v>
                </c:pt>
                <c:pt idx="94">
                  <c:v>587.99996999999996</c:v>
                </c:pt>
                <c:pt idx="95">
                  <c:v>589.99996999999996</c:v>
                </c:pt>
                <c:pt idx="96">
                  <c:v>591.99996999999996</c:v>
                </c:pt>
                <c:pt idx="97">
                  <c:v>593.99996999999996</c:v>
                </c:pt>
                <c:pt idx="98">
                  <c:v>595.99996999999996</c:v>
                </c:pt>
                <c:pt idx="99">
                  <c:v>597.99996999999996</c:v>
                </c:pt>
                <c:pt idx="100">
                  <c:v>599.99996999999996</c:v>
                </c:pt>
                <c:pt idx="101">
                  <c:v>601.99996999999996</c:v>
                </c:pt>
                <c:pt idx="102">
                  <c:v>603.99996999999996</c:v>
                </c:pt>
                <c:pt idx="103">
                  <c:v>605.99996999999996</c:v>
                </c:pt>
                <c:pt idx="104">
                  <c:v>607.99996999999996</c:v>
                </c:pt>
                <c:pt idx="105">
                  <c:v>609.99996999999996</c:v>
                </c:pt>
                <c:pt idx="106">
                  <c:v>611.99996999999996</c:v>
                </c:pt>
                <c:pt idx="107">
                  <c:v>613.99996999999996</c:v>
                </c:pt>
                <c:pt idx="108">
                  <c:v>615.99996999999996</c:v>
                </c:pt>
                <c:pt idx="109">
                  <c:v>617.99996999999996</c:v>
                </c:pt>
                <c:pt idx="110">
                  <c:v>619.99996999999996</c:v>
                </c:pt>
                <c:pt idx="111">
                  <c:v>621.99996999999996</c:v>
                </c:pt>
                <c:pt idx="112">
                  <c:v>623.99996999999996</c:v>
                </c:pt>
                <c:pt idx="113">
                  <c:v>625.99996999999996</c:v>
                </c:pt>
                <c:pt idx="114">
                  <c:v>627.99996999999996</c:v>
                </c:pt>
                <c:pt idx="115">
                  <c:v>629.99996999999996</c:v>
                </c:pt>
                <c:pt idx="116">
                  <c:v>631.99996999999996</c:v>
                </c:pt>
                <c:pt idx="117">
                  <c:v>633.99996999999996</c:v>
                </c:pt>
                <c:pt idx="118">
                  <c:v>635.99996999999996</c:v>
                </c:pt>
                <c:pt idx="119">
                  <c:v>637.99996999999996</c:v>
                </c:pt>
                <c:pt idx="120">
                  <c:v>639.99996999999996</c:v>
                </c:pt>
                <c:pt idx="121">
                  <c:v>641.99998000000005</c:v>
                </c:pt>
                <c:pt idx="122">
                  <c:v>643.99998000000005</c:v>
                </c:pt>
                <c:pt idx="123">
                  <c:v>645.99998000000005</c:v>
                </c:pt>
                <c:pt idx="124">
                  <c:v>647.99998000000005</c:v>
                </c:pt>
                <c:pt idx="125">
                  <c:v>649.99998000000005</c:v>
                </c:pt>
                <c:pt idx="126">
                  <c:v>651.99998000000005</c:v>
                </c:pt>
                <c:pt idx="127">
                  <c:v>653.99998000000005</c:v>
                </c:pt>
                <c:pt idx="128">
                  <c:v>655.99998000000005</c:v>
                </c:pt>
                <c:pt idx="129">
                  <c:v>657.99998000000005</c:v>
                </c:pt>
                <c:pt idx="130">
                  <c:v>659.99998000000005</c:v>
                </c:pt>
                <c:pt idx="131">
                  <c:v>661.99998000000005</c:v>
                </c:pt>
                <c:pt idx="132">
                  <c:v>663.99998000000005</c:v>
                </c:pt>
                <c:pt idx="133">
                  <c:v>665.99998000000005</c:v>
                </c:pt>
                <c:pt idx="134">
                  <c:v>667.99998000000005</c:v>
                </c:pt>
                <c:pt idx="135">
                  <c:v>669.99998000000005</c:v>
                </c:pt>
                <c:pt idx="136">
                  <c:v>671.99998000000005</c:v>
                </c:pt>
                <c:pt idx="137">
                  <c:v>673.99998000000005</c:v>
                </c:pt>
                <c:pt idx="138">
                  <c:v>675.99998000000005</c:v>
                </c:pt>
                <c:pt idx="139">
                  <c:v>677.99998000000005</c:v>
                </c:pt>
                <c:pt idx="140">
                  <c:v>679.99998000000005</c:v>
                </c:pt>
                <c:pt idx="141">
                  <c:v>681.99998000000005</c:v>
                </c:pt>
                <c:pt idx="142">
                  <c:v>683.99998000000005</c:v>
                </c:pt>
                <c:pt idx="143">
                  <c:v>685.99998000000005</c:v>
                </c:pt>
                <c:pt idx="144">
                  <c:v>687.99998000000005</c:v>
                </c:pt>
                <c:pt idx="145">
                  <c:v>689.99998000000005</c:v>
                </c:pt>
                <c:pt idx="146">
                  <c:v>691.99998000000005</c:v>
                </c:pt>
                <c:pt idx="147">
                  <c:v>693.99998000000005</c:v>
                </c:pt>
                <c:pt idx="148">
                  <c:v>695.99998000000005</c:v>
                </c:pt>
                <c:pt idx="149">
                  <c:v>697.99998000000005</c:v>
                </c:pt>
                <c:pt idx="150">
                  <c:v>699.99998000000005</c:v>
                </c:pt>
              </c:numCache>
            </c:numRef>
          </c:xVal>
          <c:yVal>
            <c:numRef>
              <c:f>eigenvectors!$H$6:$H$156</c:f>
              <c:numCache>
                <c:formatCode>General</c:formatCode>
                <c:ptCount val="151"/>
                <c:pt idx="0">
                  <c:v>3.947E-3</c:v>
                </c:pt>
                <c:pt idx="1">
                  <c:v>3.8631999999999998E-3</c:v>
                </c:pt>
                <c:pt idx="2">
                  <c:v>3.7816999999999998E-3</c:v>
                </c:pt>
                <c:pt idx="3">
                  <c:v>3.7022000000000001E-3</c:v>
                </c:pt>
                <c:pt idx="4">
                  <c:v>3.6248000000000001E-3</c:v>
                </c:pt>
                <c:pt idx="5">
                  <c:v>3.5493999999999999E-3</c:v>
                </c:pt>
                <c:pt idx="6">
                  <c:v>3.4759000000000001E-3</c:v>
                </c:pt>
                <c:pt idx="7">
                  <c:v>3.4042E-3</c:v>
                </c:pt>
                <c:pt idx="8">
                  <c:v>3.3344E-3</c:v>
                </c:pt>
                <c:pt idx="9">
                  <c:v>3.2664E-3</c:v>
                </c:pt>
                <c:pt idx="10">
                  <c:v>3.2000000000000002E-3</c:v>
                </c:pt>
                <c:pt idx="11">
                  <c:v>3.1353000000000002E-3</c:v>
                </c:pt>
                <c:pt idx="12">
                  <c:v>3.0722000000000002E-3</c:v>
                </c:pt>
                <c:pt idx="13">
                  <c:v>3.0106999999999998E-3</c:v>
                </c:pt>
                <c:pt idx="14">
                  <c:v>2.9506000000000003E-3</c:v>
                </c:pt>
                <c:pt idx="15">
                  <c:v>2.8921000000000003E-3</c:v>
                </c:pt>
                <c:pt idx="16">
                  <c:v>2.8349E-3</c:v>
                </c:pt>
                <c:pt idx="17">
                  <c:v>2.7791999999999999E-3</c:v>
                </c:pt>
                <c:pt idx="18">
                  <c:v>2.7248000000000003E-3</c:v>
                </c:pt>
                <c:pt idx="19">
                  <c:v>2.6716999999999999E-3</c:v>
                </c:pt>
                <c:pt idx="20">
                  <c:v>2.6198000000000003E-3</c:v>
                </c:pt>
                <c:pt idx="21">
                  <c:v>2.5693000000000001E-3</c:v>
                </c:pt>
                <c:pt idx="22">
                  <c:v>2.5198999999999998E-3</c:v>
                </c:pt>
                <c:pt idx="23">
                  <c:v>2.4716E-3</c:v>
                </c:pt>
                <c:pt idx="24">
                  <c:v>2.4245E-3</c:v>
                </c:pt>
                <c:pt idx="25">
                  <c:v>2.3785E-3</c:v>
                </c:pt>
                <c:pt idx="26">
                  <c:v>2.3335999999999999E-3</c:v>
                </c:pt>
                <c:pt idx="27">
                  <c:v>2.2897E-3</c:v>
                </c:pt>
                <c:pt idx="28">
                  <c:v>2.2467999999999998E-3</c:v>
                </c:pt>
                <c:pt idx="29">
                  <c:v>2.2049999999999999E-3</c:v>
                </c:pt>
                <c:pt idx="30">
                  <c:v>2.1640000000000001E-3</c:v>
                </c:pt>
                <c:pt idx="31">
                  <c:v>2.124E-3</c:v>
                </c:pt>
                <c:pt idx="32">
                  <c:v>2.0849000000000002E-3</c:v>
                </c:pt>
                <c:pt idx="33">
                  <c:v>2.0466999999999998E-3</c:v>
                </c:pt>
                <c:pt idx="34">
                  <c:v>2.0093999999999997E-3</c:v>
                </c:pt>
                <c:pt idx="35">
                  <c:v>1.9729000000000001E-3</c:v>
                </c:pt>
                <c:pt idx="36">
                  <c:v>1.9372E-3</c:v>
                </c:pt>
                <c:pt idx="37">
                  <c:v>1.9023E-3</c:v>
                </c:pt>
                <c:pt idx="38">
                  <c:v>1.8682E-3</c:v>
                </c:pt>
                <c:pt idx="39">
                  <c:v>1.8347999999999999E-3</c:v>
                </c:pt>
                <c:pt idx="40">
                  <c:v>1.8021000000000001E-3</c:v>
                </c:pt>
                <c:pt idx="41">
                  <c:v>1.7702E-3</c:v>
                </c:pt>
                <c:pt idx="42">
                  <c:v>1.7390000000000001E-3</c:v>
                </c:pt>
                <c:pt idx="43">
                  <c:v>1.7083999999999999E-3</c:v>
                </c:pt>
                <c:pt idx="44">
                  <c:v>1.6785000000000001E-3</c:v>
                </c:pt>
                <c:pt idx="45">
                  <c:v>1.6492E-3</c:v>
                </c:pt>
                <c:pt idx="46">
                  <c:v>1.6206E-3</c:v>
                </c:pt>
                <c:pt idx="47">
                  <c:v>1.5926E-3</c:v>
                </c:pt>
                <c:pt idx="48">
                  <c:v>1.5651E-3</c:v>
                </c:pt>
                <c:pt idx="49">
                  <c:v>1.5383E-3</c:v>
                </c:pt>
                <c:pt idx="50">
                  <c:v>1.5120000000000001E-3</c:v>
                </c:pt>
                <c:pt idx="51">
                  <c:v>1.4862999999999999E-3</c:v>
                </c:pt>
                <c:pt idx="52">
                  <c:v>1.4611000000000001E-3</c:v>
                </c:pt>
                <c:pt idx="53">
                  <c:v>1.4364E-3</c:v>
                </c:pt>
                <c:pt idx="54">
                  <c:v>1.4122E-3</c:v>
                </c:pt>
                <c:pt idx="55">
                  <c:v>1.3886E-3</c:v>
                </c:pt>
                <c:pt idx="56">
                  <c:v>1.3653999999999999E-3</c:v>
                </c:pt>
                <c:pt idx="57">
                  <c:v>1.3427000000000001E-3</c:v>
                </c:pt>
                <c:pt idx="58">
                  <c:v>1.3205000000000001E-3</c:v>
                </c:pt>
                <c:pt idx="59">
                  <c:v>1.2987000000000001E-3</c:v>
                </c:pt>
                <c:pt idx="60">
                  <c:v>1.2773000000000001E-3</c:v>
                </c:pt>
                <c:pt idx="61">
                  <c:v>1.2564E-3</c:v>
                </c:pt>
                <c:pt idx="62">
                  <c:v>1.2359000000000001E-3</c:v>
                </c:pt>
                <c:pt idx="63">
                  <c:v>1.2159E-3</c:v>
                </c:pt>
                <c:pt idx="64">
                  <c:v>1.1961999999999999E-3</c:v>
                </c:pt>
                <c:pt idx="65">
                  <c:v>1.1769E-3</c:v>
                </c:pt>
                <c:pt idx="66">
                  <c:v>1.158E-3</c:v>
                </c:pt>
                <c:pt idx="67">
                  <c:v>1.1394999999999999E-3</c:v>
                </c:pt>
                <c:pt idx="68">
                  <c:v>1.1213E-3</c:v>
                </c:pt>
                <c:pt idx="69">
                  <c:v>1.1034999999999999E-3</c:v>
                </c:pt>
                <c:pt idx="70">
                  <c:v>1.0860000000000002E-3</c:v>
                </c:pt>
                <c:pt idx="71">
                  <c:v>1.0689E-3</c:v>
                </c:pt>
                <c:pt idx="72">
                  <c:v>1.0521E-3</c:v>
                </c:pt>
                <c:pt idx="73">
                  <c:v>1.0356E-3</c:v>
                </c:pt>
                <c:pt idx="74">
                  <c:v>1.0195E-3</c:v>
                </c:pt>
                <c:pt idx="75">
                  <c:v>1.0036000000000001E-3</c:v>
                </c:pt>
                <c:pt idx="76">
                  <c:v>9.881E-4</c:v>
                </c:pt>
                <c:pt idx="77">
                  <c:v>9.7280000000000001E-4</c:v>
                </c:pt>
                <c:pt idx="78">
                  <c:v>9.5790000000000003E-4</c:v>
                </c:pt>
                <c:pt idx="79">
                  <c:v>9.4320000000000005E-4</c:v>
                </c:pt>
                <c:pt idx="80">
                  <c:v>9.2879999999999992E-4</c:v>
                </c:pt>
                <c:pt idx="81">
                  <c:v>9.1469999999999995E-4</c:v>
                </c:pt>
                <c:pt idx="82">
                  <c:v>9.0079999999999999E-4</c:v>
                </c:pt>
                <c:pt idx="83">
                  <c:v>8.8719999999999999E-4</c:v>
                </c:pt>
                <c:pt idx="84">
                  <c:v>8.7379999999999999E-4</c:v>
                </c:pt>
                <c:pt idx="85">
                  <c:v>8.6070000000000005E-4</c:v>
                </c:pt>
                <c:pt idx="86">
                  <c:v>8.4789999999999996E-4</c:v>
                </c:pt>
                <c:pt idx="87">
                  <c:v>8.3520000000000003E-4</c:v>
                </c:pt>
                <c:pt idx="88">
                  <c:v>8.2279999999999994E-4</c:v>
                </c:pt>
                <c:pt idx="89">
                  <c:v>8.1059999999999997E-4</c:v>
                </c:pt>
                <c:pt idx="90">
                  <c:v>7.9869999999999995E-4</c:v>
                </c:pt>
                <c:pt idx="91">
                  <c:v>7.8700000000000005E-4</c:v>
                </c:pt>
                <c:pt idx="92">
                  <c:v>7.7539999999999998E-4</c:v>
                </c:pt>
                <c:pt idx="93">
                  <c:v>7.6409999999999998E-4</c:v>
                </c:pt>
                <c:pt idx="94">
                  <c:v>7.5299999999999998E-4</c:v>
                </c:pt>
                <c:pt idx="95">
                  <c:v>7.4209999999999999E-4</c:v>
                </c:pt>
                <c:pt idx="96">
                  <c:v>7.314E-4</c:v>
                </c:pt>
                <c:pt idx="97">
                  <c:v>7.2079999999999996E-4</c:v>
                </c:pt>
                <c:pt idx="98">
                  <c:v>7.1049999999999998E-4</c:v>
                </c:pt>
                <c:pt idx="99">
                  <c:v>7.0030000000000005E-4</c:v>
                </c:pt>
                <c:pt idx="100">
                  <c:v>6.9039999999999998E-4</c:v>
                </c:pt>
                <c:pt idx="101">
                  <c:v>6.8050000000000001E-4</c:v>
                </c:pt>
                <c:pt idx="102">
                  <c:v>6.709000000000001E-4</c:v>
                </c:pt>
                <c:pt idx="103">
                  <c:v>6.6140000000000003E-4</c:v>
                </c:pt>
                <c:pt idx="104">
                  <c:v>6.5209999999999997E-4</c:v>
                </c:pt>
                <c:pt idx="105">
                  <c:v>6.4300000000000002E-4</c:v>
                </c:pt>
                <c:pt idx="106">
                  <c:v>6.3400000000000001E-4</c:v>
                </c:pt>
                <c:pt idx="107">
                  <c:v>6.2520000000000002E-4</c:v>
                </c:pt>
                <c:pt idx="108">
                  <c:v>6.1650000000000008E-4</c:v>
                </c:pt>
                <c:pt idx="109">
                  <c:v>6.0800000000000003E-4</c:v>
                </c:pt>
                <c:pt idx="110">
                  <c:v>5.9960000000000005E-4</c:v>
                </c:pt>
                <c:pt idx="111">
                  <c:v>5.9130000000000001E-4</c:v>
                </c:pt>
                <c:pt idx="112">
                  <c:v>5.8320000000000008E-4</c:v>
                </c:pt>
                <c:pt idx="113">
                  <c:v>5.752E-4</c:v>
                </c:pt>
                <c:pt idx="114">
                  <c:v>5.6740000000000002E-4</c:v>
                </c:pt>
                <c:pt idx="115">
                  <c:v>5.597E-4</c:v>
                </c:pt>
                <c:pt idx="116">
                  <c:v>5.5210000000000003E-4</c:v>
                </c:pt>
                <c:pt idx="117">
                  <c:v>5.4469999999999996E-4</c:v>
                </c:pt>
                <c:pt idx="118">
                  <c:v>5.373E-4</c:v>
                </c:pt>
                <c:pt idx="119">
                  <c:v>5.3010000000000004E-4</c:v>
                </c:pt>
                <c:pt idx="120">
                  <c:v>5.2309999999999998E-4</c:v>
                </c:pt>
                <c:pt idx="121">
                  <c:v>5.1610000000000002E-4</c:v>
                </c:pt>
                <c:pt idx="122">
                  <c:v>5.0920000000000002E-4</c:v>
                </c:pt>
                <c:pt idx="123">
                  <c:v>5.0249999999999991E-4</c:v>
                </c:pt>
                <c:pt idx="124">
                  <c:v>4.9580000000000002E-4</c:v>
                </c:pt>
                <c:pt idx="125">
                  <c:v>4.8930000000000002E-4</c:v>
                </c:pt>
                <c:pt idx="126">
                  <c:v>4.8289999999999997E-4</c:v>
                </c:pt>
                <c:pt idx="127">
                  <c:v>4.7660000000000004E-4</c:v>
                </c:pt>
                <c:pt idx="128">
                  <c:v>4.704E-4</c:v>
                </c:pt>
                <c:pt idx="129">
                  <c:v>4.6420000000000001E-4</c:v>
                </c:pt>
                <c:pt idx="130">
                  <c:v>4.5819999999999997E-4</c:v>
                </c:pt>
                <c:pt idx="131">
                  <c:v>4.5229999999999999E-4</c:v>
                </c:pt>
                <c:pt idx="132">
                  <c:v>4.4650000000000001E-4</c:v>
                </c:pt>
                <c:pt idx="133">
                  <c:v>4.4069999999999998E-4</c:v>
                </c:pt>
                <c:pt idx="134">
                  <c:v>4.351E-4</c:v>
                </c:pt>
                <c:pt idx="135">
                  <c:v>4.2949999999999998E-4</c:v>
                </c:pt>
                <c:pt idx="136">
                  <c:v>4.2409999999999995E-4</c:v>
                </c:pt>
                <c:pt idx="137">
                  <c:v>4.1870000000000004E-4</c:v>
                </c:pt>
                <c:pt idx="138">
                  <c:v>4.1339999999999997E-4</c:v>
                </c:pt>
                <c:pt idx="139">
                  <c:v>4.082E-4</c:v>
                </c:pt>
                <c:pt idx="140">
                  <c:v>4.0300000000000004E-4</c:v>
                </c:pt>
                <c:pt idx="141">
                  <c:v>3.9800000000000002E-4</c:v>
                </c:pt>
                <c:pt idx="142">
                  <c:v>3.9300000000000001E-4</c:v>
                </c:pt>
                <c:pt idx="143">
                  <c:v>3.881E-4</c:v>
                </c:pt>
                <c:pt idx="144">
                  <c:v>3.8329999999999999E-4</c:v>
                </c:pt>
                <c:pt idx="145">
                  <c:v>3.7849999999999998E-4</c:v>
                </c:pt>
                <c:pt idx="146">
                  <c:v>3.7380000000000003E-4</c:v>
                </c:pt>
                <c:pt idx="147">
                  <c:v>3.6919999999999998E-4</c:v>
                </c:pt>
                <c:pt idx="148">
                  <c:v>3.6470000000000003E-4</c:v>
                </c:pt>
                <c:pt idx="149">
                  <c:v>3.6020000000000003E-4</c:v>
                </c:pt>
                <c:pt idx="150">
                  <c:v>3.5580000000000003E-4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F3-47CA-8015-7B1D8393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54192"/>
        <c:axId val="284454584"/>
      </c:scatterChart>
      <c:valAx>
        <c:axId val="284454192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54584"/>
        <c:crosses val="autoZero"/>
        <c:crossBetween val="midCat"/>
        <c:majorUnit val="100"/>
        <c:minorUnit val="50"/>
      </c:valAx>
      <c:valAx>
        <c:axId val="284454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estimated b</a:t>
                </a:r>
                <a:r>
                  <a:rPr lang="en-US" sz="1400" baseline="-25000">
                    <a:solidFill>
                      <a:schemeClr val="tx1"/>
                    </a:solidFill>
                  </a:rPr>
                  <a:t>b</a:t>
                </a:r>
                <a:r>
                  <a:rPr lang="en-US" sz="1400">
                    <a:solidFill>
                      <a:schemeClr val="tx1"/>
                    </a:solidFill>
                  </a:rPr>
                  <a:t> (m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541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468918694725567"/>
          <c:y val="0.11383131921344057"/>
          <c:w val="0.32753684962799423"/>
          <c:h val="0.28884584614089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90682627394428"/>
          <c:y val="5.7060367454068242E-2"/>
          <c:w val="0.73208182850725512"/>
          <c:h val="0.70026939340915717"/>
        </c:manualLayout>
      </c:layout>
      <c:scatterChart>
        <c:scatterStyle val="lineMarker"/>
        <c:varyColors val="0"/>
        <c:ser>
          <c:idx val="0"/>
          <c:order val="0"/>
          <c:tx>
            <c:strRef>
              <c:f>Green_water_ex!$B$9</c:f>
              <c:strCache>
                <c:ptCount val="1"/>
                <c:pt idx="0">
                  <c:v>R_meas</c:v>
                </c:pt>
              </c:strCache>
            </c:strRef>
          </c:tx>
          <c:spPr>
            <a:ln w="19050" cap="rnd">
              <a:solidFill>
                <a:srgbClr val="339966"/>
              </a:solidFill>
              <a:round/>
            </a:ln>
            <a:effectLst/>
          </c:spPr>
          <c:marker>
            <c:symbol val="none"/>
          </c:marker>
          <c:xVal>
            <c:numRef>
              <c:f>Green_water_ex!$A$10:$A$160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Green_water_ex!$B$10:$B$160</c:f>
              <c:numCache>
                <c:formatCode>General</c:formatCode>
                <c:ptCount val="151"/>
                <c:pt idx="0">
                  <c:v>1.8200000000000001E-2</c:v>
                </c:pt>
                <c:pt idx="1">
                  <c:v>1.7899999999999999E-2</c:v>
                </c:pt>
                <c:pt idx="2">
                  <c:v>1.77E-2</c:v>
                </c:pt>
                <c:pt idx="3">
                  <c:v>1.7299999999999999E-2</c:v>
                </c:pt>
                <c:pt idx="4">
                  <c:v>1.6899999999999998E-2</c:v>
                </c:pt>
                <c:pt idx="5">
                  <c:v>1.67E-2</c:v>
                </c:pt>
                <c:pt idx="6">
                  <c:v>1.6400000000000001E-2</c:v>
                </c:pt>
                <c:pt idx="7">
                  <c:v>1.6400000000000001E-2</c:v>
                </c:pt>
                <c:pt idx="8">
                  <c:v>1.6199999999999999E-2</c:v>
                </c:pt>
                <c:pt idx="9">
                  <c:v>1.61E-2</c:v>
                </c:pt>
                <c:pt idx="10">
                  <c:v>1.6400000000000001E-2</c:v>
                </c:pt>
                <c:pt idx="11">
                  <c:v>1.6299999999999999E-2</c:v>
                </c:pt>
                <c:pt idx="12">
                  <c:v>1.6199999999999999E-2</c:v>
                </c:pt>
                <c:pt idx="13">
                  <c:v>1.61E-2</c:v>
                </c:pt>
                <c:pt idx="14">
                  <c:v>1.6E-2</c:v>
                </c:pt>
                <c:pt idx="15">
                  <c:v>1.5900000000000001E-2</c:v>
                </c:pt>
                <c:pt idx="16">
                  <c:v>1.5800000000000002E-2</c:v>
                </c:pt>
                <c:pt idx="17">
                  <c:v>1.5900000000000001E-2</c:v>
                </c:pt>
                <c:pt idx="18">
                  <c:v>1.5900000000000001E-2</c:v>
                </c:pt>
                <c:pt idx="19">
                  <c:v>1.5900000000000001E-2</c:v>
                </c:pt>
                <c:pt idx="20">
                  <c:v>1.6E-2</c:v>
                </c:pt>
                <c:pt idx="21">
                  <c:v>1.61E-2</c:v>
                </c:pt>
                <c:pt idx="22">
                  <c:v>1.6199999999999999E-2</c:v>
                </c:pt>
                <c:pt idx="23">
                  <c:v>1.6400000000000001E-2</c:v>
                </c:pt>
                <c:pt idx="24">
                  <c:v>1.6500000000000001E-2</c:v>
                </c:pt>
                <c:pt idx="25">
                  <c:v>1.6799999999999999E-2</c:v>
                </c:pt>
                <c:pt idx="26">
                  <c:v>1.7000000000000001E-2</c:v>
                </c:pt>
                <c:pt idx="27">
                  <c:v>1.7100000000000001E-2</c:v>
                </c:pt>
                <c:pt idx="28">
                  <c:v>1.72E-2</c:v>
                </c:pt>
                <c:pt idx="29">
                  <c:v>1.7399999999999999E-2</c:v>
                </c:pt>
                <c:pt idx="30">
                  <c:v>1.7399999999999999E-2</c:v>
                </c:pt>
                <c:pt idx="31">
                  <c:v>1.7399999999999999E-2</c:v>
                </c:pt>
                <c:pt idx="32">
                  <c:v>1.7500000000000002E-2</c:v>
                </c:pt>
                <c:pt idx="33">
                  <c:v>1.7500000000000002E-2</c:v>
                </c:pt>
                <c:pt idx="34">
                  <c:v>1.7600000000000001E-2</c:v>
                </c:pt>
                <c:pt idx="35">
                  <c:v>1.77E-2</c:v>
                </c:pt>
                <c:pt idx="36">
                  <c:v>1.78E-2</c:v>
                </c:pt>
                <c:pt idx="37">
                  <c:v>1.7899999999999999E-2</c:v>
                </c:pt>
                <c:pt idx="38">
                  <c:v>1.8100000000000002E-2</c:v>
                </c:pt>
                <c:pt idx="39">
                  <c:v>1.83E-2</c:v>
                </c:pt>
                <c:pt idx="40">
                  <c:v>1.84E-2</c:v>
                </c:pt>
                <c:pt idx="41">
                  <c:v>1.8599999999999998E-2</c:v>
                </c:pt>
                <c:pt idx="42">
                  <c:v>1.8700000000000001E-2</c:v>
                </c:pt>
                <c:pt idx="43">
                  <c:v>1.89E-2</c:v>
                </c:pt>
                <c:pt idx="44">
                  <c:v>1.9E-2</c:v>
                </c:pt>
                <c:pt idx="45">
                  <c:v>1.9099999999999999E-2</c:v>
                </c:pt>
                <c:pt idx="46">
                  <c:v>1.9099999999999999E-2</c:v>
                </c:pt>
                <c:pt idx="47">
                  <c:v>1.9099999999999999E-2</c:v>
                </c:pt>
                <c:pt idx="48">
                  <c:v>1.9E-2</c:v>
                </c:pt>
                <c:pt idx="49">
                  <c:v>1.9E-2</c:v>
                </c:pt>
                <c:pt idx="50">
                  <c:v>1.89E-2</c:v>
                </c:pt>
                <c:pt idx="51">
                  <c:v>1.8599999999999998E-2</c:v>
                </c:pt>
                <c:pt idx="52">
                  <c:v>1.84E-2</c:v>
                </c:pt>
                <c:pt idx="53">
                  <c:v>1.8100000000000002E-2</c:v>
                </c:pt>
                <c:pt idx="54">
                  <c:v>1.77E-2</c:v>
                </c:pt>
                <c:pt idx="55">
                  <c:v>1.7299999999999999E-2</c:v>
                </c:pt>
                <c:pt idx="56">
                  <c:v>1.7000000000000001E-2</c:v>
                </c:pt>
                <c:pt idx="57">
                  <c:v>1.66E-2</c:v>
                </c:pt>
                <c:pt idx="58">
                  <c:v>1.6400000000000001E-2</c:v>
                </c:pt>
                <c:pt idx="59">
                  <c:v>1.6199999999999999E-2</c:v>
                </c:pt>
                <c:pt idx="60">
                  <c:v>1.61E-2</c:v>
                </c:pt>
                <c:pt idx="61">
                  <c:v>1.61E-2</c:v>
                </c:pt>
                <c:pt idx="62">
                  <c:v>1.61E-2</c:v>
                </c:pt>
                <c:pt idx="63">
                  <c:v>1.61E-2</c:v>
                </c:pt>
                <c:pt idx="64">
                  <c:v>1.6E-2</c:v>
                </c:pt>
                <c:pt idx="65">
                  <c:v>1.5800000000000002E-2</c:v>
                </c:pt>
                <c:pt idx="66">
                  <c:v>1.5599999999999999E-2</c:v>
                </c:pt>
                <c:pt idx="67">
                  <c:v>1.54E-2</c:v>
                </c:pt>
                <c:pt idx="68">
                  <c:v>1.52E-2</c:v>
                </c:pt>
                <c:pt idx="69">
                  <c:v>1.49E-2</c:v>
                </c:pt>
                <c:pt idx="70">
                  <c:v>1.46E-2</c:v>
                </c:pt>
                <c:pt idx="71">
                  <c:v>1.43E-2</c:v>
                </c:pt>
                <c:pt idx="72">
                  <c:v>1.4E-2</c:v>
                </c:pt>
                <c:pt idx="73">
                  <c:v>1.3599999999999999E-2</c:v>
                </c:pt>
                <c:pt idx="74">
                  <c:v>1.3299999999999999E-2</c:v>
                </c:pt>
                <c:pt idx="75">
                  <c:v>1.2999999999999999E-2</c:v>
                </c:pt>
                <c:pt idx="76">
                  <c:v>1.2699999999999999E-2</c:v>
                </c:pt>
                <c:pt idx="77">
                  <c:v>1.26E-2</c:v>
                </c:pt>
                <c:pt idx="78">
                  <c:v>1.24E-2</c:v>
                </c:pt>
                <c:pt idx="79">
                  <c:v>1.2200000000000001E-2</c:v>
                </c:pt>
                <c:pt idx="80">
                  <c:v>1.21E-2</c:v>
                </c:pt>
                <c:pt idx="81">
                  <c:v>1.18E-2</c:v>
                </c:pt>
                <c:pt idx="82">
                  <c:v>1.15E-2</c:v>
                </c:pt>
                <c:pt idx="83">
                  <c:v>1.12E-2</c:v>
                </c:pt>
                <c:pt idx="84">
                  <c:v>1.0800000000000001E-2</c:v>
                </c:pt>
                <c:pt idx="85">
                  <c:v>1.0500000000000001E-2</c:v>
                </c:pt>
                <c:pt idx="86">
                  <c:v>1.01E-2</c:v>
                </c:pt>
                <c:pt idx="87">
                  <c:v>9.7000000000000003E-3</c:v>
                </c:pt>
                <c:pt idx="88">
                  <c:v>9.2999999999999992E-3</c:v>
                </c:pt>
                <c:pt idx="89">
                  <c:v>8.8999999999999999E-3</c:v>
                </c:pt>
                <c:pt idx="90">
                  <c:v>8.3999999999999995E-3</c:v>
                </c:pt>
                <c:pt idx="91">
                  <c:v>7.9000000000000008E-3</c:v>
                </c:pt>
                <c:pt idx="92">
                  <c:v>7.4000000000000003E-3</c:v>
                </c:pt>
                <c:pt idx="93">
                  <c:v>6.7999999999999996E-3</c:v>
                </c:pt>
                <c:pt idx="94">
                  <c:v>6.1999999999999998E-3</c:v>
                </c:pt>
                <c:pt idx="95">
                  <c:v>5.7000000000000002E-3</c:v>
                </c:pt>
                <c:pt idx="96">
                  <c:v>4.4999999999999997E-3</c:v>
                </c:pt>
                <c:pt idx="97">
                  <c:v>4.0000000000000001E-3</c:v>
                </c:pt>
                <c:pt idx="98">
                  <c:v>3.5999999999999999E-3</c:v>
                </c:pt>
                <c:pt idx="99">
                  <c:v>3.3E-3</c:v>
                </c:pt>
                <c:pt idx="100">
                  <c:v>3.0999999999999999E-3</c:v>
                </c:pt>
                <c:pt idx="101">
                  <c:v>2.8999999999999998E-3</c:v>
                </c:pt>
                <c:pt idx="102">
                  <c:v>2.8E-3</c:v>
                </c:pt>
                <c:pt idx="103">
                  <c:v>2.7000000000000001E-3</c:v>
                </c:pt>
                <c:pt idx="104">
                  <c:v>2.5999999999999999E-3</c:v>
                </c:pt>
                <c:pt idx="105">
                  <c:v>2.5000000000000001E-3</c:v>
                </c:pt>
                <c:pt idx="106">
                  <c:v>2.3999999999999998E-3</c:v>
                </c:pt>
                <c:pt idx="107">
                  <c:v>2.3999999999999998E-3</c:v>
                </c:pt>
                <c:pt idx="108">
                  <c:v>2.3E-3</c:v>
                </c:pt>
                <c:pt idx="109">
                  <c:v>2.3E-3</c:v>
                </c:pt>
                <c:pt idx="110">
                  <c:v>2.2000000000000001E-3</c:v>
                </c:pt>
                <c:pt idx="111">
                  <c:v>2.2000000000000001E-3</c:v>
                </c:pt>
                <c:pt idx="112">
                  <c:v>2.2000000000000001E-3</c:v>
                </c:pt>
                <c:pt idx="113">
                  <c:v>2.2000000000000001E-3</c:v>
                </c:pt>
                <c:pt idx="114">
                  <c:v>2.0999999999999999E-3</c:v>
                </c:pt>
                <c:pt idx="115">
                  <c:v>2.0999999999999999E-3</c:v>
                </c:pt>
                <c:pt idx="116">
                  <c:v>2.0999999999999999E-3</c:v>
                </c:pt>
                <c:pt idx="117">
                  <c:v>2.0999999999999999E-3</c:v>
                </c:pt>
                <c:pt idx="118">
                  <c:v>2.0999999999999999E-3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1.9E-3</c:v>
                </c:pt>
                <c:pt idx="123">
                  <c:v>1.9E-3</c:v>
                </c:pt>
                <c:pt idx="124">
                  <c:v>1.8E-3</c:v>
                </c:pt>
                <c:pt idx="125">
                  <c:v>1.8E-3</c:v>
                </c:pt>
                <c:pt idx="126">
                  <c:v>1.8E-3</c:v>
                </c:pt>
                <c:pt idx="127">
                  <c:v>1.6999999999999999E-3</c:v>
                </c:pt>
                <c:pt idx="128">
                  <c:v>1.6000000000000001E-3</c:v>
                </c:pt>
                <c:pt idx="129">
                  <c:v>1.6000000000000001E-3</c:v>
                </c:pt>
                <c:pt idx="130">
                  <c:v>1.6000000000000001E-3</c:v>
                </c:pt>
                <c:pt idx="131">
                  <c:v>1.5E-3</c:v>
                </c:pt>
                <c:pt idx="132">
                  <c:v>1.5E-3</c:v>
                </c:pt>
                <c:pt idx="133">
                  <c:v>1.6000000000000001E-3</c:v>
                </c:pt>
                <c:pt idx="134">
                  <c:v>1.6999999999999999E-3</c:v>
                </c:pt>
                <c:pt idx="135">
                  <c:v>1.6999999999999999E-3</c:v>
                </c:pt>
                <c:pt idx="136">
                  <c:v>1.9E-3</c:v>
                </c:pt>
                <c:pt idx="137">
                  <c:v>2E-3</c:v>
                </c:pt>
                <c:pt idx="138">
                  <c:v>2.0999999999999999E-3</c:v>
                </c:pt>
                <c:pt idx="139">
                  <c:v>2.2000000000000001E-3</c:v>
                </c:pt>
                <c:pt idx="140">
                  <c:v>2.2000000000000001E-3</c:v>
                </c:pt>
                <c:pt idx="141">
                  <c:v>2.2000000000000001E-3</c:v>
                </c:pt>
                <c:pt idx="142">
                  <c:v>2.2000000000000001E-3</c:v>
                </c:pt>
                <c:pt idx="143">
                  <c:v>2.0999999999999999E-3</c:v>
                </c:pt>
                <c:pt idx="144">
                  <c:v>2E-3</c:v>
                </c:pt>
                <c:pt idx="145">
                  <c:v>1.9E-3</c:v>
                </c:pt>
                <c:pt idx="146">
                  <c:v>1.8E-3</c:v>
                </c:pt>
                <c:pt idx="147">
                  <c:v>1.6999999999999999E-3</c:v>
                </c:pt>
                <c:pt idx="148">
                  <c:v>1.5E-3</c:v>
                </c:pt>
                <c:pt idx="149">
                  <c:v>1.4E-3</c:v>
                </c:pt>
                <c:pt idx="150">
                  <c:v>1.2999999999999999E-3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E-434F-B305-D3B2A7E8A6E8}"/>
            </c:ext>
          </c:extLst>
        </c:ser>
        <c:ser>
          <c:idx val="2"/>
          <c:order val="1"/>
          <c:tx>
            <c:strRef>
              <c:f>Green_water_ex!$C$9</c:f>
              <c:strCache>
                <c:ptCount val="1"/>
                <c:pt idx="0">
                  <c:v>R_mod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Green_water_ex!$A$10:$A$160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Green_water_ex!$C$10:$C$160</c:f>
              <c:numCache>
                <c:formatCode>0.000</c:formatCode>
                <c:ptCount val="151"/>
                <c:pt idx="0">
                  <c:v>8.9213013698630134E-2</c:v>
                </c:pt>
                <c:pt idx="1">
                  <c:v>9.6579999999999999E-2</c:v>
                </c:pt>
                <c:pt idx="2">
                  <c:v>0.10399674999999999</c:v>
                </c:pt>
                <c:pt idx="3">
                  <c:v>0.11106600000000001</c:v>
                </c:pt>
                <c:pt idx="4">
                  <c:v>0.11843405940594061</c:v>
                </c:pt>
                <c:pt idx="5">
                  <c:v>0.12731543478260868</c:v>
                </c:pt>
                <c:pt idx="6">
                  <c:v>0.13494670588235294</c:v>
                </c:pt>
                <c:pt idx="7">
                  <c:v>0.14220075949367089</c:v>
                </c:pt>
                <c:pt idx="8">
                  <c:v>0.15073315068493151</c:v>
                </c:pt>
                <c:pt idx="9">
                  <c:v>0.15621913043478264</c:v>
                </c:pt>
                <c:pt idx="10">
                  <c:v>0.16246153846153849</c:v>
                </c:pt>
                <c:pt idx="11">
                  <c:v>0.16423000000000001</c:v>
                </c:pt>
                <c:pt idx="12">
                  <c:v>0.1718349152542373</c:v>
                </c:pt>
                <c:pt idx="13">
                  <c:v>0.17741625</c:v>
                </c:pt>
                <c:pt idx="14">
                  <c:v>0.18371660377358492</c:v>
                </c:pt>
                <c:pt idx="15">
                  <c:v>0.18353711538461542</c:v>
                </c:pt>
                <c:pt idx="16">
                  <c:v>0.1871034</c:v>
                </c:pt>
                <c:pt idx="17">
                  <c:v>0.18717061224489798</c:v>
                </c:pt>
                <c:pt idx="18">
                  <c:v>0.17983680000000002</c:v>
                </c:pt>
                <c:pt idx="19">
                  <c:v>0.16955019230769233</c:v>
                </c:pt>
                <c:pt idx="20">
                  <c:v>0.1600988888888889</c:v>
                </c:pt>
                <c:pt idx="21">
                  <c:v>0.14618431034482759</c:v>
                </c:pt>
                <c:pt idx="22">
                  <c:v>0.13632245901639342</c:v>
                </c:pt>
                <c:pt idx="23">
                  <c:v>0.12548123076923076</c:v>
                </c:pt>
                <c:pt idx="24">
                  <c:v>0.11268802816901409</c:v>
                </c:pt>
                <c:pt idx="25">
                  <c:v>0.10062884615384617</c:v>
                </c:pt>
                <c:pt idx="26">
                  <c:v>9.5072592592592597E-2</c:v>
                </c:pt>
                <c:pt idx="27">
                  <c:v>9.3284074074074089E-2</c:v>
                </c:pt>
                <c:pt idx="28">
                  <c:v>9.2680499999999999E-2</c:v>
                </c:pt>
                <c:pt idx="29">
                  <c:v>9.0956250000000002E-2</c:v>
                </c:pt>
                <c:pt idx="30">
                  <c:v>8.7087804878048777E-2</c:v>
                </c:pt>
                <c:pt idx="31">
                  <c:v>8.2461176470588232E-2</c:v>
                </c:pt>
                <c:pt idx="32">
                  <c:v>8.0001976744186049E-2</c:v>
                </c:pt>
                <c:pt idx="33">
                  <c:v>7.7633448275862077E-2</c:v>
                </c:pt>
                <c:pt idx="34">
                  <c:v>7.4505842696629201E-2</c:v>
                </c:pt>
                <c:pt idx="35">
                  <c:v>7.0767065217391303E-2</c:v>
                </c:pt>
                <c:pt idx="36">
                  <c:v>6.7292210526315802E-2</c:v>
                </c:pt>
                <c:pt idx="37">
                  <c:v>6.3409999999999994E-2</c:v>
                </c:pt>
                <c:pt idx="38">
                  <c:v>5.8714857142857145E-2</c:v>
                </c:pt>
                <c:pt idx="39">
                  <c:v>5.4548108108108104E-2</c:v>
                </c:pt>
                <c:pt idx="40">
                  <c:v>5.1266637931034496E-2</c:v>
                </c:pt>
                <c:pt idx="41">
                  <c:v>4.9089579831932767E-2</c:v>
                </c:pt>
                <c:pt idx="42">
                  <c:v>4.6279838709677425E-2</c:v>
                </c:pt>
                <c:pt idx="43">
                  <c:v>4.3703255813953491E-2</c:v>
                </c:pt>
                <c:pt idx="44">
                  <c:v>4.1030000000000004E-2</c:v>
                </c:pt>
                <c:pt idx="45">
                  <c:v>3.8873999999999999E-2</c:v>
                </c:pt>
                <c:pt idx="46">
                  <c:v>3.5892483221476514E-2</c:v>
                </c:pt>
                <c:pt idx="47">
                  <c:v>3.326316455696203E-2</c:v>
                </c:pt>
                <c:pt idx="48">
                  <c:v>3.0561124260355038E-2</c:v>
                </c:pt>
                <c:pt idx="49">
                  <c:v>2.7892252747252749E-2</c:v>
                </c:pt>
                <c:pt idx="50">
                  <c:v>2.6123560209424086E-2</c:v>
                </c:pt>
                <c:pt idx="51">
                  <c:v>2.3356142857142853E-2</c:v>
                </c:pt>
                <c:pt idx="52">
                  <c:v>2.0963608695652176E-2</c:v>
                </c:pt>
                <c:pt idx="53">
                  <c:v>1.8960479999999998E-2</c:v>
                </c:pt>
                <c:pt idx="54">
                  <c:v>1.7133308823529415E-2</c:v>
                </c:pt>
                <c:pt idx="55">
                  <c:v>1.4926319218241042E-2</c:v>
                </c:pt>
                <c:pt idx="56">
                  <c:v>1.3098313953488372E-2</c:v>
                </c:pt>
                <c:pt idx="57">
                  <c:v>1.20733242506812E-2</c:v>
                </c:pt>
                <c:pt idx="58">
                  <c:v>1.1558753315649869E-2</c:v>
                </c:pt>
                <c:pt idx="59">
                  <c:v>1.1278184210526317E-2</c:v>
                </c:pt>
                <c:pt idx="60">
                  <c:v>1.0863634020618558E-2</c:v>
                </c:pt>
                <c:pt idx="61">
                  <c:v>1.0549923664122137E-2</c:v>
                </c:pt>
                <c:pt idx="62">
                  <c:v>1.0325240506329115E-2</c:v>
                </c:pt>
                <c:pt idx="63">
                  <c:v>1.0031175E-2</c:v>
                </c:pt>
                <c:pt idx="64">
                  <c:v>9.6751470588235279E-3</c:v>
                </c:pt>
                <c:pt idx="65">
                  <c:v>9.4038014527845042E-3</c:v>
                </c:pt>
                <c:pt idx="66">
                  <c:v>9.0127358490566037E-3</c:v>
                </c:pt>
                <c:pt idx="67">
                  <c:v>8.745000000000001E-3</c:v>
                </c:pt>
                <c:pt idx="68">
                  <c:v>8.4674828375286039E-3</c:v>
                </c:pt>
                <c:pt idx="69">
                  <c:v>8.1284598214285703E-3</c:v>
                </c:pt>
                <c:pt idx="70">
                  <c:v>7.8938325991189436E-3</c:v>
                </c:pt>
                <c:pt idx="71">
                  <c:v>7.5694635193133053E-3</c:v>
                </c:pt>
                <c:pt idx="72">
                  <c:v>7.2031742738589222E-3</c:v>
                </c:pt>
                <c:pt idx="73">
                  <c:v>6.8077290836653388E-3</c:v>
                </c:pt>
                <c:pt idx="74">
                  <c:v>6.4327915869980884E-3</c:v>
                </c:pt>
                <c:pt idx="75">
                  <c:v>6.0768440366972491E-3</c:v>
                </c:pt>
                <c:pt idx="76">
                  <c:v>5.7508465608465615E-3</c:v>
                </c:pt>
                <c:pt idx="77">
                  <c:v>5.592752613240418E-3</c:v>
                </c:pt>
                <c:pt idx="78">
                  <c:v>5.4595336787564772E-3</c:v>
                </c:pt>
                <c:pt idx="79">
                  <c:v>5.2934693877551026E-3</c:v>
                </c:pt>
                <c:pt idx="80">
                  <c:v>5.1254849498327754E-3</c:v>
                </c:pt>
                <c:pt idx="81">
                  <c:v>4.9161400651465794E-3</c:v>
                </c:pt>
                <c:pt idx="82">
                  <c:v>4.8023263327948307E-3</c:v>
                </c:pt>
                <c:pt idx="83">
                  <c:v>4.63253164556962E-3</c:v>
                </c:pt>
                <c:pt idx="84">
                  <c:v>4.4158346094946401E-3</c:v>
                </c:pt>
                <c:pt idx="85">
                  <c:v>4.2329508196721306E-3</c:v>
                </c:pt>
                <c:pt idx="86">
                  <c:v>3.9972428571428565E-3</c:v>
                </c:pt>
                <c:pt idx="87">
                  <c:v>3.7807407407407408E-3</c:v>
                </c:pt>
                <c:pt idx="88">
                  <c:v>3.5308712613784134E-3</c:v>
                </c:pt>
                <c:pt idx="89">
                  <c:v>3.2741493268053862E-3</c:v>
                </c:pt>
                <c:pt idx="90">
                  <c:v>3.0576682134570766E-3</c:v>
                </c:pt>
                <c:pt idx="91">
                  <c:v>2.783601286173634E-3</c:v>
                </c:pt>
                <c:pt idx="92">
                  <c:v>2.5234911242603551E-3</c:v>
                </c:pt>
                <c:pt idx="93">
                  <c:v>2.2881397459165154E-3</c:v>
                </c:pt>
                <c:pt idx="94">
                  <c:v>2.0776755852842813E-3</c:v>
                </c:pt>
                <c:pt idx="95">
                  <c:v>1.8910656370656369E-3</c:v>
                </c:pt>
                <c:pt idx="96">
                  <c:v>1.6973417721518988E-3</c:v>
                </c:pt>
                <c:pt idx="97">
                  <c:v>1.5405699481865283E-3</c:v>
                </c:pt>
                <c:pt idx="98">
                  <c:v>1.3775851938895418E-3</c:v>
                </c:pt>
                <c:pt idx="99">
                  <c:v>1.2105762179151389E-3</c:v>
                </c:pt>
                <c:pt idx="100">
                  <c:v>1.0626492537313432E-3</c:v>
                </c:pt>
                <c:pt idx="101">
                  <c:v>9.6050042771599661E-4</c:v>
                </c:pt>
                <c:pt idx="102">
                  <c:v>9.0403021641486335E-4</c:v>
                </c:pt>
                <c:pt idx="103">
                  <c:v>8.6922341696535257E-4</c:v>
                </c:pt>
                <c:pt idx="104">
                  <c:v>8.4555206286836932E-4</c:v>
                </c:pt>
                <c:pt idx="105">
                  <c:v>8.2951524628616102E-4</c:v>
                </c:pt>
                <c:pt idx="106">
                  <c:v>8.1187427240977884E-4</c:v>
                </c:pt>
                <c:pt idx="107">
                  <c:v>7.9566525260316243E-4</c:v>
                </c:pt>
                <c:pt idx="108">
                  <c:v>7.7799235181644374E-4</c:v>
                </c:pt>
                <c:pt idx="109">
                  <c:v>7.577039274924473E-4</c:v>
                </c:pt>
                <c:pt idx="110">
                  <c:v>7.3447661469933198E-4</c:v>
                </c:pt>
                <c:pt idx="111">
                  <c:v>7.1085245901639346E-4</c:v>
                </c:pt>
                <c:pt idx="112">
                  <c:v>6.925368837711409E-4</c:v>
                </c:pt>
                <c:pt idx="113">
                  <c:v>6.7191504424778776E-4</c:v>
                </c:pt>
                <c:pt idx="114">
                  <c:v>6.5082377476538057E-4</c:v>
                </c:pt>
                <c:pt idx="115">
                  <c:v>6.3822045611610235E-4</c:v>
                </c:pt>
                <c:pt idx="116">
                  <c:v>6.1468623481781377E-4</c:v>
                </c:pt>
                <c:pt idx="117">
                  <c:v>5.9996995994659552E-4</c:v>
                </c:pt>
                <c:pt idx="118">
                  <c:v>5.845994065281899E-4</c:v>
                </c:pt>
                <c:pt idx="119">
                  <c:v>5.6759571706683988E-4</c:v>
                </c:pt>
                <c:pt idx="120">
                  <c:v>5.5523641042135735E-4</c:v>
                </c:pt>
                <c:pt idx="121">
                  <c:v>5.3239449828071275E-4</c:v>
                </c:pt>
                <c:pt idx="122">
                  <c:v>5.1862962962962963E-4</c:v>
                </c:pt>
                <c:pt idx="123">
                  <c:v>5.0387420237010024E-4</c:v>
                </c:pt>
                <c:pt idx="124">
                  <c:v>4.8709139624888368E-4</c:v>
                </c:pt>
                <c:pt idx="125">
                  <c:v>4.7532823079187526E-4</c:v>
                </c:pt>
                <c:pt idx="126">
                  <c:v>4.5028821701045493E-4</c:v>
                </c:pt>
                <c:pt idx="127">
                  <c:v>4.3089863013698635E-4</c:v>
                </c:pt>
                <c:pt idx="128">
                  <c:v>4.0979936642027452E-4</c:v>
                </c:pt>
                <c:pt idx="129">
                  <c:v>3.8751834050088546E-4</c:v>
                </c:pt>
                <c:pt idx="130">
                  <c:v>3.6987769080234833E-4</c:v>
                </c:pt>
                <c:pt idx="131">
                  <c:v>3.5546320552512506E-4</c:v>
                </c:pt>
                <c:pt idx="132">
                  <c:v>3.4612403100775193E-4</c:v>
                </c:pt>
                <c:pt idx="133">
                  <c:v>3.3781881533101048E-4</c:v>
                </c:pt>
                <c:pt idx="134">
                  <c:v>3.2977262287551678E-4</c:v>
                </c:pt>
                <c:pt idx="135">
                  <c:v>3.2374371859296484E-4</c:v>
                </c:pt>
                <c:pt idx="136">
                  <c:v>3.1443046506403051E-4</c:v>
                </c:pt>
                <c:pt idx="137">
                  <c:v>3.0917654956366084E-4</c:v>
                </c:pt>
                <c:pt idx="138">
                  <c:v>3.0168509509066787E-4</c:v>
                </c:pt>
                <c:pt idx="139">
                  <c:v>2.9239418276535707E-4</c:v>
                </c:pt>
                <c:pt idx="140">
                  <c:v>2.867399741267788E-4</c:v>
                </c:pt>
                <c:pt idx="141">
                  <c:v>2.7708860759493675E-4</c:v>
                </c:pt>
                <c:pt idx="142">
                  <c:v>2.6956973602161713E-4</c:v>
                </c:pt>
                <c:pt idx="143">
                  <c:v>2.6121354272894148E-4</c:v>
                </c:pt>
                <c:pt idx="144">
                  <c:v>2.5181962970336456E-4</c:v>
                </c:pt>
                <c:pt idx="145">
                  <c:v>2.4352700331448625E-4</c:v>
                </c:pt>
                <c:pt idx="146">
                  <c:v>2.3287521238436859E-4</c:v>
                </c:pt>
                <c:pt idx="147">
                  <c:v>2.2322462440454381E-4</c:v>
                </c:pt>
                <c:pt idx="148">
                  <c:v>2.1248411016949154E-4</c:v>
                </c:pt>
                <c:pt idx="149">
                  <c:v>2.0102486047691528E-4</c:v>
                </c:pt>
                <c:pt idx="150">
                  <c:v>1.9079298017549566E-4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E-434F-B305-D3B2A7E8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55760"/>
        <c:axId val="284455368"/>
      </c:scatterChart>
      <c:valAx>
        <c:axId val="284455760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55368"/>
        <c:crosses val="autoZero"/>
        <c:crossBetween val="midCat"/>
        <c:majorUnit val="100"/>
        <c:minorUnit val="50"/>
      </c:valAx>
      <c:valAx>
        <c:axId val="284455368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R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(=Eu/Ed)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55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413823272090992"/>
          <c:y val="8.7093540390784485E-2"/>
          <c:w val="0.26638102218129656"/>
          <c:h val="0.20544254884806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14831735984381"/>
          <c:y val="5.7060367454068242E-2"/>
          <c:w val="0.72884033742135557"/>
          <c:h val="0.70026939340915717"/>
        </c:manualLayout>
      </c:layout>
      <c:scatterChart>
        <c:scatterStyle val="lineMarker"/>
        <c:varyColors val="0"/>
        <c:ser>
          <c:idx val="1"/>
          <c:order val="0"/>
          <c:tx>
            <c:strRef>
              <c:f>Green_water_ex!$D$9</c:f>
              <c:strCache>
                <c:ptCount val="1"/>
                <c:pt idx="0">
                  <c:v>aphi</c:v>
                </c:pt>
              </c:strCache>
            </c:strRef>
          </c:tx>
          <c:spPr>
            <a:ln w="1905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xVal>
            <c:numRef>
              <c:f>Green_water_ex!$A$10:$A$160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Green_water_ex!$D$10:$D$160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8-4A02-8EDD-864DF0B87D05}"/>
            </c:ext>
          </c:extLst>
        </c:ser>
        <c:ser>
          <c:idx val="3"/>
          <c:order val="1"/>
          <c:tx>
            <c:strRef>
              <c:f>Green_water_ex!$E$9</c:f>
              <c:strCache>
                <c:ptCount val="1"/>
                <c:pt idx="0">
                  <c:v>acdom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Green_water_ex!$A$10:$A$160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Green_water_ex!$E$10:$E$160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8-4A02-8EDD-864DF0B87D05}"/>
            </c:ext>
          </c:extLst>
        </c:ser>
        <c:ser>
          <c:idx val="4"/>
          <c:order val="2"/>
          <c:tx>
            <c:strRef>
              <c:f>Green_water_ex!$F$9</c:f>
              <c:strCache>
                <c:ptCount val="1"/>
                <c:pt idx="0">
                  <c:v>anap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Green_water_ex!$A$10:$A$160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Green_water_ex!$F$10:$F$160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8-4A02-8EDD-864DF0B87D05}"/>
            </c:ext>
          </c:extLst>
        </c:ser>
        <c:ser>
          <c:idx val="0"/>
          <c:order val="3"/>
          <c:tx>
            <c:strRef>
              <c:f>eigenvectors!$B$5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eigenvectors!$A$6:$A$156</c:f>
              <c:numCache>
                <c:formatCode>General</c:formatCode>
                <c:ptCount val="151"/>
                <c:pt idx="0">
                  <c:v>399.99995000000001</c:v>
                </c:pt>
                <c:pt idx="1">
                  <c:v>401.99995000000001</c:v>
                </c:pt>
                <c:pt idx="2">
                  <c:v>403.99995000000001</c:v>
                </c:pt>
                <c:pt idx="3">
                  <c:v>405.99995000000001</c:v>
                </c:pt>
                <c:pt idx="4">
                  <c:v>407.99995000000001</c:v>
                </c:pt>
                <c:pt idx="5">
                  <c:v>409.99995000000001</c:v>
                </c:pt>
                <c:pt idx="6">
                  <c:v>411.99995000000001</c:v>
                </c:pt>
                <c:pt idx="7">
                  <c:v>413.99995000000001</c:v>
                </c:pt>
                <c:pt idx="8">
                  <c:v>415.99995000000001</c:v>
                </c:pt>
                <c:pt idx="9">
                  <c:v>417.99995000000001</c:v>
                </c:pt>
                <c:pt idx="10">
                  <c:v>419.99995000000001</c:v>
                </c:pt>
                <c:pt idx="11">
                  <c:v>421.99995000000001</c:v>
                </c:pt>
                <c:pt idx="12">
                  <c:v>423.99995000000001</c:v>
                </c:pt>
                <c:pt idx="13">
                  <c:v>425.99995000000001</c:v>
                </c:pt>
                <c:pt idx="14">
                  <c:v>427.99995000000001</c:v>
                </c:pt>
                <c:pt idx="15">
                  <c:v>429.99995000000001</c:v>
                </c:pt>
                <c:pt idx="16">
                  <c:v>431.99995000000001</c:v>
                </c:pt>
                <c:pt idx="17">
                  <c:v>433.99995000000001</c:v>
                </c:pt>
                <c:pt idx="18">
                  <c:v>435.99995000000001</c:v>
                </c:pt>
                <c:pt idx="19">
                  <c:v>437.99995000000001</c:v>
                </c:pt>
                <c:pt idx="20">
                  <c:v>439.99995000000001</c:v>
                </c:pt>
                <c:pt idx="21">
                  <c:v>442.99995000000001</c:v>
                </c:pt>
                <c:pt idx="22">
                  <c:v>444</c:v>
                </c:pt>
                <c:pt idx="23">
                  <c:v>445.99995000000001</c:v>
                </c:pt>
                <c:pt idx="24">
                  <c:v>447.99995000000001</c:v>
                </c:pt>
                <c:pt idx="25">
                  <c:v>449.99995000000001</c:v>
                </c:pt>
                <c:pt idx="26">
                  <c:v>451.99995000000001</c:v>
                </c:pt>
                <c:pt idx="27">
                  <c:v>453.99995000000001</c:v>
                </c:pt>
                <c:pt idx="28">
                  <c:v>455.99995000000001</c:v>
                </c:pt>
                <c:pt idx="29">
                  <c:v>457.99995000000001</c:v>
                </c:pt>
                <c:pt idx="30">
                  <c:v>459.99995000000001</c:v>
                </c:pt>
                <c:pt idx="31">
                  <c:v>461.99995000000001</c:v>
                </c:pt>
                <c:pt idx="32">
                  <c:v>463.99995000000001</c:v>
                </c:pt>
                <c:pt idx="33">
                  <c:v>465.99995000000001</c:v>
                </c:pt>
                <c:pt idx="34">
                  <c:v>467.99995000000001</c:v>
                </c:pt>
                <c:pt idx="35">
                  <c:v>469.99995000000001</c:v>
                </c:pt>
                <c:pt idx="36">
                  <c:v>471.99995000000001</c:v>
                </c:pt>
                <c:pt idx="37">
                  <c:v>473.99995999999999</c:v>
                </c:pt>
                <c:pt idx="38">
                  <c:v>475.99995999999999</c:v>
                </c:pt>
                <c:pt idx="39">
                  <c:v>477.99995999999999</c:v>
                </c:pt>
                <c:pt idx="40">
                  <c:v>479.99995999999999</c:v>
                </c:pt>
                <c:pt idx="41">
                  <c:v>481.99995999999999</c:v>
                </c:pt>
                <c:pt idx="42">
                  <c:v>483.99995999999999</c:v>
                </c:pt>
                <c:pt idx="43">
                  <c:v>485.99995999999999</c:v>
                </c:pt>
                <c:pt idx="44">
                  <c:v>487.99995999999999</c:v>
                </c:pt>
                <c:pt idx="45">
                  <c:v>489.99995999999999</c:v>
                </c:pt>
                <c:pt idx="46">
                  <c:v>491.99995999999999</c:v>
                </c:pt>
                <c:pt idx="47">
                  <c:v>493.99995999999999</c:v>
                </c:pt>
                <c:pt idx="48">
                  <c:v>495.99995999999999</c:v>
                </c:pt>
                <c:pt idx="49">
                  <c:v>497.99995999999999</c:v>
                </c:pt>
                <c:pt idx="50">
                  <c:v>499.99995999999999</c:v>
                </c:pt>
                <c:pt idx="51">
                  <c:v>501.99995999999999</c:v>
                </c:pt>
                <c:pt idx="52">
                  <c:v>503.99995999999999</c:v>
                </c:pt>
                <c:pt idx="53">
                  <c:v>505.99995999999999</c:v>
                </c:pt>
                <c:pt idx="54">
                  <c:v>507.99995999999999</c:v>
                </c:pt>
                <c:pt idx="55">
                  <c:v>510.99995999999999</c:v>
                </c:pt>
                <c:pt idx="56">
                  <c:v>511.99995999999999</c:v>
                </c:pt>
                <c:pt idx="57">
                  <c:v>513.99995999999999</c:v>
                </c:pt>
                <c:pt idx="58">
                  <c:v>515.99995999999999</c:v>
                </c:pt>
                <c:pt idx="59">
                  <c:v>517.99995999999999</c:v>
                </c:pt>
                <c:pt idx="60">
                  <c:v>519.99995999999999</c:v>
                </c:pt>
                <c:pt idx="61">
                  <c:v>521.99995999999999</c:v>
                </c:pt>
                <c:pt idx="62">
                  <c:v>523.99995999999999</c:v>
                </c:pt>
                <c:pt idx="63">
                  <c:v>525.99995999999999</c:v>
                </c:pt>
                <c:pt idx="64">
                  <c:v>527.99995999999999</c:v>
                </c:pt>
                <c:pt idx="65">
                  <c:v>529.99995999999999</c:v>
                </c:pt>
                <c:pt idx="66">
                  <c:v>531.99995999999999</c:v>
                </c:pt>
                <c:pt idx="67">
                  <c:v>533.99995999999999</c:v>
                </c:pt>
                <c:pt idx="68">
                  <c:v>535.99995999999999</c:v>
                </c:pt>
                <c:pt idx="69">
                  <c:v>537.99995999999999</c:v>
                </c:pt>
                <c:pt idx="70">
                  <c:v>539.99995999999999</c:v>
                </c:pt>
                <c:pt idx="71">
                  <c:v>541.99995999999999</c:v>
                </c:pt>
                <c:pt idx="72">
                  <c:v>543.99995999999999</c:v>
                </c:pt>
                <c:pt idx="73">
                  <c:v>545.99995999999999</c:v>
                </c:pt>
                <c:pt idx="74">
                  <c:v>547.99995999999999</c:v>
                </c:pt>
                <c:pt idx="75">
                  <c:v>549.99995999999999</c:v>
                </c:pt>
                <c:pt idx="76">
                  <c:v>551.99995999999999</c:v>
                </c:pt>
                <c:pt idx="77">
                  <c:v>553.99995999999999</c:v>
                </c:pt>
                <c:pt idx="78">
                  <c:v>555.99995999999999</c:v>
                </c:pt>
                <c:pt idx="79">
                  <c:v>557.99996999999996</c:v>
                </c:pt>
                <c:pt idx="80">
                  <c:v>559.99996999999996</c:v>
                </c:pt>
                <c:pt idx="81">
                  <c:v>561.99996999999996</c:v>
                </c:pt>
                <c:pt idx="82">
                  <c:v>563.99996999999996</c:v>
                </c:pt>
                <c:pt idx="83">
                  <c:v>565.99996999999996</c:v>
                </c:pt>
                <c:pt idx="84">
                  <c:v>567.99996999999996</c:v>
                </c:pt>
                <c:pt idx="85">
                  <c:v>569.99996999999996</c:v>
                </c:pt>
                <c:pt idx="86">
                  <c:v>571.99996999999996</c:v>
                </c:pt>
                <c:pt idx="87">
                  <c:v>573.99996999999996</c:v>
                </c:pt>
                <c:pt idx="88">
                  <c:v>575.99996999999996</c:v>
                </c:pt>
                <c:pt idx="89">
                  <c:v>577.99996999999996</c:v>
                </c:pt>
                <c:pt idx="90">
                  <c:v>579.99996999999996</c:v>
                </c:pt>
                <c:pt idx="91">
                  <c:v>581.99996999999996</c:v>
                </c:pt>
                <c:pt idx="92">
                  <c:v>583.99996999999996</c:v>
                </c:pt>
                <c:pt idx="93">
                  <c:v>585.99996999999996</c:v>
                </c:pt>
                <c:pt idx="94">
                  <c:v>587.99996999999996</c:v>
                </c:pt>
                <c:pt idx="95">
                  <c:v>589.99996999999996</c:v>
                </c:pt>
                <c:pt idx="96">
                  <c:v>591.99996999999996</c:v>
                </c:pt>
                <c:pt idx="97">
                  <c:v>593.99996999999996</c:v>
                </c:pt>
                <c:pt idx="98">
                  <c:v>595.99996999999996</c:v>
                </c:pt>
                <c:pt idx="99">
                  <c:v>597.99996999999996</c:v>
                </c:pt>
                <c:pt idx="100">
                  <c:v>599.99996999999996</c:v>
                </c:pt>
                <c:pt idx="101">
                  <c:v>601.99996999999996</c:v>
                </c:pt>
                <c:pt idx="102">
                  <c:v>603.99996999999996</c:v>
                </c:pt>
                <c:pt idx="103">
                  <c:v>605.99996999999996</c:v>
                </c:pt>
                <c:pt idx="104">
                  <c:v>607.99996999999996</c:v>
                </c:pt>
                <c:pt idx="105">
                  <c:v>609.99996999999996</c:v>
                </c:pt>
                <c:pt idx="106">
                  <c:v>611.99996999999996</c:v>
                </c:pt>
                <c:pt idx="107">
                  <c:v>613.99996999999996</c:v>
                </c:pt>
                <c:pt idx="108">
                  <c:v>615.99996999999996</c:v>
                </c:pt>
                <c:pt idx="109">
                  <c:v>617.99996999999996</c:v>
                </c:pt>
                <c:pt idx="110">
                  <c:v>619.99996999999996</c:v>
                </c:pt>
                <c:pt idx="111">
                  <c:v>621.99996999999996</c:v>
                </c:pt>
                <c:pt idx="112">
                  <c:v>623.99996999999996</c:v>
                </c:pt>
                <c:pt idx="113">
                  <c:v>625.99996999999996</c:v>
                </c:pt>
                <c:pt idx="114">
                  <c:v>627.99996999999996</c:v>
                </c:pt>
                <c:pt idx="115">
                  <c:v>629.99996999999996</c:v>
                </c:pt>
                <c:pt idx="116">
                  <c:v>631.99996999999996</c:v>
                </c:pt>
                <c:pt idx="117">
                  <c:v>633.99996999999996</c:v>
                </c:pt>
                <c:pt idx="118">
                  <c:v>635.99996999999996</c:v>
                </c:pt>
                <c:pt idx="119">
                  <c:v>637.99996999999996</c:v>
                </c:pt>
                <c:pt idx="120">
                  <c:v>639.99996999999996</c:v>
                </c:pt>
                <c:pt idx="121">
                  <c:v>641.99998000000005</c:v>
                </c:pt>
                <c:pt idx="122">
                  <c:v>643.99998000000005</c:v>
                </c:pt>
                <c:pt idx="123">
                  <c:v>645.99998000000005</c:v>
                </c:pt>
                <c:pt idx="124">
                  <c:v>647.99998000000005</c:v>
                </c:pt>
                <c:pt idx="125">
                  <c:v>649.99998000000005</c:v>
                </c:pt>
                <c:pt idx="126">
                  <c:v>651.99998000000005</c:v>
                </c:pt>
                <c:pt idx="127">
                  <c:v>653.99998000000005</c:v>
                </c:pt>
                <c:pt idx="128">
                  <c:v>655.99998000000005</c:v>
                </c:pt>
                <c:pt idx="129">
                  <c:v>657.99998000000005</c:v>
                </c:pt>
                <c:pt idx="130">
                  <c:v>659.99998000000005</c:v>
                </c:pt>
                <c:pt idx="131">
                  <c:v>661.99998000000005</c:v>
                </c:pt>
                <c:pt idx="132">
                  <c:v>663.99998000000005</c:v>
                </c:pt>
                <c:pt idx="133">
                  <c:v>665.99998000000005</c:v>
                </c:pt>
                <c:pt idx="134">
                  <c:v>667.99998000000005</c:v>
                </c:pt>
                <c:pt idx="135">
                  <c:v>669.99998000000005</c:v>
                </c:pt>
                <c:pt idx="136">
                  <c:v>671.99998000000005</c:v>
                </c:pt>
                <c:pt idx="137">
                  <c:v>673.99998000000005</c:v>
                </c:pt>
                <c:pt idx="138">
                  <c:v>675.99998000000005</c:v>
                </c:pt>
                <c:pt idx="139">
                  <c:v>677.99998000000005</c:v>
                </c:pt>
                <c:pt idx="140">
                  <c:v>679.99998000000005</c:v>
                </c:pt>
                <c:pt idx="141">
                  <c:v>681.99998000000005</c:v>
                </c:pt>
                <c:pt idx="142">
                  <c:v>683.99998000000005</c:v>
                </c:pt>
                <c:pt idx="143">
                  <c:v>685.99998000000005</c:v>
                </c:pt>
                <c:pt idx="144">
                  <c:v>687.99998000000005</c:v>
                </c:pt>
                <c:pt idx="145">
                  <c:v>689.99998000000005</c:v>
                </c:pt>
                <c:pt idx="146">
                  <c:v>691.99998000000005</c:v>
                </c:pt>
                <c:pt idx="147">
                  <c:v>693.99998000000005</c:v>
                </c:pt>
                <c:pt idx="148">
                  <c:v>695.99998000000005</c:v>
                </c:pt>
                <c:pt idx="149">
                  <c:v>697.99998000000005</c:v>
                </c:pt>
                <c:pt idx="150">
                  <c:v>699.99998000000005</c:v>
                </c:pt>
              </c:numCache>
            </c:numRef>
          </c:xVal>
          <c:yVal>
            <c:numRef>
              <c:f>eigenvectors!$B$6:$B$156</c:f>
              <c:numCache>
                <c:formatCode>General</c:formatCode>
                <c:ptCount val="151"/>
                <c:pt idx="0">
                  <c:v>1.46E-2</c:v>
                </c:pt>
                <c:pt idx="1">
                  <c:v>1.32E-2</c:v>
                </c:pt>
                <c:pt idx="2">
                  <c:v>1.2E-2</c:v>
                </c:pt>
                <c:pt idx="3">
                  <c:v>1.0999999999999999E-2</c:v>
                </c:pt>
                <c:pt idx="4">
                  <c:v>1.01E-2</c:v>
                </c:pt>
                <c:pt idx="5">
                  <c:v>9.1999999999999998E-3</c:v>
                </c:pt>
                <c:pt idx="6">
                  <c:v>8.5000000000000006E-3</c:v>
                </c:pt>
                <c:pt idx="7">
                  <c:v>7.9000000000000008E-3</c:v>
                </c:pt>
                <c:pt idx="8">
                  <c:v>7.3000000000000001E-3</c:v>
                </c:pt>
                <c:pt idx="9">
                  <c:v>6.8999999999999999E-3</c:v>
                </c:pt>
                <c:pt idx="10">
                  <c:v>6.4999999999999997E-3</c:v>
                </c:pt>
                <c:pt idx="11">
                  <c:v>6.3E-3</c:v>
                </c:pt>
                <c:pt idx="12">
                  <c:v>5.8999999999999999E-3</c:v>
                </c:pt>
                <c:pt idx="13">
                  <c:v>5.5999999999999999E-3</c:v>
                </c:pt>
                <c:pt idx="14">
                  <c:v>5.3E-3</c:v>
                </c:pt>
                <c:pt idx="15">
                  <c:v>5.1999999999999998E-3</c:v>
                </c:pt>
                <c:pt idx="16">
                  <c:v>5.0000000000000001E-3</c:v>
                </c:pt>
                <c:pt idx="17">
                  <c:v>4.8999999999999998E-3</c:v>
                </c:pt>
                <c:pt idx="18">
                  <c:v>5.0000000000000001E-3</c:v>
                </c:pt>
                <c:pt idx="19">
                  <c:v>5.1999999999999998E-3</c:v>
                </c:pt>
                <c:pt idx="20">
                  <c:v>5.4000000000000003E-3</c:v>
                </c:pt>
                <c:pt idx="21">
                  <c:v>5.7999999999999996E-3</c:v>
                </c:pt>
                <c:pt idx="22">
                  <c:v>6.1000000000000004E-3</c:v>
                </c:pt>
                <c:pt idx="23">
                  <c:v>6.4999999999999997E-3</c:v>
                </c:pt>
                <c:pt idx="24">
                  <c:v>7.1000000000000004E-3</c:v>
                </c:pt>
                <c:pt idx="25">
                  <c:v>7.7999999999999996E-3</c:v>
                </c:pt>
                <c:pt idx="26">
                  <c:v>8.0999999999999996E-3</c:v>
                </c:pt>
                <c:pt idx="27">
                  <c:v>8.0999999999999996E-3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8.2000000000000007E-3</c:v>
                </c:pt>
                <c:pt idx="31">
                  <c:v>8.5000000000000006E-3</c:v>
                </c:pt>
                <c:pt idx="32">
                  <c:v>8.6E-3</c:v>
                </c:pt>
                <c:pt idx="33">
                  <c:v>8.6999999999999994E-3</c:v>
                </c:pt>
                <c:pt idx="34">
                  <c:v>8.8999999999999999E-3</c:v>
                </c:pt>
                <c:pt idx="35">
                  <c:v>9.1999999999999998E-3</c:v>
                </c:pt>
                <c:pt idx="36">
                  <c:v>9.4999999999999998E-3</c:v>
                </c:pt>
                <c:pt idx="37">
                  <c:v>9.9000000000000008E-3</c:v>
                </c:pt>
                <c:pt idx="38">
                  <c:v>1.0500000000000001E-2</c:v>
                </c:pt>
                <c:pt idx="39">
                  <c:v>1.11E-2</c:v>
                </c:pt>
                <c:pt idx="40">
                  <c:v>1.1599999999999999E-2</c:v>
                </c:pt>
                <c:pt idx="41">
                  <c:v>1.1900000000000001E-2</c:v>
                </c:pt>
                <c:pt idx="42">
                  <c:v>1.24E-2</c:v>
                </c:pt>
                <c:pt idx="43">
                  <c:v>1.29E-2</c:v>
                </c:pt>
                <c:pt idx="44">
                  <c:v>1.35E-2</c:v>
                </c:pt>
                <c:pt idx="45">
                  <c:v>1.4E-2</c:v>
                </c:pt>
                <c:pt idx="46">
                  <c:v>1.49E-2</c:v>
                </c:pt>
                <c:pt idx="47">
                  <c:v>1.5800000000000002E-2</c:v>
                </c:pt>
                <c:pt idx="48">
                  <c:v>1.6899999999999998E-2</c:v>
                </c:pt>
                <c:pt idx="49">
                  <c:v>1.8200000000000001E-2</c:v>
                </c:pt>
                <c:pt idx="50">
                  <c:v>1.9099999999999999E-2</c:v>
                </c:pt>
                <c:pt idx="51">
                  <c:v>2.1000000000000001E-2</c:v>
                </c:pt>
                <c:pt idx="52">
                  <c:v>2.3E-2</c:v>
                </c:pt>
                <c:pt idx="53">
                  <c:v>2.5000000000000001E-2</c:v>
                </c:pt>
                <c:pt idx="54">
                  <c:v>2.7199999999999998E-2</c:v>
                </c:pt>
                <c:pt idx="55">
                  <c:v>3.0700000000000002E-2</c:v>
                </c:pt>
                <c:pt idx="56">
                  <c:v>3.44E-2</c:v>
                </c:pt>
                <c:pt idx="57">
                  <c:v>3.6700000000000003E-2</c:v>
                </c:pt>
                <c:pt idx="58">
                  <c:v>3.7699999999999997E-2</c:v>
                </c:pt>
                <c:pt idx="59">
                  <c:v>3.7999999999999999E-2</c:v>
                </c:pt>
                <c:pt idx="60">
                  <c:v>3.8800000000000001E-2</c:v>
                </c:pt>
                <c:pt idx="61">
                  <c:v>3.9300000000000002E-2</c:v>
                </c:pt>
                <c:pt idx="62">
                  <c:v>3.95E-2</c:v>
                </c:pt>
                <c:pt idx="63">
                  <c:v>0.04</c:v>
                </c:pt>
                <c:pt idx="64">
                  <c:v>4.0800000000000003E-2</c:v>
                </c:pt>
                <c:pt idx="65">
                  <c:v>4.1300000000000003E-2</c:v>
                </c:pt>
                <c:pt idx="66">
                  <c:v>4.24E-2</c:v>
                </c:pt>
                <c:pt idx="67">
                  <c:v>4.2999999999999997E-2</c:v>
                </c:pt>
                <c:pt idx="68">
                  <c:v>4.3700000000000003E-2</c:v>
                </c:pt>
                <c:pt idx="69">
                  <c:v>4.48E-2</c:v>
                </c:pt>
                <c:pt idx="70">
                  <c:v>4.5400000000000003E-2</c:v>
                </c:pt>
                <c:pt idx="71">
                  <c:v>4.6600000000000003E-2</c:v>
                </c:pt>
                <c:pt idx="72">
                  <c:v>4.82E-2</c:v>
                </c:pt>
                <c:pt idx="73">
                  <c:v>5.0200000000000002E-2</c:v>
                </c:pt>
                <c:pt idx="74">
                  <c:v>5.2299999999999999E-2</c:v>
                </c:pt>
                <c:pt idx="75">
                  <c:v>5.45E-2</c:v>
                </c:pt>
                <c:pt idx="76">
                  <c:v>5.67E-2</c:v>
                </c:pt>
                <c:pt idx="77">
                  <c:v>5.74E-2</c:v>
                </c:pt>
                <c:pt idx="78">
                  <c:v>5.79E-2</c:v>
                </c:pt>
                <c:pt idx="79">
                  <c:v>5.8799999999999998E-2</c:v>
                </c:pt>
                <c:pt idx="80">
                  <c:v>5.9799999999999999E-2</c:v>
                </c:pt>
                <c:pt idx="81">
                  <c:v>6.1400000000000003E-2</c:v>
                </c:pt>
                <c:pt idx="82">
                  <c:v>6.1899999999999997E-2</c:v>
                </c:pt>
                <c:pt idx="83">
                  <c:v>6.3200000000000006E-2</c:v>
                </c:pt>
                <c:pt idx="84">
                  <c:v>6.5299999999999997E-2</c:v>
                </c:pt>
                <c:pt idx="85">
                  <c:v>6.7100000000000007E-2</c:v>
                </c:pt>
                <c:pt idx="86">
                  <c:v>7.0000000000000007E-2</c:v>
                </c:pt>
                <c:pt idx="87">
                  <c:v>7.2900000000000006E-2</c:v>
                </c:pt>
                <c:pt idx="88">
                  <c:v>7.6899999999999996E-2</c:v>
                </c:pt>
                <c:pt idx="89">
                  <c:v>8.1699999999999995E-2</c:v>
                </c:pt>
                <c:pt idx="90">
                  <c:v>8.6199999999999999E-2</c:v>
                </c:pt>
                <c:pt idx="91">
                  <c:v>9.3299999999999994E-2</c:v>
                </c:pt>
                <c:pt idx="92">
                  <c:v>0.1014</c:v>
                </c:pt>
                <c:pt idx="93">
                  <c:v>0.11020000000000001</c:v>
                </c:pt>
                <c:pt idx="94">
                  <c:v>0.1196</c:v>
                </c:pt>
                <c:pt idx="95">
                  <c:v>0.1295</c:v>
                </c:pt>
                <c:pt idx="96">
                  <c:v>0.14219999999999999</c:v>
                </c:pt>
                <c:pt idx="97">
                  <c:v>0.15440000000000001</c:v>
                </c:pt>
                <c:pt idx="98">
                  <c:v>0.17019999999999999</c:v>
                </c:pt>
                <c:pt idx="99">
                  <c:v>0.19089999999999999</c:v>
                </c:pt>
                <c:pt idx="100">
                  <c:v>0.21440000000000001</c:v>
                </c:pt>
                <c:pt idx="101">
                  <c:v>0.23380000000000001</c:v>
                </c:pt>
                <c:pt idx="102">
                  <c:v>0.24490000000000001</c:v>
                </c:pt>
                <c:pt idx="103">
                  <c:v>0.25109999999999999</c:v>
                </c:pt>
                <c:pt idx="104">
                  <c:v>0.2545</c:v>
                </c:pt>
                <c:pt idx="105">
                  <c:v>0.25580000000000003</c:v>
                </c:pt>
                <c:pt idx="106">
                  <c:v>0.25769999999999998</c:v>
                </c:pt>
                <c:pt idx="107">
                  <c:v>0.25929999999999997</c:v>
                </c:pt>
                <c:pt idx="108">
                  <c:v>0.26150000000000001</c:v>
                </c:pt>
                <c:pt idx="109">
                  <c:v>0.26479999999999998</c:v>
                </c:pt>
                <c:pt idx="110">
                  <c:v>0.26939999999999997</c:v>
                </c:pt>
                <c:pt idx="111">
                  <c:v>0.27450000000000002</c:v>
                </c:pt>
                <c:pt idx="112">
                  <c:v>0.27789999999999998</c:v>
                </c:pt>
                <c:pt idx="113">
                  <c:v>0.28249999999999997</c:v>
                </c:pt>
                <c:pt idx="114">
                  <c:v>0.28770000000000001</c:v>
                </c:pt>
                <c:pt idx="115">
                  <c:v>0.28939999999999999</c:v>
                </c:pt>
                <c:pt idx="116">
                  <c:v>0.2964</c:v>
                </c:pt>
                <c:pt idx="117">
                  <c:v>0.29959999999999998</c:v>
                </c:pt>
                <c:pt idx="118">
                  <c:v>0.30330000000000001</c:v>
                </c:pt>
                <c:pt idx="119">
                  <c:v>0.30819999999999997</c:v>
                </c:pt>
                <c:pt idx="120">
                  <c:v>0.31090000000000001</c:v>
                </c:pt>
                <c:pt idx="121">
                  <c:v>0.31990000000000002</c:v>
                </c:pt>
                <c:pt idx="122">
                  <c:v>0.32400000000000001</c:v>
                </c:pt>
                <c:pt idx="123">
                  <c:v>0.3291</c:v>
                </c:pt>
                <c:pt idx="124">
                  <c:v>0.33589999999999998</c:v>
                </c:pt>
                <c:pt idx="125">
                  <c:v>0.3397</c:v>
                </c:pt>
                <c:pt idx="126">
                  <c:v>0.35389999999999999</c:v>
                </c:pt>
                <c:pt idx="127">
                  <c:v>0.36499999999999999</c:v>
                </c:pt>
                <c:pt idx="128">
                  <c:v>0.37880000000000003</c:v>
                </c:pt>
                <c:pt idx="129">
                  <c:v>0.39529999999999998</c:v>
                </c:pt>
                <c:pt idx="130">
                  <c:v>0.4088</c:v>
                </c:pt>
                <c:pt idx="131">
                  <c:v>0.4199</c:v>
                </c:pt>
                <c:pt idx="132">
                  <c:v>0.42570000000000002</c:v>
                </c:pt>
                <c:pt idx="133">
                  <c:v>0.43049999999999999</c:v>
                </c:pt>
                <c:pt idx="134">
                  <c:v>0.43540000000000001</c:v>
                </c:pt>
                <c:pt idx="135">
                  <c:v>0.43780000000000002</c:v>
                </c:pt>
                <c:pt idx="136">
                  <c:v>0.4451</c:v>
                </c:pt>
                <c:pt idx="137">
                  <c:v>0.44690000000000002</c:v>
                </c:pt>
                <c:pt idx="138">
                  <c:v>0.45219999999999999</c:v>
                </c:pt>
                <c:pt idx="139">
                  <c:v>0.4607</c:v>
                </c:pt>
                <c:pt idx="140">
                  <c:v>0.46379999999999999</c:v>
                </c:pt>
                <c:pt idx="141">
                  <c:v>0.47399999999999998</c:v>
                </c:pt>
                <c:pt idx="142">
                  <c:v>0.48110000000000003</c:v>
                </c:pt>
                <c:pt idx="143">
                  <c:v>0.49030000000000001</c:v>
                </c:pt>
                <c:pt idx="144">
                  <c:v>0.50229999999999997</c:v>
                </c:pt>
                <c:pt idx="145">
                  <c:v>0.51290000000000002</c:v>
                </c:pt>
                <c:pt idx="146">
                  <c:v>0.52969999999999995</c:v>
                </c:pt>
                <c:pt idx="147">
                  <c:v>0.54579999999999995</c:v>
                </c:pt>
                <c:pt idx="148">
                  <c:v>0.56640000000000001</c:v>
                </c:pt>
                <c:pt idx="149">
                  <c:v>0.59130000000000005</c:v>
                </c:pt>
                <c:pt idx="150">
                  <c:v>0.61539999999999995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8-4A02-8EDD-864DF0B87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38152"/>
        <c:axId val="285838544"/>
      </c:scatterChart>
      <c:valAx>
        <c:axId val="285838152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38544"/>
        <c:crosses val="autoZero"/>
        <c:crossBetween val="midCat"/>
        <c:majorUnit val="100"/>
        <c:minorUnit val="50"/>
      </c:valAx>
      <c:valAx>
        <c:axId val="28583854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estimated  a (m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7.9720261871642044E-3"/>
              <c:y val="0.16351846393532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381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786584821143715"/>
          <c:y val="0.11383131921344057"/>
          <c:w val="0.2043601883638127"/>
          <c:h val="0.43857846646174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66533518804476"/>
          <c:y val="5.7060367454068242E-2"/>
          <c:w val="0.73532331959315456"/>
          <c:h val="0.70026939340915717"/>
        </c:manualLayout>
      </c:layout>
      <c:scatterChart>
        <c:scatterStyle val="lineMarker"/>
        <c:varyColors val="0"/>
        <c:ser>
          <c:idx val="1"/>
          <c:order val="0"/>
          <c:tx>
            <c:strRef>
              <c:f>Green_water_ex!$G$9</c:f>
              <c:strCache>
                <c:ptCount val="1"/>
                <c:pt idx="0">
                  <c:v>bb small</c:v>
                </c:pt>
              </c:strCache>
            </c:strRef>
          </c:tx>
          <c:spPr>
            <a:ln w="19050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xVal>
            <c:numRef>
              <c:f>Green_water_ex!$A$10:$A$160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Green_water_ex!$G$10:$G$160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C-4D8F-A064-CED5485B0287}"/>
            </c:ext>
          </c:extLst>
        </c:ser>
        <c:ser>
          <c:idx val="4"/>
          <c:order val="1"/>
          <c:tx>
            <c:strRef>
              <c:f>Green_water_ex!$H$9</c:f>
              <c:strCache>
                <c:ptCount val="1"/>
                <c:pt idx="0">
                  <c:v>bb large</c:v>
                </c:pt>
              </c:strCache>
            </c:strRef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xVal>
            <c:numRef>
              <c:f>Green_water_ex!$A$10:$A$160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Green_water_ex!$H$10:$H$160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9C-4D8F-A064-CED5485B0287}"/>
            </c:ext>
          </c:extLst>
        </c:ser>
        <c:ser>
          <c:idx val="0"/>
          <c:order val="2"/>
          <c:tx>
            <c:strRef>
              <c:f>eigenvectors!$B$5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eigenvectors!$A$6:$A$156</c:f>
              <c:numCache>
                <c:formatCode>General</c:formatCode>
                <c:ptCount val="151"/>
                <c:pt idx="0">
                  <c:v>399.99995000000001</c:v>
                </c:pt>
                <c:pt idx="1">
                  <c:v>401.99995000000001</c:v>
                </c:pt>
                <c:pt idx="2">
                  <c:v>403.99995000000001</c:v>
                </c:pt>
                <c:pt idx="3">
                  <c:v>405.99995000000001</c:v>
                </c:pt>
                <c:pt idx="4">
                  <c:v>407.99995000000001</c:v>
                </c:pt>
                <c:pt idx="5">
                  <c:v>409.99995000000001</c:v>
                </c:pt>
                <c:pt idx="6">
                  <c:v>411.99995000000001</c:v>
                </c:pt>
                <c:pt idx="7">
                  <c:v>413.99995000000001</c:v>
                </c:pt>
                <c:pt idx="8">
                  <c:v>415.99995000000001</c:v>
                </c:pt>
                <c:pt idx="9">
                  <c:v>417.99995000000001</c:v>
                </c:pt>
                <c:pt idx="10">
                  <c:v>419.99995000000001</c:v>
                </c:pt>
                <c:pt idx="11">
                  <c:v>421.99995000000001</c:v>
                </c:pt>
                <c:pt idx="12">
                  <c:v>423.99995000000001</c:v>
                </c:pt>
                <c:pt idx="13">
                  <c:v>425.99995000000001</c:v>
                </c:pt>
                <c:pt idx="14">
                  <c:v>427.99995000000001</c:v>
                </c:pt>
                <c:pt idx="15">
                  <c:v>429.99995000000001</c:v>
                </c:pt>
                <c:pt idx="16">
                  <c:v>431.99995000000001</c:v>
                </c:pt>
                <c:pt idx="17">
                  <c:v>433.99995000000001</c:v>
                </c:pt>
                <c:pt idx="18">
                  <c:v>435.99995000000001</c:v>
                </c:pt>
                <c:pt idx="19">
                  <c:v>437.99995000000001</c:v>
                </c:pt>
                <c:pt idx="20">
                  <c:v>439.99995000000001</c:v>
                </c:pt>
                <c:pt idx="21">
                  <c:v>442.99995000000001</c:v>
                </c:pt>
                <c:pt idx="22">
                  <c:v>444</c:v>
                </c:pt>
                <c:pt idx="23">
                  <c:v>445.99995000000001</c:v>
                </c:pt>
                <c:pt idx="24">
                  <c:v>447.99995000000001</c:v>
                </c:pt>
                <c:pt idx="25">
                  <c:v>449.99995000000001</c:v>
                </c:pt>
                <c:pt idx="26">
                  <c:v>451.99995000000001</c:v>
                </c:pt>
                <c:pt idx="27">
                  <c:v>453.99995000000001</c:v>
                </c:pt>
                <c:pt idx="28">
                  <c:v>455.99995000000001</c:v>
                </c:pt>
                <c:pt idx="29">
                  <c:v>457.99995000000001</c:v>
                </c:pt>
                <c:pt idx="30">
                  <c:v>459.99995000000001</c:v>
                </c:pt>
                <c:pt idx="31">
                  <c:v>461.99995000000001</c:v>
                </c:pt>
                <c:pt idx="32">
                  <c:v>463.99995000000001</c:v>
                </c:pt>
                <c:pt idx="33">
                  <c:v>465.99995000000001</c:v>
                </c:pt>
                <c:pt idx="34">
                  <c:v>467.99995000000001</c:v>
                </c:pt>
                <c:pt idx="35">
                  <c:v>469.99995000000001</c:v>
                </c:pt>
                <c:pt idx="36">
                  <c:v>471.99995000000001</c:v>
                </c:pt>
                <c:pt idx="37">
                  <c:v>473.99995999999999</c:v>
                </c:pt>
                <c:pt idx="38">
                  <c:v>475.99995999999999</c:v>
                </c:pt>
                <c:pt idx="39">
                  <c:v>477.99995999999999</c:v>
                </c:pt>
                <c:pt idx="40">
                  <c:v>479.99995999999999</c:v>
                </c:pt>
                <c:pt idx="41">
                  <c:v>481.99995999999999</c:v>
                </c:pt>
                <c:pt idx="42">
                  <c:v>483.99995999999999</c:v>
                </c:pt>
                <c:pt idx="43">
                  <c:v>485.99995999999999</c:v>
                </c:pt>
                <c:pt idx="44">
                  <c:v>487.99995999999999</c:v>
                </c:pt>
                <c:pt idx="45">
                  <c:v>489.99995999999999</c:v>
                </c:pt>
                <c:pt idx="46">
                  <c:v>491.99995999999999</c:v>
                </c:pt>
                <c:pt idx="47">
                  <c:v>493.99995999999999</c:v>
                </c:pt>
                <c:pt idx="48">
                  <c:v>495.99995999999999</c:v>
                </c:pt>
                <c:pt idx="49">
                  <c:v>497.99995999999999</c:v>
                </c:pt>
                <c:pt idx="50">
                  <c:v>499.99995999999999</c:v>
                </c:pt>
                <c:pt idx="51">
                  <c:v>501.99995999999999</c:v>
                </c:pt>
                <c:pt idx="52">
                  <c:v>503.99995999999999</c:v>
                </c:pt>
                <c:pt idx="53">
                  <c:v>505.99995999999999</c:v>
                </c:pt>
                <c:pt idx="54">
                  <c:v>507.99995999999999</c:v>
                </c:pt>
                <c:pt idx="55">
                  <c:v>510.99995999999999</c:v>
                </c:pt>
                <c:pt idx="56">
                  <c:v>511.99995999999999</c:v>
                </c:pt>
                <c:pt idx="57">
                  <c:v>513.99995999999999</c:v>
                </c:pt>
                <c:pt idx="58">
                  <c:v>515.99995999999999</c:v>
                </c:pt>
                <c:pt idx="59">
                  <c:v>517.99995999999999</c:v>
                </c:pt>
                <c:pt idx="60">
                  <c:v>519.99995999999999</c:v>
                </c:pt>
                <c:pt idx="61">
                  <c:v>521.99995999999999</c:v>
                </c:pt>
                <c:pt idx="62">
                  <c:v>523.99995999999999</c:v>
                </c:pt>
                <c:pt idx="63">
                  <c:v>525.99995999999999</c:v>
                </c:pt>
                <c:pt idx="64">
                  <c:v>527.99995999999999</c:v>
                </c:pt>
                <c:pt idx="65">
                  <c:v>529.99995999999999</c:v>
                </c:pt>
                <c:pt idx="66">
                  <c:v>531.99995999999999</c:v>
                </c:pt>
                <c:pt idx="67">
                  <c:v>533.99995999999999</c:v>
                </c:pt>
                <c:pt idx="68">
                  <c:v>535.99995999999999</c:v>
                </c:pt>
                <c:pt idx="69">
                  <c:v>537.99995999999999</c:v>
                </c:pt>
                <c:pt idx="70">
                  <c:v>539.99995999999999</c:v>
                </c:pt>
                <c:pt idx="71">
                  <c:v>541.99995999999999</c:v>
                </c:pt>
                <c:pt idx="72">
                  <c:v>543.99995999999999</c:v>
                </c:pt>
                <c:pt idx="73">
                  <c:v>545.99995999999999</c:v>
                </c:pt>
                <c:pt idx="74">
                  <c:v>547.99995999999999</c:v>
                </c:pt>
                <c:pt idx="75">
                  <c:v>549.99995999999999</c:v>
                </c:pt>
                <c:pt idx="76">
                  <c:v>551.99995999999999</c:v>
                </c:pt>
                <c:pt idx="77">
                  <c:v>553.99995999999999</c:v>
                </c:pt>
                <c:pt idx="78">
                  <c:v>555.99995999999999</c:v>
                </c:pt>
                <c:pt idx="79">
                  <c:v>557.99996999999996</c:v>
                </c:pt>
                <c:pt idx="80">
                  <c:v>559.99996999999996</c:v>
                </c:pt>
                <c:pt idx="81">
                  <c:v>561.99996999999996</c:v>
                </c:pt>
                <c:pt idx="82">
                  <c:v>563.99996999999996</c:v>
                </c:pt>
                <c:pt idx="83">
                  <c:v>565.99996999999996</c:v>
                </c:pt>
                <c:pt idx="84">
                  <c:v>567.99996999999996</c:v>
                </c:pt>
                <c:pt idx="85">
                  <c:v>569.99996999999996</c:v>
                </c:pt>
                <c:pt idx="86">
                  <c:v>571.99996999999996</c:v>
                </c:pt>
                <c:pt idx="87">
                  <c:v>573.99996999999996</c:v>
                </c:pt>
                <c:pt idx="88">
                  <c:v>575.99996999999996</c:v>
                </c:pt>
                <c:pt idx="89">
                  <c:v>577.99996999999996</c:v>
                </c:pt>
                <c:pt idx="90">
                  <c:v>579.99996999999996</c:v>
                </c:pt>
                <c:pt idx="91">
                  <c:v>581.99996999999996</c:v>
                </c:pt>
                <c:pt idx="92">
                  <c:v>583.99996999999996</c:v>
                </c:pt>
                <c:pt idx="93">
                  <c:v>585.99996999999996</c:v>
                </c:pt>
                <c:pt idx="94">
                  <c:v>587.99996999999996</c:v>
                </c:pt>
                <c:pt idx="95">
                  <c:v>589.99996999999996</c:v>
                </c:pt>
                <c:pt idx="96">
                  <c:v>591.99996999999996</c:v>
                </c:pt>
                <c:pt idx="97">
                  <c:v>593.99996999999996</c:v>
                </c:pt>
                <c:pt idx="98">
                  <c:v>595.99996999999996</c:v>
                </c:pt>
                <c:pt idx="99">
                  <c:v>597.99996999999996</c:v>
                </c:pt>
                <c:pt idx="100">
                  <c:v>599.99996999999996</c:v>
                </c:pt>
                <c:pt idx="101">
                  <c:v>601.99996999999996</c:v>
                </c:pt>
                <c:pt idx="102">
                  <c:v>603.99996999999996</c:v>
                </c:pt>
                <c:pt idx="103">
                  <c:v>605.99996999999996</c:v>
                </c:pt>
                <c:pt idx="104">
                  <c:v>607.99996999999996</c:v>
                </c:pt>
                <c:pt idx="105">
                  <c:v>609.99996999999996</c:v>
                </c:pt>
                <c:pt idx="106">
                  <c:v>611.99996999999996</c:v>
                </c:pt>
                <c:pt idx="107">
                  <c:v>613.99996999999996</c:v>
                </c:pt>
                <c:pt idx="108">
                  <c:v>615.99996999999996</c:v>
                </c:pt>
                <c:pt idx="109">
                  <c:v>617.99996999999996</c:v>
                </c:pt>
                <c:pt idx="110">
                  <c:v>619.99996999999996</c:v>
                </c:pt>
                <c:pt idx="111">
                  <c:v>621.99996999999996</c:v>
                </c:pt>
                <c:pt idx="112">
                  <c:v>623.99996999999996</c:v>
                </c:pt>
                <c:pt idx="113">
                  <c:v>625.99996999999996</c:v>
                </c:pt>
                <c:pt idx="114">
                  <c:v>627.99996999999996</c:v>
                </c:pt>
                <c:pt idx="115">
                  <c:v>629.99996999999996</c:v>
                </c:pt>
                <c:pt idx="116">
                  <c:v>631.99996999999996</c:v>
                </c:pt>
                <c:pt idx="117">
                  <c:v>633.99996999999996</c:v>
                </c:pt>
                <c:pt idx="118">
                  <c:v>635.99996999999996</c:v>
                </c:pt>
                <c:pt idx="119">
                  <c:v>637.99996999999996</c:v>
                </c:pt>
                <c:pt idx="120">
                  <c:v>639.99996999999996</c:v>
                </c:pt>
                <c:pt idx="121">
                  <c:v>641.99998000000005</c:v>
                </c:pt>
                <c:pt idx="122">
                  <c:v>643.99998000000005</c:v>
                </c:pt>
                <c:pt idx="123">
                  <c:v>645.99998000000005</c:v>
                </c:pt>
                <c:pt idx="124">
                  <c:v>647.99998000000005</c:v>
                </c:pt>
                <c:pt idx="125">
                  <c:v>649.99998000000005</c:v>
                </c:pt>
                <c:pt idx="126">
                  <c:v>651.99998000000005</c:v>
                </c:pt>
                <c:pt idx="127">
                  <c:v>653.99998000000005</c:v>
                </c:pt>
                <c:pt idx="128">
                  <c:v>655.99998000000005</c:v>
                </c:pt>
                <c:pt idx="129">
                  <c:v>657.99998000000005</c:v>
                </c:pt>
                <c:pt idx="130">
                  <c:v>659.99998000000005</c:v>
                </c:pt>
                <c:pt idx="131">
                  <c:v>661.99998000000005</c:v>
                </c:pt>
                <c:pt idx="132">
                  <c:v>663.99998000000005</c:v>
                </c:pt>
                <c:pt idx="133">
                  <c:v>665.99998000000005</c:v>
                </c:pt>
                <c:pt idx="134">
                  <c:v>667.99998000000005</c:v>
                </c:pt>
                <c:pt idx="135">
                  <c:v>669.99998000000005</c:v>
                </c:pt>
                <c:pt idx="136">
                  <c:v>671.99998000000005</c:v>
                </c:pt>
                <c:pt idx="137">
                  <c:v>673.99998000000005</c:v>
                </c:pt>
                <c:pt idx="138">
                  <c:v>675.99998000000005</c:v>
                </c:pt>
                <c:pt idx="139">
                  <c:v>677.99998000000005</c:v>
                </c:pt>
                <c:pt idx="140">
                  <c:v>679.99998000000005</c:v>
                </c:pt>
                <c:pt idx="141">
                  <c:v>681.99998000000005</c:v>
                </c:pt>
                <c:pt idx="142">
                  <c:v>683.99998000000005</c:v>
                </c:pt>
                <c:pt idx="143">
                  <c:v>685.99998000000005</c:v>
                </c:pt>
                <c:pt idx="144">
                  <c:v>687.99998000000005</c:v>
                </c:pt>
                <c:pt idx="145">
                  <c:v>689.99998000000005</c:v>
                </c:pt>
                <c:pt idx="146">
                  <c:v>691.99998000000005</c:v>
                </c:pt>
                <c:pt idx="147">
                  <c:v>693.99998000000005</c:v>
                </c:pt>
                <c:pt idx="148">
                  <c:v>695.99998000000005</c:v>
                </c:pt>
                <c:pt idx="149">
                  <c:v>697.99998000000005</c:v>
                </c:pt>
                <c:pt idx="150">
                  <c:v>699.99998000000005</c:v>
                </c:pt>
              </c:numCache>
            </c:numRef>
          </c:xVal>
          <c:yVal>
            <c:numRef>
              <c:f>eigenvectors!$H$6:$H$156</c:f>
              <c:numCache>
                <c:formatCode>General</c:formatCode>
                <c:ptCount val="151"/>
                <c:pt idx="0">
                  <c:v>3.947E-3</c:v>
                </c:pt>
                <c:pt idx="1">
                  <c:v>3.8631999999999998E-3</c:v>
                </c:pt>
                <c:pt idx="2">
                  <c:v>3.7816999999999998E-3</c:v>
                </c:pt>
                <c:pt idx="3">
                  <c:v>3.7022000000000001E-3</c:v>
                </c:pt>
                <c:pt idx="4">
                  <c:v>3.6248000000000001E-3</c:v>
                </c:pt>
                <c:pt idx="5">
                  <c:v>3.5493999999999999E-3</c:v>
                </c:pt>
                <c:pt idx="6">
                  <c:v>3.4759000000000001E-3</c:v>
                </c:pt>
                <c:pt idx="7">
                  <c:v>3.4042E-3</c:v>
                </c:pt>
                <c:pt idx="8">
                  <c:v>3.3344E-3</c:v>
                </c:pt>
                <c:pt idx="9">
                  <c:v>3.2664E-3</c:v>
                </c:pt>
                <c:pt idx="10">
                  <c:v>3.2000000000000002E-3</c:v>
                </c:pt>
                <c:pt idx="11">
                  <c:v>3.1353000000000002E-3</c:v>
                </c:pt>
                <c:pt idx="12">
                  <c:v>3.0722000000000002E-3</c:v>
                </c:pt>
                <c:pt idx="13">
                  <c:v>3.0106999999999998E-3</c:v>
                </c:pt>
                <c:pt idx="14">
                  <c:v>2.9506000000000003E-3</c:v>
                </c:pt>
                <c:pt idx="15">
                  <c:v>2.8921000000000003E-3</c:v>
                </c:pt>
                <c:pt idx="16">
                  <c:v>2.8349E-3</c:v>
                </c:pt>
                <c:pt idx="17">
                  <c:v>2.7791999999999999E-3</c:v>
                </c:pt>
                <c:pt idx="18">
                  <c:v>2.7248000000000003E-3</c:v>
                </c:pt>
                <c:pt idx="19">
                  <c:v>2.6716999999999999E-3</c:v>
                </c:pt>
                <c:pt idx="20">
                  <c:v>2.6198000000000003E-3</c:v>
                </c:pt>
                <c:pt idx="21">
                  <c:v>2.5693000000000001E-3</c:v>
                </c:pt>
                <c:pt idx="22">
                  <c:v>2.5198999999999998E-3</c:v>
                </c:pt>
                <c:pt idx="23">
                  <c:v>2.4716E-3</c:v>
                </c:pt>
                <c:pt idx="24">
                  <c:v>2.4245E-3</c:v>
                </c:pt>
                <c:pt idx="25">
                  <c:v>2.3785E-3</c:v>
                </c:pt>
                <c:pt idx="26">
                  <c:v>2.3335999999999999E-3</c:v>
                </c:pt>
                <c:pt idx="27">
                  <c:v>2.2897E-3</c:v>
                </c:pt>
                <c:pt idx="28">
                  <c:v>2.2467999999999998E-3</c:v>
                </c:pt>
                <c:pt idx="29">
                  <c:v>2.2049999999999999E-3</c:v>
                </c:pt>
                <c:pt idx="30">
                  <c:v>2.1640000000000001E-3</c:v>
                </c:pt>
                <c:pt idx="31">
                  <c:v>2.124E-3</c:v>
                </c:pt>
                <c:pt idx="32">
                  <c:v>2.0849000000000002E-3</c:v>
                </c:pt>
                <c:pt idx="33">
                  <c:v>2.0466999999999998E-3</c:v>
                </c:pt>
                <c:pt idx="34">
                  <c:v>2.0093999999999997E-3</c:v>
                </c:pt>
                <c:pt idx="35">
                  <c:v>1.9729000000000001E-3</c:v>
                </c:pt>
                <c:pt idx="36">
                  <c:v>1.9372E-3</c:v>
                </c:pt>
                <c:pt idx="37">
                  <c:v>1.9023E-3</c:v>
                </c:pt>
                <c:pt idx="38">
                  <c:v>1.8682E-3</c:v>
                </c:pt>
                <c:pt idx="39">
                  <c:v>1.8347999999999999E-3</c:v>
                </c:pt>
                <c:pt idx="40">
                  <c:v>1.8021000000000001E-3</c:v>
                </c:pt>
                <c:pt idx="41">
                  <c:v>1.7702E-3</c:v>
                </c:pt>
                <c:pt idx="42">
                  <c:v>1.7390000000000001E-3</c:v>
                </c:pt>
                <c:pt idx="43">
                  <c:v>1.7083999999999999E-3</c:v>
                </c:pt>
                <c:pt idx="44">
                  <c:v>1.6785000000000001E-3</c:v>
                </c:pt>
                <c:pt idx="45">
                  <c:v>1.6492E-3</c:v>
                </c:pt>
                <c:pt idx="46">
                  <c:v>1.6206E-3</c:v>
                </c:pt>
                <c:pt idx="47">
                  <c:v>1.5926E-3</c:v>
                </c:pt>
                <c:pt idx="48">
                  <c:v>1.5651E-3</c:v>
                </c:pt>
                <c:pt idx="49">
                  <c:v>1.5383E-3</c:v>
                </c:pt>
                <c:pt idx="50">
                  <c:v>1.5120000000000001E-3</c:v>
                </c:pt>
                <c:pt idx="51">
                  <c:v>1.4862999999999999E-3</c:v>
                </c:pt>
                <c:pt idx="52">
                  <c:v>1.4611000000000001E-3</c:v>
                </c:pt>
                <c:pt idx="53">
                  <c:v>1.4364E-3</c:v>
                </c:pt>
                <c:pt idx="54">
                  <c:v>1.4122E-3</c:v>
                </c:pt>
                <c:pt idx="55">
                  <c:v>1.3886E-3</c:v>
                </c:pt>
                <c:pt idx="56">
                  <c:v>1.3653999999999999E-3</c:v>
                </c:pt>
                <c:pt idx="57">
                  <c:v>1.3427000000000001E-3</c:v>
                </c:pt>
                <c:pt idx="58">
                  <c:v>1.3205000000000001E-3</c:v>
                </c:pt>
                <c:pt idx="59">
                  <c:v>1.2987000000000001E-3</c:v>
                </c:pt>
                <c:pt idx="60">
                  <c:v>1.2773000000000001E-3</c:v>
                </c:pt>
                <c:pt idx="61">
                  <c:v>1.2564E-3</c:v>
                </c:pt>
                <c:pt idx="62">
                  <c:v>1.2359000000000001E-3</c:v>
                </c:pt>
                <c:pt idx="63">
                  <c:v>1.2159E-3</c:v>
                </c:pt>
                <c:pt idx="64">
                  <c:v>1.1961999999999999E-3</c:v>
                </c:pt>
                <c:pt idx="65">
                  <c:v>1.1769E-3</c:v>
                </c:pt>
                <c:pt idx="66">
                  <c:v>1.158E-3</c:v>
                </c:pt>
                <c:pt idx="67">
                  <c:v>1.1394999999999999E-3</c:v>
                </c:pt>
                <c:pt idx="68">
                  <c:v>1.1213E-3</c:v>
                </c:pt>
                <c:pt idx="69">
                  <c:v>1.1034999999999999E-3</c:v>
                </c:pt>
                <c:pt idx="70">
                  <c:v>1.0860000000000002E-3</c:v>
                </c:pt>
                <c:pt idx="71">
                  <c:v>1.0689E-3</c:v>
                </c:pt>
                <c:pt idx="72">
                  <c:v>1.0521E-3</c:v>
                </c:pt>
                <c:pt idx="73">
                  <c:v>1.0356E-3</c:v>
                </c:pt>
                <c:pt idx="74">
                  <c:v>1.0195E-3</c:v>
                </c:pt>
                <c:pt idx="75">
                  <c:v>1.0036000000000001E-3</c:v>
                </c:pt>
                <c:pt idx="76">
                  <c:v>9.881E-4</c:v>
                </c:pt>
                <c:pt idx="77">
                  <c:v>9.7280000000000001E-4</c:v>
                </c:pt>
                <c:pt idx="78">
                  <c:v>9.5790000000000003E-4</c:v>
                </c:pt>
                <c:pt idx="79">
                  <c:v>9.4320000000000005E-4</c:v>
                </c:pt>
                <c:pt idx="80">
                  <c:v>9.2879999999999992E-4</c:v>
                </c:pt>
                <c:pt idx="81">
                  <c:v>9.1469999999999995E-4</c:v>
                </c:pt>
                <c:pt idx="82">
                  <c:v>9.0079999999999999E-4</c:v>
                </c:pt>
                <c:pt idx="83">
                  <c:v>8.8719999999999999E-4</c:v>
                </c:pt>
                <c:pt idx="84">
                  <c:v>8.7379999999999999E-4</c:v>
                </c:pt>
                <c:pt idx="85">
                  <c:v>8.6070000000000005E-4</c:v>
                </c:pt>
                <c:pt idx="86">
                  <c:v>8.4789999999999996E-4</c:v>
                </c:pt>
                <c:pt idx="87">
                  <c:v>8.3520000000000003E-4</c:v>
                </c:pt>
                <c:pt idx="88">
                  <c:v>8.2279999999999994E-4</c:v>
                </c:pt>
                <c:pt idx="89">
                  <c:v>8.1059999999999997E-4</c:v>
                </c:pt>
                <c:pt idx="90">
                  <c:v>7.9869999999999995E-4</c:v>
                </c:pt>
                <c:pt idx="91">
                  <c:v>7.8700000000000005E-4</c:v>
                </c:pt>
                <c:pt idx="92">
                  <c:v>7.7539999999999998E-4</c:v>
                </c:pt>
                <c:pt idx="93">
                  <c:v>7.6409999999999998E-4</c:v>
                </c:pt>
                <c:pt idx="94">
                  <c:v>7.5299999999999998E-4</c:v>
                </c:pt>
                <c:pt idx="95">
                  <c:v>7.4209999999999999E-4</c:v>
                </c:pt>
                <c:pt idx="96">
                  <c:v>7.314E-4</c:v>
                </c:pt>
                <c:pt idx="97">
                  <c:v>7.2079999999999996E-4</c:v>
                </c:pt>
                <c:pt idx="98">
                  <c:v>7.1049999999999998E-4</c:v>
                </c:pt>
                <c:pt idx="99">
                  <c:v>7.0030000000000005E-4</c:v>
                </c:pt>
                <c:pt idx="100">
                  <c:v>6.9039999999999998E-4</c:v>
                </c:pt>
                <c:pt idx="101">
                  <c:v>6.8050000000000001E-4</c:v>
                </c:pt>
                <c:pt idx="102">
                  <c:v>6.709000000000001E-4</c:v>
                </c:pt>
                <c:pt idx="103">
                  <c:v>6.6140000000000003E-4</c:v>
                </c:pt>
                <c:pt idx="104">
                  <c:v>6.5209999999999997E-4</c:v>
                </c:pt>
                <c:pt idx="105">
                  <c:v>6.4300000000000002E-4</c:v>
                </c:pt>
                <c:pt idx="106">
                  <c:v>6.3400000000000001E-4</c:v>
                </c:pt>
                <c:pt idx="107">
                  <c:v>6.2520000000000002E-4</c:v>
                </c:pt>
                <c:pt idx="108">
                  <c:v>6.1650000000000008E-4</c:v>
                </c:pt>
                <c:pt idx="109">
                  <c:v>6.0800000000000003E-4</c:v>
                </c:pt>
                <c:pt idx="110">
                  <c:v>5.9960000000000005E-4</c:v>
                </c:pt>
                <c:pt idx="111">
                  <c:v>5.9130000000000001E-4</c:v>
                </c:pt>
                <c:pt idx="112">
                  <c:v>5.8320000000000008E-4</c:v>
                </c:pt>
                <c:pt idx="113">
                  <c:v>5.752E-4</c:v>
                </c:pt>
                <c:pt idx="114">
                  <c:v>5.6740000000000002E-4</c:v>
                </c:pt>
                <c:pt idx="115">
                  <c:v>5.597E-4</c:v>
                </c:pt>
                <c:pt idx="116">
                  <c:v>5.5210000000000003E-4</c:v>
                </c:pt>
                <c:pt idx="117">
                  <c:v>5.4469999999999996E-4</c:v>
                </c:pt>
                <c:pt idx="118">
                  <c:v>5.373E-4</c:v>
                </c:pt>
                <c:pt idx="119">
                  <c:v>5.3010000000000004E-4</c:v>
                </c:pt>
                <c:pt idx="120">
                  <c:v>5.2309999999999998E-4</c:v>
                </c:pt>
                <c:pt idx="121">
                  <c:v>5.1610000000000002E-4</c:v>
                </c:pt>
                <c:pt idx="122">
                  <c:v>5.0920000000000002E-4</c:v>
                </c:pt>
                <c:pt idx="123">
                  <c:v>5.0249999999999991E-4</c:v>
                </c:pt>
                <c:pt idx="124">
                  <c:v>4.9580000000000002E-4</c:v>
                </c:pt>
                <c:pt idx="125">
                  <c:v>4.8930000000000002E-4</c:v>
                </c:pt>
                <c:pt idx="126">
                  <c:v>4.8289999999999997E-4</c:v>
                </c:pt>
                <c:pt idx="127">
                  <c:v>4.7660000000000004E-4</c:v>
                </c:pt>
                <c:pt idx="128">
                  <c:v>4.704E-4</c:v>
                </c:pt>
                <c:pt idx="129">
                  <c:v>4.6420000000000001E-4</c:v>
                </c:pt>
                <c:pt idx="130">
                  <c:v>4.5819999999999997E-4</c:v>
                </c:pt>
                <c:pt idx="131">
                  <c:v>4.5229999999999999E-4</c:v>
                </c:pt>
                <c:pt idx="132">
                  <c:v>4.4650000000000001E-4</c:v>
                </c:pt>
                <c:pt idx="133">
                  <c:v>4.4069999999999998E-4</c:v>
                </c:pt>
                <c:pt idx="134">
                  <c:v>4.351E-4</c:v>
                </c:pt>
                <c:pt idx="135">
                  <c:v>4.2949999999999998E-4</c:v>
                </c:pt>
                <c:pt idx="136">
                  <c:v>4.2409999999999995E-4</c:v>
                </c:pt>
                <c:pt idx="137">
                  <c:v>4.1870000000000004E-4</c:v>
                </c:pt>
                <c:pt idx="138">
                  <c:v>4.1339999999999997E-4</c:v>
                </c:pt>
                <c:pt idx="139">
                  <c:v>4.082E-4</c:v>
                </c:pt>
                <c:pt idx="140">
                  <c:v>4.0300000000000004E-4</c:v>
                </c:pt>
                <c:pt idx="141">
                  <c:v>3.9800000000000002E-4</c:v>
                </c:pt>
                <c:pt idx="142">
                  <c:v>3.9300000000000001E-4</c:v>
                </c:pt>
                <c:pt idx="143">
                  <c:v>3.881E-4</c:v>
                </c:pt>
                <c:pt idx="144">
                  <c:v>3.8329999999999999E-4</c:v>
                </c:pt>
                <c:pt idx="145">
                  <c:v>3.7849999999999998E-4</c:v>
                </c:pt>
                <c:pt idx="146">
                  <c:v>3.7380000000000003E-4</c:v>
                </c:pt>
                <c:pt idx="147">
                  <c:v>3.6919999999999998E-4</c:v>
                </c:pt>
                <c:pt idx="148">
                  <c:v>3.6470000000000003E-4</c:v>
                </c:pt>
                <c:pt idx="149">
                  <c:v>3.6020000000000003E-4</c:v>
                </c:pt>
                <c:pt idx="150">
                  <c:v>3.5580000000000003E-4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9C-4D8F-A064-CED5485B0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37760"/>
        <c:axId val="285794352"/>
      </c:scatterChart>
      <c:valAx>
        <c:axId val="285837760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4352"/>
        <c:crosses val="autoZero"/>
        <c:crossBetween val="midCat"/>
        <c:majorUnit val="100"/>
        <c:minorUnit val="50"/>
      </c:valAx>
      <c:valAx>
        <c:axId val="285794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estimated b</a:t>
                </a:r>
                <a:r>
                  <a:rPr lang="en-US" sz="1400" baseline="-25000">
                    <a:solidFill>
                      <a:schemeClr val="tx1"/>
                    </a:solidFill>
                  </a:rPr>
                  <a:t>b</a:t>
                </a:r>
                <a:r>
                  <a:rPr lang="en-US" sz="1400">
                    <a:solidFill>
                      <a:schemeClr val="tx1"/>
                    </a:solidFill>
                  </a:rPr>
                  <a:t> (m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37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468918694725567"/>
          <c:y val="0.11383131921344057"/>
          <c:w val="0.32753684962799423"/>
          <c:h val="0.28884584614089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90682627394428"/>
          <c:y val="5.7060367454068242E-2"/>
          <c:w val="0.73208182850725512"/>
          <c:h val="0.70026939340915717"/>
        </c:manualLayout>
      </c:layout>
      <c:scatterChart>
        <c:scatterStyle val="lineMarker"/>
        <c:varyColors val="0"/>
        <c:ser>
          <c:idx val="0"/>
          <c:order val="0"/>
          <c:tx>
            <c:strRef>
              <c:f>Yellow_water_ex!$B$9</c:f>
              <c:strCache>
                <c:ptCount val="1"/>
                <c:pt idx="0">
                  <c:v>R_meas</c:v>
                </c:pt>
              </c:strCache>
            </c:strRef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xVal>
            <c:numRef>
              <c:f>Yellow_water_ex!$A$10:$A$160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Yellow_water_ex!$B$10:$B$160</c:f>
              <c:numCache>
                <c:formatCode>General</c:formatCode>
                <c:ptCount val="151"/>
                <c:pt idx="0">
                  <c:v>8.8999999999999999E-3</c:v>
                </c:pt>
                <c:pt idx="1">
                  <c:v>9.1999999999999998E-3</c:v>
                </c:pt>
                <c:pt idx="2">
                  <c:v>9.2999999999999992E-3</c:v>
                </c:pt>
                <c:pt idx="3">
                  <c:v>9.4999999999999998E-3</c:v>
                </c:pt>
                <c:pt idx="4">
                  <c:v>9.7000000000000003E-3</c:v>
                </c:pt>
                <c:pt idx="5">
                  <c:v>0.01</c:v>
                </c:pt>
                <c:pt idx="6">
                  <c:v>1.0200000000000001E-2</c:v>
                </c:pt>
                <c:pt idx="7">
                  <c:v>1.0500000000000001E-2</c:v>
                </c:pt>
                <c:pt idx="8">
                  <c:v>1.0800000000000001E-2</c:v>
                </c:pt>
                <c:pt idx="9">
                  <c:v>1.11E-2</c:v>
                </c:pt>
                <c:pt idx="10">
                  <c:v>1.17E-2</c:v>
                </c:pt>
                <c:pt idx="11">
                  <c:v>1.21E-2</c:v>
                </c:pt>
                <c:pt idx="12">
                  <c:v>1.24E-2</c:v>
                </c:pt>
                <c:pt idx="13">
                  <c:v>1.2800000000000001E-2</c:v>
                </c:pt>
                <c:pt idx="14">
                  <c:v>1.3299999999999999E-2</c:v>
                </c:pt>
                <c:pt idx="15">
                  <c:v>1.37E-2</c:v>
                </c:pt>
                <c:pt idx="16">
                  <c:v>1.4200000000000001E-2</c:v>
                </c:pt>
                <c:pt idx="17">
                  <c:v>1.47E-2</c:v>
                </c:pt>
                <c:pt idx="18">
                  <c:v>1.52E-2</c:v>
                </c:pt>
                <c:pt idx="19">
                  <c:v>1.5699999999999999E-2</c:v>
                </c:pt>
                <c:pt idx="20">
                  <c:v>1.6299999999999999E-2</c:v>
                </c:pt>
                <c:pt idx="21">
                  <c:v>1.6899999999999998E-2</c:v>
                </c:pt>
                <c:pt idx="22">
                  <c:v>1.7500000000000002E-2</c:v>
                </c:pt>
                <c:pt idx="23">
                  <c:v>1.83E-2</c:v>
                </c:pt>
                <c:pt idx="24">
                  <c:v>1.9E-2</c:v>
                </c:pt>
                <c:pt idx="25">
                  <c:v>1.9699999999999999E-2</c:v>
                </c:pt>
                <c:pt idx="26">
                  <c:v>2.0500000000000001E-2</c:v>
                </c:pt>
                <c:pt idx="27">
                  <c:v>2.1299999999999999E-2</c:v>
                </c:pt>
                <c:pt idx="28">
                  <c:v>2.2100000000000002E-2</c:v>
                </c:pt>
                <c:pt idx="29">
                  <c:v>2.2800000000000001E-2</c:v>
                </c:pt>
                <c:pt idx="30">
                  <c:v>2.35E-2</c:v>
                </c:pt>
                <c:pt idx="31">
                  <c:v>2.4199999999999999E-2</c:v>
                </c:pt>
                <c:pt idx="32">
                  <c:v>2.5000000000000001E-2</c:v>
                </c:pt>
                <c:pt idx="33">
                  <c:v>2.5700000000000001E-2</c:v>
                </c:pt>
                <c:pt idx="34">
                  <c:v>2.6599999999999999E-2</c:v>
                </c:pt>
                <c:pt idx="35">
                  <c:v>2.75E-2</c:v>
                </c:pt>
                <c:pt idx="36">
                  <c:v>2.8500000000000001E-2</c:v>
                </c:pt>
                <c:pt idx="37">
                  <c:v>2.9499999999999998E-2</c:v>
                </c:pt>
                <c:pt idx="38">
                  <c:v>3.0499999999999999E-2</c:v>
                </c:pt>
                <c:pt idx="39">
                  <c:v>3.15E-2</c:v>
                </c:pt>
                <c:pt idx="40">
                  <c:v>3.2500000000000001E-2</c:v>
                </c:pt>
                <c:pt idx="41">
                  <c:v>3.3500000000000002E-2</c:v>
                </c:pt>
                <c:pt idx="42">
                  <c:v>3.44E-2</c:v>
                </c:pt>
                <c:pt idx="43">
                  <c:v>3.5299999999999998E-2</c:v>
                </c:pt>
                <c:pt idx="44">
                  <c:v>3.6299999999999999E-2</c:v>
                </c:pt>
                <c:pt idx="45">
                  <c:v>3.7100000000000001E-2</c:v>
                </c:pt>
                <c:pt idx="46">
                  <c:v>3.7900000000000003E-2</c:v>
                </c:pt>
                <c:pt idx="47">
                  <c:v>3.8800000000000001E-2</c:v>
                </c:pt>
                <c:pt idx="48">
                  <c:v>3.9600000000000003E-2</c:v>
                </c:pt>
                <c:pt idx="49">
                  <c:v>4.0500000000000001E-2</c:v>
                </c:pt>
                <c:pt idx="50">
                  <c:v>4.1399999999999999E-2</c:v>
                </c:pt>
                <c:pt idx="51">
                  <c:v>4.2299999999999997E-2</c:v>
                </c:pt>
                <c:pt idx="52">
                  <c:v>4.3299999999999998E-2</c:v>
                </c:pt>
                <c:pt idx="53">
                  <c:v>4.4299999999999999E-2</c:v>
                </c:pt>
                <c:pt idx="54">
                  <c:v>4.5199999999999997E-2</c:v>
                </c:pt>
                <c:pt idx="55">
                  <c:v>4.6100000000000002E-2</c:v>
                </c:pt>
                <c:pt idx="56">
                  <c:v>4.7E-2</c:v>
                </c:pt>
                <c:pt idx="57">
                  <c:v>4.7899999999999998E-2</c:v>
                </c:pt>
                <c:pt idx="58">
                  <c:v>4.9099999999999998E-2</c:v>
                </c:pt>
                <c:pt idx="59">
                  <c:v>0.05</c:v>
                </c:pt>
                <c:pt idx="60">
                  <c:v>5.11E-2</c:v>
                </c:pt>
                <c:pt idx="61">
                  <c:v>5.21E-2</c:v>
                </c:pt>
                <c:pt idx="62">
                  <c:v>5.3199999999999997E-2</c:v>
                </c:pt>
                <c:pt idx="63">
                  <c:v>5.4100000000000002E-2</c:v>
                </c:pt>
                <c:pt idx="64">
                  <c:v>5.4800000000000001E-2</c:v>
                </c:pt>
                <c:pt idx="65">
                  <c:v>5.57E-2</c:v>
                </c:pt>
                <c:pt idx="66">
                  <c:v>5.6300000000000003E-2</c:v>
                </c:pt>
                <c:pt idx="67">
                  <c:v>5.6899999999999999E-2</c:v>
                </c:pt>
                <c:pt idx="68">
                  <c:v>5.7599999999999998E-2</c:v>
                </c:pt>
                <c:pt idx="69">
                  <c:v>5.8099999999999999E-2</c:v>
                </c:pt>
                <c:pt idx="70">
                  <c:v>5.8599999999999999E-2</c:v>
                </c:pt>
                <c:pt idx="71">
                  <c:v>5.91E-2</c:v>
                </c:pt>
                <c:pt idx="72">
                  <c:v>5.9400000000000001E-2</c:v>
                </c:pt>
                <c:pt idx="73">
                  <c:v>5.9700000000000003E-2</c:v>
                </c:pt>
                <c:pt idx="74">
                  <c:v>5.9799999999999999E-2</c:v>
                </c:pt>
                <c:pt idx="75">
                  <c:v>0.06</c:v>
                </c:pt>
                <c:pt idx="76">
                  <c:v>6.0199999999999997E-2</c:v>
                </c:pt>
                <c:pt idx="77">
                  <c:v>6.0499999999999998E-2</c:v>
                </c:pt>
                <c:pt idx="78">
                  <c:v>6.08E-2</c:v>
                </c:pt>
                <c:pt idx="79">
                  <c:v>6.1100000000000002E-2</c:v>
                </c:pt>
                <c:pt idx="80">
                  <c:v>6.2100000000000002E-2</c:v>
                </c:pt>
                <c:pt idx="81">
                  <c:v>6.2199999999999998E-2</c:v>
                </c:pt>
                <c:pt idx="82">
                  <c:v>6.2199999999999998E-2</c:v>
                </c:pt>
                <c:pt idx="83">
                  <c:v>6.2100000000000002E-2</c:v>
                </c:pt>
                <c:pt idx="84">
                  <c:v>6.1899999999999997E-2</c:v>
                </c:pt>
                <c:pt idx="85">
                  <c:v>6.1400000000000003E-2</c:v>
                </c:pt>
                <c:pt idx="86">
                  <c:v>6.0900000000000003E-2</c:v>
                </c:pt>
                <c:pt idx="87">
                  <c:v>6.0100000000000001E-2</c:v>
                </c:pt>
                <c:pt idx="88">
                  <c:v>5.9200000000000003E-2</c:v>
                </c:pt>
                <c:pt idx="89">
                  <c:v>5.8099999999999999E-2</c:v>
                </c:pt>
                <c:pt idx="90">
                  <c:v>5.6800000000000003E-2</c:v>
                </c:pt>
                <c:pt idx="91">
                  <c:v>5.5199999999999999E-2</c:v>
                </c:pt>
                <c:pt idx="92">
                  <c:v>5.3499999999999999E-2</c:v>
                </c:pt>
                <c:pt idx="93">
                  <c:v>5.1499999999999997E-2</c:v>
                </c:pt>
                <c:pt idx="94">
                  <c:v>4.9399999999999999E-2</c:v>
                </c:pt>
                <c:pt idx="95">
                  <c:v>4.7100000000000003E-2</c:v>
                </c:pt>
                <c:pt idx="96">
                  <c:v>3.9899999999999998E-2</c:v>
                </c:pt>
                <c:pt idx="97">
                  <c:v>3.6799999999999999E-2</c:v>
                </c:pt>
                <c:pt idx="98">
                  <c:v>3.4200000000000001E-2</c:v>
                </c:pt>
                <c:pt idx="99">
                  <c:v>3.2000000000000001E-2</c:v>
                </c:pt>
                <c:pt idx="100">
                  <c:v>3.0200000000000001E-2</c:v>
                </c:pt>
                <c:pt idx="101">
                  <c:v>2.9000000000000001E-2</c:v>
                </c:pt>
                <c:pt idx="102">
                  <c:v>2.81E-2</c:v>
                </c:pt>
                <c:pt idx="103">
                  <c:v>2.7400000000000001E-2</c:v>
                </c:pt>
                <c:pt idx="104">
                  <c:v>2.69E-2</c:v>
                </c:pt>
                <c:pt idx="105">
                  <c:v>2.6499999999999999E-2</c:v>
                </c:pt>
                <c:pt idx="106">
                  <c:v>2.6200000000000001E-2</c:v>
                </c:pt>
                <c:pt idx="107">
                  <c:v>2.58E-2</c:v>
                </c:pt>
                <c:pt idx="108">
                  <c:v>2.5600000000000001E-2</c:v>
                </c:pt>
                <c:pt idx="109">
                  <c:v>2.5399999999999999E-2</c:v>
                </c:pt>
                <c:pt idx="110">
                  <c:v>2.52E-2</c:v>
                </c:pt>
                <c:pt idx="111">
                  <c:v>2.5100000000000001E-2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2.4899999999999999E-2</c:v>
                </c:pt>
                <c:pt idx="115">
                  <c:v>2.4799999999999999E-2</c:v>
                </c:pt>
                <c:pt idx="116">
                  <c:v>2.47E-2</c:v>
                </c:pt>
                <c:pt idx="117">
                  <c:v>2.47E-2</c:v>
                </c:pt>
                <c:pt idx="118">
                  <c:v>2.46E-2</c:v>
                </c:pt>
                <c:pt idx="119">
                  <c:v>2.4500000000000001E-2</c:v>
                </c:pt>
                <c:pt idx="120">
                  <c:v>2.4400000000000002E-2</c:v>
                </c:pt>
                <c:pt idx="121">
                  <c:v>2.4299999999999999E-2</c:v>
                </c:pt>
                <c:pt idx="122">
                  <c:v>2.4199999999999999E-2</c:v>
                </c:pt>
                <c:pt idx="123">
                  <c:v>2.41E-2</c:v>
                </c:pt>
                <c:pt idx="124">
                  <c:v>2.3800000000000002E-2</c:v>
                </c:pt>
                <c:pt idx="125">
                  <c:v>2.3900000000000001E-2</c:v>
                </c:pt>
                <c:pt idx="126">
                  <c:v>2.3800000000000002E-2</c:v>
                </c:pt>
                <c:pt idx="127">
                  <c:v>2.3099999999999999E-2</c:v>
                </c:pt>
                <c:pt idx="128">
                  <c:v>2.23E-2</c:v>
                </c:pt>
                <c:pt idx="129">
                  <c:v>2.1399999999999999E-2</c:v>
                </c:pt>
                <c:pt idx="130">
                  <c:v>2.06E-2</c:v>
                </c:pt>
                <c:pt idx="131">
                  <c:v>1.9900000000000001E-2</c:v>
                </c:pt>
                <c:pt idx="132">
                  <c:v>1.9400000000000001E-2</c:v>
                </c:pt>
                <c:pt idx="133">
                  <c:v>1.9099999999999999E-2</c:v>
                </c:pt>
                <c:pt idx="134">
                  <c:v>1.89E-2</c:v>
                </c:pt>
                <c:pt idx="135">
                  <c:v>1.89E-2</c:v>
                </c:pt>
                <c:pt idx="136">
                  <c:v>1.9099999999999999E-2</c:v>
                </c:pt>
                <c:pt idx="137">
                  <c:v>1.95E-2</c:v>
                </c:pt>
                <c:pt idx="138">
                  <c:v>1.9900000000000001E-2</c:v>
                </c:pt>
                <c:pt idx="139">
                  <c:v>2.0500000000000001E-2</c:v>
                </c:pt>
                <c:pt idx="140">
                  <c:v>2.1000000000000001E-2</c:v>
                </c:pt>
                <c:pt idx="141">
                  <c:v>2.1600000000000001E-2</c:v>
                </c:pt>
                <c:pt idx="142">
                  <c:v>2.1999999999999999E-2</c:v>
                </c:pt>
                <c:pt idx="143">
                  <c:v>2.24E-2</c:v>
                </c:pt>
                <c:pt idx="144">
                  <c:v>2.23E-2</c:v>
                </c:pt>
                <c:pt idx="145">
                  <c:v>2.1999999999999999E-2</c:v>
                </c:pt>
                <c:pt idx="146">
                  <c:v>2.1399999999999999E-2</c:v>
                </c:pt>
                <c:pt idx="147">
                  <c:v>2.0400000000000001E-2</c:v>
                </c:pt>
                <c:pt idx="148">
                  <c:v>1.9400000000000001E-2</c:v>
                </c:pt>
                <c:pt idx="149">
                  <c:v>1.84E-2</c:v>
                </c:pt>
                <c:pt idx="150">
                  <c:v>1.7399999999999999E-2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C-4E52-945F-A7E52731E04C}"/>
            </c:ext>
          </c:extLst>
        </c:ser>
        <c:ser>
          <c:idx val="2"/>
          <c:order val="1"/>
          <c:tx>
            <c:strRef>
              <c:f>Yellow_water_ex!$C$9</c:f>
              <c:strCache>
                <c:ptCount val="1"/>
                <c:pt idx="0">
                  <c:v>R_mod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Yellow_water_ex!$A$10:$A$160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Yellow_water_ex!$C$10:$C$160</c:f>
              <c:numCache>
                <c:formatCode>0.000</c:formatCode>
                <c:ptCount val="151"/>
                <c:pt idx="0">
                  <c:v>8.9213013698630134E-2</c:v>
                </c:pt>
                <c:pt idx="1">
                  <c:v>9.6579999999999999E-2</c:v>
                </c:pt>
                <c:pt idx="2">
                  <c:v>0.10399674999999999</c:v>
                </c:pt>
                <c:pt idx="3">
                  <c:v>0.11106600000000001</c:v>
                </c:pt>
                <c:pt idx="4">
                  <c:v>0.11843405940594061</c:v>
                </c:pt>
                <c:pt idx="5">
                  <c:v>0.12731543478260868</c:v>
                </c:pt>
                <c:pt idx="6">
                  <c:v>0.13494670588235294</c:v>
                </c:pt>
                <c:pt idx="7">
                  <c:v>0.14220075949367089</c:v>
                </c:pt>
                <c:pt idx="8">
                  <c:v>0.15073315068493151</c:v>
                </c:pt>
                <c:pt idx="9">
                  <c:v>0.15621913043478264</c:v>
                </c:pt>
                <c:pt idx="10">
                  <c:v>0.16246153846153849</c:v>
                </c:pt>
                <c:pt idx="11">
                  <c:v>0.16423000000000001</c:v>
                </c:pt>
                <c:pt idx="12">
                  <c:v>0.1718349152542373</c:v>
                </c:pt>
                <c:pt idx="13">
                  <c:v>0.17741625</c:v>
                </c:pt>
                <c:pt idx="14">
                  <c:v>0.18371660377358492</c:v>
                </c:pt>
                <c:pt idx="15">
                  <c:v>0.18353711538461542</c:v>
                </c:pt>
                <c:pt idx="16">
                  <c:v>0.1871034</c:v>
                </c:pt>
                <c:pt idx="17">
                  <c:v>0.18717061224489798</c:v>
                </c:pt>
                <c:pt idx="18">
                  <c:v>0.17983680000000002</c:v>
                </c:pt>
                <c:pt idx="19">
                  <c:v>0.16955019230769233</c:v>
                </c:pt>
                <c:pt idx="20">
                  <c:v>0.1600988888888889</c:v>
                </c:pt>
                <c:pt idx="21">
                  <c:v>0.14618431034482759</c:v>
                </c:pt>
                <c:pt idx="22">
                  <c:v>0.13632245901639342</c:v>
                </c:pt>
                <c:pt idx="23">
                  <c:v>0.12548123076923076</c:v>
                </c:pt>
                <c:pt idx="24">
                  <c:v>0.11268802816901409</c:v>
                </c:pt>
                <c:pt idx="25">
                  <c:v>0.10062884615384617</c:v>
                </c:pt>
                <c:pt idx="26">
                  <c:v>9.5072592592592597E-2</c:v>
                </c:pt>
                <c:pt idx="27">
                  <c:v>9.3284074074074089E-2</c:v>
                </c:pt>
                <c:pt idx="28">
                  <c:v>9.2680499999999999E-2</c:v>
                </c:pt>
                <c:pt idx="29">
                  <c:v>9.0956250000000002E-2</c:v>
                </c:pt>
                <c:pt idx="30">
                  <c:v>8.7087804878048777E-2</c:v>
                </c:pt>
                <c:pt idx="31">
                  <c:v>8.2461176470588232E-2</c:v>
                </c:pt>
                <c:pt idx="32">
                  <c:v>8.0001976744186049E-2</c:v>
                </c:pt>
                <c:pt idx="33">
                  <c:v>7.7633448275862077E-2</c:v>
                </c:pt>
                <c:pt idx="34">
                  <c:v>7.4505842696629201E-2</c:v>
                </c:pt>
                <c:pt idx="35">
                  <c:v>7.0767065217391303E-2</c:v>
                </c:pt>
                <c:pt idx="36">
                  <c:v>6.7292210526315802E-2</c:v>
                </c:pt>
                <c:pt idx="37">
                  <c:v>6.3409999999999994E-2</c:v>
                </c:pt>
                <c:pt idx="38">
                  <c:v>5.8714857142857145E-2</c:v>
                </c:pt>
                <c:pt idx="39">
                  <c:v>5.4548108108108104E-2</c:v>
                </c:pt>
                <c:pt idx="40">
                  <c:v>5.1266637931034496E-2</c:v>
                </c:pt>
                <c:pt idx="41">
                  <c:v>4.9089579831932767E-2</c:v>
                </c:pt>
                <c:pt idx="42">
                  <c:v>4.6279838709677425E-2</c:v>
                </c:pt>
                <c:pt idx="43">
                  <c:v>4.3703255813953491E-2</c:v>
                </c:pt>
                <c:pt idx="44">
                  <c:v>4.1030000000000004E-2</c:v>
                </c:pt>
                <c:pt idx="45">
                  <c:v>3.8873999999999999E-2</c:v>
                </c:pt>
                <c:pt idx="46">
                  <c:v>3.5892483221476514E-2</c:v>
                </c:pt>
                <c:pt idx="47">
                  <c:v>3.326316455696203E-2</c:v>
                </c:pt>
                <c:pt idx="48">
                  <c:v>3.0561124260355038E-2</c:v>
                </c:pt>
                <c:pt idx="49">
                  <c:v>2.7892252747252749E-2</c:v>
                </c:pt>
                <c:pt idx="50">
                  <c:v>2.6123560209424086E-2</c:v>
                </c:pt>
                <c:pt idx="51">
                  <c:v>2.3356142857142853E-2</c:v>
                </c:pt>
                <c:pt idx="52">
                  <c:v>2.0963608695652176E-2</c:v>
                </c:pt>
                <c:pt idx="53">
                  <c:v>1.8960479999999998E-2</c:v>
                </c:pt>
                <c:pt idx="54">
                  <c:v>1.7133308823529415E-2</c:v>
                </c:pt>
                <c:pt idx="55">
                  <c:v>1.4926319218241042E-2</c:v>
                </c:pt>
                <c:pt idx="56">
                  <c:v>1.3098313953488372E-2</c:v>
                </c:pt>
                <c:pt idx="57">
                  <c:v>1.20733242506812E-2</c:v>
                </c:pt>
                <c:pt idx="58">
                  <c:v>1.1558753315649869E-2</c:v>
                </c:pt>
                <c:pt idx="59">
                  <c:v>1.1278184210526317E-2</c:v>
                </c:pt>
                <c:pt idx="60">
                  <c:v>1.0863634020618558E-2</c:v>
                </c:pt>
                <c:pt idx="61">
                  <c:v>1.0549923664122137E-2</c:v>
                </c:pt>
                <c:pt idx="62">
                  <c:v>1.0325240506329115E-2</c:v>
                </c:pt>
                <c:pt idx="63">
                  <c:v>1.0031175E-2</c:v>
                </c:pt>
                <c:pt idx="64">
                  <c:v>9.6751470588235279E-3</c:v>
                </c:pt>
                <c:pt idx="65">
                  <c:v>9.4038014527845042E-3</c:v>
                </c:pt>
                <c:pt idx="66">
                  <c:v>9.0127358490566037E-3</c:v>
                </c:pt>
                <c:pt idx="67">
                  <c:v>8.745000000000001E-3</c:v>
                </c:pt>
                <c:pt idx="68">
                  <c:v>8.4674828375286039E-3</c:v>
                </c:pt>
                <c:pt idx="69">
                  <c:v>8.1284598214285703E-3</c:v>
                </c:pt>
                <c:pt idx="70">
                  <c:v>7.8938325991189436E-3</c:v>
                </c:pt>
                <c:pt idx="71">
                  <c:v>7.5694635193133053E-3</c:v>
                </c:pt>
                <c:pt idx="72">
                  <c:v>7.2031742738589222E-3</c:v>
                </c:pt>
                <c:pt idx="73">
                  <c:v>6.8077290836653388E-3</c:v>
                </c:pt>
                <c:pt idx="74">
                  <c:v>6.4327915869980884E-3</c:v>
                </c:pt>
                <c:pt idx="75">
                  <c:v>6.0768440366972491E-3</c:v>
                </c:pt>
                <c:pt idx="76">
                  <c:v>5.7508465608465615E-3</c:v>
                </c:pt>
                <c:pt idx="77">
                  <c:v>5.592752613240418E-3</c:v>
                </c:pt>
                <c:pt idx="78">
                  <c:v>5.4595336787564772E-3</c:v>
                </c:pt>
                <c:pt idx="79">
                  <c:v>5.2934693877551026E-3</c:v>
                </c:pt>
                <c:pt idx="80">
                  <c:v>5.1254849498327754E-3</c:v>
                </c:pt>
                <c:pt idx="81">
                  <c:v>4.9161400651465794E-3</c:v>
                </c:pt>
                <c:pt idx="82">
                  <c:v>4.8023263327948307E-3</c:v>
                </c:pt>
                <c:pt idx="83">
                  <c:v>4.63253164556962E-3</c:v>
                </c:pt>
                <c:pt idx="84">
                  <c:v>4.4158346094946401E-3</c:v>
                </c:pt>
                <c:pt idx="85">
                  <c:v>4.2329508196721306E-3</c:v>
                </c:pt>
                <c:pt idx="86">
                  <c:v>3.9972428571428565E-3</c:v>
                </c:pt>
                <c:pt idx="87">
                  <c:v>3.7807407407407408E-3</c:v>
                </c:pt>
                <c:pt idx="88">
                  <c:v>3.5308712613784134E-3</c:v>
                </c:pt>
                <c:pt idx="89">
                  <c:v>3.2741493268053862E-3</c:v>
                </c:pt>
                <c:pt idx="90">
                  <c:v>3.0576682134570766E-3</c:v>
                </c:pt>
                <c:pt idx="91">
                  <c:v>2.783601286173634E-3</c:v>
                </c:pt>
                <c:pt idx="92">
                  <c:v>2.5234911242603551E-3</c:v>
                </c:pt>
                <c:pt idx="93">
                  <c:v>2.2881397459165154E-3</c:v>
                </c:pt>
                <c:pt idx="94">
                  <c:v>2.0776755852842813E-3</c:v>
                </c:pt>
                <c:pt idx="95">
                  <c:v>1.8910656370656369E-3</c:v>
                </c:pt>
                <c:pt idx="96">
                  <c:v>1.6973417721518988E-3</c:v>
                </c:pt>
                <c:pt idx="97">
                  <c:v>1.5405699481865283E-3</c:v>
                </c:pt>
                <c:pt idx="98">
                  <c:v>1.3775851938895418E-3</c:v>
                </c:pt>
                <c:pt idx="99">
                  <c:v>1.2105762179151389E-3</c:v>
                </c:pt>
                <c:pt idx="100">
                  <c:v>1.0626492537313432E-3</c:v>
                </c:pt>
                <c:pt idx="101">
                  <c:v>9.6050042771599661E-4</c:v>
                </c:pt>
                <c:pt idx="102">
                  <c:v>9.0403021641486335E-4</c:v>
                </c:pt>
                <c:pt idx="103">
                  <c:v>8.6922341696535257E-4</c:v>
                </c:pt>
                <c:pt idx="104">
                  <c:v>8.4555206286836932E-4</c:v>
                </c:pt>
                <c:pt idx="105">
                  <c:v>8.2951524628616102E-4</c:v>
                </c:pt>
                <c:pt idx="106">
                  <c:v>8.1187427240977884E-4</c:v>
                </c:pt>
                <c:pt idx="107">
                  <c:v>7.9566525260316243E-4</c:v>
                </c:pt>
                <c:pt idx="108">
                  <c:v>7.7799235181644374E-4</c:v>
                </c:pt>
                <c:pt idx="109">
                  <c:v>7.577039274924473E-4</c:v>
                </c:pt>
                <c:pt idx="110">
                  <c:v>7.3447661469933198E-4</c:v>
                </c:pt>
                <c:pt idx="111">
                  <c:v>7.1085245901639346E-4</c:v>
                </c:pt>
                <c:pt idx="112">
                  <c:v>6.925368837711409E-4</c:v>
                </c:pt>
                <c:pt idx="113">
                  <c:v>6.7191504424778776E-4</c:v>
                </c:pt>
                <c:pt idx="114">
                  <c:v>6.5082377476538057E-4</c:v>
                </c:pt>
                <c:pt idx="115">
                  <c:v>6.3822045611610235E-4</c:v>
                </c:pt>
                <c:pt idx="116">
                  <c:v>6.1468623481781377E-4</c:v>
                </c:pt>
                <c:pt idx="117">
                  <c:v>5.9996995994659552E-4</c:v>
                </c:pt>
                <c:pt idx="118">
                  <c:v>5.845994065281899E-4</c:v>
                </c:pt>
                <c:pt idx="119">
                  <c:v>5.6759571706683988E-4</c:v>
                </c:pt>
                <c:pt idx="120">
                  <c:v>5.5523641042135735E-4</c:v>
                </c:pt>
                <c:pt idx="121">
                  <c:v>5.3239449828071275E-4</c:v>
                </c:pt>
                <c:pt idx="122">
                  <c:v>5.1862962962962963E-4</c:v>
                </c:pt>
                <c:pt idx="123">
                  <c:v>5.0387420237010024E-4</c:v>
                </c:pt>
                <c:pt idx="124">
                  <c:v>4.8709139624888368E-4</c:v>
                </c:pt>
                <c:pt idx="125">
                  <c:v>4.7532823079187526E-4</c:v>
                </c:pt>
                <c:pt idx="126">
                  <c:v>4.5028821701045493E-4</c:v>
                </c:pt>
                <c:pt idx="127">
                  <c:v>4.3089863013698635E-4</c:v>
                </c:pt>
                <c:pt idx="128">
                  <c:v>4.0979936642027452E-4</c:v>
                </c:pt>
                <c:pt idx="129">
                  <c:v>3.8751834050088546E-4</c:v>
                </c:pt>
                <c:pt idx="130">
                  <c:v>3.6987769080234833E-4</c:v>
                </c:pt>
                <c:pt idx="131">
                  <c:v>3.5546320552512506E-4</c:v>
                </c:pt>
                <c:pt idx="132">
                  <c:v>3.4612403100775193E-4</c:v>
                </c:pt>
                <c:pt idx="133">
                  <c:v>3.3781881533101048E-4</c:v>
                </c:pt>
                <c:pt idx="134">
                  <c:v>3.2977262287551678E-4</c:v>
                </c:pt>
                <c:pt idx="135">
                  <c:v>3.2374371859296484E-4</c:v>
                </c:pt>
                <c:pt idx="136">
                  <c:v>3.1443046506403051E-4</c:v>
                </c:pt>
                <c:pt idx="137">
                  <c:v>3.0917654956366084E-4</c:v>
                </c:pt>
                <c:pt idx="138">
                  <c:v>3.0168509509066787E-4</c:v>
                </c:pt>
                <c:pt idx="139">
                  <c:v>2.9239418276535707E-4</c:v>
                </c:pt>
                <c:pt idx="140">
                  <c:v>2.867399741267788E-4</c:v>
                </c:pt>
                <c:pt idx="141">
                  <c:v>2.7708860759493675E-4</c:v>
                </c:pt>
                <c:pt idx="142">
                  <c:v>2.6956973602161713E-4</c:v>
                </c:pt>
                <c:pt idx="143">
                  <c:v>2.6121354272894148E-4</c:v>
                </c:pt>
                <c:pt idx="144">
                  <c:v>2.5181962970336456E-4</c:v>
                </c:pt>
                <c:pt idx="145">
                  <c:v>2.4352700331448625E-4</c:v>
                </c:pt>
                <c:pt idx="146">
                  <c:v>2.3287521238436859E-4</c:v>
                </c:pt>
                <c:pt idx="147">
                  <c:v>2.2322462440454381E-4</c:v>
                </c:pt>
                <c:pt idx="148">
                  <c:v>2.1248411016949154E-4</c:v>
                </c:pt>
                <c:pt idx="149">
                  <c:v>2.0102486047691528E-4</c:v>
                </c:pt>
                <c:pt idx="150">
                  <c:v>1.9079298017549566E-4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C-4E52-945F-A7E52731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5528"/>
        <c:axId val="285795136"/>
      </c:scatterChart>
      <c:valAx>
        <c:axId val="285795528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5136"/>
        <c:crosses val="autoZero"/>
        <c:crossBetween val="midCat"/>
        <c:majorUnit val="100"/>
        <c:minorUnit val="50"/>
      </c:valAx>
      <c:valAx>
        <c:axId val="28579513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R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(=Eu/Ed)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5528"/>
        <c:crosses val="autoZero"/>
        <c:crossBetween val="midCat"/>
        <c:majorUnit val="2.0000000000000004E-2"/>
        <c:min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413823272090992"/>
          <c:y val="8.7093540390784485E-2"/>
          <c:w val="0.26638102218129656"/>
          <c:h val="0.20544254884806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</xdr:colOff>
      <xdr:row>4</xdr:row>
      <xdr:rowOff>0</xdr:rowOff>
    </xdr:from>
    <xdr:to>
      <xdr:col>16</xdr:col>
      <xdr:colOff>12700</xdr:colOff>
      <xdr:row>18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18</xdr:col>
      <xdr:colOff>0</xdr:colOff>
      <xdr:row>33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0</xdr:row>
      <xdr:rowOff>0</xdr:rowOff>
    </xdr:from>
    <xdr:to>
      <xdr:col>17</xdr:col>
      <xdr:colOff>273050</xdr:colOff>
      <xdr:row>13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17</xdr:col>
      <xdr:colOff>260350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24</xdr:col>
      <xdr:colOff>260350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0</xdr:row>
      <xdr:rowOff>0</xdr:rowOff>
    </xdr:from>
    <xdr:to>
      <xdr:col>17</xdr:col>
      <xdr:colOff>273050</xdr:colOff>
      <xdr:row>13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17</xdr:col>
      <xdr:colOff>260350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24</xdr:col>
      <xdr:colOff>260350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0</xdr:row>
      <xdr:rowOff>0</xdr:rowOff>
    </xdr:from>
    <xdr:to>
      <xdr:col>17</xdr:col>
      <xdr:colOff>273050</xdr:colOff>
      <xdr:row>13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17</xdr:col>
      <xdr:colOff>260350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24</xdr:col>
      <xdr:colOff>260350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A6" sqref="A6"/>
    </sheetView>
  </sheetViews>
  <sheetFormatPr defaultRowHeight="15" x14ac:dyDescent="0.25"/>
  <cols>
    <col min="1" max="1" width="12.42578125" customWidth="1"/>
    <col min="2" max="6" width="18.7109375" customWidth="1"/>
  </cols>
  <sheetData>
    <row r="1" spans="1:6" x14ac:dyDescent="0.25">
      <c r="A1" t="s">
        <v>37</v>
      </c>
    </row>
    <row r="2" spans="1:6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</row>
    <row r="3" spans="1:6" x14ac:dyDescent="0.25">
      <c r="A3" t="s">
        <v>51</v>
      </c>
    </row>
    <row r="4" spans="1:6" x14ac:dyDescent="0.25">
      <c r="A4" t="s">
        <v>33</v>
      </c>
      <c r="B4" t="s">
        <v>34</v>
      </c>
      <c r="C4" t="s">
        <v>35</v>
      </c>
      <c r="D4" t="s">
        <v>36</v>
      </c>
    </row>
    <row r="5" spans="1:6" x14ac:dyDescent="0.25">
      <c r="A5" t="s">
        <v>52</v>
      </c>
    </row>
    <row r="6" spans="1:6" x14ac:dyDescent="0.25">
      <c r="A6" s="2" t="s">
        <v>38</v>
      </c>
      <c r="B6">
        <v>0.308</v>
      </c>
    </row>
    <row r="7" spans="1:6" x14ac:dyDescent="0.25">
      <c r="A7" s="2" t="s">
        <v>39</v>
      </c>
      <c r="B7">
        <v>-3.0882000000000001</v>
      </c>
    </row>
    <row r="8" spans="1:6" x14ac:dyDescent="0.25">
      <c r="A8" s="2" t="s">
        <v>40</v>
      </c>
      <c r="B8">
        <v>3.044</v>
      </c>
    </row>
    <row r="9" spans="1:6" x14ac:dyDescent="0.25">
      <c r="A9" s="2" t="s">
        <v>41</v>
      </c>
      <c r="B9">
        <v>-1.2013</v>
      </c>
    </row>
    <row r="10" spans="1:6" x14ac:dyDescent="0.25">
      <c r="A10" s="2" t="s">
        <v>42</v>
      </c>
      <c r="B10">
        <v>-0.79920000000000002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6"/>
  <sheetViews>
    <sheetView zoomScale="75" zoomScaleNormal="75" workbookViewId="0">
      <selection activeCell="D3" sqref="D3"/>
    </sheetView>
  </sheetViews>
  <sheetFormatPr defaultRowHeight="15" x14ac:dyDescent="0.25"/>
  <cols>
    <col min="1" max="1" width="10.140625" customWidth="1"/>
    <col min="2" max="6" width="13.42578125" style="1" customWidth="1"/>
    <col min="7" max="7" width="13.42578125" style="1" hidden="1" customWidth="1"/>
    <col min="8" max="11" width="13.42578125" style="1" customWidth="1"/>
  </cols>
  <sheetData>
    <row r="1" spans="1:11" x14ac:dyDescent="0.25">
      <c r="B1" s="13" t="s">
        <v>1</v>
      </c>
      <c r="C1" s="13"/>
      <c r="D1" s="13"/>
      <c r="E1" s="13"/>
      <c r="F1" s="13"/>
      <c r="G1" s="13" t="s">
        <v>9</v>
      </c>
      <c r="H1" s="13" t="s">
        <v>9</v>
      </c>
    </row>
    <row r="2" spans="1:11" x14ac:dyDescent="0.25">
      <c r="D2" s="1" t="s">
        <v>6</v>
      </c>
      <c r="E2" s="1" t="s">
        <v>7</v>
      </c>
      <c r="F2" s="1" t="s">
        <v>13</v>
      </c>
      <c r="I2" s="1" t="s">
        <v>12</v>
      </c>
      <c r="J2" s="1" t="s">
        <v>12</v>
      </c>
    </row>
    <row r="3" spans="1:11" x14ac:dyDescent="0.25">
      <c r="A3" t="s">
        <v>14</v>
      </c>
      <c r="D3" s="1">
        <v>1.7999999999999999E-2</v>
      </c>
      <c r="E3" s="1">
        <v>0.01</v>
      </c>
      <c r="F3" s="1">
        <v>1.4500000000000001E-2</v>
      </c>
      <c r="I3" s="1">
        <v>-1</v>
      </c>
      <c r="J3" s="1">
        <v>0</v>
      </c>
    </row>
    <row r="5" spans="1:11" x14ac:dyDescent="0.25">
      <c r="A5" t="s">
        <v>0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8</v>
      </c>
      <c r="G5" s="1" t="s">
        <v>2</v>
      </c>
      <c r="H5" s="1" t="s">
        <v>2</v>
      </c>
      <c r="I5" s="1" t="s">
        <v>10</v>
      </c>
      <c r="J5" s="1" t="s">
        <v>11</v>
      </c>
    </row>
    <row r="6" spans="1:11" x14ac:dyDescent="0.25">
      <c r="A6">
        <v>399.99995000000001</v>
      </c>
      <c r="B6">
        <v>1.46E-2</v>
      </c>
      <c r="C6">
        <v>1</v>
      </c>
      <c r="D6" s="1">
        <f>EXP(-1*$D$3*($A6-$A$6))</f>
        <v>1</v>
      </c>
      <c r="E6" s="1">
        <f>EXP(-1*$E$3*($A6-$A$6))</f>
        <v>1</v>
      </c>
      <c r="F6" s="1">
        <f>EXP(-1*$F$3*($A6-$A$6))</f>
        <v>1</v>
      </c>
      <c r="G6" s="1">
        <v>3.9470000000000001</v>
      </c>
      <c r="H6" s="1">
        <f>G6/1000</f>
        <v>3.947E-3</v>
      </c>
      <c r="I6" s="1">
        <f t="shared" ref="I6:I37" si="0">($A6/$A$6)^$I$3</f>
        <v>1</v>
      </c>
      <c r="J6" s="1">
        <f>($A6/$A$6)^$J$3</f>
        <v>1</v>
      </c>
    </row>
    <row r="7" spans="1:11" x14ac:dyDescent="0.25">
      <c r="A7">
        <v>401.99995000000001</v>
      </c>
      <c r="B7">
        <v>1.32E-2</v>
      </c>
      <c r="C7">
        <v>1.0070879613285175</v>
      </c>
      <c r="D7" s="1">
        <f t="shared" ref="D7:D70" si="1">EXP(-1*$D$3*($A7-$A$6))</f>
        <v>0.96464029348312308</v>
      </c>
      <c r="E7" s="1">
        <f t="shared" ref="E7:E70" si="2">EXP(-1*$E$3*($A7-$A$6))</f>
        <v>0.98019867330675525</v>
      </c>
      <c r="F7" s="1">
        <f t="shared" ref="F7:F70" si="3">EXP(-1*$F$3*($A7-$A$6))</f>
        <v>0.97141646446660479</v>
      </c>
      <c r="G7" s="1">
        <v>3.8632</v>
      </c>
      <c r="H7" s="1">
        <f t="shared" ref="H7:H70" si="4">G7/1000</f>
        <v>3.8631999999999998E-3</v>
      </c>
      <c r="I7" s="1">
        <f t="shared" si="0"/>
        <v>0.99502487500309378</v>
      </c>
      <c r="J7" s="1">
        <f t="shared" ref="J7:J70" si="5">($A7/$A$6)^$J$3</f>
        <v>1</v>
      </c>
    </row>
    <row r="8" spans="1:11" x14ac:dyDescent="0.25">
      <c r="A8">
        <v>403.99995000000001</v>
      </c>
      <c r="B8">
        <v>1.2E-2</v>
      </c>
      <c r="C8">
        <v>1.0277815495749938</v>
      </c>
      <c r="D8" s="1">
        <f t="shared" si="1"/>
        <v>0.93053089581120574</v>
      </c>
      <c r="E8" s="1">
        <f t="shared" si="2"/>
        <v>0.96078943915232318</v>
      </c>
      <c r="F8" s="1">
        <f t="shared" si="3"/>
        <v>0.94364994743679853</v>
      </c>
      <c r="G8" s="1">
        <v>3.7816999999999998</v>
      </c>
      <c r="H8" s="1">
        <f t="shared" si="4"/>
        <v>3.7816999999999998E-3</v>
      </c>
      <c r="I8" s="1">
        <f t="shared" si="0"/>
        <v>0.99009900867561995</v>
      </c>
      <c r="J8" s="1">
        <f t="shared" si="5"/>
        <v>1</v>
      </c>
      <c r="K8" s="1" t="s">
        <v>15</v>
      </c>
    </row>
    <row r="9" spans="1:11" x14ac:dyDescent="0.25">
      <c r="A9">
        <v>405.99995000000001</v>
      </c>
      <c r="B9">
        <v>1.0999999999999999E-2</v>
      </c>
      <c r="C9">
        <v>1.0433967900496972</v>
      </c>
      <c r="D9" s="1">
        <f t="shared" si="1"/>
        <v>0.89762759643043488</v>
      </c>
      <c r="E9" s="1">
        <f t="shared" si="2"/>
        <v>0.94176453358424872</v>
      </c>
      <c r="F9" s="1">
        <f t="shared" si="3"/>
        <v>0.91667709563315225</v>
      </c>
      <c r="G9" s="1">
        <v>3.7021999999999999</v>
      </c>
      <c r="H9" s="1">
        <f t="shared" si="4"/>
        <v>3.7022000000000001E-3</v>
      </c>
      <c r="I9" s="1">
        <f t="shared" si="0"/>
        <v>0.98522167305685626</v>
      </c>
      <c r="J9" s="1">
        <f t="shared" si="5"/>
        <v>1</v>
      </c>
    </row>
    <row r="10" spans="1:11" x14ac:dyDescent="0.25">
      <c r="A10">
        <v>407.99995000000001</v>
      </c>
      <c r="B10">
        <v>1.01E-2</v>
      </c>
      <c r="C10">
        <v>1.061944980039649</v>
      </c>
      <c r="D10" s="1">
        <f t="shared" si="1"/>
        <v>0.86588774805920499</v>
      </c>
      <c r="E10" s="1">
        <f t="shared" si="2"/>
        <v>0.92311634638663576</v>
      </c>
      <c r="F10" s="1">
        <f t="shared" si="3"/>
        <v>0.89047522329747264</v>
      </c>
      <c r="G10" s="1">
        <v>3.6248</v>
      </c>
      <c r="H10" s="1">
        <f t="shared" si="4"/>
        <v>3.6248000000000001E-3</v>
      </c>
      <c r="I10" s="1">
        <f t="shared" si="0"/>
        <v>0.98039215445982297</v>
      </c>
      <c r="J10" s="1">
        <f t="shared" si="5"/>
        <v>1</v>
      </c>
    </row>
    <row r="11" spans="1:11" x14ac:dyDescent="0.25">
      <c r="A11">
        <v>409.99995000000001</v>
      </c>
      <c r="B11">
        <v>9.1999999999999998E-3</v>
      </c>
      <c r="C11">
        <v>1.0794068924313607</v>
      </c>
      <c r="D11" s="1">
        <f t="shared" si="1"/>
        <v>0.835270211411272</v>
      </c>
      <c r="E11" s="1">
        <f t="shared" si="2"/>
        <v>0.90483741803595952</v>
      </c>
      <c r="F11" s="1">
        <f t="shared" si="3"/>
        <v>0.8650222931107413</v>
      </c>
      <c r="G11" s="1">
        <v>3.5493999999999999</v>
      </c>
      <c r="H11" s="1">
        <f t="shared" si="4"/>
        <v>3.5493999999999999E-3</v>
      </c>
      <c r="I11" s="1">
        <f t="shared" si="0"/>
        <v>0.97560975312314058</v>
      </c>
      <c r="J11" s="1">
        <f t="shared" si="5"/>
        <v>1</v>
      </c>
    </row>
    <row r="12" spans="1:11" x14ac:dyDescent="0.25">
      <c r="A12">
        <v>411.99995000000001</v>
      </c>
      <c r="B12">
        <v>8.5000000000000006E-3</v>
      </c>
      <c r="C12">
        <v>1.0916003584716074</v>
      </c>
      <c r="D12" s="1">
        <f t="shared" si="1"/>
        <v>0.80573530187347964</v>
      </c>
      <c r="E12" s="1">
        <f t="shared" si="2"/>
        <v>0.88692043671715748</v>
      </c>
      <c r="F12" s="1">
        <f t="shared" si="3"/>
        <v>0.84029689765843141</v>
      </c>
      <c r="G12" s="1">
        <v>3.4759000000000002</v>
      </c>
      <c r="H12" s="1">
        <f t="shared" si="4"/>
        <v>3.4759000000000001E-3</v>
      </c>
      <c r="I12" s="1">
        <f t="shared" si="0"/>
        <v>0.97087378287303183</v>
      </c>
      <c r="J12" s="1">
        <f t="shared" si="5"/>
        <v>1</v>
      </c>
    </row>
    <row r="13" spans="1:11" x14ac:dyDescent="0.25">
      <c r="A13">
        <v>413.99995000000001</v>
      </c>
      <c r="B13">
        <v>7.9000000000000008E-3</v>
      </c>
      <c r="C13">
        <v>1.1026260760937456</v>
      </c>
      <c r="D13" s="1">
        <f t="shared" si="1"/>
        <v>0.77724473806894612</v>
      </c>
      <c r="E13" s="1">
        <f t="shared" si="2"/>
        <v>0.86935823539880586</v>
      </c>
      <c r="F13" s="1">
        <f t="shared" si="3"/>
        <v>0.8162782414256099</v>
      </c>
      <c r="G13" s="1">
        <v>3.4041999999999999</v>
      </c>
      <c r="H13" s="1">
        <f t="shared" si="4"/>
        <v>3.4042E-3</v>
      </c>
      <c r="I13" s="1">
        <f t="shared" si="0"/>
        <v>0.9661835707951173</v>
      </c>
      <c r="J13" s="1">
        <f t="shared" si="5"/>
        <v>1</v>
      </c>
    </row>
    <row r="14" spans="1:11" x14ac:dyDescent="0.25">
      <c r="A14">
        <v>415.99995000000001</v>
      </c>
      <c r="B14">
        <v>7.3000000000000001E-3</v>
      </c>
      <c r="C14">
        <v>1.103467941232382</v>
      </c>
      <c r="D14" s="1">
        <f t="shared" si="1"/>
        <v>0.74976159223904126</v>
      </c>
      <c r="E14" s="1">
        <f t="shared" si="2"/>
        <v>0.85214378896621135</v>
      </c>
      <c r="F14" s="1">
        <f t="shared" si="3"/>
        <v>0.79294612330668368</v>
      </c>
      <c r="G14" s="1">
        <v>3.3344</v>
      </c>
      <c r="H14" s="1">
        <f t="shared" si="4"/>
        <v>3.3344E-3</v>
      </c>
      <c r="I14" s="1">
        <f t="shared" si="0"/>
        <v>0.96153845691567985</v>
      </c>
      <c r="J14" s="1">
        <f t="shared" si="5"/>
        <v>1</v>
      </c>
    </row>
    <row r="15" spans="1:11" x14ac:dyDescent="0.25">
      <c r="A15">
        <v>417.99995000000001</v>
      </c>
      <c r="B15">
        <v>6.8999999999999999E-3</v>
      </c>
      <c r="C15">
        <v>1.1139776769953562</v>
      </c>
      <c r="D15" s="1">
        <f t="shared" si="1"/>
        <v>0.72325024237984248</v>
      </c>
      <c r="E15" s="1">
        <f t="shared" si="2"/>
        <v>0.835270211411272</v>
      </c>
      <c r="F15" s="1">
        <f t="shared" si="3"/>
        <v>0.77028091961507916</v>
      </c>
      <c r="G15" s="1">
        <v>3.2664</v>
      </c>
      <c r="H15" s="1">
        <f t="shared" si="4"/>
        <v>3.2664E-3</v>
      </c>
      <c r="I15" s="1">
        <f t="shared" si="0"/>
        <v>0.95693779389208067</v>
      </c>
      <c r="J15" s="1">
        <f t="shared" si="5"/>
        <v>1</v>
      </c>
    </row>
    <row r="16" spans="1:11" x14ac:dyDescent="0.25">
      <c r="A16">
        <v>419.99995000000001</v>
      </c>
      <c r="B16">
        <v>6.4999999999999997E-3</v>
      </c>
      <c r="C16">
        <v>1.123346821280178</v>
      </c>
      <c r="D16" s="1">
        <f t="shared" si="1"/>
        <v>0.69767632607103103</v>
      </c>
      <c r="E16" s="1">
        <f t="shared" si="2"/>
        <v>0.81873075307798182</v>
      </c>
      <c r="F16" s="1">
        <f t="shared" si="3"/>
        <v>0.74826356757856516</v>
      </c>
      <c r="G16" s="1">
        <v>3.2</v>
      </c>
      <c r="H16" s="1">
        <f t="shared" si="4"/>
        <v>3.2000000000000002E-3</v>
      </c>
      <c r="I16" s="1">
        <f t="shared" si="0"/>
        <v>0.95238094671201745</v>
      </c>
      <c r="J16" s="1">
        <f t="shared" si="5"/>
        <v>1</v>
      </c>
    </row>
    <row r="17" spans="1:10" x14ac:dyDescent="0.25">
      <c r="A17">
        <v>421.99995000000001</v>
      </c>
      <c r="B17">
        <v>6.3E-3</v>
      </c>
      <c r="C17">
        <v>1.1165847432311327</v>
      </c>
      <c r="D17" s="1">
        <f t="shared" si="1"/>
        <v>0.67300669593738649</v>
      </c>
      <c r="E17" s="1">
        <f t="shared" si="2"/>
        <v>0.80251879796247849</v>
      </c>
      <c r="F17" s="1">
        <f t="shared" si="3"/>
        <v>0.72687554930633824</v>
      </c>
      <c r="G17" s="1">
        <v>3.1353</v>
      </c>
      <c r="H17" s="1">
        <f t="shared" si="4"/>
        <v>3.1353000000000002E-3</v>
      </c>
      <c r="I17" s="1">
        <f t="shared" si="0"/>
        <v>0.94786729240133794</v>
      </c>
      <c r="J17" s="1">
        <f t="shared" si="5"/>
        <v>1</v>
      </c>
    </row>
    <row r="18" spans="1:10" x14ac:dyDescent="0.25">
      <c r="A18">
        <v>423.99995000000001</v>
      </c>
      <c r="B18">
        <v>5.8999999999999999E-3</v>
      </c>
      <c r="C18">
        <v>1.1217988757026858</v>
      </c>
      <c r="D18" s="1">
        <f t="shared" si="1"/>
        <v>0.64920937668514744</v>
      </c>
      <c r="E18" s="1">
        <f t="shared" si="2"/>
        <v>0.78662786106655347</v>
      </c>
      <c r="F18" s="1">
        <f t="shared" si="3"/>
        <v>0.70609887621438439</v>
      </c>
      <c r="G18" s="1">
        <v>3.0722</v>
      </c>
      <c r="H18" s="1">
        <f t="shared" si="4"/>
        <v>3.0722000000000002E-3</v>
      </c>
      <c r="I18" s="1">
        <f t="shared" si="0"/>
        <v>0.94339621974012033</v>
      </c>
      <c r="J18" s="1">
        <f t="shared" si="5"/>
        <v>1</v>
      </c>
    </row>
    <row r="19" spans="1:10" x14ac:dyDescent="0.25">
      <c r="A19">
        <v>425.99995000000001</v>
      </c>
      <c r="B19">
        <v>5.5999999999999999E-3</v>
      </c>
      <c r="C19">
        <v>1.1301632132091355</v>
      </c>
      <c r="D19" s="1">
        <f t="shared" si="1"/>
        <v>0.62625352365755593</v>
      </c>
      <c r="E19" s="1">
        <f t="shared" si="2"/>
        <v>0.77105158580356625</v>
      </c>
      <c r="F19" s="1">
        <f t="shared" si="3"/>
        <v>0.68591607389602016</v>
      </c>
      <c r="G19" s="1">
        <v>3.0106999999999999</v>
      </c>
      <c r="H19" s="1">
        <f t="shared" si="4"/>
        <v>3.0106999999999998E-3</v>
      </c>
      <c r="I19" s="1">
        <f t="shared" si="0"/>
        <v>0.93896712898675216</v>
      </c>
      <c r="J19" s="1">
        <f t="shared" si="5"/>
        <v>1</v>
      </c>
    </row>
    <row r="20" spans="1:10" x14ac:dyDescent="0.25">
      <c r="A20">
        <v>427.99995000000001</v>
      </c>
      <c r="B20">
        <v>5.3E-3</v>
      </c>
      <c r="C20">
        <v>1.1405371642723299</v>
      </c>
      <c r="D20" s="1">
        <f t="shared" si="1"/>
        <v>0.60410938285586468</v>
      </c>
      <c r="E20" s="1">
        <f t="shared" si="2"/>
        <v>0.75578374145572547</v>
      </c>
      <c r="F20" s="1">
        <f t="shared" si="3"/>
        <v>0.66631016742488636</v>
      </c>
      <c r="G20" s="1">
        <v>2.9506000000000001</v>
      </c>
      <c r="H20" s="1">
        <f t="shared" si="4"/>
        <v>2.9506000000000003E-3</v>
      </c>
      <c r="I20" s="1">
        <f t="shared" si="0"/>
        <v>0.93457943160974677</v>
      </c>
      <c r="J20" s="1">
        <f t="shared" si="5"/>
        <v>1</v>
      </c>
    </row>
    <row r="21" spans="1:10" x14ac:dyDescent="0.25">
      <c r="A21">
        <v>429.99995000000001</v>
      </c>
      <c r="B21">
        <v>5.1999999999999998E-3</v>
      </c>
      <c r="C21">
        <v>1.1558265214675609</v>
      </c>
      <c r="D21" s="1">
        <f t="shared" si="1"/>
        <v>0.58274825237398975</v>
      </c>
      <c r="E21" s="1">
        <f t="shared" si="2"/>
        <v>0.74081822068171788</v>
      </c>
      <c r="F21" s="1">
        <f t="shared" si="3"/>
        <v>0.64726466707803465</v>
      </c>
      <c r="G21" s="1">
        <v>2.8921000000000001</v>
      </c>
      <c r="H21" s="1">
        <f t="shared" si="4"/>
        <v>2.8921000000000003E-3</v>
      </c>
      <c r="I21" s="1">
        <f t="shared" si="0"/>
        <v>0.93023255002704075</v>
      </c>
      <c r="J21" s="1">
        <f t="shared" si="5"/>
        <v>1</v>
      </c>
    </row>
    <row r="22" spans="1:10" x14ac:dyDescent="0.25">
      <c r="A22">
        <v>431.99995000000001</v>
      </c>
      <c r="B22">
        <v>5.0000000000000001E-3</v>
      </c>
      <c r="C22">
        <v>1.1687803818265756</v>
      </c>
      <c r="D22" s="1">
        <f t="shared" si="1"/>
        <v>0.56214244519682244</v>
      </c>
      <c r="E22" s="1">
        <f t="shared" si="2"/>
        <v>0.72614903707369094</v>
      </c>
      <c r="F22" s="1">
        <f t="shared" si="3"/>
        <v>0.62876355446709842</v>
      </c>
      <c r="G22" s="1">
        <v>2.8349000000000002</v>
      </c>
      <c r="H22" s="1">
        <f t="shared" si="4"/>
        <v>2.8349E-3</v>
      </c>
      <c r="I22" s="1">
        <f t="shared" si="0"/>
        <v>0.9259259173525366</v>
      </c>
      <c r="J22" s="1">
        <f t="shared" si="5"/>
        <v>1</v>
      </c>
    </row>
    <row r="23" spans="1:10" x14ac:dyDescent="0.25">
      <c r="A23">
        <v>433.99995000000001</v>
      </c>
      <c r="B23">
        <v>4.8999999999999998E-3</v>
      </c>
      <c r="C23">
        <v>1.1813812019661625</v>
      </c>
      <c r="D23" s="1">
        <f t="shared" si="1"/>
        <v>0.54226525331398323</v>
      </c>
      <c r="E23" s="1">
        <f t="shared" si="2"/>
        <v>0.71177032276260965</v>
      </c>
      <c r="F23" s="1">
        <f t="shared" si="3"/>
        <v>0.61079126906588421</v>
      </c>
      <c r="G23" s="1">
        <v>2.7791999999999999</v>
      </c>
      <c r="H23" s="1">
        <f t="shared" si="4"/>
        <v>2.7791999999999999E-3</v>
      </c>
      <c r="I23" s="1">
        <f t="shared" si="0"/>
        <v>0.92165897714965173</v>
      </c>
      <c r="J23" s="1">
        <f t="shared" si="5"/>
        <v>1</v>
      </c>
    </row>
    <row r="24" spans="1:10" x14ac:dyDescent="0.25">
      <c r="A24">
        <v>435.99995000000001</v>
      </c>
      <c r="B24">
        <v>5.0000000000000001E-3</v>
      </c>
      <c r="C24">
        <v>1.1887135757542839</v>
      </c>
      <c r="D24" s="1">
        <f t="shared" si="1"/>
        <v>0.52309091310250089</v>
      </c>
      <c r="E24" s="1">
        <f t="shared" si="2"/>
        <v>0.69767632607103103</v>
      </c>
      <c r="F24" s="1">
        <f t="shared" si="3"/>
        <v>0.59333269512305198</v>
      </c>
      <c r="G24" s="1">
        <v>2.7248000000000001</v>
      </c>
      <c r="H24" s="1">
        <f t="shared" si="4"/>
        <v>2.7248000000000003E-3</v>
      </c>
      <c r="I24" s="1">
        <f t="shared" si="0"/>
        <v>0.9174311831916494</v>
      </c>
      <c r="J24" s="1">
        <f t="shared" si="5"/>
        <v>1</v>
      </c>
    </row>
    <row r="25" spans="1:10" x14ac:dyDescent="0.25">
      <c r="A25">
        <v>437.99995000000001</v>
      </c>
      <c r="B25">
        <v>5.1999999999999998E-3</v>
      </c>
      <c r="C25">
        <v>1.1912120142302365</v>
      </c>
      <c r="D25" s="1">
        <f t="shared" si="1"/>
        <v>0.50459457193355117</v>
      </c>
      <c r="E25" s="1">
        <f t="shared" si="2"/>
        <v>0.68386140921235583</v>
      </c>
      <c r="F25" s="1">
        <f t="shared" si="3"/>
        <v>0.57637314894887715</v>
      </c>
      <c r="G25" s="1">
        <v>2.6717</v>
      </c>
      <c r="H25" s="1">
        <f t="shared" si="4"/>
        <v>2.6716999999999999E-3</v>
      </c>
      <c r="I25" s="1">
        <f t="shared" si="0"/>
        <v>0.91324199922853877</v>
      </c>
      <c r="J25" s="1">
        <f t="shared" si="5"/>
        <v>1</v>
      </c>
    </row>
    <row r="26" spans="1:10" x14ac:dyDescent="0.25">
      <c r="A26">
        <v>439.99995000000001</v>
      </c>
      <c r="B26">
        <v>5.4000000000000003E-3</v>
      </c>
      <c r="C26">
        <v>1.1860250386986395</v>
      </c>
      <c r="D26" s="1">
        <f t="shared" si="1"/>
        <v>0.48675225595997168</v>
      </c>
      <c r="E26" s="1">
        <f t="shared" si="2"/>
        <v>0.67032004603563933</v>
      </c>
      <c r="F26" s="1">
        <f t="shared" si="3"/>
        <v>0.55989836656540204</v>
      </c>
      <c r="G26" s="1">
        <v>2.6198000000000001</v>
      </c>
      <c r="H26" s="1">
        <f t="shared" si="4"/>
        <v>2.6198000000000003E-3</v>
      </c>
      <c r="I26" s="1">
        <f t="shared" si="0"/>
        <v>0.90909089876032945</v>
      </c>
      <c r="J26" s="1">
        <f t="shared" si="5"/>
        <v>1</v>
      </c>
    </row>
    <row r="27" spans="1:10" x14ac:dyDescent="0.25">
      <c r="A27">
        <v>442.99995000000001</v>
      </c>
      <c r="B27">
        <v>5.7999999999999996E-3</v>
      </c>
      <c r="C27">
        <v>1.1632946799554627</v>
      </c>
      <c r="D27" s="1">
        <f t="shared" si="1"/>
        <v>0.46116471520865848</v>
      </c>
      <c r="E27" s="1">
        <f t="shared" si="2"/>
        <v>0.65050909472331653</v>
      </c>
      <c r="F27" s="1">
        <f t="shared" si="3"/>
        <v>0.53606492313207332</v>
      </c>
      <c r="G27" s="1">
        <v>2.5693000000000001</v>
      </c>
      <c r="H27" s="1">
        <f t="shared" si="4"/>
        <v>2.5693000000000001E-3</v>
      </c>
      <c r="I27" s="1">
        <f t="shared" si="0"/>
        <v>0.90293452629057858</v>
      </c>
      <c r="J27" s="1">
        <f t="shared" si="5"/>
        <v>1</v>
      </c>
    </row>
    <row r="28" spans="1:10" x14ac:dyDescent="0.25">
      <c r="A28">
        <v>444</v>
      </c>
      <c r="B28">
        <v>6.1000000000000004E-3</v>
      </c>
      <c r="C28">
        <v>1.1436602123672703</v>
      </c>
      <c r="D28" s="1">
        <f t="shared" si="1"/>
        <v>0.45293760513252979</v>
      </c>
      <c r="E28" s="1">
        <f t="shared" si="2"/>
        <v>0.64403609906501136</v>
      </c>
      <c r="F28" s="1">
        <f t="shared" si="3"/>
        <v>0.52834768112718344</v>
      </c>
      <c r="G28" s="1">
        <v>2.5198999999999998</v>
      </c>
      <c r="H28" s="1">
        <f t="shared" si="4"/>
        <v>2.5198999999999998E-3</v>
      </c>
      <c r="I28" s="1">
        <f t="shared" si="0"/>
        <v>0.90090078828828823</v>
      </c>
      <c r="J28" s="1">
        <f t="shared" si="5"/>
        <v>1</v>
      </c>
    </row>
    <row r="29" spans="1:10" x14ac:dyDescent="0.25">
      <c r="A29">
        <v>445.99995000000001</v>
      </c>
      <c r="B29">
        <v>6.4999999999999997E-3</v>
      </c>
      <c r="C29">
        <v>1.1378757841566411</v>
      </c>
      <c r="D29" s="1">
        <f t="shared" si="1"/>
        <v>0.4369222575744412</v>
      </c>
      <c r="E29" s="1">
        <f t="shared" si="2"/>
        <v>0.63128364550692595</v>
      </c>
      <c r="F29" s="1">
        <f t="shared" si="3"/>
        <v>0.51324600851291879</v>
      </c>
      <c r="G29" s="1">
        <v>2.4716</v>
      </c>
      <c r="H29" s="1">
        <f t="shared" si="4"/>
        <v>2.4716E-3</v>
      </c>
      <c r="I29" s="1">
        <f t="shared" si="0"/>
        <v>0.89686097498441419</v>
      </c>
      <c r="J29" s="1">
        <f t="shared" si="5"/>
        <v>1</v>
      </c>
    </row>
    <row r="30" spans="1:10" x14ac:dyDescent="0.25">
      <c r="A30">
        <v>447.99995000000001</v>
      </c>
      <c r="B30">
        <v>7.1000000000000004E-3</v>
      </c>
      <c r="C30">
        <v>1.1228851533009261</v>
      </c>
      <c r="D30" s="1">
        <f t="shared" si="1"/>
        <v>0.42147281477591764</v>
      </c>
      <c r="E30" s="1">
        <f t="shared" si="2"/>
        <v>0.61878339180614084</v>
      </c>
      <c r="F30" s="1">
        <f t="shared" si="3"/>
        <v>0.49857562299121649</v>
      </c>
      <c r="G30" s="1">
        <v>2.4245000000000001</v>
      </c>
      <c r="H30" s="1">
        <f t="shared" si="4"/>
        <v>2.4245E-3</v>
      </c>
      <c r="I30" s="1">
        <f t="shared" si="0"/>
        <v>0.89285713089923346</v>
      </c>
      <c r="J30" s="1">
        <f t="shared" si="5"/>
        <v>1</v>
      </c>
    </row>
    <row r="31" spans="1:10" x14ac:dyDescent="0.25">
      <c r="A31">
        <v>449.99995000000001</v>
      </c>
      <c r="B31">
        <v>7.7999999999999996E-3</v>
      </c>
      <c r="C31">
        <v>1.1117779648589194</v>
      </c>
      <c r="D31" s="1">
        <f t="shared" si="1"/>
        <v>0.40656965974059917</v>
      </c>
      <c r="E31" s="1">
        <f t="shared" si="2"/>
        <v>0.60653065971263342</v>
      </c>
      <c r="F31" s="1">
        <f t="shared" si="3"/>
        <v>0.48432456895536241</v>
      </c>
      <c r="G31" s="1">
        <v>2.3784999999999998</v>
      </c>
      <c r="H31" s="1">
        <f t="shared" si="4"/>
        <v>2.3785E-3</v>
      </c>
      <c r="I31" s="1">
        <f t="shared" si="0"/>
        <v>0.88888887654320847</v>
      </c>
      <c r="J31" s="1">
        <f t="shared" si="5"/>
        <v>1</v>
      </c>
    </row>
    <row r="32" spans="1:10" x14ac:dyDescent="0.25">
      <c r="A32">
        <v>451.99995000000001</v>
      </c>
      <c r="B32">
        <v>8.0999999999999996E-3</v>
      </c>
      <c r="C32">
        <v>1.1024631344540097</v>
      </c>
      <c r="D32" s="1">
        <f t="shared" si="1"/>
        <v>0.39219347589350501</v>
      </c>
      <c r="E32" s="1">
        <f t="shared" si="2"/>
        <v>0.59452054797019438</v>
      </c>
      <c r="F32" s="1">
        <f t="shared" si="3"/>
        <v>0.47048086042893056</v>
      </c>
      <c r="G32" s="1">
        <v>2.3336000000000001</v>
      </c>
      <c r="H32" s="1">
        <f t="shared" si="4"/>
        <v>2.3335999999999999E-3</v>
      </c>
      <c r="I32" s="1">
        <f t="shared" si="0"/>
        <v>0.88495573948625428</v>
      </c>
      <c r="J32" s="1">
        <f t="shared" si="5"/>
        <v>1</v>
      </c>
    </row>
    <row r="33" spans="1:10" x14ac:dyDescent="0.25">
      <c r="A33">
        <v>453.99995000000001</v>
      </c>
      <c r="B33">
        <v>8.0999999999999996E-3</v>
      </c>
      <c r="C33">
        <v>1.1015397984955053</v>
      </c>
      <c r="D33" s="1">
        <f t="shared" si="1"/>
        <v>0.37832562968807681</v>
      </c>
      <c r="E33" s="1">
        <f t="shared" si="2"/>
        <v>0.58274825237398964</v>
      </c>
      <c r="F33" s="1">
        <f t="shared" si="3"/>
        <v>0.45703285403707788</v>
      </c>
      <c r="G33" s="1">
        <v>2.2896999999999998</v>
      </c>
      <c r="H33" s="1">
        <f t="shared" si="4"/>
        <v>2.2897E-3</v>
      </c>
      <c r="I33" s="1">
        <f t="shared" si="0"/>
        <v>0.88105725562304582</v>
      </c>
      <c r="J33" s="1">
        <f t="shared" si="5"/>
        <v>1</v>
      </c>
    </row>
    <row r="34" spans="1:10" x14ac:dyDescent="0.25">
      <c r="A34">
        <v>455.99995000000001</v>
      </c>
      <c r="B34">
        <v>8.0000000000000002E-3</v>
      </c>
      <c r="C34">
        <v>1.0988512614398609</v>
      </c>
      <c r="D34" s="1">
        <f t="shared" si="1"/>
        <v>0.36494814645449375</v>
      </c>
      <c r="E34" s="1">
        <f t="shared" si="2"/>
        <v>0.57120906384881487</v>
      </c>
      <c r="F34" s="1">
        <f t="shared" si="3"/>
        <v>0.44396923921378006</v>
      </c>
      <c r="G34" s="1">
        <v>2.2467999999999999</v>
      </c>
      <c r="H34" s="1">
        <f t="shared" si="4"/>
        <v>2.2467999999999998E-3</v>
      </c>
      <c r="I34" s="1">
        <f t="shared" si="0"/>
        <v>0.87719296899045707</v>
      </c>
      <c r="J34" s="1">
        <f t="shared" si="5"/>
        <v>1</v>
      </c>
    </row>
    <row r="35" spans="1:10" x14ac:dyDescent="0.25">
      <c r="A35">
        <v>457.99995000000001</v>
      </c>
      <c r="B35">
        <v>8.0000000000000002E-3</v>
      </c>
      <c r="C35">
        <v>1.107840208565299</v>
      </c>
      <c r="D35" s="1">
        <f t="shared" si="1"/>
        <v>0.35204368710198464</v>
      </c>
      <c r="E35" s="1">
        <f t="shared" si="2"/>
        <v>0.55989836656540204</v>
      </c>
      <c r="F35" s="1">
        <f t="shared" si="3"/>
        <v>0.43127902868897855</v>
      </c>
      <c r="G35" s="1">
        <v>2.2050000000000001</v>
      </c>
      <c r="H35" s="1">
        <f t="shared" si="4"/>
        <v>2.2049999999999999E-3</v>
      </c>
      <c r="I35" s="1">
        <f t="shared" si="0"/>
        <v>0.87336243158978522</v>
      </c>
      <c r="J35" s="1">
        <f t="shared" si="5"/>
        <v>1</v>
      </c>
    </row>
    <row r="36" spans="1:10" x14ac:dyDescent="0.25">
      <c r="A36">
        <v>459.99995000000001</v>
      </c>
      <c r="B36">
        <v>8.2000000000000007E-3</v>
      </c>
      <c r="C36">
        <v>1.1077315808054748</v>
      </c>
      <c r="D36" s="1">
        <f t="shared" si="1"/>
        <v>0.33959552564493922</v>
      </c>
      <c r="E36" s="1">
        <f t="shared" si="2"/>
        <v>0.54881163609402639</v>
      </c>
      <c r="F36" s="1">
        <f t="shared" si="3"/>
        <v>0.418951549247639</v>
      </c>
      <c r="G36" s="1">
        <v>2.1640000000000001</v>
      </c>
      <c r="H36" s="1">
        <f t="shared" si="4"/>
        <v>2.1640000000000001E-3</v>
      </c>
      <c r="I36" s="1">
        <f t="shared" si="0"/>
        <v>0.86956520321360908</v>
      </c>
      <c r="J36" s="1">
        <f t="shared" si="5"/>
        <v>1</v>
      </c>
    </row>
    <row r="37" spans="1:10" x14ac:dyDescent="0.25">
      <c r="A37">
        <v>461.99995000000001</v>
      </c>
      <c r="B37">
        <v>8.5000000000000006E-3</v>
      </c>
      <c r="C37">
        <v>1.1065095185074545</v>
      </c>
      <c r="D37" s="1">
        <f t="shared" si="1"/>
        <v>0.32758752752368958</v>
      </c>
      <c r="E37" s="1">
        <f t="shared" si="2"/>
        <v>0.53794443759467447</v>
      </c>
      <c r="F37" s="1">
        <f t="shared" si="3"/>
        <v>0.40697643275294815</v>
      </c>
      <c r="G37" s="1">
        <v>2.1240000000000001</v>
      </c>
      <c r="H37" s="1">
        <f t="shared" si="4"/>
        <v>2.124E-3</v>
      </c>
      <c r="I37" s="1">
        <f t="shared" si="0"/>
        <v>0.86580085127714834</v>
      </c>
      <c r="J37" s="1">
        <f t="shared" si="5"/>
        <v>1</v>
      </c>
    </row>
    <row r="38" spans="1:10" x14ac:dyDescent="0.25">
      <c r="A38">
        <v>463.99995000000001</v>
      </c>
      <c r="B38">
        <v>8.6E-3</v>
      </c>
      <c r="C38">
        <v>1.1050158868098743</v>
      </c>
      <c r="D38" s="1">
        <f t="shared" si="1"/>
        <v>0.31600412869186256</v>
      </c>
      <c r="E38" s="1">
        <f t="shared" si="2"/>
        <v>0.52729242404304855</v>
      </c>
      <c r="F38" s="1">
        <f t="shared" si="3"/>
        <v>0.39534360742609981</v>
      </c>
      <c r="G38" s="1">
        <v>2.0849000000000002</v>
      </c>
      <c r="H38" s="1">
        <f t="shared" si="4"/>
        <v>2.0849000000000002E-3</v>
      </c>
      <c r="I38" s="1">
        <f t="shared" ref="I38:I69" si="6">($A38/$A$6)^$I$3</f>
        <v>0.86206895065398181</v>
      </c>
      <c r="J38" s="1">
        <f t="shared" si="5"/>
        <v>1</v>
      </c>
    </row>
    <row r="39" spans="1:10" x14ac:dyDescent="0.25">
      <c r="A39">
        <v>465.99995000000001</v>
      </c>
      <c r="B39">
        <v>8.6999999999999994E-3</v>
      </c>
      <c r="C39">
        <v>1.0989598891996848</v>
      </c>
      <c r="D39" s="1">
        <f t="shared" si="1"/>
        <v>0.30483031544319683</v>
      </c>
      <c r="E39" s="1">
        <f t="shared" si="2"/>
        <v>0.51685133449169918</v>
      </c>
      <c r="F39" s="1">
        <f t="shared" si="3"/>
        <v>0.38404328937533527</v>
      </c>
      <c r="G39" s="1">
        <v>2.0467</v>
      </c>
      <c r="H39" s="1">
        <f t="shared" si="4"/>
        <v>2.0466999999999998E-3</v>
      </c>
      <c r="I39" s="1">
        <f t="shared" si="6"/>
        <v>0.85836908351599606</v>
      </c>
      <c r="J39" s="1">
        <f t="shared" si="5"/>
        <v>1</v>
      </c>
    </row>
    <row r="40" spans="1:10" x14ac:dyDescent="0.25">
      <c r="A40">
        <v>467.99995000000001</v>
      </c>
      <c r="B40">
        <v>8.8999999999999999E-3</v>
      </c>
      <c r="C40">
        <v>1.0810363088287211</v>
      </c>
      <c r="D40" s="1">
        <f t="shared" si="1"/>
        <v>0.29405160495167837</v>
      </c>
      <c r="E40" s="1">
        <f t="shared" si="2"/>
        <v>0.50661699236558955</v>
      </c>
      <c r="F40" s="1">
        <f t="shared" si="3"/>
        <v>0.37306597436711336</v>
      </c>
      <c r="G40" s="1">
        <v>2.0093999999999999</v>
      </c>
      <c r="H40" s="1">
        <f t="shared" si="4"/>
        <v>2.0093999999999997E-3</v>
      </c>
      <c r="I40" s="1">
        <f t="shared" si="6"/>
        <v>0.85470083917744011</v>
      </c>
      <c r="J40" s="1">
        <f t="shared" si="5"/>
        <v>1</v>
      </c>
    </row>
    <row r="41" spans="1:10" x14ac:dyDescent="0.25">
      <c r="A41">
        <v>469.99995000000001</v>
      </c>
      <c r="B41">
        <v>9.1999999999999998E-3</v>
      </c>
      <c r="C41">
        <v>1.0577084974065121</v>
      </c>
      <c r="D41" s="1">
        <f t="shared" si="1"/>
        <v>0.2836540264997704</v>
      </c>
      <c r="E41" s="1">
        <f t="shared" si="2"/>
        <v>0.49658530379140947</v>
      </c>
      <c r="F41" s="1">
        <f t="shared" si="3"/>
        <v>0.36240242983249027</v>
      </c>
      <c r="G41" s="1">
        <v>1.9729000000000001</v>
      </c>
      <c r="H41" s="1">
        <f t="shared" si="4"/>
        <v>1.9729000000000001E-3</v>
      </c>
      <c r="I41" s="1">
        <f t="shared" si="6"/>
        <v>0.85106381394295894</v>
      </c>
      <c r="J41" s="1">
        <f t="shared" si="5"/>
        <v>1</v>
      </c>
    </row>
    <row r="42" spans="1:10" x14ac:dyDescent="0.25">
      <c r="A42">
        <v>471.99995000000001</v>
      </c>
      <c r="B42">
        <v>9.4999999999999998E-3</v>
      </c>
      <c r="C42">
        <v>1.0320995030279987</v>
      </c>
      <c r="D42" s="1">
        <f t="shared" si="1"/>
        <v>0.2736241033704081</v>
      </c>
      <c r="E42" s="1">
        <f t="shared" si="2"/>
        <v>0.48675225595997168</v>
      </c>
      <c r="F42" s="1">
        <f t="shared" si="3"/>
        <v>0.35204368710198458</v>
      </c>
      <c r="G42" s="1">
        <v>1.9372</v>
      </c>
      <c r="H42" s="1">
        <f t="shared" si="4"/>
        <v>1.9372E-3</v>
      </c>
      <c r="I42" s="1">
        <f t="shared" si="6"/>
        <v>0.84745761095949257</v>
      </c>
      <c r="J42" s="1">
        <f t="shared" si="5"/>
        <v>1</v>
      </c>
    </row>
    <row r="43" spans="1:10" x14ac:dyDescent="0.25">
      <c r="A43">
        <v>473.99995999999999</v>
      </c>
      <c r="B43">
        <v>9.9000000000000008E-3</v>
      </c>
      <c r="C43">
        <v>1.0060559976101893</v>
      </c>
      <c r="D43" s="1">
        <f t="shared" si="1"/>
        <v>0.2639487878685009</v>
      </c>
      <c r="E43" s="1">
        <f t="shared" si="2"/>
        <v>0.47711386780964538</v>
      </c>
      <c r="F43" s="1">
        <f t="shared" si="3"/>
        <v>0.34198098427515133</v>
      </c>
      <c r="G43" s="1">
        <v>1.9023000000000001</v>
      </c>
      <c r="H43" s="1">
        <f t="shared" si="4"/>
        <v>1.9023E-3</v>
      </c>
      <c r="I43" s="1">
        <f t="shared" si="6"/>
        <v>0.84388182226850816</v>
      </c>
      <c r="J43" s="1">
        <f t="shared" si="5"/>
        <v>1</v>
      </c>
    </row>
    <row r="44" spans="1:10" x14ac:dyDescent="0.25">
      <c r="A44">
        <v>475.99995999999999</v>
      </c>
      <c r="B44">
        <v>1.0500000000000001E-2</v>
      </c>
      <c r="C44">
        <v>0.97952366727317175</v>
      </c>
      <c r="D44" s="1">
        <f t="shared" si="1"/>
        <v>0.25461563619398525</v>
      </c>
      <c r="E44" s="1">
        <f t="shared" si="2"/>
        <v>0.46766638024326901</v>
      </c>
      <c r="F44" s="1">
        <f t="shared" si="3"/>
        <v>0.33220595865937713</v>
      </c>
      <c r="G44" s="1">
        <v>1.8682000000000001</v>
      </c>
      <c r="H44" s="1">
        <f t="shared" si="4"/>
        <v>1.8682E-3</v>
      </c>
      <c r="I44" s="1">
        <f t="shared" si="6"/>
        <v>0.84033610002824377</v>
      </c>
      <c r="J44" s="1">
        <f t="shared" si="5"/>
        <v>1</v>
      </c>
    </row>
    <row r="45" spans="1:10" x14ac:dyDescent="0.25">
      <c r="A45">
        <v>477.99995999999999</v>
      </c>
      <c r="B45">
        <v>1.11E-2</v>
      </c>
      <c r="C45">
        <v>0.94386660511093601</v>
      </c>
      <c r="D45" s="1">
        <f t="shared" si="1"/>
        <v>0.24561250202355803</v>
      </c>
      <c r="E45" s="1">
        <f t="shared" si="2"/>
        <v>0.45840596546462481</v>
      </c>
      <c r="F45" s="1">
        <f t="shared" si="3"/>
        <v>0.32271033783563119</v>
      </c>
      <c r="G45" s="1">
        <v>1.8348</v>
      </c>
      <c r="H45" s="1">
        <f t="shared" si="4"/>
        <v>1.8347999999999999E-3</v>
      </c>
      <c r="I45" s="1">
        <f t="shared" si="6"/>
        <v>0.83682004910628027</v>
      </c>
      <c r="J45" s="1">
        <f t="shared" si="5"/>
        <v>1</v>
      </c>
    </row>
    <row r="46" spans="1:10" x14ac:dyDescent="0.25">
      <c r="A46">
        <v>479.99995999999999</v>
      </c>
      <c r="B46">
        <v>1.1599999999999999E-2</v>
      </c>
      <c r="C46">
        <v>0.91717133313418231</v>
      </c>
      <c r="D46" s="1">
        <f t="shared" si="1"/>
        <v>0.23692771603512916</v>
      </c>
      <c r="E46" s="1">
        <f t="shared" si="2"/>
        <v>0.44932891918432755</v>
      </c>
      <c r="F46" s="1">
        <f t="shared" si="3"/>
        <v>0.31348613542711246</v>
      </c>
      <c r="G46" s="1">
        <v>1.8021</v>
      </c>
      <c r="H46" s="1">
        <f t="shared" si="4"/>
        <v>1.8021000000000001E-3</v>
      </c>
      <c r="I46" s="1">
        <f t="shared" si="6"/>
        <v>0.83333329861110828</v>
      </c>
      <c r="J46" s="1">
        <f t="shared" si="5"/>
        <v>1</v>
      </c>
    </row>
    <row r="47" spans="1:10" x14ac:dyDescent="0.25">
      <c r="A47">
        <v>481.99995999999999</v>
      </c>
      <c r="B47">
        <v>1.1900000000000001E-2</v>
      </c>
      <c r="C47">
        <v>0.89001439317817677</v>
      </c>
      <c r="D47" s="1">
        <f t="shared" si="1"/>
        <v>0.22855002153041307</v>
      </c>
      <c r="E47" s="1">
        <f t="shared" si="2"/>
        <v>0.44043161046283613</v>
      </c>
      <c r="F47" s="1">
        <f t="shared" si="3"/>
        <v>0.3045255933359049</v>
      </c>
      <c r="G47" s="1">
        <v>1.7702</v>
      </c>
      <c r="H47" s="1">
        <f t="shared" si="4"/>
        <v>1.7702E-3</v>
      </c>
      <c r="I47" s="1">
        <f t="shared" si="6"/>
        <v>0.82987548380709419</v>
      </c>
      <c r="J47" s="1">
        <f t="shared" si="5"/>
        <v>1</v>
      </c>
    </row>
    <row r="48" spans="1:10" x14ac:dyDescent="0.25">
      <c r="A48">
        <v>483.99995999999999</v>
      </c>
      <c r="B48">
        <v>1.24E-2</v>
      </c>
      <c r="C48">
        <v>0.87776661325801808</v>
      </c>
      <c r="D48" s="1">
        <f t="shared" si="1"/>
        <v>0.22046855984467173</v>
      </c>
      <c r="E48" s="1">
        <f t="shared" si="2"/>
        <v>0.43171048025802961</v>
      </c>
      <c r="F48" s="1">
        <f t="shared" si="3"/>
        <v>0.29582117521795975</v>
      </c>
      <c r="G48" s="1">
        <v>1.7390000000000001</v>
      </c>
      <c r="H48" s="1">
        <f t="shared" si="4"/>
        <v>1.7390000000000001E-3</v>
      </c>
      <c r="I48" s="1">
        <f t="shared" si="6"/>
        <v>0.82644624598729299</v>
      </c>
      <c r="J48" s="1">
        <f t="shared" si="5"/>
        <v>1</v>
      </c>
    </row>
    <row r="49" spans="1:10" x14ac:dyDescent="0.25">
      <c r="A49">
        <v>485.99995999999999</v>
      </c>
      <c r="B49">
        <v>1.29E-2</v>
      </c>
      <c r="C49">
        <v>0.86614344295684753</v>
      </c>
      <c r="D49" s="1">
        <f t="shared" si="1"/>
        <v>0.2126728562723656</v>
      </c>
      <c r="E49" s="1">
        <f t="shared" si="2"/>
        <v>0.42316204000154284</v>
      </c>
      <c r="F49" s="1">
        <f t="shared" si="3"/>
        <v>0.28736556014458653</v>
      </c>
      <c r="G49" s="1">
        <v>1.7083999999999999</v>
      </c>
      <c r="H49" s="1">
        <f t="shared" si="4"/>
        <v>1.7083999999999999E-3</v>
      </c>
      <c r="I49" s="1">
        <f t="shared" si="6"/>
        <v>0.82304523234940197</v>
      </c>
      <c r="J49" s="1">
        <f t="shared" si="5"/>
        <v>1</v>
      </c>
    </row>
    <row r="50" spans="1:10" x14ac:dyDescent="0.25">
      <c r="A50">
        <v>487.99995999999999</v>
      </c>
      <c r="B50">
        <v>1.35E-2</v>
      </c>
      <c r="C50">
        <v>0.85794204709013377</v>
      </c>
      <c r="D50" s="1">
        <f t="shared" si="1"/>
        <v>0.2051528064904688</v>
      </c>
      <c r="E50" s="1">
        <f t="shared" si="2"/>
        <v>0.41478287020329241</v>
      </c>
      <c r="F50" s="1">
        <f t="shared" si="3"/>
        <v>0.2791516364451197</v>
      </c>
      <c r="G50" s="1">
        <v>1.6785000000000001</v>
      </c>
      <c r="H50" s="1">
        <f t="shared" si="4"/>
        <v>1.6785000000000001E-3</v>
      </c>
      <c r="I50" s="1">
        <f t="shared" si="6"/>
        <v>0.81967209587476197</v>
      </c>
      <c r="J50" s="1">
        <f t="shared" si="5"/>
        <v>1</v>
      </c>
    </row>
    <row r="51" spans="1:10" x14ac:dyDescent="0.25">
      <c r="A51">
        <v>489.99995999999999</v>
      </c>
      <c r="B51">
        <v>1.4E-2</v>
      </c>
      <c r="C51">
        <v>0.85047388860223228</v>
      </c>
      <c r="D51" s="1">
        <f t="shared" si="1"/>
        <v>0.19789866346185217</v>
      </c>
      <c r="E51" s="1">
        <f t="shared" si="2"/>
        <v>0.40656961908363526</v>
      </c>
      <c r="F51" s="1">
        <f t="shared" si="3"/>
        <v>0.27117249572558522</v>
      </c>
      <c r="G51" s="1">
        <v>1.6492</v>
      </c>
      <c r="H51" s="1">
        <f t="shared" si="4"/>
        <v>1.6492E-3</v>
      </c>
      <c r="I51" s="1">
        <f t="shared" si="6"/>
        <v>0.8163264952103263</v>
      </c>
      <c r="J51" s="1">
        <f t="shared" si="5"/>
        <v>1</v>
      </c>
    </row>
    <row r="52" spans="1:10" x14ac:dyDescent="0.25">
      <c r="A52">
        <v>491.99995999999999</v>
      </c>
      <c r="B52">
        <v>1.49E-2</v>
      </c>
      <c r="C52">
        <v>0.8481383917660158</v>
      </c>
      <c r="D52" s="1">
        <f t="shared" si="1"/>
        <v>0.19090102480175886</v>
      </c>
      <c r="E52" s="1">
        <f t="shared" si="2"/>
        <v>0.39851900123261214</v>
      </c>
      <c r="F52" s="1">
        <f t="shared" si="3"/>
        <v>0.26342142705833355</v>
      </c>
      <c r="G52" s="1">
        <v>1.6206</v>
      </c>
      <c r="H52" s="1">
        <f t="shared" si="4"/>
        <v>1.6206E-3</v>
      </c>
      <c r="I52" s="1">
        <f t="shared" si="6"/>
        <v>0.81300809455350365</v>
      </c>
      <c r="J52" s="1">
        <f t="shared" si="5"/>
        <v>1</v>
      </c>
    </row>
    <row r="53" spans="1:10" x14ac:dyDescent="0.25">
      <c r="A53">
        <v>493.99995999999999</v>
      </c>
      <c r="B53">
        <v>1.5800000000000002E-2</v>
      </c>
      <c r="C53">
        <v>0.84254406213507871</v>
      </c>
      <c r="D53" s="1">
        <f t="shared" si="1"/>
        <v>0.1841508205909976</v>
      </c>
      <c r="E53" s="1">
        <f t="shared" si="2"/>
        <v>0.39062779629573963</v>
      </c>
      <c r="F53" s="1">
        <f t="shared" si="3"/>
        <v>0.25589191133775396</v>
      </c>
      <c r="G53" s="1">
        <v>1.5926</v>
      </c>
      <c r="H53" s="1">
        <f t="shared" si="4"/>
        <v>1.5926E-3</v>
      </c>
      <c r="I53" s="1">
        <f t="shared" si="6"/>
        <v>0.8097165635398027</v>
      </c>
      <c r="J53" s="1">
        <f t="shared" si="5"/>
        <v>1</v>
      </c>
    </row>
    <row r="54" spans="1:10" x14ac:dyDescent="0.25">
      <c r="A54">
        <v>495.99995999999999</v>
      </c>
      <c r="B54">
        <v>1.6899999999999998E-2</v>
      </c>
      <c r="C54">
        <v>0.82643999674116708</v>
      </c>
      <c r="D54" s="1">
        <f t="shared" si="1"/>
        <v>0.17763930162005789</v>
      </c>
      <c r="E54" s="1">
        <f t="shared" si="2"/>
        <v>0.38289284768582543</v>
      </c>
      <c r="F54" s="1">
        <f t="shared" si="3"/>
        <v>0.24857761579732288</v>
      </c>
      <c r="G54" s="1">
        <v>1.5650999999999999</v>
      </c>
      <c r="H54" s="1">
        <f t="shared" si="4"/>
        <v>1.5651E-3</v>
      </c>
      <c r="I54" s="1">
        <f t="shared" si="6"/>
        <v>0.80645157713319182</v>
      </c>
      <c r="J54" s="1">
        <f t="shared" si="5"/>
        <v>1</v>
      </c>
    </row>
    <row r="55" spans="1:10" x14ac:dyDescent="0.25">
      <c r="A55">
        <v>497.99995999999999</v>
      </c>
      <c r="B55">
        <v>1.8200000000000001E-2</v>
      </c>
      <c r="C55">
        <v>0.80827200391059939</v>
      </c>
      <c r="D55" s="1">
        <f t="shared" si="1"/>
        <v>0.17135802804890965</v>
      </c>
      <c r="E55" s="1">
        <f t="shared" si="2"/>
        <v>0.37531106132029157</v>
      </c>
      <c r="F55" s="1">
        <f t="shared" si="3"/>
        <v>0.24147238868337345</v>
      </c>
      <c r="G55" s="1">
        <v>1.5383</v>
      </c>
      <c r="H55" s="1">
        <f t="shared" si="4"/>
        <v>1.5383E-3</v>
      </c>
      <c r="I55" s="1">
        <f t="shared" si="6"/>
        <v>0.80321281551910162</v>
      </c>
      <c r="J55" s="1">
        <f t="shared" si="5"/>
        <v>1</v>
      </c>
    </row>
    <row r="56" spans="1:10" x14ac:dyDescent="0.25">
      <c r="A56">
        <v>499.99995999999999</v>
      </c>
      <c r="B56">
        <v>1.9099999999999999E-2</v>
      </c>
      <c r="C56">
        <v>0.79463922005268439</v>
      </c>
      <c r="D56" s="1">
        <f t="shared" si="1"/>
        <v>0.16529885846778944</v>
      </c>
      <c r="E56" s="1">
        <f t="shared" si="2"/>
        <v>0.36787940438350009</v>
      </c>
      <c r="F56" s="1">
        <f t="shared" si="3"/>
        <v>0.2345702540811084</v>
      </c>
      <c r="G56" s="1">
        <v>1.512</v>
      </c>
      <c r="H56" s="1">
        <f t="shared" si="4"/>
        <v>1.5120000000000001E-3</v>
      </c>
      <c r="I56" s="1">
        <f t="shared" si="6"/>
        <v>0.79999996399999718</v>
      </c>
      <c r="J56" s="1">
        <f t="shared" si="5"/>
        <v>1</v>
      </c>
    </row>
    <row r="57" spans="1:10" x14ac:dyDescent="0.25">
      <c r="A57">
        <v>501.99995999999999</v>
      </c>
      <c r="B57">
        <v>2.1000000000000001E-2</v>
      </c>
      <c r="C57">
        <v>0.77361974852673598</v>
      </c>
      <c r="D57" s="1">
        <f t="shared" si="1"/>
        <v>0.15945393934479363</v>
      </c>
      <c r="E57" s="1">
        <f t="shared" si="2"/>
        <v>0.36059490411358613</v>
      </c>
      <c r="F57" s="1">
        <f t="shared" si="3"/>
        <v>0.22786540688850354</v>
      </c>
      <c r="G57" s="1">
        <v>1.4863</v>
      </c>
      <c r="H57" s="1">
        <f t="shared" si="4"/>
        <v>1.4862999999999999E-3</v>
      </c>
      <c r="I57" s="1">
        <f t="shared" si="6"/>
        <v>0.79681271289344335</v>
      </c>
      <c r="J57" s="1">
        <f t="shared" si="5"/>
        <v>1</v>
      </c>
    </row>
    <row r="58" spans="1:10" x14ac:dyDescent="0.25">
      <c r="A58">
        <v>503.99995999999999</v>
      </c>
      <c r="B58">
        <v>2.3E-2</v>
      </c>
      <c r="C58">
        <v>0.75786872335225253</v>
      </c>
      <c r="D58" s="1">
        <f t="shared" si="1"/>
        <v>0.15381569484660179</v>
      </c>
      <c r="E58" s="1">
        <f t="shared" si="2"/>
        <v>0.35345464661331377</v>
      </c>
      <c r="F58" s="1">
        <f t="shared" si="3"/>
        <v>0.22135220793387442</v>
      </c>
      <c r="G58" s="1">
        <v>1.4611000000000001</v>
      </c>
      <c r="H58" s="1">
        <f t="shared" si="4"/>
        <v>1.4611000000000001E-3</v>
      </c>
      <c r="I58" s="1">
        <f t="shared" si="6"/>
        <v>0.79365075743259983</v>
      </c>
      <c r="J58" s="1">
        <f t="shared" si="5"/>
        <v>1</v>
      </c>
    </row>
    <row r="59" spans="1:10" x14ac:dyDescent="0.25">
      <c r="A59">
        <v>505.99995999999999</v>
      </c>
      <c r="B59">
        <v>2.5000000000000001E-2</v>
      </c>
      <c r="C59">
        <v>0.73331884963202332</v>
      </c>
      <c r="D59" s="1">
        <f t="shared" si="1"/>
        <v>0.14837681701913646</v>
      </c>
      <c r="E59" s="1">
        <f t="shared" si="2"/>
        <v>0.34645577568447827</v>
      </c>
      <c r="F59" s="1">
        <f t="shared" si="3"/>
        <v>0.21502517923300105</v>
      </c>
      <c r="G59" s="1">
        <v>1.4363999999999999</v>
      </c>
      <c r="H59" s="1">
        <f t="shared" si="4"/>
        <v>1.4364E-3</v>
      </c>
      <c r="I59" s="1">
        <f t="shared" si="6"/>
        <v>0.79051379766907504</v>
      </c>
      <c r="J59" s="1">
        <f t="shared" si="5"/>
        <v>1</v>
      </c>
    </row>
    <row r="60" spans="1:10" x14ac:dyDescent="0.25">
      <c r="A60">
        <v>507.99995999999999</v>
      </c>
      <c r="B60">
        <v>2.7199999999999998E-2</v>
      </c>
      <c r="C60">
        <v>0.7125709475056351</v>
      </c>
      <c r="D60" s="1">
        <f t="shared" si="1"/>
        <v>0.14313025631543147</v>
      </c>
      <c r="E60" s="1">
        <f t="shared" si="2"/>
        <v>0.33959549168538838</v>
      </c>
      <c r="F60" s="1">
        <f t="shared" si="3"/>
        <v>0.20887899938181992</v>
      </c>
      <c r="G60" s="1">
        <v>1.4121999999999999</v>
      </c>
      <c r="H60" s="1">
        <f t="shared" si="4"/>
        <v>1.4122E-3</v>
      </c>
      <c r="I60" s="1">
        <f t="shared" si="6"/>
        <v>0.78740153837807392</v>
      </c>
      <c r="J60" s="1">
        <f t="shared" si="5"/>
        <v>1</v>
      </c>
    </row>
    <row r="61" spans="1:10" x14ac:dyDescent="0.25">
      <c r="A61">
        <v>510.99995999999999</v>
      </c>
      <c r="B61">
        <v>3.0700000000000002E-2</v>
      </c>
      <c r="C61">
        <v>0.68394753279200504</v>
      </c>
      <c r="D61" s="1">
        <f t="shared" si="1"/>
        <v>0.13560620024507153</v>
      </c>
      <c r="E61" s="1">
        <f t="shared" si="2"/>
        <v>0.32955892811929471</v>
      </c>
      <c r="F61" s="1">
        <f t="shared" si="3"/>
        <v>0.19998755387410133</v>
      </c>
      <c r="G61" s="1">
        <v>1.3886000000000001</v>
      </c>
      <c r="H61" s="1">
        <f t="shared" si="4"/>
        <v>1.3886E-3</v>
      </c>
      <c r="I61" s="1">
        <f t="shared" si="6"/>
        <v>0.78277882839755997</v>
      </c>
      <c r="J61" s="1">
        <f t="shared" si="5"/>
        <v>1</v>
      </c>
    </row>
    <row r="62" spans="1:10" x14ac:dyDescent="0.25">
      <c r="A62">
        <v>511.99995999999999</v>
      </c>
      <c r="B62">
        <v>3.44E-2</v>
      </c>
      <c r="C62">
        <v>0.67848898786084788</v>
      </c>
      <c r="D62" s="1">
        <f t="shared" si="1"/>
        <v>0.13318712562688592</v>
      </c>
      <c r="E62" s="1">
        <f t="shared" si="2"/>
        <v>0.32627976199506176</v>
      </c>
      <c r="F62" s="1">
        <f t="shared" si="3"/>
        <v>0.19710865678730544</v>
      </c>
      <c r="G62" s="1">
        <v>1.3653999999999999</v>
      </c>
      <c r="H62" s="1">
        <f t="shared" si="4"/>
        <v>1.3653999999999999E-3</v>
      </c>
      <c r="I62" s="1">
        <f t="shared" si="6"/>
        <v>0.7812499633789034</v>
      </c>
      <c r="J62" s="1">
        <f t="shared" si="5"/>
        <v>1</v>
      </c>
    </row>
    <row r="63" spans="1:10" x14ac:dyDescent="0.25">
      <c r="A63">
        <v>513.99995999999999</v>
      </c>
      <c r="B63">
        <v>3.6700000000000003E-2</v>
      </c>
      <c r="C63">
        <v>0.66129864486869616</v>
      </c>
      <c r="D63" s="1">
        <f t="shared" si="1"/>
        <v>0.12847766795289281</v>
      </c>
      <c r="E63" s="1">
        <f t="shared" si="2"/>
        <v>0.31981898983440338</v>
      </c>
      <c r="F63" s="1">
        <f t="shared" si="3"/>
        <v>0.19147459449208565</v>
      </c>
      <c r="G63" s="1">
        <v>1.3427</v>
      </c>
      <c r="H63" s="1">
        <f t="shared" si="4"/>
        <v>1.3427000000000001E-3</v>
      </c>
      <c r="I63" s="1">
        <f t="shared" si="6"/>
        <v>0.77821008001634862</v>
      </c>
      <c r="J63" s="1">
        <f t="shared" si="5"/>
        <v>1</v>
      </c>
    </row>
    <row r="64" spans="1:10" x14ac:dyDescent="0.25">
      <c r="A64">
        <v>515.99995999999999</v>
      </c>
      <c r="B64">
        <v>3.7699999999999997E-2</v>
      </c>
      <c r="C64">
        <v>0.6450316378350488</v>
      </c>
      <c r="D64" s="1">
        <f t="shared" si="1"/>
        <v>0.12393473532010574</v>
      </c>
      <c r="E64" s="1">
        <f t="shared" si="2"/>
        <v>0.31348614953398884</v>
      </c>
      <c r="F64" s="1">
        <f t="shared" si="3"/>
        <v>0.18600157361667871</v>
      </c>
      <c r="G64" s="1">
        <v>1.3205</v>
      </c>
      <c r="H64" s="1">
        <f t="shared" si="4"/>
        <v>1.3205000000000001E-3</v>
      </c>
      <c r="I64" s="1">
        <f t="shared" si="6"/>
        <v>0.7751937616429273</v>
      </c>
      <c r="J64" s="1">
        <f t="shared" si="5"/>
        <v>1</v>
      </c>
    </row>
    <row r="65" spans="1:10" x14ac:dyDescent="0.25">
      <c r="A65">
        <v>517.99995999999999</v>
      </c>
      <c r="B65">
        <v>3.7999999999999999E-2</v>
      </c>
      <c r="C65">
        <v>0.63202346359612194</v>
      </c>
      <c r="D65" s="1">
        <f t="shared" si="1"/>
        <v>0.11955243945193997</v>
      </c>
      <c r="E65" s="1">
        <f t="shared" si="2"/>
        <v>0.307278707873259</v>
      </c>
      <c r="F65" s="1">
        <f t="shared" si="3"/>
        <v>0.18068499102793897</v>
      </c>
      <c r="G65" s="1">
        <v>1.2987</v>
      </c>
      <c r="H65" s="1">
        <f t="shared" si="4"/>
        <v>1.2987000000000001E-3</v>
      </c>
      <c r="I65" s="1">
        <f t="shared" si="6"/>
        <v>0.77220073530507605</v>
      </c>
      <c r="J65" s="1">
        <f t="shared" si="5"/>
        <v>1</v>
      </c>
    </row>
    <row r="66" spans="1:10" x14ac:dyDescent="0.25">
      <c r="A66">
        <v>519.99995999999999</v>
      </c>
      <c r="B66">
        <v>3.8800000000000001E-2</v>
      </c>
      <c r="C66">
        <v>0.61909676017706328</v>
      </c>
      <c r="D66" s="1">
        <f t="shared" si="1"/>
        <v>0.11532510027954267</v>
      </c>
      <c r="E66" s="1">
        <f t="shared" si="2"/>
        <v>0.30119418179278246</v>
      </c>
      <c r="F66" s="1">
        <f t="shared" si="3"/>
        <v>0.17552037516654068</v>
      </c>
      <c r="G66" s="1">
        <v>1.2773000000000001</v>
      </c>
      <c r="H66" s="1">
        <f t="shared" si="4"/>
        <v>1.2773000000000001E-3</v>
      </c>
      <c r="I66" s="1">
        <f t="shared" si="6"/>
        <v>0.7692307322485179</v>
      </c>
      <c r="J66" s="1">
        <f t="shared" si="5"/>
        <v>1</v>
      </c>
    </row>
    <row r="67" spans="1:10" x14ac:dyDescent="0.25">
      <c r="A67">
        <v>521.99995999999999</v>
      </c>
      <c r="B67">
        <v>3.9300000000000002E-2</v>
      </c>
      <c r="C67">
        <v>0.60983624365206535</v>
      </c>
      <c r="D67" s="1">
        <f t="shared" si="1"/>
        <v>0.11124723857962862</v>
      </c>
      <c r="E67" s="1">
        <f t="shared" si="2"/>
        <v>0.29523013740099907</v>
      </c>
      <c r="F67" s="1">
        <f t="shared" si="3"/>
        <v>0.17050338228613302</v>
      </c>
      <c r="G67" s="1">
        <v>1.2564</v>
      </c>
      <c r="H67" s="1">
        <f t="shared" si="4"/>
        <v>1.2564E-3</v>
      </c>
      <c r="I67" s="1">
        <f t="shared" si="6"/>
        <v>0.76628348783781519</v>
      </c>
      <c r="J67" s="1">
        <f t="shared" si="5"/>
        <v>1</v>
      </c>
    </row>
    <row r="68" spans="1:10" x14ac:dyDescent="0.25">
      <c r="A68">
        <v>523.99995999999999</v>
      </c>
      <c r="B68">
        <v>3.95E-2</v>
      </c>
      <c r="C68">
        <v>0.60215082964451561</v>
      </c>
      <c r="D68" s="1">
        <f t="shared" si="1"/>
        <v>0.10731356887263996</v>
      </c>
      <c r="E68" s="1">
        <f t="shared" si="2"/>
        <v>0.28938418900063034</v>
      </c>
      <c r="F68" s="1">
        <f t="shared" si="3"/>
        <v>0.16562979279999324</v>
      </c>
      <c r="G68" s="1">
        <v>1.2359</v>
      </c>
      <c r="H68" s="1">
        <f t="shared" si="4"/>
        <v>1.2359000000000001E-3</v>
      </c>
      <c r="I68" s="1">
        <f t="shared" si="6"/>
        <v>0.7633587414777665</v>
      </c>
      <c r="J68" s="1">
        <f t="shared" si="5"/>
        <v>1</v>
      </c>
    </row>
    <row r="69" spans="1:10" x14ac:dyDescent="0.25">
      <c r="A69">
        <v>525.99995999999999</v>
      </c>
      <c r="B69">
        <v>0.04</v>
      </c>
      <c r="C69">
        <v>0.59041903158352116</v>
      </c>
      <c r="D69" s="1">
        <f t="shared" si="1"/>
        <v>0.10351899257202475</v>
      </c>
      <c r="E69" s="1">
        <f t="shared" si="2"/>
        <v>0.2836539981343692</v>
      </c>
      <c r="F69" s="1">
        <f t="shared" si="3"/>
        <v>0.16089550773210579</v>
      </c>
      <c r="G69" s="1">
        <v>1.2159</v>
      </c>
      <c r="H69" s="1">
        <f t="shared" si="4"/>
        <v>1.2159E-3</v>
      </c>
      <c r="I69" s="1">
        <f t="shared" si="6"/>
        <v>0.760456236536596</v>
      </c>
      <c r="J69" s="1">
        <f t="shared" si="5"/>
        <v>1</v>
      </c>
    </row>
    <row r="70" spans="1:10" x14ac:dyDescent="0.25">
      <c r="A70">
        <v>527.99995999999999</v>
      </c>
      <c r="B70">
        <v>4.0800000000000003E-2</v>
      </c>
      <c r="C70">
        <v>0.58091410259891918</v>
      </c>
      <c r="D70" s="1">
        <f t="shared" si="1"/>
        <v>9.9858591375755229E-2</v>
      </c>
      <c r="E70" s="1">
        <f t="shared" si="2"/>
        <v>0.27803727264946554</v>
      </c>
      <c r="F70" s="1">
        <f t="shared" si="3"/>
        <v>0.15629654526968148</v>
      </c>
      <c r="G70" s="1">
        <v>1.1961999999999999</v>
      </c>
      <c r="H70" s="1">
        <f t="shared" si="4"/>
        <v>1.1961999999999999E-3</v>
      </c>
      <c r="I70" s="1">
        <f t="shared" ref="I70:I101" si="7">($A70/$A$6)^$I$3</f>
        <v>0.75757572027088793</v>
      </c>
      <c r="J70" s="1">
        <f t="shared" si="5"/>
        <v>1</v>
      </c>
    </row>
    <row r="71" spans="1:10" x14ac:dyDescent="0.25">
      <c r="A71">
        <v>529.99995999999999</v>
      </c>
      <c r="B71">
        <v>4.1300000000000003E-2</v>
      </c>
      <c r="C71">
        <v>0.57094750563506502</v>
      </c>
      <c r="D71" s="1">
        <f t="shared" ref="D71:D134" si="8">EXP(-1*$D$3*($A71-$A$6))</f>
        <v>9.6327620891519777E-2</v>
      </c>
      <c r="E71" s="1">
        <f t="shared" ref="E71:E134" si="9">EXP(-1*$E$3*($A71-$A$6))</f>
        <v>0.27253176578083471</v>
      </c>
      <c r="F71" s="1">
        <f t="shared" ref="F71:F134" si="10">EXP(-1*$F$3*($A71-$A$6))</f>
        <v>0.1518290374142186</v>
      </c>
      <c r="G71" s="1">
        <v>1.1769000000000001</v>
      </c>
      <c r="H71" s="1">
        <f t="shared" ref="H71:H134" si="11">G71/1000</f>
        <v>1.1769E-3</v>
      </c>
      <c r="I71" s="1">
        <f t="shared" si="7"/>
        <v>0.7547169437522222</v>
      </c>
      <c r="J71" s="1">
        <f t="shared" ref="J71:J134" si="12">($A71/$A$6)^$J$3</f>
        <v>1</v>
      </c>
    </row>
    <row r="72" spans="1:10" x14ac:dyDescent="0.25">
      <c r="A72">
        <v>531.99995999999999</v>
      </c>
      <c r="B72">
        <v>4.24E-2</v>
      </c>
      <c r="C72">
        <v>0.55986747413301463</v>
      </c>
      <c r="D72" s="1">
        <f t="shared" si="8"/>
        <v>9.2921504487326639E-2</v>
      </c>
      <c r="E72" s="1">
        <f t="shared" si="9"/>
        <v>0.26713527525232161</v>
      </c>
      <c r="F72" s="1">
        <f t="shared" si="10"/>
        <v>0.14748922672828813</v>
      </c>
      <c r="G72" s="1">
        <v>1.1579999999999999</v>
      </c>
      <c r="H72" s="1">
        <f t="shared" si="11"/>
        <v>1.158E-3</v>
      </c>
      <c r="I72" s="1">
        <f t="shared" si="7"/>
        <v>0.75187966179546328</v>
      </c>
      <c r="J72" s="1">
        <f t="shared" si="12"/>
        <v>1</v>
      </c>
    </row>
    <row r="73" spans="1:10" x14ac:dyDescent="0.25">
      <c r="A73">
        <v>533.99995999999999</v>
      </c>
      <c r="B73">
        <v>4.2999999999999997E-2</v>
      </c>
      <c r="C73">
        <v>0.55068842842788468</v>
      </c>
      <c r="D73" s="1">
        <f t="shared" si="8"/>
        <v>8.9635827359548101E-2</v>
      </c>
      <c r="E73" s="1">
        <f t="shared" si="9"/>
        <v>0.26184564239576053</v>
      </c>
      <c r="F73" s="1">
        <f t="shared" si="10"/>
        <v>0.14327346317530715</v>
      </c>
      <c r="G73" s="1">
        <v>1.1395</v>
      </c>
      <c r="H73" s="1">
        <f t="shared" si="11"/>
        <v>1.1394999999999999E-3</v>
      </c>
      <c r="I73" s="1">
        <f t="shared" si="7"/>
        <v>0.74906363288866162</v>
      </c>
      <c r="J73" s="1">
        <f t="shared" si="12"/>
        <v>1</v>
      </c>
    </row>
    <row r="74" spans="1:10" x14ac:dyDescent="0.25">
      <c r="A74">
        <v>535.99995999999999</v>
      </c>
      <c r="B74">
        <v>4.3700000000000003E-2</v>
      </c>
      <c r="C74">
        <v>0.53480161855362129</v>
      </c>
      <c r="D74" s="1">
        <f t="shared" si="8"/>
        <v>8.6466330810717029E-2</v>
      </c>
      <c r="E74" s="1">
        <f t="shared" si="9"/>
        <v>0.25666075128747956</v>
      </c>
      <c r="F74" s="1">
        <f t="shared" si="10"/>
        <v>0.13917820104964315</v>
      </c>
      <c r="G74" s="1">
        <v>1.1213</v>
      </c>
      <c r="H74" s="1">
        <f t="shared" si="11"/>
        <v>1.1213E-3</v>
      </c>
      <c r="I74" s="1">
        <f t="shared" si="7"/>
        <v>0.74626861912452391</v>
      </c>
      <c r="J74" s="1">
        <f t="shared" si="12"/>
        <v>1</v>
      </c>
    </row>
    <row r="75" spans="1:10" x14ac:dyDescent="0.25">
      <c r="A75">
        <v>537.99995999999999</v>
      </c>
      <c r="B75">
        <v>4.48E-2</v>
      </c>
      <c r="C75">
        <v>0.52703473372620369</v>
      </c>
      <c r="D75" s="1">
        <f t="shared" si="8"/>
        <v>8.340890672965888E-2</v>
      </c>
      <c r="E75" s="1">
        <f t="shared" si="9"/>
        <v>0.25157852790190255</v>
      </c>
      <c r="F75" s="1">
        <f t="shared" si="10"/>
        <v>0.13519999599446664</v>
      </c>
      <c r="G75" s="1">
        <v>1.1034999999999999</v>
      </c>
      <c r="H75" s="1">
        <f t="shared" si="11"/>
        <v>1.1034999999999999E-3</v>
      </c>
      <c r="I75" s="1">
        <f t="shared" si="7"/>
        <v>0.74349438613341157</v>
      </c>
      <c r="J75" s="1">
        <f t="shared" si="12"/>
        <v>1</v>
      </c>
    </row>
    <row r="76" spans="1:10" x14ac:dyDescent="0.25">
      <c r="A76">
        <v>539.99995999999999</v>
      </c>
      <c r="B76">
        <v>4.5400000000000003E-2</v>
      </c>
      <c r="C76">
        <v>0.5146783260462211</v>
      </c>
      <c r="D76" s="1">
        <f t="shared" si="8"/>
        <v>8.0459592266804575E-2</v>
      </c>
      <c r="E76" s="1">
        <f t="shared" si="9"/>
        <v>0.24659693928191137</v>
      </c>
      <c r="F76" s="1">
        <f t="shared" si="10"/>
        <v>0.1313355021048439</v>
      </c>
      <c r="G76" s="1">
        <v>1.0860000000000001</v>
      </c>
      <c r="H76" s="1">
        <f t="shared" si="11"/>
        <v>1.0860000000000002E-3</v>
      </c>
      <c r="I76" s="1">
        <f t="shared" si="7"/>
        <v>0.7407407030178299</v>
      </c>
      <c r="J76" s="1">
        <f t="shared" si="12"/>
        <v>1</v>
      </c>
    </row>
    <row r="77" spans="1:10" x14ac:dyDescent="0.25">
      <c r="A77">
        <v>541.99995999999999</v>
      </c>
      <c r="B77">
        <v>4.6600000000000003E-2</v>
      </c>
      <c r="C77">
        <v>0.50023083398962609</v>
      </c>
      <c r="D77" s="1">
        <f t="shared" si="8"/>
        <v>7.7614564697782773E-2</v>
      </c>
      <c r="E77" s="1">
        <f t="shared" si="9"/>
        <v>0.24171399272563601</v>
      </c>
      <c r="F77" s="1">
        <f t="shared" si="10"/>
        <v>0.12758146911363383</v>
      </c>
      <c r="G77" s="1">
        <v>1.0689</v>
      </c>
      <c r="H77" s="1">
        <f t="shared" si="11"/>
        <v>1.0689E-3</v>
      </c>
      <c r="I77" s="1">
        <f t="shared" si="7"/>
        <v>0.73800734228836473</v>
      </c>
      <c r="J77" s="1">
        <f t="shared" si="12"/>
        <v>1</v>
      </c>
    </row>
    <row r="78" spans="1:10" x14ac:dyDescent="0.25">
      <c r="A78">
        <v>543.99995999999999</v>
      </c>
      <c r="B78">
        <v>4.82E-2</v>
      </c>
      <c r="C78">
        <v>0.49061727724519999</v>
      </c>
      <c r="D78" s="1">
        <f t="shared" si="8"/>
        <v>7.487013646863401E-2</v>
      </c>
      <c r="E78" s="1">
        <f t="shared" si="9"/>
        <v>0.23692773498934713</v>
      </c>
      <c r="F78" s="1">
        <f t="shared" si="10"/>
        <v>0.12393473965782152</v>
      </c>
      <c r="G78" s="1">
        <v>1.0521</v>
      </c>
      <c r="H78" s="1">
        <f t="shared" si="11"/>
        <v>1.0521E-3</v>
      </c>
      <c r="I78" s="1">
        <f t="shared" si="7"/>
        <v>0.73529407980103523</v>
      </c>
      <c r="J78" s="1">
        <f t="shared" si="12"/>
        <v>1</v>
      </c>
    </row>
    <row r="79" spans="1:10" x14ac:dyDescent="0.25">
      <c r="A79">
        <v>545.99995999999999</v>
      </c>
      <c r="B79">
        <v>5.0200000000000002E-2</v>
      </c>
      <c r="C79">
        <v>0.47201477337533604</v>
      </c>
      <c r="D79" s="1">
        <f t="shared" si="8"/>
        <v>7.2222750416224585E-2</v>
      </c>
      <c r="E79" s="1">
        <f t="shared" si="9"/>
        <v>0.23223625150613256</v>
      </c>
      <c r="F79" s="1">
        <f t="shared" si="10"/>
        <v>0.12039224662299011</v>
      </c>
      <c r="G79" s="1">
        <v>1.0356000000000001</v>
      </c>
      <c r="H79" s="1">
        <f t="shared" si="11"/>
        <v>1.0356E-3</v>
      </c>
      <c r="I79" s="1">
        <f t="shared" si="7"/>
        <v>0.73260069469602163</v>
      </c>
      <c r="J79" s="1">
        <f t="shared" si="12"/>
        <v>1</v>
      </c>
    </row>
    <row r="80" spans="1:10" x14ac:dyDescent="0.25">
      <c r="A80">
        <v>547.99995999999999</v>
      </c>
      <c r="B80">
        <v>5.2299999999999999E-2</v>
      </c>
      <c r="C80">
        <v>0.45411834994432831</v>
      </c>
      <c r="D80" s="1">
        <f t="shared" si="8"/>
        <v>6.9668975157665236E-2</v>
      </c>
      <c r="E80" s="1">
        <f t="shared" si="9"/>
        <v>0.22763766562004509</v>
      </c>
      <c r="F80" s="1">
        <f t="shared" si="10"/>
        <v>0.11695101056369656</v>
      </c>
      <c r="G80" s="1">
        <v>1.0195000000000001</v>
      </c>
      <c r="H80" s="1">
        <f t="shared" si="11"/>
        <v>1.0195E-3</v>
      </c>
      <c r="I80" s="1">
        <f t="shared" si="7"/>
        <v>0.72992696933773504</v>
      </c>
      <c r="J80" s="1">
        <f t="shared" si="12"/>
        <v>1</v>
      </c>
    </row>
    <row r="81" spans="1:10" x14ac:dyDescent="0.25">
      <c r="A81">
        <v>549.99995999999999</v>
      </c>
      <c r="B81">
        <v>5.45E-2</v>
      </c>
      <c r="C81">
        <v>0.44007821198707325</v>
      </c>
      <c r="D81" s="1">
        <f t="shared" si="8"/>
        <v>6.7205500642758598E-2</v>
      </c>
      <c r="E81" s="1">
        <f t="shared" si="9"/>
        <v>0.22313013783541497</v>
      </c>
      <c r="F81" s="1">
        <f t="shared" si="10"/>
        <v>0.11360813719758267</v>
      </c>
      <c r="G81" s="1">
        <v>1.0036</v>
      </c>
      <c r="H81" s="1">
        <f t="shared" si="11"/>
        <v>1.0036000000000001E-3</v>
      </c>
      <c r="I81" s="1">
        <f t="shared" si="7"/>
        <v>0.7272726892561957</v>
      </c>
      <c r="J81" s="1">
        <f t="shared" si="12"/>
        <v>1</v>
      </c>
    </row>
    <row r="82" spans="1:10" x14ac:dyDescent="0.25">
      <c r="A82">
        <v>551.99995999999999</v>
      </c>
      <c r="B82">
        <v>5.67E-2</v>
      </c>
      <c r="C82">
        <v>0.42568503381039019</v>
      </c>
      <c r="D82" s="1">
        <f t="shared" si="8"/>
        <v>6.4829133863710864E-2</v>
      </c>
      <c r="E82" s="1">
        <f t="shared" si="9"/>
        <v>0.21871186508102719</v>
      </c>
      <c r="F82" s="1">
        <f t="shared" si="10"/>
        <v>0.11036081497111275</v>
      </c>
      <c r="G82" s="1">
        <v>0.98809999999999998</v>
      </c>
      <c r="H82" s="1">
        <f t="shared" si="11"/>
        <v>9.881E-4</v>
      </c>
      <c r="I82" s="1">
        <f t="shared" si="7"/>
        <v>0.72463764308968437</v>
      </c>
      <c r="J82" s="1">
        <f t="shared" si="12"/>
        <v>1</v>
      </c>
    </row>
    <row r="83" spans="1:10" x14ac:dyDescent="0.25">
      <c r="A83">
        <v>553.99995999999999</v>
      </c>
      <c r="B83">
        <v>5.74E-2</v>
      </c>
      <c r="C83">
        <v>0.40751704097982233</v>
      </c>
      <c r="D83" s="1">
        <f t="shared" si="8"/>
        <v>6.2536794716546745E-2</v>
      </c>
      <c r="E83" s="1">
        <f t="shared" si="9"/>
        <v>0.21438107998886891</v>
      </c>
      <c r="F83" s="1">
        <f t="shared" si="10"/>
        <v>0.1072063126948915</v>
      </c>
      <c r="G83" s="1">
        <v>0.9728</v>
      </c>
      <c r="H83" s="1">
        <f t="shared" si="11"/>
        <v>9.7280000000000001E-4</v>
      </c>
      <c r="I83" s="1">
        <f t="shared" si="7"/>
        <v>0.722021622528637</v>
      </c>
      <c r="J83" s="1">
        <f t="shared" si="12"/>
        <v>1</v>
      </c>
    </row>
    <row r="84" spans="1:10" x14ac:dyDescent="0.25">
      <c r="A84">
        <v>555.99995999999999</v>
      </c>
      <c r="B84">
        <v>5.79E-2</v>
      </c>
      <c r="C84">
        <v>0.39038101186758273</v>
      </c>
      <c r="D84" s="1">
        <f t="shared" si="8"/>
        <v>6.0325512008863463E-2</v>
      </c>
      <c r="E84" s="1">
        <f t="shared" si="9"/>
        <v>0.2101360501871587</v>
      </c>
      <c r="F84" s="1">
        <f t="shared" si="10"/>
        <v>0.1041419772465728</v>
      </c>
      <c r="G84" s="1">
        <v>0.95789999999999997</v>
      </c>
      <c r="H84" s="1">
        <f t="shared" si="11"/>
        <v>9.5790000000000003E-4</v>
      </c>
      <c r="I84" s="1">
        <f t="shared" si="7"/>
        <v>0.71942442226074987</v>
      </c>
      <c r="J84" s="1">
        <f t="shared" si="12"/>
        <v>1</v>
      </c>
    </row>
    <row r="85" spans="1:10" x14ac:dyDescent="0.25">
      <c r="A85">
        <v>557.99996999999996</v>
      </c>
      <c r="B85">
        <v>5.8799999999999998E-2</v>
      </c>
      <c r="C85">
        <v>0.36928006952176629</v>
      </c>
      <c r="D85" s="1">
        <f t="shared" si="8"/>
        <v>5.8192409134115136E-2</v>
      </c>
      <c r="E85" s="1">
        <f t="shared" si="9"/>
        <v>0.20597505700986804</v>
      </c>
      <c r="F85" s="1">
        <f t="shared" si="10"/>
        <v>0.10116521667046989</v>
      </c>
      <c r="G85" s="1">
        <v>0.94320000000000004</v>
      </c>
      <c r="H85" s="1">
        <f t="shared" si="11"/>
        <v>9.4320000000000005E-4</v>
      </c>
      <c r="I85" s="1">
        <f t="shared" si="7"/>
        <v>0.71684582707056432</v>
      </c>
      <c r="J85" s="1">
        <f t="shared" si="12"/>
        <v>1</v>
      </c>
    </row>
    <row r="86" spans="1:10" x14ac:dyDescent="0.25">
      <c r="A86">
        <v>559.99996999999996</v>
      </c>
      <c r="B86">
        <v>5.9799999999999999E-2</v>
      </c>
      <c r="C86">
        <v>0.35537571626429137</v>
      </c>
      <c r="D86" s="1">
        <f t="shared" si="8"/>
        <v>5.6134742625622791E-2</v>
      </c>
      <c r="E86" s="1">
        <f t="shared" si="9"/>
        <v>0.20189647761535595</v>
      </c>
      <c r="F86" s="1">
        <f t="shared" si="10"/>
        <v>9.8273557105025902E-2</v>
      </c>
      <c r="G86" s="1">
        <v>0.92879999999999996</v>
      </c>
      <c r="H86" s="1">
        <f t="shared" si="11"/>
        <v>9.2879999999999992E-4</v>
      </c>
      <c r="I86" s="1">
        <f t="shared" si="7"/>
        <v>0.71428566326530341</v>
      </c>
      <c r="J86" s="1">
        <f t="shared" si="12"/>
        <v>1</v>
      </c>
    </row>
    <row r="87" spans="1:10" x14ac:dyDescent="0.25">
      <c r="A87">
        <v>561.99996999999996</v>
      </c>
      <c r="B87">
        <v>6.1400000000000003E-2</v>
      </c>
      <c r="C87">
        <v>0.33864704125139183</v>
      </c>
      <c r="D87" s="1">
        <f t="shared" si="8"/>
        <v>5.4149834600980343E-2</v>
      </c>
      <c r="E87" s="1">
        <f t="shared" si="9"/>
        <v>0.19789865950387892</v>
      </c>
      <c r="F87" s="1">
        <f t="shared" si="10"/>
        <v>9.5464551393521252E-2</v>
      </c>
      <c r="G87" s="1">
        <v>0.91469999999999996</v>
      </c>
      <c r="H87" s="1">
        <f t="shared" si="11"/>
        <v>9.1469999999999995E-4</v>
      </c>
      <c r="I87" s="1">
        <f t="shared" si="7"/>
        <v>0.71174372126745855</v>
      </c>
      <c r="J87" s="1">
        <f t="shared" si="12"/>
        <v>1</v>
      </c>
    </row>
    <row r="88" spans="1:10" x14ac:dyDescent="0.25">
      <c r="A88">
        <v>563.99996999999996</v>
      </c>
      <c r="B88">
        <v>6.1899999999999997E-2</v>
      </c>
      <c r="C88">
        <v>0.32781142220894549</v>
      </c>
      <c r="D88" s="1">
        <f t="shared" si="8"/>
        <v>5.2235112341552273E-2</v>
      </c>
      <c r="E88" s="1">
        <f t="shared" si="9"/>
        <v>0.19398000349488739</v>
      </c>
      <c r="F88" s="1">
        <f t="shared" si="10"/>
        <v>9.2735836996584914E-2</v>
      </c>
      <c r="G88" s="1">
        <v>0.90080000000000005</v>
      </c>
      <c r="H88" s="1">
        <f t="shared" si="11"/>
        <v>9.0079999999999999E-4</v>
      </c>
      <c r="I88" s="1">
        <f t="shared" si="7"/>
        <v>0.70921980722800404</v>
      </c>
      <c r="J88" s="1">
        <f t="shared" si="12"/>
        <v>1</v>
      </c>
    </row>
    <row r="89" spans="1:10" x14ac:dyDescent="0.25">
      <c r="A89">
        <v>565.99996999999996</v>
      </c>
      <c r="B89">
        <v>6.3200000000000006E-2</v>
      </c>
      <c r="C89">
        <v>0.31216902479428615</v>
      </c>
      <c r="D89" s="1">
        <f t="shared" si="8"/>
        <v>5.0388094099278885E-2</v>
      </c>
      <c r="E89" s="1">
        <f t="shared" si="9"/>
        <v>0.19013894207372839</v>
      </c>
      <c r="F89" s="1">
        <f t="shared" si="10"/>
        <v>9.0085118904573866E-2</v>
      </c>
      <c r="G89" s="1">
        <v>0.88719999999999999</v>
      </c>
      <c r="H89" s="1">
        <f t="shared" si="11"/>
        <v>8.8719999999999999E-4</v>
      </c>
      <c r="I89" s="1">
        <f t="shared" si="7"/>
        <v>0.70671373003783022</v>
      </c>
      <c r="J89" s="1">
        <f t="shared" si="12"/>
        <v>1</v>
      </c>
    </row>
    <row r="90" spans="1:10" x14ac:dyDescent="0.25">
      <c r="A90">
        <v>567.99996999999996</v>
      </c>
      <c r="B90">
        <v>6.5299999999999997E-2</v>
      </c>
      <c r="C90">
        <v>0.3118702984547701</v>
      </c>
      <c r="D90" s="1">
        <f t="shared" si="8"/>
        <v>4.8606385879983602E-2</v>
      </c>
      <c r="E90" s="1">
        <f t="shared" si="9"/>
        <v>0.18637393876461855</v>
      </c>
      <c r="F90" s="1">
        <f t="shared" si="10"/>
        <v>8.7510167707334857E-2</v>
      </c>
      <c r="G90" s="1">
        <v>0.87380000000000002</v>
      </c>
      <c r="H90" s="1">
        <f t="shared" si="11"/>
        <v>8.7379999999999999E-4</v>
      </c>
      <c r="I90" s="1">
        <f t="shared" si="7"/>
        <v>0.70422530127950544</v>
      </c>
      <c r="J90" s="1">
        <f t="shared" si="12"/>
        <v>1</v>
      </c>
    </row>
    <row r="91" spans="1:10" x14ac:dyDescent="0.25">
      <c r="A91">
        <v>569.99996999999996</v>
      </c>
      <c r="B91">
        <v>6.7100000000000007E-2</v>
      </c>
      <c r="C91">
        <v>0.30152350433153191</v>
      </c>
      <c r="D91" s="1">
        <f t="shared" si="8"/>
        <v>4.6887678340421304E-2</v>
      </c>
      <c r="E91" s="1">
        <f t="shared" si="9"/>
        <v>0.18268348751603355</v>
      </c>
      <c r="F91" s="1">
        <f t="shared" si="10"/>
        <v>8.5008817719138888E-2</v>
      </c>
      <c r="G91" s="1">
        <v>0.86070000000000002</v>
      </c>
      <c r="H91" s="1">
        <f t="shared" si="11"/>
        <v>8.6070000000000005E-4</v>
      </c>
      <c r="I91" s="1">
        <f t="shared" si="7"/>
        <v>0.70175433518005281</v>
      </c>
      <c r="J91" s="1">
        <f t="shared" si="12"/>
        <v>1</v>
      </c>
    </row>
    <row r="92" spans="1:10" x14ac:dyDescent="0.25">
      <c r="A92">
        <v>571.99996999999996</v>
      </c>
      <c r="B92">
        <v>7.0000000000000007E-2</v>
      </c>
      <c r="C92">
        <v>0.30073595307280776</v>
      </c>
      <c r="D92" s="1">
        <f t="shared" si="8"/>
        <v>4.5229743795046282E-2</v>
      </c>
      <c r="E92" s="1">
        <f t="shared" si="9"/>
        <v>0.17906611209826734</v>
      </c>
      <c r="F92" s="1">
        <f t="shared" si="10"/>
        <v>8.257896515721197E-2</v>
      </c>
      <c r="G92" s="1">
        <v>0.84789999999999999</v>
      </c>
      <c r="H92" s="1">
        <f t="shared" si="11"/>
        <v>8.4789999999999996E-4</v>
      </c>
      <c r="I92" s="1">
        <f t="shared" si="7"/>
        <v>0.69930064856471941</v>
      </c>
      <c r="J92" s="1">
        <f t="shared" si="12"/>
        <v>1</v>
      </c>
    </row>
    <row r="93" spans="1:10" x14ac:dyDescent="0.25">
      <c r="A93">
        <v>573.99996999999996</v>
      </c>
      <c r="B93">
        <v>7.2900000000000006E-2</v>
      </c>
      <c r="C93">
        <v>0.30252831110990414</v>
      </c>
      <c r="D93" s="1">
        <f t="shared" si="8"/>
        <v>4.3630433328619905E-2</v>
      </c>
      <c r="E93" s="1">
        <f t="shared" si="9"/>
        <v>0.17552036551292036</v>
      </c>
      <c r="F93" s="1">
        <f t="shared" si="10"/>
        <v>8.0218566372329811E-2</v>
      </c>
      <c r="G93" s="1">
        <v>0.83520000000000005</v>
      </c>
      <c r="H93" s="1">
        <f t="shared" si="11"/>
        <v>8.3520000000000003E-4</v>
      </c>
      <c r="I93" s="1">
        <f t="shared" si="7"/>
        <v>0.6968640608117106</v>
      </c>
      <c r="J93" s="1">
        <f t="shared" si="12"/>
        <v>1</v>
      </c>
    </row>
    <row r="94" spans="1:10" x14ac:dyDescent="0.25">
      <c r="A94">
        <v>575.99996999999996</v>
      </c>
      <c r="B94">
        <v>7.6899999999999996E-2</v>
      </c>
      <c r="C94">
        <v>0.29867202563615131</v>
      </c>
      <c r="D94" s="1">
        <f t="shared" si="8"/>
        <v>4.2087674010915732E-2</v>
      </c>
      <c r="E94" s="1">
        <f t="shared" si="9"/>
        <v>0.17204482941408131</v>
      </c>
      <c r="F94" s="1">
        <f t="shared" si="10"/>
        <v>7.7925636129988263E-2</v>
      </c>
      <c r="G94" s="1">
        <v>0.82279999999999998</v>
      </c>
      <c r="H94" s="1">
        <f t="shared" si="11"/>
        <v>8.2279999999999994E-4</v>
      </c>
      <c r="I94" s="1">
        <f t="shared" si="7"/>
        <v>0.69444439380786771</v>
      </c>
      <c r="J94" s="1">
        <f t="shared" si="12"/>
        <v>1</v>
      </c>
    </row>
    <row r="95" spans="1:10" x14ac:dyDescent="0.25">
      <c r="A95">
        <v>577.99996999999996</v>
      </c>
      <c r="B95">
        <v>8.1699999999999995E-2</v>
      </c>
      <c r="C95">
        <v>0.30372321646796835</v>
      </c>
      <c r="D95" s="1">
        <f t="shared" si="8"/>
        <v>4.0599466209911762E-2</v>
      </c>
      <c r="E95" s="1">
        <f t="shared" si="9"/>
        <v>0.16863811354096953</v>
      </c>
      <c r="F95" s="1">
        <f t="shared" si="10"/>
        <v>7.5698245940704331E-2</v>
      </c>
      <c r="G95" s="1">
        <v>0.81059999999999999</v>
      </c>
      <c r="H95" s="1">
        <f t="shared" si="11"/>
        <v>8.1059999999999997E-4</v>
      </c>
      <c r="I95" s="1">
        <f t="shared" si="7"/>
        <v>0.69204147190526677</v>
      </c>
      <c r="J95" s="1">
        <f t="shared" si="12"/>
        <v>1</v>
      </c>
    </row>
    <row r="96" spans="1:10" x14ac:dyDescent="0.25">
      <c r="A96">
        <v>579.99996999999996</v>
      </c>
      <c r="B96">
        <v>8.6199999999999999E-2</v>
      </c>
      <c r="C96">
        <v>0.30413057056730847</v>
      </c>
      <c r="D96" s="1">
        <f t="shared" si="8"/>
        <v>3.9163880999987417E-2</v>
      </c>
      <c r="E96" s="1">
        <f t="shared" si="9"/>
        <v>0.16529885516181228</v>
      </c>
      <c r="F96" s="1">
        <f t="shared" si="10"/>
        <v>7.3534522438042524E-2</v>
      </c>
      <c r="G96" s="1">
        <v>0.79869999999999997</v>
      </c>
      <c r="H96" s="1">
        <f t="shared" si="11"/>
        <v>7.9869999999999995E-4</v>
      </c>
      <c r="I96" s="1">
        <f t="shared" si="7"/>
        <v>0.68965512187871325</v>
      </c>
      <c r="J96" s="1">
        <f t="shared" si="12"/>
        <v>1</v>
      </c>
    </row>
    <row r="97" spans="1:10" x14ac:dyDescent="0.25">
      <c r="A97">
        <v>581.99996999999996</v>
      </c>
      <c r="B97">
        <v>9.3299999999999994E-2</v>
      </c>
      <c r="C97">
        <v>0.30690057844282104</v>
      </c>
      <c r="D97" s="1">
        <f t="shared" si="8"/>
        <v>3.7779057661765966E-2</v>
      </c>
      <c r="E97" s="1">
        <f t="shared" si="9"/>
        <v>0.1620257185287339</v>
      </c>
      <c r="F97" s="1">
        <f t="shared" si="10"/>
        <v>7.14326458030035E-2</v>
      </c>
      <c r="G97" s="1">
        <v>0.78700000000000003</v>
      </c>
      <c r="H97" s="1">
        <f t="shared" si="11"/>
        <v>7.8700000000000005E-4</v>
      </c>
      <c r="I97" s="1">
        <f t="shared" si="7"/>
        <v>0.6872851728841155</v>
      </c>
      <c r="J97" s="1">
        <f t="shared" si="12"/>
        <v>1</v>
      </c>
    </row>
    <row r="98" spans="1:10" x14ac:dyDescent="0.25">
      <c r="A98">
        <v>583.99996999999996</v>
      </c>
      <c r="B98">
        <v>0.1014</v>
      </c>
      <c r="C98">
        <v>0.31184314151481413</v>
      </c>
      <c r="D98" s="1">
        <f t="shared" si="8"/>
        <v>3.6443201270361748E-2</v>
      </c>
      <c r="E98" s="1">
        <f t="shared" si="9"/>
        <v>0.15881739434343872</v>
      </c>
      <c r="F98" s="1">
        <f t="shared" si="10"/>
        <v>6.9390848233448932E-2</v>
      </c>
      <c r="G98" s="1">
        <v>0.77539999999999998</v>
      </c>
      <c r="H98" s="1">
        <f t="shared" si="11"/>
        <v>7.7539999999999998E-4</v>
      </c>
      <c r="I98" s="1">
        <f t="shared" si="7"/>
        <v>0.68493145641771191</v>
      </c>
      <c r="J98" s="1">
        <f t="shared" si="12"/>
        <v>1</v>
      </c>
    </row>
    <row r="99" spans="1:10" x14ac:dyDescent="0.25">
      <c r="A99">
        <v>585.99996999999996</v>
      </c>
      <c r="B99">
        <v>0.11020000000000001</v>
      </c>
      <c r="C99">
        <v>0.31387991201151455</v>
      </c>
      <c r="D99" s="1">
        <f t="shared" si="8"/>
        <v>3.5154580368906278E-2</v>
      </c>
      <c r="E99" s="1">
        <f t="shared" si="9"/>
        <v>0.15567259923347443</v>
      </c>
      <c r="F99" s="1">
        <f t="shared" si="10"/>
        <v>6.7407412457275717E-2</v>
      </c>
      <c r="G99" s="1">
        <v>0.7641</v>
      </c>
      <c r="H99" s="1">
        <f t="shared" si="11"/>
        <v>7.6409999999999998E-4</v>
      </c>
      <c r="I99" s="1">
        <f t="shared" si="7"/>
        <v>0.68259380627613342</v>
      </c>
      <c r="J99" s="1">
        <f t="shared" si="12"/>
        <v>1</v>
      </c>
    </row>
    <row r="100" spans="1:10" x14ac:dyDescent="0.25">
      <c r="A100">
        <v>587.99996999999996</v>
      </c>
      <c r="B100">
        <v>0.1196</v>
      </c>
      <c r="C100">
        <v>0.31673139070689516</v>
      </c>
      <c r="D100" s="1">
        <f t="shared" si="8"/>
        <v>3.391152472433779E-2</v>
      </c>
      <c r="E100" s="1">
        <f t="shared" si="9"/>
        <v>0.15259007523886584</v>
      </c>
      <c r="F100" s="1">
        <f t="shared" si="10"/>
        <v>6.5480670288088919E-2</v>
      </c>
      <c r="G100" s="1">
        <v>0.753</v>
      </c>
      <c r="H100" s="1">
        <f t="shared" si="11"/>
        <v>7.5299999999999998E-4</v>
      </c>
      <c r="I100" s="1">
        <f t="shared" si="7"/>
        <v>0.68027205851728201</v>
      </c>
      <c r="J100" s="1">
        <f t="shared" si="12"/>
        <v>1</v>
      </c>
    </row>
    <row r="101" spans="1:10" x14ac:dyDescent="0.25">
      <c r="A101">
        <v>589.99996999999996</v>
      </c>
      <c r="B101">
        <v>0.1295</v>
      </c>
      <c r="C101">
        <v>0.32037042066099991</v>
      </c>
      <c r="D101" s="1">
        <f t="shared" si="8"/>
        <v>3.2712423162545398E-2</v>
      </c>
      <c r="E101" s="1">
        <f t="shared" si="9"/>
        <v>0.14956858930891426</v>
      </c>
      <c r="F101" s="1">
        <f t="shared" si="10"/>
        <v>6.3609001222158804E-2</v>
      </c>
      <c r="G101" s="1">
        <v>0.74209999999999998</v>
      </c>
      <c r="H101" s="1">
        <f t="shared" si="11"/>
        <v>7.4209999999999999E-4</v>
      </c>
      <c r="I101" s="1">
        <f t="shared" si="7"/>
        <v>0.67796605142200261</v>
      </c>
      <c r="J101" s="1">
        <f t="shared" si="12"/>
        <v>1</v>
      </c>
    </row>
    <row r="102" spans="1:10" x14ac:dyDescent="0.25">
      <c r="A102">
        <v>591.99996999999996</v>
      </c>
      <c r="B102">
        <v>0.14219999999999999</v>
      </c>
      <c r="C102">
        <v>0.3212937566195041</v>
      </c>
      <c r="D102" s="1">
        <f t="shared" si="8"/>
        <v>3.1555721480061902E-2</v>
      </c>
      <c r="E102" s="1">
        <f t="shared" si="9"/>
        <v>0.1466069328089607</v>
      </c>
      <c r="F102" s="1">
        <f t="shared" si="10"/>
        <v>6.1790831075481459E-2</v>
      </c>
      <c r="G102" s="1">
        <v>0.73140000000000005</v>
      </c>
      <c r="H102" s="1">
        <f t="shared" si="11"/>
        <v>7.314E-4</v>
      </c>
      <c r="I102" s="1">
        <f t="shared" ref="I102:I133" si="13">($A102/$A$6)^$I$3</f>
        <v>0.67567562545653514</v>
      </c>
      <c r="J102" s="1">
        <f t="shared" si="12"/>
        <v>1</v>
      </c>
    </row>
    <row r="103" spans="1:10" x14ac:dyDescent="0.25">
      <c r="A103">
        <v>593.99996999999996</v>
      </c>
      <c r="B103">
        <v>0.15440000000000001</v>
      </c>
      <c r="C103">
        <v>0.31374412731173451</v>
      </c>
      <c r="D103" s="1">
        <f t="shared" si="8"/>
        <v>3.0439920429598605E-2</v>
      </c>
      <c r="E103" s="1">
        <f t="shared" si="9"/>
        <v>0.1437039210369159</v>
      </c>
      <c r="F103" s="1">
        <f t="shared" si="10"/>
        <v>6.0024630659797421E-2</v>
      </c>
      <c r="G103" s="1">
        <v>0.7208</v>
      </c>
      <c r="H103" s="1">
        <f t="shared" si="11"/>
        <v>7.2079999999999996E-4</v>
      </c>
      <c r="I103" s="1">
        <f t="shared" si="13"/>
        <v>0.67340062323572181</v>
      </c>
      <c r="J103" s="1">
        <f t="shared" si="12"/>
        <v>1</v>
      </c>
    </row>
    <row r="104" spans="1:10" x14ac:dyDescent="0.25">
      <c r="A104">
        <v>595.99996999999996</v>
      </c>
      <c r="B104">
        <v>0.17019999999999999</v>
      </c>
      <c r="C104">
        <v>0.30768812970154519</v>
      </c>
      <c r="D104" s="1">
        <f t="shared" si="8"/>
        <v>2.9363573776810911E-2</v>
      </c>
      <c r="E104" s="1">
        <f t="shared" si="9"/>
        <v>0.14085839274936368</v>
      </c>
      <c r="F104" s="1">
        <f t="shared" si="10"/>
        <v>5.8308914496454187E-2</v>
      </c>
      <c r="G104" s="1">
        <v>0.71050000000000002</v>
      </c>
      <c r="H104" s="1">
        <f t="shared" si="11"/>
        <v>7.1049999999999998E-4</v>
      </c>
      <c r="I104" s="1">
        <f t="shared" si="13"/>
        <v>0.67114088948695749</v>
      </c>
      <c r="J104" s="1">
        <f t="shared" si="12"/>
        <v>1</v>
      </c>
    </row>
    <row r="105" spans="1:10" x14ac:dyDescent="0.25">
      <c r="A105">
        <v>597.99996999999996</v>
      </c>
      <c r="B105">
        <v>0.19089999999999999</v>
      </c>
      <c r="C105">
        <v>0.30282703744942019</v>
      </c>
      <c r="D105" s="1">
        <f t="shared" si="8"/>
        <v>2.8325286425776211E-2</v>
      </c>
      <c r="E105" s="1">
        <f t="shared" si="9"/>
        <v>0.1380692096970482</v>
      </c>
      <c r="F105" s="1">
        <f t="shared" si="10"/>
        <v>5.6642239567031065E-2</v>
      </c>
      <c r="G105" s="1">
        <v>0.70030000000000003</v>
      </c>
      <c r="H105" s="1">
        <f t="shared" si="11"/>
        <v>7.0030000000000005E-4</v>
      </c>
      <c r="I105" s="1">
        <f t="shared" si="13"/>
        <v>0.66889627101486315</v>
      </c>
      <c r="J105" s="1">
        <f t="shared" si="12"/>
        <v>1</v>
      </c>
    </row>
    <row r="106" spans="1:10" x14ac:dyDescent="0.25">
      <c r="A106">
        <v>599.99996999999996</v>
      </c>
      <c r="B106">
        <v>0.21440000000000001</v>
      </c>
      <c r="C106">
        <v>0.29476142628248647</v>
      </c>
      <c r="D106" s="1">
        <f t="shared" si="8"/>
        <v>2.7323712610754284E-2</v>
      </c>
      <c r="E106" s="1">
        <f t="shared" si="9"/>
        <v>0.1353352561695588</v>
      </c>
      <c r="F106" s="1">
        <f t="shared" si="10"/>
        <v>5.5023204099675753E-2</v>
      </c>
      <c r="G106" s="1">
        <v>0.69040000000000001</v>
      </c>
      <c r="H106" s="1">
        <f t="shared" si="11"/>
        <v>6.9039999999999998E-4</v>
      </c>
      <c r="I106" s="1">
        <f t="shared" si="13"/>
        <v>0.66666661666666416</v>
      </c>
      <c r="J106" s="1">
        <f t="shared" si="12"/>
        <v>1</v>
      </c>
    </row>
    <row r="107" spans="1:10" x14ac:dyDescent="0.25">
      <c r="A107">
        <v>601.99996999999996</v>
      </c>
      <c r="B107">
        <v>0.23380000000000001</v>
      </c>
      <c r="C107">
        <v>0.28881405643212121</v>
      </c>
      <c r="D107" s="1">
        <f t="shared" si="8"/>
        <v>2.6357554151886523E-2</v>
      </c>
      <c r="E107" s="1">
        <f t="shared" si="9"/>
        <v>0.13265543854903139</v>
      </c>
      <c r="F107" s="1">
        <f t="shared" si="10"/>
        <v>5.3450446390131426E-2</v>
      </c>
      <c r="G107" s="1">
        <v>0.68049999999999999</v>
      </c>
      <c r="H107" s="1">
        <f t="shared" si="11"/>
        <v>6.8050000000000001E-4</v>
      </c>
      <c r="I107" s="1">
        <f t="shared" si="13"/>
        <v>0.66445177729826144</v>
      </c>
      <c r="J107" s="1">
        <f t="shared" si="12"/>
        <v>1</v>
      </c>
    </row>
    <row r="108" spans="1:10" x14ac:dyDescent="0.25">
      <c r="A108">
        <v>603.99996999999996</v>
      </c>
      <c r="B108">
        <v>0.24490000000000001</v>
      </c>
      <c r="C108">
        <v>0.28601689161665261</v>
      </c>
      <c r="D108" s="1">
        <f t="shared" si="8"/>
        <v>2.5425558772573121E-2</v>
      </c>
      <c r="E108" s="1">
        <f t="shared" si="9"/>
        <v>0.13002868487268637</v>
      </c>
      <c r="F108" s="1">
        <f t="shared" si="10"/>
        <v>5.192264365646327E-2</v>
      </c>
      <c r="G108" s="1">
        <v>0.67090000000000005</v>
      </c>
      <c r="H108" s="1">
        <f t="shared" si="11"/>
        <v>6.709000000000001E-4</v>
      </c>
      <c r="I108" s="1">
        <f t="shared" si="13"/>
        <v>0.66225160574097386</v>
      </c>
      <c r="J108" s="1">
        <f t="shared" si="12"/>
        <v>1</v>
      </c>
    </row>
    <row r="109" spans="1:10" x14ac:dyDescent="0.25">
      <c r="A109">
        <v>605.99996999999996</v>
      </c>
      <c r="B109">
        <v>0.25109999999999999</v>
      </c>
      <c r="C109">
        <v>0.28685875675528882</v>
      </c>
      <c r="D109" s="1">
        <f t="shared" si="8"/>
        <v>2.4526518476347327E-2</v>
      </c>
      <c r="E109" s="1">
        <f t="shared" si="9"/>
        <v>0.12745394440402935</v>
      </c>
      <c r="F109" s="1">
        <f t="shared" si="10"/>
        <v>5.0438510926520942E-2</v>
      </c>
      <c r="G109" s="1">
        <v>0.66139999999999999</v>
      </c>
      <c r="H109" s="1">
        <f t="shared" si="11"/>
        <v>6.6140000000000003E-4</v>
      </c>
      <c r="I109" s="1">
        <f t="shared" si="13"/>
        <v>0.66006595676894175</v>
      </c>
      <c r="J109" s="1">
        <f t="shared" si="12"/>
        <v>1</v>
      </c>
    </row>
    <row r="110" spans="1:10" x14ac:dyDescent="0.25">
      <c r="A110">
        <v>607.99996999999996</v>
      </c>
      <c r="B110">
        <v>0.2545</v>
      </c>
      <c r="C110">
        <v>0.29701545229883491</v>
      </c>
      <c r="D110" s="1">
        <f t="shared" si="8"/>
        <v>2.3659267981142925E-2</v>
      </c>
      <c r="E110" s="1">
        <f t="shared" si="9"/>
        <v>0.12493018721254251</v>
      </c>
      <c r="F110" s="1">
        <f t="shared" si="10"/>
        <v>4.8996799957201173E-2</v>
      </c>
      <c r="G110" s="1">
        <v>0.65210000000000001</v>
      </c>
      <c r="H110" s="1">
        <f t="shared" si="11"/>
        <v>6.5209999999999997E-4</v>
      </c>
      <c r="I110" s="1">
        <f t="shared" si="13"/>
        <v>0.65789468706717213</v>
      </c>
      <c r="J110" s="1">
        <f t="shared" si="12"/>
        <v>1</v>
      </c>
    </row>
    <row r="111" spans="1:10" x14ac:dyDescent="0.25">
      <c r="A111">
        <v>609.99996999999996</v>
      </c>
      <c r="B111">
        <v>0.25580000000000003</v>
      </c>
      <c r="C111">
        <v>0.30814979768079731</v>
      </c>
      <c r="D111" s="1">
        <f t="shared" si="8"/>
        <v>2.2822683208925568E-2</v>
      </c>
      <c r="E111" s="1">
        <f t="shared" si="9"/>
        <v>0.12245640376169879</v>
      </c>
      <c r="F111" s="1">
        <f t="shared" si="10"/>
        <v>4.7596298184601864E-2</v>
      </c>
      <c r="G111" s="1">
        <v>0.64300000000000002</v>
      </c>
      <c r="H111" s="1">
        <f t="shared" si="11"/>
        <v>6.4300000000000002E-4</v>
      </c>
      <c r="I111" s="1">
        <f t="shared" si="13"/>
        <v>0.65573765520021254</v>
      </c>
      <c r="J111" s="1">
        <f t="shared" si="12"/>
        <v>1</v>
      </c>
    </row>
    <row r="112" spans="1:10" x14ac:dyDescent="0.25">
      <c r="A112">
        <v>611.99996999999996</v>
      </c>
      <c r="B112">
        <v>0.25769999999999998</v>
      </c>
      <c r="C112">
        <v>0.31184314151481413</v>
      </c>
      <c r="D112" s="1">
        <f t="shared" si="8"/>
        <v>2.2015679828730303E-2</v>
      </c>
      <c r="E112" s="1">
        <f t="shared" si="9"/>
        <v>0.12003160450513352</v>
      </c>
      <c r="F112" s="1">
        <f t="shared" si="10"/>
        <v>4.6235827704184225E-2</v>
      </c>
      <c r="G112" s="1">
        <v>0.63400000000000001</v>
      </c>
      <c r="H112" s="1">
        <f t="shared" si="11"/>
        <v>6.3400000000000001E-4</v>
      </c>
      <c r="I112" s="1">
        <f t="shared" si="13"/>
        <v>0.65359472158144072</v>
      </c>
      <c r="J112" s="1">
        <f t="shared" si="12"/>
        <v>1</v>
      </c>
    </row>
    <row r="113" spans="1:10" x14ac:dyDescent="0.25">
      <c r="A113">
        <v>613.99996999999996</v>
      </c>
      <c r="B113">
        <v>0.25929999999999997</v>
      </c>
      <c r="C113">
        <v>0.32210846481818428</v>
      </c>
      <c r="D113" s="1">
        <f t="shared" si="8"/>
        <v>2.123721185121687E-2</v>
      </c>
      <c r="E113" s="1">
        <f t="shared" si="9"/>
        <v>0.11765481949081302</v>
      </c>
      <c r="F113" s="1">
        <f t="shared" si="10"/>
        <v>4.4914244280085745E-2</v>
      </c>
      <c r="G113" s="1">
        <v>0.62519999999999998</v>
      </c>
      <c r="H113" s="1">
        <f t="shared" si="11"/>
        <v>6.2520000000000002E-4</v>
      </c>
      <c r="I113" s="1">
        <f t="shared" si="13"/>
        <v>0.65146574844295191</v>
      </c>
      <c r="J113" s="1">
        <f t="shared" si="12"/>
        <v>1</v>
      </c>
    </row>
    <row r="114" spans="1:10" x14ac:dyDescent="0.25">
      <c r="A114">
        <v>615.99996999999996</v>
      </c>
      <c r="B114">
        <v>0.26150000000000001</v>
      </c>
      <c r="C114">
        <v>0.32895201368709776</v>
      </c>
      <c r="D114" s="1">
        <f t="shared" si="8"/>
        <v>2.0486270272921107E-2</v>
      </c>
      <c r="E114" s="1">
        <f t="shared" si="9"/>
        <v>0.11532509797304069</v>
      </c>
      <c r="F114" s="1">
        <f t="shared" si="10"/>
        <v>4.3630436382750326E-2</v>
      </c>
      <c r="G114" s="1">
        <v>0.61650000000000005</v>
      </c>
      <c r="H114" s="1">
        <f t="shared" si="11"/>
        <v>6.1650000000000008E-4</v>
      </c>
      <c r="I114" s="1">
        <f t="shared" si="13"/>
        <v>0.64935059980603571</v>
      </c>
      <c r="J114" s="1">
        <f t="shared" si="12"/>
        <v>1</v>
      </c>
    </row>
    <row r="115" spans="1:10" x14ac:dyDescent="0.25">
      <c r="A115">
        <v>617.99996999999996</v>
      </c>
      <c r="B115">
        <v>0.26479999999999998</v>
      </c>
      <c r="C115">
        <v>0.33674605545447139</v>
      </c>
      <c r="D115" s="1">
        <f t="shared" si="8"/>
        <v>1.9761881768445195E-2</v>
      </c>
      <c r="E115" s="1">
        <f t="shared" si="9"/>
        <v>0.11304150803214606</v>
      </c>
      <c r="F115" s="1">
        <f t="shared" si="10"/>
        <v>4.2383324254066428E-2</v>
      </c>
      <c r="G115" s="1">
        <v>0.60799999999999998</v>
      </c>
      <c r="H115" s="1">
        <f t="shared" si="11"/>
        <v>6.0800000000000003E-4</v>
      </c>
      <c r="I115" s="1">
        <f t="shared" si="13"/>
        <v>0.64724914145222379</v>
      </c>
      <c r="J115" s="1">
        <f t="shared" si="12"/>
        <v>1</v>
      </c>
    </row>
    <row r="116" spans="1:10" x14ac:dyDescent="0.25">
      <c r="A116">
        <v>619.99996999999996</v>
      </c>
      <c r="B116">
        <v>0.26939999999999997</v>
      </c>
      <c r="C116">
        <v>0.34530049154061321</v>
      </c>
      <c r="D116" s="1">
        <f t="shared" si="8"/>
        <v>1.9063107428891751E-2</v>
      </c>
      <c r="E116" s="1">
        <f t="shared" si="9"/>
        <v>0.1108031362017045</v>
      </c>
      <c r="F116" s="1">
        <f t="shared" si="10"/>
        <v>4.1171858999226915E-2</v>
      </c>
      <c r="G116" s="1">
        <v>0.59960000000000002</v>
      </c>
      <c r="H116" s="1">
        <f t="shared" si="11"/>
        <v>5.9960000000000005E-4</v>
      </c>
      <c r="I116" s="1">
        <f t="shared" si="13"/>
        <v>0.64516124089489879</v>
      </c>
      <c r="J116" s="1">
        <f t="shared" si="12"/>
        <v>1</v>
      </c>
    </row>
    <row r="117" spans="1:10" x14ac:dyDescent="0.25">
      <c r="A117">
        <v>621.99996999999996</v>
      </c>
      <c r="B117">
        <v>0.27450000000000002</v>
      </c>
      <c r="C117">
        <v>0.34980854357331015</v>
      </c>
      <c r="D117" s="1">
        <f t="shared" si="8"/>
        <v>1.8389041544906441E-2</v>
      </c>
      <c r="E117" s="1">
        <f t="shared" si="9"/>
        <v>0.10860908710313845</v>
      </c>
      <c r="F117" s="1">
        <f t="shared" si="10"/>
        <v>3.9995021704546579E-2</v>
      </c>
      <c r="G117" s="1">
        <v>0.59130000000000005</v>
      </c>
      <c r="H117" s="1">
        <f t="shared" si="11"/>
        <v>5.9130000000000001E-4</v>
      </c>
      <c r="I117" s="1">
        <f t="shared" si="13"/>
        <v>0.64308676735145187</v>
      </c>
      <c r="J117" s="1">
        <f t="shared" si="12"/>
        <v>1</v>
      </c>
    </row>
    <row r="118" spans="1:10" x14ac:dyDescent="0.25">
      <c r="A118">
        <v>623.99996999999996</v>
      </c>
      <c r="B118">
        <v>0.27789999999999998</v>
      </c>
      <c r="C118">
        <v>0.35100344893137442</v>
      </c>
      <c r="D118" s="1">
        <f t="shared" si="8"/>
        <v>1.7738810432751891E-2</v>
      </c>
      <c r="E118" s="1">
        <f t="shared" si="9"/>
        <v>0.10645848308755414</v>
      </c>
      <c r="F118" s="1">
        <f t="shared" si="10"/>
        <v>3.8851822580495764E-2</v>
      </c>
      <c r="G118" s="1">
        <v>0.58320000000000005</v>
      </c>
      <c r="H118" s="1">
        <f t="shared" si="11"/>
        <v>5.8320000000000008E-4</v>
      </c>
      <c r="I118" s="1">
        <f t="shared" si="13"/>
        <v>0.64102559171597406</v>
      </c>
      <c r="J118" s="1">
        <f t="shared" si="12"/>
        <v>1</v>
      </c>
    </row>
    <row r="119" spans="1:10" x14ac:dyDescent="0.25">
      <c r="A119">
        <v>625.99996999999996</v>
      </c>
      <c r="B119">
        <v>0.28249999999999997</v>
      </c>
      <c r="C119">
        <v>0.35738532982103577</v>
      </c>
      <c r="D119" s="1">
        <f t="shared" si="8"/>
        <v>1.7111571301891261E-2</v>
      </c>
      <c r="E119" s="1">
        <f t="shared" si="9"/>
        <v>0.1043504638846702</v>
      </c>
      <c r="F119" s="1">
        <f t="shared" si="10"/>
        <v>3.7741300129229001E-2</v>
      </c>
      <c r="G119" s="1">
        <v>0.57520000000000004</v>
      </c>
      <c r="H119" s="1">
        <f t="shared" si="11"/>
        <v>5.752E-4</v>
      </c>
      <c r="I119" s="1">
        <f t="shared" si="13"/>
        <v>0.63897758653247216</v>
      </c>
      <c r="J119" s="1">
        <f t="shared" si="12"/>
        <v>1</v>
      </c>
    </row>
    <row r="120" spans="1:10" x14ac:dyDescent="0.25">
      <c r="A120">
        <v>627.99996999999996</v>
      </c>
      <c r="B120">
        <v>0.28770000000000001</v>
      </c>
      <c r="C120">
        <v>0.36162181245417269</v>
      </c>
      <c r="D120" s="1">
        <f t="shared" si="8"/>
        <v>1.6506511162613778E-2</v>
      </c>
      <c r="E120" s="1">
        <f t="shared" si="9"/>
        <v>0.10228418625869821</v>
      </c>
      <c r="F120" s="1">
        <f t="shared" si="10"/>
        <v>3.6662520335908638E-2</v>
      </c>
      <c r="G120" s="1">
        <v>0.56740000000000002</v>
      </c>
      <c r="H120" s="1">
        <f t="shared" si="11"/>
        <v>5.6740000000000002E-4</v>
      </c>
      <c r="I120" s="1">
        <f t="shared" si="13"/>
        <v>0.63694262596859685</v>
      </c>
      <c r="J120" s="1">
        <f t="shared" si="12"/>
        <v>1</v>
      </c>
    </row>
    <row r="121" spans="1:10" x14ac:dyDescent="0.25">
      <c r="A121">
        <v>629.99996999999996</v>
      </c>
      <c r="B121">
        <v>0.28939999999999999</v>
      </c>
      <c r="C121">
        <v>0.37074654427939063</v>
      </c>
      <c r="D121" s="1">
        <f t="shared" si="8"/>
        <v>1.5922845772286209E-2</v>
      </c>
      <c r="E121" s="1">
        <f t="shared" si="9"/>
        <v>0.10025882367103704</v>
      </c>
      <c r="F121" s="1">
        <f t="shared" si="10"/>
        <v>3.5614575883143373E-2</v>
      </c>
      <c r="G121" s="1">
        <v>0.55969999999999998</v>
      </c>
      <c r="H121" s="1">
        <f t="shared" si="11"/>
        <v>5.597E-4</v>
      </c>
      <c r="I121" s="1">
        <f t="shared" si="13"/>
        <v>0.63492058578986921</v>
      </c>
      <c r="J121" s="1">
        <f t="shared" si="12"/>
        <v>1</v>
      </c>
    </row>
    <row r="122" spans="1:10" x14ac:dyDescent="0.25">
      <c r="A122">
        <v>631.99996999999996</v>
      </c>
      <c r="B122">
        <v>0.2964</v>
      </c>
      <c r="C122">
        <v>0.36903565706216224</v>
      </c>
      <c r="D122" s="1">
        <f t="shared" si="8"/>
        <v>1.5359818618864665E-2</v>
      </c>
      <c r="E122" s="1">
        <f t="shared" si="9"/>
        <v>9.8273565949646424E-2</v>
      </c>
      <c r="F122" s="1">
        <f t="shared" si="10"/>
        <v>3.4596585387880747E-2</v>
      </c>
      <c r="G122" s="1">
        <v>0.55210000000000004</v>
      </c>
      <c r="H122" s="1">
        <f t="shared" si="11"/>
        <v>5.5210000000000003E-4</v>
      </c>
      <c r="I122" s="1">
        <f t="shared" si="13"/>
        <v>0.63291134333439925</v>
      </c>
      <c r="J122" s="1">
        <f t="shared" si="12"/>
        <v>1</v>
      </c>
    </row>
    <row r="123" spans="1:10" x14ac:dyDescent="0.25">
      <c r="A123">
        <v>633.99996999999996</v>
      </c>
      <c r="B123">
        <v>0.29959999999999998</v>
      </c>
      <c r="C123">
        <v>0.37082801509925861</v>
      </c>
      <c r="D123" s="1">
        <f t="shared" si="8"/>
        <v>1.4816699940349154E-2</v>
      </c>
      <c r="E123" s="1">
        <f t="shared" si="9"/>
        <v>9.6327618964967346E-2</v>
      </c>
      <c r="F123" s="1">
        <f t="shared" si="10"/>
        <v>3.3607692660112126E-2</v>
      </c>
      <c r="G123" s="1">
        <v>0.54469999999999996</v>
      </c>
      <c r="H123" s="1">
        <f t="shared" si="11"/>
        <v>5.4469999999999996E-4</v>
      </c>
      <c r="I123" s="1">
        <f t="shared" si="13"/>
        <v>0.630914777488081</v>
      </c>
      <c r="J123" s="1">
        <f t="shared" si="12"/>
        <v>1</v>
      </c>
    </row>
    <row r="124" spans="1:10" x14ac:dyDescent="0.25">
      <c r="A124">
        <v>635.99996999999996</v>
      </c>
      <c r="B124">
        <v>0.30330000000000001</v>
      </c>
      <c r="C124">
        <v>0.36645574776634171</v>
      </c>
      <c r="D124" s="1">
        <f t="shared" si="8"/>
        <v>1.4292785778909772E-2</v>
      </c>
      <c r="E124" s="1">
        <f t="shared" si="9"/>
        <v>9.4420204312259629E-2</v>
      </c>
      <c r="F124" s="1">
        <f t="shared" si="10"/>
        <v>3.2647065982766385E-2</v>
      </c>
      <c r="G124" s="1">
        <v>0.5373</v>
      </c>
      <c r="H124" s="1">
        <f t="shared" si="11"/>
        <v>5.373E-4</v>
      </c>
      <c r="I124" s="1">
        <f t="shared" si="13"/>
        <v>0.62893076866025643</v>
      </c>
      <c r="J124" s="1">
        <f t="shared" si="12"/>
        <v>1</v>
      </c>
    </row>
    <row r="125" spans="1:10" x14ac:dyDescent="0.25">
      <c r="A125">
        <v>637.99996999999996</v>
      </c>
      <c r="B125">
        <v>0.30819999999999997</v>
      </c>
      <c r="C125">
        <v>0.36536947016810145</v>
      </c>
      <c r="D125" s="1">
        <f t="shared" si="8"/>
        <v>1.3787397068458936E-2</v>
      </c>
      <c r="E125" s="1">
        <f t="shared" si="9"/>
        <v>9.2550559000229668E-2</v>
      </c>
      <c r="F125" s="1">
        <f t="shared" si="10"/>
        <v>3.1713897412186873E-2</v>
      </c>
      <c r="G125" s="1">
        <v>0.53010000000000002</v>
      </c>
      <c r="H125" s="1">
        <f t="shared" si="11"/>
        <v>5.3010000000000004E-4</v>
      </c>
      <c r="I125" s="1">
        <f t="shared" si="13"/>
        <v>0.62695919875983697</v>
      </c>
      <c r="J125" s="1">
        <f t="shared" si="12"/>
        <v>1</v>
      </c>
    </row>
    <row r="126" spans="1:10" x14ac:dyDescent="0.25">
      <c r="A126">
        <v>639.99996999999996</v>
      </c>
      <c r="B126">
        <v>0.31090000000000001</v>
      </c>
      <c r="C126">
        <v>0.36376721071069718</v>
      </c>
      <c r="D126" s="1">
        <f t="shared" si="8"/>
        <v>1.3299878754486572E-2</v>
      </c>
      <c r="E126" s="1">
        <f t="shared" si="9"/>
        <v>9.07179351458237E-2</v>
      </c>
      <c r="F126" s="1">
        <f t="shared" si="10"/>
        <v>3.0807402098603186E-2</v>
      </c>
      <c r="G126" s="1">
        <v>0.52310000000000001</v>
      </c>
      <c r="H126" s="1">
        <f t="shared" si="11"/>
        <v>5.2309999999999998E-4</v>
      </c>
      <c r="I126" s="1">
        <f t="shared" si="13"/>
        <v>0.62499995117187279</v>
      </c>
      <c r="J126" s="1">
        <f t="shared" si="12"/>
        <v>1</v>
      </c>
    </row>
    <row r="127" spans="1:10" x14ac:dyDescent="0.25">
      <c r="A127">
        <v>641.99998000000005</v>
      </c>
      <c r="B127">
        <v>0.31990000000000002</v>
      </c>
      <c r="C127">
        <v>0.36192053879368874</v>
      </c>
      <c r="D127" s="1">
        <f t="shared" si="8"/>
        <v>1.2829596635690261E-2</v>
      </c>
      <c r="E127" s="1">
        <f t="shared" si="9"/>
        <v>8.8921590782905069E-2</v>
      </c>
      <c r="F127" s="1">
        <f t="shared" si="10"/>
        <v>2.9926813286637891E-2</v>
      </c>
      <c r="G127" s="1">
        <v>0.5161</v>
      </c>
      <c r="H127" s="1">
        <f t="shared" si="11"/>
        <v>5.1610000000000002E-4</v>
      </c>
      <c r="I127" s="1">
        <f t="shared" si="13"/>
        <v>0.62305290102968536</v>
      </c>
      <c r="J127" s="1">
        <f t="shared" si="12"/>
        <v>1</v>
      </c>
    </row>
    <row r="128" spans="1:10" x14ac:dyDescent="0.25">
      <c r="A128">
        <v>643.99998000000005</v>
      </c>
      <c r="B128">
        <v>0.32400000000000001</v>
      </c>
      <c r="C128">
        <v>0.3656681965076175</v>
      </c>
      <c r="D128" s="1">
        <f t="shared" si="8"/>
        <v>1.2375945863922336E-2</v>
      </c>
      <c r="E128" s="1">
        <f t="shared" si="9"/>
        <v>8.7160825313729748E-2</v>
      </c>
      <c r="F128" s="1">
        <f t="shared" si="10"/>
        <v>2.9071399155657995E-2</v>
      </c>
      <c r="G128" s="1">
        <v>0.50919999999999999</v>
      </c>
      <c r="H128" s="1">
        <f t="shared" si="11"/>
        <v>5.0920000000000002E-4</v>
      </c>
      <c r="I128" s="1">
        <f t="shared" si="13"/>
        <v>0.62111795407198611</v>
      </c>
      <c r="J128" s="1">
        <f t="shared" si="12"/>
        <v>1</v>
      </c>
    </row>
    <row r="129" spans="1:10" x14ac:dyDescent="0.25">
      <c r="A129">
        <v>645.99998000000005</v>
      </c>
      <c r="B129">
        <v>0.3291</v>
      </c>
      <c r="C129">
        <v>0.36637427694647362</v>
      </c>
      <c r="D129" s="1">
        <f t="shared" si="8"/>
        <v>1.193833605030529E-2</v>
      </c>
      <c r="E129" s="1">
        <f t="shared" si="9"/>
        <v>8.5434925336839745E-2</v>
      </c>
      <c r="F129" s="1">
        <f t="shared" si="10"/>
        <v>2.8240435784886733E-2</v>
      </c>
      <c r="G129" s="1">
        <v>0.50249999999999995</v>
      </c>
      <c r="H129" s="1">
        <f t="shared" si="11"/>
        <v>5.0249999999999991E-4</v>
      </c>
      <c r="I129" s="1">
        <f t="shared" si="13"/>
        <v>0.61919498821037111</v>
      </c>
      <c r="J129" s="1">
        <f t="shared" si="12"/>
        <v>1</v>
      </c>
    </row>
    <row r="130" spans="1:10" x14ac:dyDescent="0.25">
      <c r="A130">
        <v>647.99998000000005</v>
      </c>
      <c r="B130">
        <v>0.33589999999999998</v>
      </c>
      <c r="C130">
        <v>0.36952448198137028</v>
      </c>
      <c r="D130" s="1">
        <f t="shared" si="8"/>
        <v>1.1516199991266638E-2</v>
      </c>
      <c r="E130" s="1">
        <f t="shared" si="9"/>
        <v>8.3743200469232018E-2</v>
      </c>
      <c r="F130" s="1">
        <f t="shared" si="10"/>
        <v>2.743322428515086E-2</v>
      </c>
      <c r="G130" s="1">
        <v>0.49580000000000002</v>
      </c>
      <c r="H130" s="1">
        <f t="shared" si="11"/>
        <v>4.9580000000000002E-4</v>
      </c>
      <c r="I130" s="1">
        <f t="shared" si="13"/>
        <v>0.61728389250876203</v>
      </c>
      <c r="J130" s="1">
        <f t="shared" si="12"/>
        <v>1</v>
      </c>
    </row>
    <row r="131" spans="1:10" x14ac:dyDescent="0.25">
      <c r="A131">
        <v>649.99998000000005</v>
      </c>
      <c r="B131">
        <v>0.3397</v>
      </c>
      <c r="C131">
        <v>0.37357086603481515</v>
      </c>
      <c r="D131" s="1">
        <f t="shared" si="8"/>
        <v>1.1108990539385792E-2</v>
      </c>
      <c r="E131" s="1">
        <f t="shared" si="9"/>
        <v>8.2084973998402866E-2</v>
      </c>
      <c r="F131" s="1">
        <f t="shared" si="10"/>
        <v>2.6649085744000642E-2</v>
      </c>
      <c r="G131" s="1">
        <v>0.48930000000000001</v>
      </c>
      <c r="H131" s="1">
        <f t="shared" si="11"/>
        <v>4.8930000000000002E-4</v>
      </c>
      <c r="I131" s="1">
        <f t="shared" si="13"/>
        <v>0.61538455739644793</v>
      </c>
      <c r="J131" s="1">
        <f t="shared" si="12"/>
        <v>1</v>
      </c>
    </row>
    <row r="132" spans="1:10" x14ac:dyDescent="0.25">
      <c r="A132">
        <v>651.99998000000005</v>
      </c>
      <c r="B132">
        <v>0.35389999999999999</v>
      </c>
      <c r="C132">
        <v>0.37585204899111962</v>
      </c>
      <c r="D132" s="1">
        <f t="shared" si="8"/>
        <v>1.0716179894214342E-2</v>
      </c>
      <c r="E132" s="1">
        <f t="shared" si="9"/>
        <v>8.0459582611653993E-2</v>
      </c>
      <c r="F132" s="1">
        <f t="shared" si="10"/>
        <v>2.5887360654704508E-2</v>
      </c>
      <c r="G132" s="1">
        <v>0.4829</v>
      </c>
      <c r="H132" s="1">
        <f t="shared" si="11"/>
        <v>4.8289999999999997E-4</v>
      </c>
      <c r="I132" s="1">
        <f t="shared" si="13"/>
        <v>0.61349687464714342</v>
      </c>
      <c r="J132" s="1">
        <f t="shared" si="12"/>
        <v>1</v>
      </c>
    </row>
    <row r="133" spans="1:10" x14ac:dyDescent="0.25">
      <c r="A133">
        <v>653.99998000000005</v>
      </c>
      <c r="B133">
        <v>0.36499999999999999</v>
      </c>
      <c r="C133">
        <v>0.39404719876164351</v>
      </c>
      <c r="D133" s="1">
        <f t="shared" si="8"/>
        <v>1.033725891817287E-2</v>
      </c>
      <c r="E133" s="1">
        <f t="shared" si="9"/>
        <v>7.8866376130758517E-2</v>
      </c>
      <c r="F133" s="1">
        <f t="shared" si="10"/>
        <v>2.5147408361564948E-2</v>
      </c>
      <c r="G133" s="1">
        <v>0.47660000000000002</v>
      </c>
      <c r="H133" s="1">
        <f t="shared" si="11"/>
        <v>4.7660000000000004E-4</v>
      </c>
      <c r="I133" s="1">
        <f t="shared" si="13"/>
        <v>0.61162073735843225</v>
      </c>
      <c r="J133" s="1">
        <f t="shared" si="12"/>
        <v>1</v>
      </c>
    </row>
    <row r="134" spans="1:10" x14ac:dyDescent="0.25">
      <c r="A134">
        <v>655.99998000000005</v>
      </c>
      <c r="B134">
        <v>0.37880000000000003</v>
      </c>
      <c r="C134">
        <v>0.41637020340548031</v>
      </c>
      <c r="D134" s="1">
        <f t="shared" si="8"/>
        <v>9.9717364766373131E-3</v>
      </c>
      <c r="E134" s="1">
        <f t="shared" si="9"/>
        <v>7.7304717251881053E-2</v>
      </c>
      <c r="F134" s="1">
        <f t="shared" si="10"/>
        <v>2.4428606521089358E-2</v>
      </c>
      <c r="G134" s="1">
        <v>0.47039999999999998</v>
      </c>
      <c r="H134" s="1">
        <f t="shared" si="11"/>
        <v>4.704E-4</v>
      </c>
      <c r="I134" s="1">
        <f t="shared" ref="I134:I156" si="14">($A134/$A$6)^$I$3</f>
        <v>0.60975603993158656</v>
      </c>
      <c r="J134" s="1">
        <f t="shared" si="12"/>
        <v>1</v>
      </c>
    </row>
    <row r="135" spans="1:10" x14ac:dyDescent="0.25">
      <c r="A135">
        <v>657.99998000000005</v>
      </c>
      <c r="B135">
        <v>0.39529999999999998</v>
      </c>
      <c r="C135">
        <v>0.44553675691823053</v>
      </c>
      <c r="D135" s="1">
        <f t="shared" ref="D135:D156" si="15">EXP(-1*$D$3*($A135-$A$6))</f>
        <v>9.6191388013597764E-3</v>
      </c>
      <c r="E135" s="1">
        <f t="shared" ref="E135:E156" si="16">EXP(-1*$E$3*($A135-$A$6))</f>
        <v>7.5773981290647649E-2</v>
      </c>
      <c r="F135" s="1">
        <f t="shared" ref="F135:F156" si="17">EXP(-1*$F$3*($A135-$A$6))</f>
        <v>2.3730350578562473E-2</v>
      </c>
      <c r="G135" s="1">
        <v>0.4642</v>
      </c>
      <c r="H135" s="1">
        <f t="shared" ref="H135:H156" si="18">G135/1000</f>
        <v>4.6420000000000001E-4</v>
      </c>
      <c r="I135" s="1">
        <f t="shared" si="14"/>
        <v>0.60790267805175313</v>
      </c>
      <c r="J135" s="1">
        <f t="shared" ref="J135:J156" si="19">($A135/$A$6)^$J$3</f>
        <v>1</v>
      </c>
    </row>
    <row r="136" spans="1:10" x14ac:dyDescent="0.25">
      <c r="A136">
        <v>659.99998000000005</v>
      </c>
      <c r="B136">
        <v>0.4088</v>
      </c>
      <c r="C136">
        <v>0.49107894522445211</v>
      </c>
      <c r="D136" s="1">
        <f t="shared" si="15"/>
        <v>9.2790088763985944E-3</v>
      </c>
      <c r="E136" s="1">
        <f t="shared" si="16"/>
        <v>7.4273555932263716E-2</v>
      </c>
      <c r="F136" s="1">
        <f t="shared" si="17"/>
        <v>2.3052053259580201E-2</v>
      </c>
      <c r="G136" s="1">
        <v>0.4582</v>
      </c>
      <c r="H136" s="1">
        <f t="shared" si="18"/>
        <v>4.5819999999999997E-4</v>
      </c>
      <c r="I136" s="1">
        <f t="shared" si="14"/>
        <v>0.60606054866850145</v>
      </c>
      <c r="J136" s="1">
        <f t="shared" si="19"/>
        <v>1</v>
      </c>
    </row>
    <row r="137" spans="1:10" x14ac:dyDescent="0.25">
      <c r="A137">
        <v>661.99998000000005</v>
      </c>
      <c r="B137">
        <v>0.4199</v>
      </c>
      <c r="C137">
        <v>0.54303017136029108</v>
      </c>
      <c r="D137" s="1">
        <f t="shared" si="15"/>
        <v>8.9509058457616399E-3</v>
      </c>
      <c r="E137" s="1">
        <f t="shared" si="16"/>
        <v>7.2802840986579978E-2</v>
      </c>
      <c r="F137" s="1">
        <f t="shared" si="17"/>
        <v>2.2393144076117272E-2</v>
      </c>
      <c r="G137" s="1">
        <v>0.45229999999999998</v>
      </c>
      <c r="H137" s="1">
        <f t="shared" si="18"/>
        <v>4.5229999999999999E-4</v>
      </c>
      <c r="I137" s="1">
        <f t="shared" si="14"/>
        <v>0.60422954997672351</v>
      </c>
      <c r="J137" s="1">
        <f t="shared" si="19"/>
        <v>1</v>
      </c>
    </row>
    <row r="138" spans="1:10" x14ac:dyDescent="0.25">
      <c r="A138">
        <v>663.99998000000005</v>
      </c>
      <c r="B138">
        <v>0.42570000000000002</v>
      </c>
      <c r="C138">
        <v>0.60483936670016025</v>
      </c>
      <c r="D138" s="1">
        <f t="shared" si="15"/>
        <v>8.6344044419953137E-3</v>
      </c>
      <c r="E138" s="1">
        <f t="shared" si="16"/>
        <v>7.1361248148008372E-2</v>
      </c>
      <c r="F138" s="1">
        <f t="shared" si="17"/>
        <v>2.1753068846713138E-2</v>
      </c>
      <c r="G138" s="1">
        <v>0.44650000000000001</v>
      </c>
      <c r="H138" s="1">
        <f t="shared" si="18"/>
        <v>4.4650000000000001E-4</v>
      </c>
      <c r="I138" s="1">
        <f t="shared" si="14"/>
        <v>0.60240958139787892</v>
      </c>
      <c r="J138" s="1">
        <f t="shared" si="19"/>
        <v>1</v>
      </c>
    </row>
    <row r="139" spans="1:10" x14ac:dyDescent="0.25">
      <c r="A139">
        <v>665.99998000000005</v>
      </c>
      <c r="B139">
        <v>0.43049999999999999</v>
      </c>
      <c r="C139">
        <v>0.6618146267278604</v>
      </c>
      <c r="D139" s="1">
        <f t="shared" si="15"/>
        <v>8.3290944349783368E-3</v>
      </c>
      <c r="E139" s="1">
        <f t="shared" si="16"/>
        <v>6.9948200760191953E-2</v>
      </c>
      <c r="F139" s="1">
        <f t="shared" si="17"/>
        <v>2.1131289230372725E-2</v>
      </c>
      <c r="G139" s="1">
        <v>0.44069999999999998</v>
      </c>
      <c r="H139" s="1">
        <f t="shared" si="18"/>
        <v>4.4069999999999998E-4</v>
      </c>
      <c r="I139" s="1">
        <f t="shared" si="14"/>
        <v>0.60060054356157788</v>
      </c>
      <c r="J139" s="1">
        <f t="shared" si="19"/>
        <v>1</v>
      </c>
    </row>
    <row r="140" spans="1:10" x14ac:dyDescent="0.25">
      <c r="A140">
        <v>667.99998000000005</v>
      </c>
      <c r="B140">
        <v>0.43540000000000001</v>
      </c>
      <c r="C140">
        <v>0.71240800586589903</v>
      </c>
      <c r="D140" s="1">
        <f t="shared" si="15"/>
        <v>8.0345801002061519E-3</v>
      </c>
      <c r="E140" s="1">
        <f t="shared" si="16"/>
        <v>6.8563133585334723E-2</v>
      </c>
      <c r="F140" s="1">
        <f t="shared" si="17"/>
        <v>2.0527282273789915E-2</v>
      </c>
      <c r="G140" s="1">
        <v>0.43509999999999999</v>
      </c>
      <c r="H140" s="1">
        <f t="shared" si="18"/>
        <v>4.351E-4</v>
      </c>
      <c r="I140" s="1">
        <f t="shared" si="14"/>
        <v>0.59880233828749507</v>
      </c>
      <c r="J140" s="1">
        <f t="shared" si="19"/>
        <v>1</v>
      </c>
    </row>
    <row r="141" spans="1:10" x14ac:dyDescent="0.25">
      <c r="A141">
        <v>669.99998000000005</v>
      </c>
      <c r="B141">
        <v>0.43780000000000002</v>
      </c>
      <c r="C141">
        <v>0.76647747331830651</v>
      </c>
      <c r="D141" s="1">
        <f t="shared" si="15"/>
        <v>7.7504797058765189E-3</v>
      </c>
      <c r="E141" s="1">
        <f t="shared" si="16"/>
        <v>6.7205492578098935E-2</v>
      </c>
      <c r="F141" s="1">
        <f t="shared" si="17"/>
        <v>1.9940539971513002E-2</v>
      </c>
      <c r="G141" s="1">
        <v>0.42949999999999999</v>
      </c>
      <c r="H141" s="1">
        <f t="shared" si="18"/>
        <v>4.2949999999999998E-4</v>
      </c>
      <c r="I141" s="1">
        <f t="shared" si="14"/>
        <v>0.59701486856760799</v>
      </c>
      <c r="J141" s="1">
        <f t="shared" si="19"/>
        <v>1</v>
      </c>
    </row>
    <row r="142" spans="1:10" x14ac:dyDescent="0.25">
      <c r="A142">
        <v>671.99998000000005</v>
      </c>
      <c r="B142">
        <v>0.4451</v>
      </c>
      <c r="C142">
        <v>0.8084892594302473</v>
      </c>
      <c r="D142" s="1">
        <f t="shared" si="15"/>
        <v>7.4764250181117171E-3</v>
      </c>
      <c r="E142" s="1">
        <f t="shared" si="16"/>
        <v>6.5874734663979556E-2</v>
      </c>
      <c r="F142" s="1">
        <f t="shared" si="17"/>
        <v>1.9370568838682177E-2</v>
      </c>
      <c r="G142" s="1">
        <v>0.42409999999999998</v>
      </c>
      <c r="H142" s="1">
        <f t="shared" si="18"/>
        <v>4.2409999999999995E-4</v>
      </c>
      <c r="I142" s="1">
        <f t="shared" si="14"/>
        <v>0.59523803854875112</v>
      </c>
      <c r="J142" s="1">
        <f t="shared" si="19"/>
        <v>1</v>
      </c>
    </row>
    <row r="143" spans="1:10" x14ac:dyDescent="0.25">
      <c r="A143">
        <v>673.99998000000005</v>
      </c>
      <c r="B143">
        <v>0.44690000000000002</v>
      </c>
      <c r="C143">
        <v>0.82187763082855836</v>
      </c>
      <c r="D143" s="1">
        <f t="shared" si="15"/>
        <v>7.2120608236758473E-3</v>
      </c>
      <c r="E143" s="1">
        <f t="shared" si="16"/>
        <v>6.4570327522067289E-2</v>
      </c>
      <c r="F143" s="1">
        <f t="shared" si="17"/>
        <v>1.8816889495979629E-2</v>
      </c>
      <c r="G143" s="1">
        <v>0.41870000000000002</v>
      </c>
      <c r="H143" s="1">
        <f t="shared" si="18"/>
        <v>4.1870000000000004E-4</v>
      </c>
      <c r="I143" s="1">
        <f t="shared" si="14"/>
        <v>0.5934717535154822</v>
      </c>
      <c r="J143" s="1">
        <f t="shared" si="19"/>
        <v>1</v>
      </c>
    </row>
    <row r="144" spans="1:10" x14ac:dyDescent="0.25">
      <c r="A144">
        <v>675.99998000000005</v>
      </c>
      <c r="B144">
        <v>0.45219999999999999</v>
      </c>
      <c r="C144">
        <v>0.81821144393449752</v>
      </c>
      <c r="D144" s="1">
        <f t="shared" si="15"/>
        <v>6.9570444695688056E-3</v>
      </c>
      <c r="E144" s="1">
        <f t="shared" si="16"/>
        <v>6.3291749372113029E-2</v>
      </c>
      <c r="F144" s="1">
        <f t="shared" si="17"/>
        <v>1.8279036266443317E-2</v>
      </c>
      <c r="G144" s="1">
        <v>0.41339999999999999</v>
      </c>
      <c r="H144" s="1">
        <f t="shared" si="18"/>
        <v>4.1339999999999997E-4</v>
      </c>
      <c r="I144" s="1">
        <f t="shared" si="14"/>
        <v>0.59171591987325212</v>
      </c>
      <c r="J144" s="1">
        <f t="shared" si="19"/>
        <v>1</v>
      </c>
    </row>
    <row r="145" spans="1:10" x14ac:dyDescent="0.25">
      <c r="A145">
        <v>677.99998000000005</v>
      </c>
      <c r="B145">
        <v>0.4607</v>
      </c>
      <c r="C145">
        <v>0.79588843929066067</v>
      </c>
      <c r="D145" s="1">
        <f t="shared" si="15"/>
        <v>6.7110454188999873E-3</v>
      </c>
      <c r="E145" s="1">
        <f t="shared" si="16"/>
        <v>6.203848876580885E-2</v>
      </c>
      <c r="F145" s="1">
        <f t="shared" si="17"/>
        <v>1.7756556783805218E-2</v>
      </c>
      <c r="G145" s="1">
        <v>0.40820000000000001</v>
      </c>
      <c r="H145" s="1">
        <f t="shared" si="18"/>
        <v>4.082E-4</v>
      </c>
      <c r="I145" s="1">
        <f t="shared" si="14"/>
        <v>0.58997044513187147</v>
      </c>
      <c r="J145" s="1">
        <f t="shared" si="19"/>
        <v>1</v>
      </c>
    </row>
    <row r="146" spans="1:10" x14ac:dyDescent="0.25">
      <c r="A146">
        <v>679.99998000000005</v>
      </c>
      <c r="B146">
        <v>0.46379999999999999</v>
      </c>
      <c r="C146">
        <v>0.74839095130760658</v>
      </c>
      <c r="D146" s="1">
        <f t="shared" si="15"/>
        <v>6.4737448224662549E-3</v>
      </c>
      <c r="E146" s="1">
        <f t="shared" si="16"/>
        <v>6.0810044382201903E-2</v>
      </c>
      <c r="F146" s="1">
        <f t="shared" si="17"/>
        <v>1.7249011612024572E-2</v>
      </c>
      <c r="G146" s="1">
        <v>0.40300000000000002</v>
      </c>
      <c r="H146" s="1">
        <f t="shared" si="18"/>
        <v>4.0300000000000004E-4</v>
      </c>
      <c r="I146" s="1">
        <f t="shared" si="14"/>
        <v>0.58823523788927168</v>
      </c>
      <c r="J146" s="1">
        <f t="shared" si="19"/>
        <v>1</v>
      </c>
    </row>
    <row r="147" spans="1:10" x14ac:dyDescent="0.25">
      <c r="A147">
        <v>681.99998000000005</v>
      </c>
      <c r="B147">
        <v>0.47399999999999998</v>
      </c>
      <c r="C147">
        <v>0.68454498547103715</v>
      </c>
      <c r="D147" s="1">
        <f t="shared" si="15"/>
        <v>6.2448351054786994E-3</v>
      </c>
      <c r="E147" s="1">
        <f t="shared" si="16"/>
        <v>5.9605924827159207E-2</v>
      </c>
      <c r="F147" s="1">
        <f t="shared" si="17"/>
        <v>1.6755973875696325E-2</v>
      </c>
      <c r="G147" s="1">
        <v>0.39800000000000002</v>
      </c>
      <c r="H147" s="1">
        <f t="shared" si="18"/>
        <v>3.9800000000000002E-4</v>
      </c>
      <c r="I147" s="1">
        <f t="shared" si="14"/>
        <v>0.58651020781554863</v>
      </c>
      <c r="J147" s="1">
        <f t="shared" si="19"/>
        <v>1</v>
      </c>
    </row>
    <row r="148" spans="1:10" x14ac:dyDescent="0.25">
      <c r="A148">
        <v>683.99998000000005</v>
      </c>
      <c r="B148">
        <v>0.48110000000000003</v>
      </c>
      <c r="C148">
        <v>0.60532819161936824</v>
      </c>
      <c r="D148" s="1">
        <f t="shared" si="15"/>
        <v>6.0240195689026787E-3</v>
      </c>
      <c r="E148" s="1">
        <f t="shared" si="16"/>
        <v>5.8425648436803646E-2</v>
      </c>
      <c r="F148" s="1">
        <f t="shared" si="17"/>
        <v>1.627702890102372E-2</v>
      </c>
      <c r="G148" s="1">
        <v>0.39300000000000002</v>
      </c>
      <c r="H148" s="1">
        <f t="shared" si="18"/>
        <v>3.9300000000000001E-4</v>
      </c>
      <c r="I148" s="1">
        <f t="shared" si="14"/>
        <v>0.58479526563728845</v>
      </c>
      <c r="J148" s="1">
        <f t="shared" si="19"/>
        <v>1</v>
      </c>
    </row>
    <row r="149" spans="1:10" x14ac:dyDescent="0.25">
      <c r="A149">
        <v>685.99998000000005</v>
      </c>
      <c r="B149">
        <v>0.49030000000000001</v>
      </c>
      <c r="C149">
        <v>0.52717051842598373</v>
      </c>
      <c r="D149" s="1">
        <f t="shared" si="15"/>
        <v>5.8110120048943592E-3</v>
      </c>
      <c r="E149" s="1">
        <f t="shared" si="16"/>
        <v>5.7268743084841832E-2</v>
      </c>
      <c r="F149" s="1">
        <f t="shared" si="17"/>
        <v>1.5811773867053208E-2</v>
      </c>
      <c r="G149" s="1">
        <v>0.3881</v>
      </c>
      <c r="H149" s="1">
        <f t="shared" si="18"/>
        <v>3.881E-4</v>
      </c>
      <c r="I149" s="1">
        <f t="shared" si="14"/>
        <v>0.5830903231221668</v>
      </c>
      <c r="J149" s="1">
        <f t="shared" si="19"/>
        <v>1</v>
      </c>
    </row>
    <row r="150" spans="1:10" x14ac:dyDescent="0.25">
      <c r="A150">
        <v>687.99998000000005</v>
      </c>
      <c r="B150">
        <v>0.50229999999999997</v>
      </c>
      <c r="C150">
        <v>0.44692176085598673</v>
      </c>
      <c r="D150" s="1">
        <f t="shared" si="15"/>
        <v>5.6055363258352428E-3</v>
      </c>
      <c r="E150" s="1">
        <f t="shared" si="16"/>
        <v>5.613474599370738E-2</v>
      </c>
      <c r="F150" s="1">
        <f t="shared" si="17"/>
        <v>1.5359817466878284E-2</v>
      </c>
      <c r="G150" s="1">
        <v>0.38329999999999997</v>
      </c>
      <c r="H150" s="1">
        <f t="shared" si="18"/>
        <v>3.8329999999999999E-4</v>
      </c>
      <c r="I150" s="1">
        <f t="shared" si="14"/>
        <v>0.58139529306381665</v>
      </c>
      <c r="J150" s="1">
        <f t="shared" si="19"/>
        <v>1</v>
      </c>
    </row>
    <row r="151" spans="1:10" x14ac:dyDescent="0.25">
      <c r="A151">
        <v>689.99998000000005</v>
      </c>
      <c r="B151">
        <v>0.51290000000000002</v>
      </c>
      <c r="C151">
        <v>0.36249083453276482</v>
      </c>
      <c r="D151" s="1">
        <f t="shared" si="15"/>
        <v>5.4073262064840179E-3</v>
      </c>
      <c r="E151" s="1">
        <f t="shared" si="16"/>
        <v>5.5023203549443671E-2</v>
      </c>
      <c r="F151" s="1">
        <f t="shared" si="17"/>
        <v>1.4920779578527306E-2</v>
      </c>
      <c r="G151" s="1">
        <v>0.3785</v>
      </c>
      <c r="H151" s="1">
        <f t="shared" si="18"/>
        <v>3.7849999999999998E-4</v>
      </c>
      <c r="I151" s="1">
        <f t="shared" si="14"/>
        <v>0.57971008926695911</v>
      </c>
      <c r="J151" s="1">
        <f t="shared" si="19"/>
        <v>1</v>
      </c>
    </row>
    <row r="152" spans="1:10" x14ac:dyDescent="0.25">
      <c r="A152">
        <v>691.99998000000005</v>
      </c>
      <c r="B152">
        <v>0.52969999999999995</v>
      </c>
      <c r="C152">
        <v>0.29315916682508214</v>
      </c>
      <c r="D152" s="1">
        <f t="shared" si="15"/>
        <v>5.2161247387817232E-3</v>
      </c>
      <c r="E152" s="1">
        <f t="shared" si="16"/>
        <v>5.3933671120252234E-2</v>
      </c>
      <c r="F152" s="1">
        <f t="shared" si="17"/>
        <v>1.4494290945258516E-2</v>
      </c>
      <c r="G152" s="1">
        <v>0.37380000000000002</v>
      </c>
      <c r="H152" s="1">
        <f t="shared" si="18"/>
        <v>3.7380000000000003E-4</v>
      </c>
      <c r="I152" s="1">
        <f t="shared" si="14"/>
        <v>0.57803462653279269</v>
      </c>
      <c r="J152" s="1">
        <f t="shared" si="19"/>
        <v>1</v>
      </c>
    </row>
    <row r="153" spans="1:10" x14ac:dyDescent="0.25">
      <c r="A153">
        <v>693.99998000000005</v>
      </c>
      <c r="B153">
        <v>0.54579999999999995</v>
      </c>
      <c r="C153">
        <v>0.23425576406050566</v>
      </c>
      <c r="D153" s="1">
        <f t="shared" si="15"/>
        <v>5.0316840988629818E-3</v>
      </c>
      <c r="E153" s="1">
        <f t="shared" si="16"/>
        <v>5.2865712878634105E-2</v>
      </c>
      <c r="F153" s="1">
        <f t="shared" si="17"/>
        <v>1.4079992864993352E-2</v>
      </c>
      <c r="G153" s="1">
        <v>0.36919999999999997</v>
      </c>
      <c r="H153" s="1">
        <f t="shared" si="18"/>
        <v>3.6919999999999998E-4</v>
      </c>
      <c r="I153" s="1">
        <f t="shared" si="14"/>
        <v>0.57636882064463457</v>
      </c>
      <c r="J153" s="1">
        <f t="shared" si="19"/>
        <v>1</v>
      </c>
    </row>
    <row r="154" spans="1:10" x14ac:dyDescent="0.25">
      <c r="A154">
        <v>695.99998000000005</v>
      </c>
      <c r="B154">
        <v>0.56640000000000001</v>
      </c>
      <c r="C154">
        <v>0.19075034625098444</v>
      </c>
      <c r="D154" s="1">
        <f t="shared" si="15"/>
        <v>4.8537652258415481E-3</v>
      </c>
      <c r="E154" s="1">
        <f t="shared" si="16"/>
        <v>5.1818901627052993E-2</v>
      </c>
      <c r="F154" s="1">
        <f t="shared" si="17"/>
        <v>1.3677536888626853E-2</v>
      </c>
      <c r="G154" s="1">
        <v>0.36470000000000002</v>
      </c>
      <c r="H154" s="1">
        <f t="shared" si="18"/>
        <v>3.6470000000000003E-4</v>
      </c>
      <c r="I154" s="1">
        <f t="shared" si="14"/>
        <v>0.57471258835381001</v>
      </c>
      <c r="J154" s="1">
        <f t="shared" si="19"/>
        <v>1</v>
      </c>
    </row>
    <row r="155" spans="1:10" x14ac:dyDescent="0.25">
      <c r="A155">
        <v>697.99998000000005</v>
      </c>
      <c r="B155">
        <v>0.59130000000000005</v>
      </c>
      <c r="C155">
        <v>0.15688564212584527</v>
      </c>
      <c r="D155" s="1">
        <f t="shared" si="15"/>
        <v>4.6821375119539699E-3</v>
      </c>
      <c r="E155" s="1">
        <f t="shared" si="16"/>
        <v>5.0792818627050609E-2</v>
      </c>
      <c r="F155" s="1">
        <f t="shared" si="17"/>
        <v>1.3286584526961465E-2</v>
      </c>
      <c r="G155" s="1">
        <v>0.36020000000000002</v>
      </c>
      <c r="H155" s="1">
        <f t="shared" si="18"/>
        <v>3.6020000000000003E-4</v>
      </c>
      <c r="I155" s="1">
        <f t="shared" si="14"/>
        <v>0.57306584736578359</v>
      </c>
      <c r="J155" s="1">
        <f t="shared" si="19"/>
        <v>1</v>
      </c>
    </row>
    <row r="156" spans="1:10" x14ac:dyDescent="0.25">
      <c r="A156">
        <v>699.99998000000005</v>
      </c>
      <c r="B156">
        <v>0.61539999999999995</v>
      </c>
      <c r="C156">
        <v>0.13491567770143661</v>
      </c>
      <c r="D156" s="1">
        <f t="shared" si="15"/>
        <v>4.5165785036596143E-3</v>
      </c>
      <c r="E156" s="1">
        <f t="shared" si="16"/>
        <v>4.9787053431745651E-2</v>
      </c>
      <c r="F156" s="1">
        <f t="shared" si="17"/>
        <v>1.2906806966017604E-2</v>
      </c>
      <c r="G156" s="1">
        <v>0.35580000000000001</v>
      </c>
      <c r="H156" s="1">
        <f t="shared" si="18"/>
        <v>3.5580000000000003E-4</v>
      </c>
      <c r="I156" s="1">
        <f t="shared" si="14"/>
        <v>0.57142851632652902</v>
      </c>
      <c r="J156" s="1">
        <f t="shared" si="19"/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0"/>
  <sheetViews>
    <sheetView tabSelected="1" zoomScaleNormal="100" workbookViewId="0">
      <selection activeCell="G7" sqref="G7"/>
    </sheetView>
  </sheetViews>
  <sheetFormatPr defaultRowHeight="15" x14ac:dyDescent="0.25"/>
  <cols>
    <col min="1" max="1" width="15.42578125" customWidth="1"/>
    <col min="2" max="2" width="11" customWidth="1"/>
    <col min="3" max="3" width="10.85546875" customWidth="1"/>
    <col min="9" max="9" width="12.42578125" customWidth="1"/>
    <col min="10" max="10" width="15.42578125" style="3" customWidth="1"/>
    <col min="11" max="11" width="1.7109375" customWidth="1"/>
  </cols>
  <sheetData>
    <row r="1" spans="1:10" x14ac:dyDescent="0.25">
      <c r="A1" s="6" t="s">
        <v>26</v>
      </c>
    </row>
    <row r="2" spans="1:10" x14ac:dyDescent="0.25">
      <c r="A2" s="2" t="s">
        <v>34</v>
      </c>
      <c r="B2" s="4">
        <f>AVERAGE($B$31:$B$32)/AVERAGE($B$87:$B$88)</f>
        <v>7.4068627450980395</v>
      </c>
      <c r="C2" t="s">
        <v>44</v>
      </c>
      <c r="D2" s="4">
        <f>LOG10(MAX($B$2:$B$4))</f>
        <v>0.86963429691312666</v>
      </c>
    </row>
    <row r="3" spans="1:10" x14ac:dyDescent="0.25">
      <c r="A3" s="2" t="s">
        <v>35</v>
      </c>
      <c r="B3" s="4">
        <f>($B$55)/AVERAGE($B$87:$B$88)</f>
        <v>5.4607843137254894</v>
      </c>
      <c r="C3" t="s">
        <v>46</v>
      </c>
      <c r="D3" s="4">
        <f>OC4_chl!$B$6*(Blue_water_ex!$D$2)^0+OC4_chl!$B$7*(Blue_water_ex!$D$2)^1+OC4_chl!$B$8*(Blue_water_ex!$D$2)^2+OC4_chl!$B$9*(Blue_water_ex!$D$2)^3+OC4_chl!$B$10*(Blue_water_ex!$D$2)^4</f>
        <v>-1.3226905209477893</v>
      </c>
    </row>
    <row r="4" spans="1:10" x14ac:dyDescent="0.25">
      <c r="A4" s="2" t="s">
        <v>36</v>
      </c>
      <c r="B4" s="4">
        <f>($B$65)/AVERAGE($B$87:$B$88)</f>
        <v>2.8823529411764701</v>
      </c>
    </row>
    <row r="5" spans="1:10" x14ac:dyDescent="0.25">
      <c r="A5" s="2" t="s">
        <v>43</v>
      </c>
      <c r="C5" s="6" t="s">
        <v>45</v>
      </c>
      <c r="D5" s="7">
        <f>10^D3</f>
        <v>4.7567407142185394E-2</v>
      </c>
    </row>
    <row r="6" spans="1:10" x14ac:dyDescent="0.25">
      <c r="A6" s="10" t="s">
        <v>48</v>
      </c>
      <c r="C6" t="s">
        <v>47</v>
      </c>
      <c r="D6" s="5">
        <f>D148/0.0145</f>
        <v>0</v>
      </c>
      <c r="I6" s="2" t="s">
        <v>56</v>
      </c>
      <c r="J6" s="14">
        <f>CORREL(B10:B160,C10:C160)</f>
        <v>0.91441758046212085</v>
      </c>
    </row>
    <row r="7" spans="1:10" x14ac:dyDescent="0.25">
      <c r="A7" s="8" t="s">
        <v>20</v>
      </c>
      <c r="B7" s="9" t="s">
        <v>17</v>
      </c>
      <c r="C7" s="8">
        <v>0.33</v>
      </c>
      <c r="I7" s="2" t="s">
        <v>55</v>
      </c>
      <c r="J7" s="14">
        <f>SQRT(SUM(J10:J160)/150)</f>
        <v>3.1044429021600317E-2</v>
      </c>
    </row>
    <row r="8" spans="1:10" x14ac:dyDescent="0.25">
      <c r="A8" s="11" t="s">
        <v>49</v>
      </c>
      <c r="B8" s="9" t="s">
        <v>50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/>
      <c r="J8" s="12"/>
    </row>
    <row r="9" spans="1:10" x14ac:dyDescent="0.25">
      <c r="A9" t="s">
        <v>16</v>
      </c>
      <c r="B9" t="s">
        <v>18</v>
      </c>
      <c r="C9" t="s">
        <v>19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  <c r="I9" t="s">
        <v>53</v>
      </c>
      <c r="J9" s="3" t="s">
        <v>54</v>
      </c>
    </row>
    <row r="10" spans="1:10" x14ac:dyDescent="0.25">
      <c r="A10">
        <v>400</v>
      </c>
      <c r="B10" s="4">
        <v>7.9799999999999996E-2</v>
      </c>
      <c r="C10" s="4">
        <f>$C$7*(eigenvectors!$H6+Blue_water_ex!$G10+Blue_water_ex!$H10)/((eigenvectors!$B6+Blue_water_ex!$D10+Blue_water_ex!$E10+Blue_water_ex!$F10))</f>
        <v>8.9213013698630134E-2</v>
      </c>
      <c r="D10" s="4">
        <f>$D$8*eigenvectors!$C6</f>
        <v>0</v>
      </c>
      <c r="E10" s="4">
        <f>$E$8*eigenvectors!$D6</f>
        <v>0</v>
      </c>
      <c r="F10" s="4">
        <f>$F$8*eigenvectors!$E6</f>
        <v>0</v>
      </c>
      <c r="G10" s="4">
        <f>$G$8*eigenvectors!$I6</f>
        <v>0</v>
      </c>
      <c r="H10" s="4">
        <f>$H$8*eigenvectors!$J6</f>
        <v>0</v>
      </c>
      <c r="I10" s="4">
        <f>B10-C10</f>
        <v>-9.4130136986301377E-3</v>
      </c>
      <c r="J10" s="3">
        <f>I10*I10</f>
        <v>8.860482689059863E-5</v>
      </c>
    </row>
    <row r="11" spans="1:10" x14ac:dyDescent="0.25">
      <c r="A11">
        <v>402</v>
      </c>
      <c r="B11" s="4">
        <v>7.9899999999999999E-2</v>
      </c>
      <c r="C11" s="4">
        <f>$C$7*(eigenvectors!$H7+Blue_water_ex!$G11+Blue_water_ex!$H11)/((eigenvectors!$B7+Blue_water_ex!$D11+Blue_water_ex!$E11+Blue_water_ex!$F11))</f>
        <v>9.6579999999999999E-2</v>
      </c>
      <c r="D11" s="4">
        <f>$D$8*eigenvectors!$C7</f>
        <v>0</v>
      </c>
      <c r="E11" s="4">
        <f>$E$8*eigenvectors!$D7</f>
        <v>0</v>
      </c>
      <c r="F11" s="4">
        <f>$F$8*eigenvectors!$E7</f>
        <v>0</v>
      </c>
      <c r="G11" s="4">
        <f>$G$8*eigenvectors!$I7</f>
        <v>0</v>
      </c>
      <c r="H11" s="4">
        <f>$H$8*eigenvectors!$J7</f>
        <v>0</v>
      </c>
      <c r="I11" s="4">
        <f t="shared" ref="I11:I74" si="0">B11-C11</f>
        <v>-1.668E-2</v>
      </c>
      <c r="J11" s="3">
        <f t="shared" ref="J11:J74" si="1">I11*I11</f>
        <v>2.7822240000000004E-4</v>
      </c>
    </row>
    <row r="12" spans="1:10" x14ac:dyDescent="0.25">
      <c r="A12">
        <v>404</v>
      </c>
      <c r="B12" s="4">
        <v>8.0100000000000005E-2</v>
      </c>
      <c r="C12" s="4">
        <f>$C$7*(eigenvectors!$H8+Blue_water_ex!$G12+Blue_water_ex!$H12)/((eigenvectors!$B8+Blue_water_ex!$D12+Blue_water_ex!$E12+Blue_water_ex!$F12))</f>
        <v>0.10399674999999999</v>
      </c>
      <c r="D12" s="4">
        <f>$D$8*eigenvectors!$C8</f>
        <v>0</v>
      </c>
      <c r="E12" s="4">
        <f>$E$8*eigenvectors!$D8</f>
        <v>0</v>
      </c>
      <c r="F12" s="4">
        <f>$F$8*eigenvectors!$E8</f>
        <v>0</v>
      </c>
      <c r="G12" s="4">
        <f>$G$8*eigenvectors!$I8</f>
        <v>0</v>
      </c>
      <c r="H12" s="4">
        <f>$H$8*eigenvectors!$J8</f>
        <v>0</v>
      </c>
      <c r="I12" s="4">
        <f t="shared" si="0"/>
        <v>-2.3896749999999981E-2</v>
      </c>
      <c r="J12" s="3">
        <f t="shared" si="1"/>
        <v>5.7105466056249911E-4</v>
      </c>
    </row>
    <row r="13" spans="1:10" x14ac:dyDescent="0.25">
      <c r="A13">
        <v>406</v>
      </c>
      <c r="B13" s="4">
        <v>8.0399999999999999E-2</v>
      </c>
      <c r="C13" s="4">
        <f>$C$7*(eigenvectors!$H9+Blue_water_ex!$G13+Blue_water_ex!$H13)/((eigenvectors!$B9+Blue_water_ex!$D13+Blue_water_ex!$E13+Blue_water_ex!$F13))</f>
        <v>0.11106600000000001</v>
      </c>
      <c r="D13" s="4">
        <f>$D$8*eigenvectors!$C9</f>
        <v>0</v>
      </c>
      <c r="E13" s="4">
        <f>$E$8*eigenvectors!$D9</f>
        <v>0</v>
      </c>
      <c r="F13" s="4">
        <f>$F$8*eigenvectors!$E9</f>
        <v>0</v>
      </c>
      <c r="G13" s="4">
        <f>$G$8*eigenvectors!$I9</f>
        <v>0</v>
      </c>
      <c r="H13" s="4">
        <f>$H$8*eigenvectors!$J9</f>
        <v>0</v>
      </c>
      <c r="I13" s="4">
        <f t="shared" si="0"/>
        <v>-3.0666000000000013E-2</v>
      </c>
      <c r="J13" s="3">
        <f t="shared" si="1"/>
        <v>9.4040355600000073E-4</v>
      </c>
    </row>
    <row r="14" spans="1:10" x14ac:dyDescent="0.25">
      <c r="A14">
        <v>408</v>
      </c>
      <c r="B14" s="4">
        <v>8.0600000000000005E-2</v>
      </c>
      <c r="C14" s="4">
        <f>$C$7*(eigenvectors!$H10+Blue_water_ex!$G14+Blue_water_ex!$H14)/((eigenvectors!$B10+Blue_water_ex!$D14+Blue_water_ex!$E14+Blue_water_ex!$F14))</f>
        <v>0.11843405940594061</v>
      </c>
      <c r="D14" s="4">
        <f>$D$8*eigenvectors!$C10</f>
        <v>0</v>
      </c>
      <c r="E14" s="4">
        <f>$E$8*eigenvectors!$D10</f>
        <v>0</v>
      </c>
      <c r="F14" s="4">
        <f>$F$8*eigenvectors!$E10</f>
        <v>0</v>
      </c>
      <c r="G14" s="4">
        <f>$G$8*eigenvectors!$I10</f>
        <v>0</v>
      </c>
      <c r="H14" s="4">
        <f>$H$8*eigenvectors!$J10</f>
        <v>0</v>
      </c>
      <c r="I14" s="4">
        <f t="shared" si="0"/>
        <v>-3.7834059405940604E-2</v>
      </c>
      <c r="J14" s="3">
        <f t="shared" si="1"/>
        <v>1.4314160511322428E-3</v>
      </c>
    </row>
    <row r="15" spans="1:10" x14ac:dyDescent="0.25">
      <c r="A15">
        <v>410</v>
      </c>
      <c r="B15" s="4">
        <v>8.0799999999999997E-2</v>
      </c>
      <c r="C15" s="4">
        <f>$C$7*(eigenvectors!$H11+Blue_water_ex!$G15+Blue_water_ex!$H15)/((eigenvectors!$B11+Blue_water_ex!$D15+Blue_water_ex!$E15+Blue_water_ex!$F15))</f>
        <v>0.12731543478260868</v>
      </c>
      <c r="D15" s="4">
        <f>$D$8*eigenvectors!$C11</f>
        <v>0</v>
      </c>
      <c r="E15" s="4">
        <f>$E$8*eigenvectors!$D11</f>
        <v>0</v>
      </c>
      <c r="F15" s="4">
        <f>$F$8*eigenvectors!$E11</f>
        <v>0</v>
      </c>
      <c r="G15" s="4">
        <f>$G$8*eigenvectors!$I11</f>
        <v>0</v>
      </c>
      <c r="H15" s="4">
        <f>$H$8*eigenvectors!$J11</f>
        <v>0</v>
      </c>
      <c r="I15" s="4">
        <f t="shared" si="0"/>
        <v>-4.6515434782608681E-2</v>
      </c>
      <c r="J15" s="3">
        <f t="shared" si="1"/>
        <v>2.1636856730151213E-3</v>
      </c>
    </row>
    <row r="16" spans="1:10" x14ac:dyDescent="0.25">
      <c r="A16">
        <v>412</v>
      </c>
      <c r="B16" s="4">
        <v>8.1100000000000005E-2</v>
      </c>
      <c r="C16" s="4">
        <f>$C$7*(eigenvectors!$H12+Blue_water_ex!$G16+Blue_water_ex!$H16)/((eigenvectors!$B12+Blue_water_ex!$D16+Blue_water_ex!$E16+Blue_water_ex!$F16))</f>
        <v>0.13494670588235294</v>
      </c>
      <c r="D16" s="4">
        <f>$D$8*eigenvectors!$C12</f>
        <v>0</v>
      </c>
      <c r="E16" s="4">
        <f>$E$8*eigenvectors!$D12</f>
        <v>0</v>
      </c>
      <c r="F16" s="4">
        <f>$F$8*eigenvectors!$E12</f>
        <v>0</v>
      </c>
      <c r="G16" s="4">
        <f>$G$8*eigenvectors!$I12</f>
        <v>0</v>
      </c>
      <c r="H16" s="4">
        <f>$H$8*eigenvectors!$J12</f>
        <v>0</v>
      </c>
      <c r="I16" s="4">
        <f t="shared" si="0"/>
        <v>-5.3846705882352935E-2</v>
      </c>
      <c r="J16" s="3">
        <f t="shared" si="1"/>
        <v>2.899467734380622E-3</v>
      </c>
    </row>
    <row r="17" spans="1:10" x14ac:dyDescent="0.25">
      <c r="A17">
        <v>414</v>
      </c>
      <c r="B17" s="4">
        <v>8.1299999999999997E-2</v>
      </c>
      <c r="C17" s="4">
        <f>$C$7*(eigenvectors!$H13+Blue_water_ex!$G17+Blue_water_ex!$H17)/((eigenvectors!$B13+Blue_water_ex!$D17+Blue_water_ex!$E17+Blue_water_ex!$F17))</f>
        <v>0.14220075949367089</v>
      </c>
      <c r="D17" s="4">
        <f>$D$8*eigenvectors!$C13</f>
        <v>0</v>
      </c>
      <c r="E17" s="4">
        <f>$E$8*eigenvectors!$D13</f>
        <v>0</v>
      </c>
      <c r="F17" s="4">
        <f>$F$8*eigenvectors!$E13</f>
        <v>0</v>
      </c>
      <c r="G17" s="4">
        <f>$G$8*eigenvectors!$I13</f>
        <v>0</v>
      </c>
      <c r="H17" s="4">
        <f>$H$8*eigenvectors!$J13</f>
        <v>0</v>
      </c>
      <c r="I17" s="4">
        <f t="shared" si="0"/>
        <v>-6.0900759493670895E-2</v>
      </c>
      <c r="J17" s="3">
        <f t="shared" si="1"/>
        <v>3.7089025069059456E-3</v>
      </c>
    </row>
    <row r="18" spans="1:10" x14ac:dyDescent="0.25">
      <c r="A18">
        <v>416</v>
      </c>
      <c r="B18" s="4">
        <v>8.1500000000000003E-2</v>
      </c>
      <c r="C18" s="4">
        <f>$C$7*(eigenvectors!$H14+Blue_water_ex!$G18+Blue_water_ex!$H18)/((eigenvectors!$B14+Blue_water_ex!$D18+Blue_water_ex!$E18+Blue_water_ex!$F18))</f>
        <v>0.15073315068493151</v>
      </c>
      <c r="D18" s="4">
        <f>$D$8*eigenvectors!$C14</f>
        <v>0</v>
      </c>
      <c r="E18" s="4">
        <f>$E$8*eigenvectors!$D14</f>
        <v>0</v>
      </c>
      <c r="F18" s="4">
        <f>$F$8*eigenvectors!$E14</f>
        <v>0</v>
      </c>
      <c r="G18" s="4">
        <f>$G$8*eigenvectors!$I14</f>
        <v>0</v>
      </c>
      <c r="H18" s="4">
        <f>$H$8*eigenvectors!$J14</f>
        <v>0</v>
      </c>
      <c r="I18" s="4">
        <f t="shared" si="0"/>
        <v>-6.9233150684931508E-2</v>
      </c>
      <c r="J18" s="3">
        <f t="shared" si="1"/>
        <v>4.793229153762432E-3</v>
      </c>
    </row>
    <row r="19" spans="1:10" x14ac:dyDescent="0.25">
      <c r="A19">
        <v>418</v>
      </c>
      <c r="B19" s="4">
        <v>8.1699999999999995E-2</v>
      </c>
      <c r="C19" s="4">
        <f>$C$7*(eigenvectors!$H15+Blue_water_ex!$G19+Blue_water_ex!$H19)/((eigenvectors!$B15+Blue_water_ex!$D19+Blue_water_ex!$E19+Blue_water_ex!$F19))</f>
        <v>0.15621913043478264</v>
      </c>
      <c r="D19" s="4">
        <f>$D$8*eigenvectors!$C15</f>
        <v>0</v>
      </c>
      <c r="E19" s="4">
        <f>$E$8*eigenvectors!$D15</f>
        <v>0</v>
      </c>
      <c r="F19" s="4">
        <f>$F$8*eigenvectors!$E15</f>
        <v>0</v>
      </c>
      <c r="G19" s="4">
        <f>$G$8*eigenvectors!$I15</f>
        <v>0</v>
      </c>
      <c r="H19" s="4">
        <f>$H$8*eigenvectors!$J15</f>
        <v>0</v>
      </c>
      <c r="I19" s="4">
        <f t="shared" si="0"/>
        <v>-7.4519130434782643E-2</v>
      </c>
      <c r="J19" s="3">
        <f t="shared" si="1"/>
        <v>5.5531008007561489E-3</v>
      </c>
    </row>
    <row r="20" spans="1:10" x14ac:dyDescent="0.25">
      <c r="A20">
        <v>420</v>
      </c>
      <c r="B20" s="4">
        <v>8.2100000000000006E-2</v>
      </c>
      <c r="C20" s="4">
        <f>$C$7*(eigenvectors!$H16+Blue_water_ex!$G20+Blue_water_ex!$H20)/((eigenvectors!$B16+Blue_water_ex!$D20+Blue_water_ex!$E20+Blue_water_ex!$F20))</f>
        <v>0.16246153846153849</v>
      </c>
      <c r="D20" s="4">
        <f>$D$8*eigenvectors!$C16</f>
        <v>0</v>
      </c>
      <c r="E20" s="4">
        <f>$E$8*eigenvectors!$D16</f>
        <v>0</v>
      </c>
      <c r="F20" s="4">
        <f>$F$8*eigenvectors!$E16</f>
        <v>0</v>
      </c>
      <c r="G20" s="4">
        <f>$G$8*eigenvectors!$I16</f>
        <v>0</v>
      </c>
      <c r="H20" s="4">
        <f>$H$8*eigenvectors!$J16</f>
        <v>0</v>
      </c>
      <c r="I20" s="4">
        <f t="shared" si="0"/>
        <v>-8.0361538461538484E-2</v>
      </c>
      <c r="J20" s="3">
        <f t="shared" si="1"/>
        <v>6.457976863905329E-3</v>
      </c>
    </row>
    <row r="21" spans="1:10" x14ac:dyDescent="0.25">
      <c r="A21">
        <v>422</v>
      </c>
      <c r="B21" s="4">
        <v>8.2199999999999995E-2</v>
      </c>
      <c r="C21" s="4">
        <f>$C$7*(eigenvectors!$H17+Blue_water_ex!$G21+Blue_water_ex!$H21)/((eigenvectors!$B17+Blue_water_ex!$D21+Blue_water_ex!$E21+Blue_water_ex!$F21))</f>
        <v>0.16423000000000001</v>
      </c>
      <c r="D21" s="4">
        <f>$D$8*eigenvectors!$C17</f>
        <v>0</v>
      </c>
      <c r="E21" s="4">
        <f>$E$8*eigenvectors!$D17</f>
        <v>0</v>
      </c>
      <c r="F21" s="4">
        <f>$F$8*eigenvectors!$E17</f>
        <v>0</v>
      </c>
      <c r="G21" s="4">
        <f>$G$8*eigenvectors!$I17</f>
        <v>0</v>
      </c>
      <c r="H21" s="4">
        <f>$H$8*eigenvectors!$J17</f>
        <v>0</v>
      </c>
      <c r="I21" s="4">
        <f t="shared" si="0"/>
        <v>-8.203000000000002E-2</v>
      </c>
      <c r="J21" s="3">
        <f t="shared" si="1"/>
        <v>6.7289209000000036E-3</v>
      </c>
    </row>
    <row r="22" spans="1:10" x14ac:dyDescent="0.25">
      <c r="A22">
        <v>424</v>
      </c>
      <c r="B22" s="4">
        <v>8.2199999999999995E-2</v>
      </c>
      <c r="C22" s="4">
        <f>$C$7*(eigenvectors!$H18+Blue_water_ex!$G22+Blue_water_ex!$H22)/((eigenvectors!$B18+Blue_water_ex!$D22+Blue_water_ex!$E22+Blue_water_ex!$F22))</f>
        <v>0.1718349152542373</v>
      </c>
      <c r="D22" s="4">
        <f>$D$8*eigenvectors!$C18</f>
        <v>0</v>
      </c>
      <c r="E22" s="4">
        <f>$E$8*eigenvectors!$D18</f>
        <v>0</v>
      </c>
      <c r="F22" s="4">
        <f>$F$8*eigenvectors!$E18</f>
        <v>0</v>
      </c>
      <c r="G22" s="4">
        <f>$G$8*eigenvectors!$I18</f>
        <v>0</v>
      </c>
      <c r="H22" s="4">
        <f>$H$8*eigenvectors!$J18</f>
        <v>0</v>
      </c>
      <c r="I22" s="4">
        <f t="shared" si="0"/>
        <v>-8.9634915254237307E-2</v>
      </c>
      <c r="J22" s="3">
        <f t="shared" si="1"/>
        <v>8.0344180326343047E-3</v>
      </c>
    </row>
    <row r="23" spans="1:10" x14ac:dyDescent="0.25">
      <c r="A23">
        <v>426</v>
      </c>
      <c r="B23" s="4">
        <v>8.2100000000000006E-2</v>
      </c>
      <c r="C23" s="4">
        <f>$C$7*(eigenvectors!$H19+Blue_water_ex!$G23+Blue_water_ex!$H23)/((eigenvectors!$B19+Blue_water_ex!$D23+Blue_water_ex!$E23+Blue_water_ex!$F23))</f>
        <v>0.17741625</v>
      </c>
      <c r="D23" s="4">
        <f>$D$8*eigenvectors!$C19</f>
        <v>0</v>
      </c>
      <c r="E23" s="4">
        <f>$E$8*eigenvectors!$D19</f>
        <v>0</v>
      </c>
      <c r="F23" s="4">
        <f>$F$8*eigenvectors!$E19</f>
        <v>0</v>
      </c>
      <c r="G23" s="4">
        <f>$G$8*eigenvectors!$I19</f>
        <v>0</v>
      </c>
      <c r="H23" s="4">
        <f>$H$8*eigenvectors!$J19</f>
        <v>0</v>
      </c>
      <c r="I23" s="4">
        <f t="shared" si="0"/>
        <v>-9.5316249999999991E-2</v>
      </c>
      <c r="J23" s="3">
        <f t="shared" si="1"/>
        <v>9.0851875140624989E-3</v>
      </c>
    </row>
    <row r="24" spans="1:10" x14ac:dyDescent="0.25">
      <c r="A24">
        <v>428</v>
      </c>
      <c r="B24" s="4">
        <v>8.1799999999999998E-2</v>
      </c>
      <c r="C24" s="4">
        <f>$C$7*(eigenvectors!$H20+Blue_water_ex!$G24+Blue_water_ex!$H24)/((eigenvectors!$B20+Blue_water_ex!$D24+Blue_water_ex!$E24+Blue_water_ex!$F24))</f>
        <v>0.18371660377358492</v>
      </c>
      <c r="D24" s="4">
        <f>$D$8*eigenvectors!$C20</f>
        <v>0</v>
      </c>
      <c r="E24" s="4">
        <f>$E$8*eigenvectors!$D20</f>
        <v>0</v>
      </c>
      <c r="F24" s="4">
        <f>$F$8*eigenvectors!$E20</f>
        <v>0</v>
      </c>
      <c r="G24" s="4">
        <f>$G$8*eigenvectors!$I20</f>
        <v>0</v>
      </c>
      <c r="H24" s="4">
        <f>$H$8*eigenvectors!$J20</f>
        <v>0</v>
      </c>
      <c r="I24" s="4">
        <f t="shared" si="0"/>
        <v>-0.10191660377358493</v>
      </c>
      <c r="J24" s="3">
        <f t="shared" si="1"/>
        <v>1.0386994124741906E-2</v>
      </c>
    </row>
    <row r="25" spans="1:10" x14ac:dyDescent="0.25">
      <c r="A25">
        <v>430</v>
      </c>
      <c r="B25" s="4">
        <v>8.1500000000000003E-2</v>
      </c>
      <c r="C25" s="4">
        <f>$C$7*(eigenvectors!$H21+Blue_water_ex!$G25+Blue_water_ex!$H25)/((eigenvectors!$B21+Blue_water_ex!$D25+Blue_water_ex!$E25+Blue_water_ex!$F25))</f>
        <v>0.18353711538461542</v>
      </c>
      <c r="D25" s="4">
        <f>$D$8*eigenvectors!$C21</f>
        <v>0</v>
      </c>
      <c r="E25" s="4">
        <f>$E$8*eigenvectors!$D21</f>
        <v>0</v>
      </c>
      <c r="F25" s="4">
        <f>$F$8*eigenvectors!$E21</f>
        <v>0</v>
      </c>
      <c r="G25" s="4">
        <f>$G$8*eigenvectors!$I21</f>
        <v>0</v>
      </c>
      <c r="H25" s="4">
        <f>$H$8*eigenvectors!$J21</f>
        <v>0</v>
      </c>
      <c r="I25" s="4">
        <f t="shared" si="0"/>
        <v>-0.10203711538461542</v>
      </c>
      <c r="J25" s="3">
        <f t="shared" si="1"/>
        <v>1.0411572916013322E-2</v>
      </c>
    </row>
    <row r="26" spans="1:10" x14ac:dyDescent="0.25">
      <c r="A26">
        <v>432</v>
      </c>
      <c r="B26" s="4">
        <v>8.1000000000000003E-2</v>
      </c>
      <c r="C26" s="4">
        <f>$C$7*(eigenvectors!$H22+Blue_water_ex!$G26+Blue_water_ex!$H26)/((eigenvectors!$B22+Blue_water_ex!$D26+Blue_water_ex!$E26+Blue_water_ex!$F26))</f>
        <v>0.1871034</v>
      </c>
      <c r="D26" s="4">
        <f>$D$8*eigenvectors!$C22</f>
        <v>0</v>
      </c>
      <c r="E26" s="4">
        <f>$E$8*eigenvectors!$D22</f>
        <v>0</v>
      </c>
      <c r="F26" s="4">
        <f>$F$8*eigenvectors!$E22</f>
        <v>0</v>
      </c>
      <c r="G26" s="4">
        <f>$G$8*eigenvectors!$I22</f>
        <v>0</v>
      </c>
      <c r="H26" s="4">
        <f>$H$8*eigenvectors!$J22</f>
        <v>0</v>
      </c>
      <c r="I26" s="4">
        <f t="shared" si="0"/>
        <v>-0.1061034</v>
      </c>
      <c r="J26" s="3">
        <f t="shared" si="1"/>
        <v>1.125793149156E-2</v>
      </c>
    </row>
    <row r="27" spans="1:10" x14ac:dyDescent="0.25">
      <c r="A27">
        <v>434</v>
      </c>
      <c r="B27" s="4">
        <v>8.0500000000000002E-2</v>
      </c>
      <c r="C27" s="4">
        <f>$C$7*(eigenvectors!$H23+Blue_water_ex!$G27+Blue_water_ex!$H27)/((eigenvectors!$B23+Blue_water_ex!$D27+Blue_water_ex!$E27+Blue_water_ex!$F27))</f>
        <v>0.18717061224489798</v>
      </c>
      <c r="D27" s="4">
        <f>$D$8*eigenvectors!$C23</f>
        <v>0</v>
      </c>
      <c r="E27" s="4">
        <f>$E$8*eigenvectors!$D23</f>
        <v>0</v>
      </c>
      <c r="F27" s="4">
        <f>$F$8*eigenvectors!$E23</f>
        <v>0</v>
      </c>
      <c r="G27" s="4">
        <f>$G$8*eigenvectors!$I23</f>
        <v>0</v>
      </c>
      <c r="H27" s="4">
        <f>$H$8*eigenvectors!$J23</f>
        <v>0</v>
      </c>
      <c r="I27" s="4">
        <f t="shared" si="0"/>
        <v>-0.10667061224489797</v>
      </c>
      <c r="J27" s="3">
        <f t="shared" si="1"/>
        <v>1.1378619516701377E-2</v>
      </c>
    </row>
    <row r="28" spans="1:10" x14ac:dyDescent="0.25">
      <c r="A28">
        <v>436</v>
      </c>
      <c r="B28" s="4">
        <v>7.9600000000000004E-2</v>
      </c>
      <c r="C28" s="4">
        <f>$C$7*(eigenvectors!$H24+Blue_water_ex!$G28+Blue_water_ex!$H28)/((eigenvectors!$B24+Blue_water_ex!$D28+Blue_water_ex!$E28+Blue_water_ex!$F28))</f>
        <v>0.17983680000000002</v>
      </c>
      <c r="D28" s="4">
        <f>$D$8*eigenvectors!$C24</f>
        <v>0</v>
      </c>
      <c r="E28" s="4">
        <f>$E$8*eigenvectors!$D24</f>
        <v>0</v>
      </c>
      <c r="F28" s="4">
        <f>$F$8*eigenvectors!$E24</f>
        <v>0</v>
      </c>
      <c r="G28" s="4">
        <f>$G$8*eigenvectors!$I24</f>
        <v>0</v>
      </c>
      <c r="H28" s="4">
        <f>$H$8*eigenvectors!$J24</f>
        <v>0</v>
      </c>
      <c r="I28" s="4">
        <f t="shared" si="0"/>
        <v>-0.10023680000000001</v>
      </c>
      <c r="J28" s="3">
        <f t="shared" si="1"/>
        <v>1.0047416074240003E-2</v>
      </c>
    </row>
    <row r="29" spans="1:10" x14ac:dyDescent="0.25">
      <c r="A29">
        <v>438</v>
      </c>
      <c r="B29" s="4">
        <v>7.8600000000000003E-2</v>
      </c>
      <c r="C29" s="4">
        <f>$C$7*(eigenvectors!$H25+Blue_water_ex!$G29+Blue_water_ex!$H29)/((eigenvectors!$B25+Blue_water_ex!$D29+Blue_water_ex!$E29+Blue_water_ex!$F29))</f>
        <v>0.16955019230769233</v>
      </c>
      <c r="D29" s="4">
        <f>$D$8*eigenvectors!$C25</f>
        <v>0</v>
      </c>
      <c r="E29" s="4">
        <f>$E$8*eigenvectors!$D25</f>
        <v>0</v>
      </c>
      <c r="F29" s="4">
        <f>$F$8*eigenvectors!$E25</f>
        <v>0</v>
      </c>
      <c r="G29" s="4">
        <f>$G$8*eigenvectors!$I25</f>
        <v>0</v>
      </c>
      <c r="H29" s="4">
        <f>$H$8*eigenvectors!$J25</f>
        <v>0</v>
      </c>
      <c r="I29" s="4">
        <f t="shared" si="0"/>
        <v>-9.0950192307692329E-2</v>
      </c>
      <c r="J29" s="3">
        <f t="shared" si="1"/>
        <v>8.2719374808062161E-3</v>
      </c>
    </row>
    <row r="30" spans="1:10" x14ac:dyDescent="0.25">
      <c r="A30">
        <v>440</v>
      </c>
      <c r="B30" s="4">
        <v>7.7499999999999999E-2</v>
      </c>
      <c r="C30" s="4">
        <f>$C$7*(eigenvectors!$H26+Blue_water_ex!$G30+Blue_water_ex!$H30)/((eigenvectors!$B26+Blue_water_ex!$D30+Blue_water_ex!$E30+Blue_water_ex!$F30))</f>
        <v>0.1600988888888889</v>
      </c>
      <c r="D30" s="4">
        <f>$D$8*eigenvectors!$C26</f>
        <v>0</v>
      </c>
      <c r="E30" s="4">
        <f>$E$8*eigenvectors!$D26</f>
        <v>0</v>
      </c>
      <c r="F30" s="4">
        <f>$F$8*eigenvectors!$E26</f>
        <v>0</v>
      </c>
      <c r="G30" s="4">
        <f>$G$8*eigenvectors!$I26</f>
        <v>0</v>
      </c>
      <c r="H30" s="4">
        <f>$H$8*eigenvectors!$J26</f>
        <v>0</v>
      </c>
      <c r="I30" s="4">
        <f t="shared" si="0"/>
        <v>-8.2598888888888902E-2</v>
      </c>
      <c r="J30" s="3">
        <f t="shared" si="1"/>
        <v>6.8225764456790149E-3</v>
      </c>
    </row>
    <row r="31" spans="1:10" x14ac:dyDescent="0.25">
      <c r="A31">
        <v>442</v>
      </c>
      <c r="B31" s="4">
        <v>7.6200000000000004E-2</v>
      </c>
      <c r="C31" s="4">
        <f>$C$7*(eigenvectors!$H27+Blue_water_ex!$G31+Blue_water_ex!$H31)/((eigenvectors!$B27+Blue_water_ex!$D31+Blue_water_ex!$E31+Blue_water_ex!$F31))</f>
        <v>0.14618431034482759</v>
      </c>
      <c r="D31" s="4">
        <f>$D$8*eigenvectors!$C27</f>
        <v>0</v>
      </c>
      <c r="E31" s="4">
        <f>$E$8*eigenvectors!$D27</f>
        <v>0</v>
      </c>
      <c r="F31" s="4">
        <f>$F$8*eigenvectors!$E27</f>
        <v>0</v>
      </c>
      <c r="G31" s="4">
        <f>$G$8*eigenvectors!$I27</f>
        <v>0</v>
      </c>
      <c r="H31" s="4">
        <f>$H$8*eigenvectors!$J27</f>
        <v>0</v>
      </c>
      <c r="I31" s="4">
        <f t="shared" si="0"/>
        <v>-6.9984310344827591E-2</v>
      </c>
      <c r="J31" s="3">
        <f t="shared" si="1"/>
        <v>4.8978036944411418E-3</v>
      </c>
    </row>
    <row r="32" spans="1:10" x14ac:dyDescent="0.25">
      <c r="A32">
        <v>444</v>
      </c>
      <c r="B32" s="4">
        <v>7.4899999999999994E-2</v>
      </c>
      <c r="C32" s="4">
        <f>$C$7*(eigenvectors!$H28+Blue_water_ex!$G32+Blue_water_ex!$H32)/((eigenvectors!$B28+Blue_water_ex!$D32+Blue_water_ex!$E32+Blue_water_ex!$F32))</f>
        <v>0.13632245901639342</v>
      </c>
      <c r="D32" s="4">
        <f>$D$8*eigenvectors!$C28</f>
        <v>0</v>
      </c>
      <c r="E32" s="4">
        <f>$E$8*eigenvectors!$D28</f>
        <v>0</v>
      </c>
      <c r="F32" s="4">
        <f>$F$8*eigenvectors!$E28</f>
        <v>0</v>
      </c>
      <c r="G32" s="4">
        <f>$G$8*eigenvectors!$I28</f>
        <v>0</v>
      </c>
      <c r="H32" s="4">
        <f>$H$8*eigenvectors!$J28</f>
        <v>0</v>
      </c>
      <c r="I32" s="4">
        <f t="shared" si="0"/>
        <v>-6.1422459016393427E-2</v>
      </c>
      <c r="J32" s="3">
        <f t="shared" si="1"/>
        <v>3.7727184716205304E-3</v>
      </c>
    </row>
    <row r="33" spans="1:10" x14ac:dyDescent="0.25">
      <c r="A33">
        <v>446</v>
      </c>
      <c r="B33" s="4">
        <v>7.3499999999999996E-2</v>
      </c>
      <c r="C33" s="4">
        <f>$C$7*(eigenvectors!$H29+Blue_water_ex!$G33+Blue_water_ex!$H33)/((eigenvectors!$B29+Blue_water_ex!$D33+Blue_water_ex!$E33+Blue_water_ex!$F33))</f>
        <v>0.12548123076923076</v>
      </c>
      <c r="D33" s="4">
        <f>$D$8*eigenvectors!$C29</f>
        <v>0</v>
      </c>
      <c r="E33" s="4">
        <f>$E$8*eigenvectors!$D29</f>
        <v>0</v>
      </c>
      <c r="F33" s="4">
        <f>$F$8*eigenvectors!$E29</f>
        <v>0</v>
      </c>
      <c r="G33" s="4">
        <f>$G$8*eigenvectors!$I29</f>
        <v>0</v>
      </c>
      <c r="H33" s="4">
        <f>$H$8*eigenvectors!$J29</f>
        <v>0</v>
      </c>
      <c r="I33" s="4">
        <f t="shared" si="0"/>
        <v>-5.1981230769230766E-2</v>
      </c>
      <c r="J33" s="3">
        <f t="shared" si="1"/>
        <v>2.7020483522840234E-3</v>
      </c>
    </row>
    <row r="34" spans="1:10" x14ac:dyDescent="0.25">
      <c r="A34">
        <v>448</v>
      </c>
      <c r="B34" s="4">
        <v>7.2099999999999997E-2</v>
      </c>
      <c r="C34" s="4">
        <f>$C$7*(eigenvectors!$H30+Blue_water_ex!$G34+Blue_water_ex!$H34)/((eigenvectors!$B30+Blue_water_ex!$D34+Blue_water_ex!$E34+Blue_water_ex!$F34))</f>
        <v>0.11268802816901409</v>
      </c>
      <c r="D34" s="4">
        <f>$D$8*eigenvectors!$C30</f>
        <v>0</v>
      </c>
      <c r="E34" s="4">
        <f>$E$8*eigenvectors!$D30</f>
        <v>0</v>
      </c>
      <c r="F34" s="4">
        <f>$F$8*eigenvectors!$E30</f>
        <v>0</v>
      </c>
      <c r="G34" s="4">
        <f>$G$8*eigenvectors!$I30</f>
        <v>0</v>
      </c>
      <c r="H34" s="4">
        <f>$H$8*eigenvectors!$J30</f>
        <v>0</v>
      </c>
      <c r="I34" s="4">
        <f t="shared" si="0"/>
        <v>-4.0588028169014093E-2</v>
      </c>
      <c r="J34" s="3">
        <f t="shared" si="1"/>
        <v>1.6473880306486816E-3</v>
      </c>
    </row>
    <row r="35" spans="1:10" x14ac:dyDescent="0.25">
      <c r="A35">
        <v>450</v>
      </c>
      <c r="B35" s="4">
        <v>7.0900000000000005E-2</v>
      </c>
      <c r="C35" s="4">
        <f>$C$7*(eigenvectors!$H31+Blue_water_ex!$G35+Blue_water_ex!$H35)/((eigenvectors!$B31+Blue_water_ex!$D35+Blue_water_ex!$E35+Blue_water_ex!$F35))</f>
        <v>0.10062884615384617</v>
      </c>
      <c r="D35" s="4">
        <f>$D$8*eigenvectors!$C31</f>
        <v>0</v>
      </c>
      <c r="E35" s="4">
        <f>$E$8*eigenvectors!$D31</f>
        <v>0</v>
      </c>
      <c r="F35" s="4">
        <f>$F$8*eigenvectors!$E31</f>
        <v>0</v>
      </c>
      <c r="G35" s="4">
        <f>$G$8*eigenvectors!$I31</f>
        <v>0</v>
      </c>
      <c r="H35" s="4">
        <f>$H$8*eigenvectors!$J31</f>
        <v>0</v>
      </c>
      <c r="I35" s="4">
        <f t="shared" si="0"/>
        <v>-2.9728846153846161E-2</v>
      </c>
      <c r="J35" s="3">
        <f t="shared" si="1"/>
        <v>8.8380429363905369E-4</v>
      </c>
    </row>
    <row r="36" spans="1:10" x14ac:dyDescent="0.25">
      <c r="A36">
        <v>452</v>
      </c>
      <c r="B36" s="4">
        <v>6.9699999999999998E-2</v>
      </c>
      <c r="C36" s="4">
        <f>$C$7*(eigenvectors!$H32+Blue_water_ex!$G36+Blue_water_ex!$H36)/((eigenvectors!$B32+Blue_water_ex!$D36+Blue_water_ex!$E36+Blue_water_ex!$F36))</f>
        <v>9.5072592592592597E-2</v>
      </c>
      <c r="D36" s="4">
        <f>$D$8*eigenvectors!$C32</f>
        <v>0</v>
      </c>
      <c r="E36" s="4">
        <f>$E$8*eigenvectors!$D32</f>
        <v>0</v>
      </c>
      <c r="F36" s="4">
        <f>$F$8*eigenvectors!$E32</f>
        <v>0</v>
      </c>
      <c r="G36" s="4">
        <f>$G$8*eigenvectors!$I32</f>
        <v>0</v>
      </c>
      <c r="H36" s="4">
        <f>$H$8*eigenvectors!$J32</f>
        <v>0</v>
      </c>
      <c r="I36" s="4">
        <f t="shared" si="0"/>
        <v>-2.5372592592592599E-2</v>
      </c>
      <c r="J36" s="3">
        <f t="shared" si="1"/>
        <v>6.4376845486968485E-4</v>
      </c>
    </row>
    <row r="37" spans="1:10" x14ac:dyDescent="0.25">
      <c r="A37">
        <v>454</v>
      </c>
      <c r="B37" s="4">
        <v>6.9000000000000006E-2</v>
      </c>
      <c r="C37" s="4">
        <f>$C$7*(eigenvectors!$H33+Blue_water_ex!$G37+Blue_water_ex!$H37)/((eigenvectors!$B33+Blue_water_ex!$D37+Blue_water_ex!$E37+Blue_water_ex!$F37))</f>
        <v>9.3284074074074089E-2</v>
      </c>
      <c r="D37" s="4">
        <f>$D$8*eigenvectors!$C33</f>
        <v>0</v>
      </c>
      <c r="E37" s="4">
        <f>$E$8*eigenvectors!$D33</f>
        <v>0</v>
      </c>
      <c r="F37" s="4">
        <f>$F$8*eigenvectors!$E33</f>
        <v>0</v>
      </c>
      <c r="G37" s="4">
        <f>$G$8*eigenvectors!$I33</f>
        <v>0</v>
      </c>
      <c r="H37" s="4">
        <f>$H$8*eigenvectors!$J33</f>
        <v>0</v>
      </c>
      <c r="I37" s="4">
        <f t="shared" si="0"/>
        <v>-2.4284074074074083E-2</v>
      </c>
      <c r="J37" s="3">
        <f t="shared" si="1"/>
        <v>5.8971625363511704E-4</v>
      </c>
    </row>
    <row r="38" spans="1:10" x14ac:dyDescent="0.25">
      <c r="A38">
        <v>456</v>
      </c>
      <c r="B38" s="4">
        <v>6.8500000000000005E-2</v>
      </c>
      <c r="C38" s="4">
        <f>$C$7*(eigenvectors!$H34+Blue_water_ex!$G38+Blue_water_ex!$H38)/((eigenvectors!$B34+Blue_water_ex!$D38+Blue_water_ex!$E38+Blue_water_ex!$F38))</f>
        <v>9.2680499999999999E-2</v>
      </c>
      <c r="D38" s="4">
        <f>$D$8*eigenvectors!$C34</f>
        <v>0</v>
      </c>
      <c r="E38" s="4">
        <f>$E$8*eigenvectors!$D34</f>
        <v>0</v>
      </c>
      <c r="F38" s="4">
        <f>$F$8*eigenvectors!$E34</f>
        <v>0</v>
      </c>
      <c r="G38" s="4">
        <f>$G$8*eigenvectors!$I34</f>
        <v>0</v>
      </c>
      <c r="H38" s="4">
        <f>$H$8*eigenvectors!$J34</f>
        <v>0</v>
      </c>
      <c r="I38" s="4">
        <f t="shared" si="0"/>
        <v>-2.4180499999999994E-2</v>
      </c>
      <c r="J38" s="3">
        <f t="shared" si="1"/>
        <v>5.8469658024999974E-4</v>
      </c>
    </row>
    <row r="39" spans="1:10" x14ac:dyDescent="0.25">
      <c r="A39">
        <v>458</v>
      </c>
      <c r="B39" s="4">
        <v>6.83E-2</v>
      </c>
      <c r="C39" s="4">
        <f>$C$7*(eigenvectors!$H35+Blue_water_ex!$G39+Blue_water_ex!$H39)/((eigenvectors!$B35+Blue_water_ex!$D39+Blue_water_ex!$E39+Blue_water_ex!$F39))</f>
        <v>9.0956250000000002E-2</v>
      </c>
      <c r="D39" s="4">
        <f>$D$8*eigenvectors!$C35</f>
        <v>0</v>
      </c>
      <c r="E39" s="4">
        <f>$E$8*eigenvectors!$D35</f>
        <v>0</v>
      </c>
      <c r="F39" s="4">
        <f>$F$8*eigenvectors!$E35</f>
        <v>0</v>
      </c>
      <c r="G39" s="4">
        <f>$G$8*eigenvectors!$I35</f>
        <v>0</v>
      </c>
      <c r="H39" s="4">
        <f>$H$8*eigenvectors!$J35</f>
        <v>0</v>
      </c>
      <c r="I39" s="4">
        <f t="shared" si="0"/>
        <v>-2.2656250000000003E-2</v>
      </c>
      <c r="J39" s="3">
        <f t="shared" si="1"/>
        <v>5.1330566406250012E-4</v>
      </c>
    </row>
    <row r="40" spans="1:10" x14ac:dyDescent="0.25">
      <c r="A40">
        <v>460</v>
      </c>
      <c r="B40" s="4">
        <v>6.8099999999999994E-2</v>
      </c>
      <c r="C40" s="4">
        <f>$C$7*(eigenvectors!$H36+Blue_water_ex!$G40+Blue_water_ex!$H40)/((eigenvectors!$B36+Blue_water_ex!$D40+Blue_water_ex!$E40+Blue_water_ex!$F40))</f>
        <v>8.7087804878048777E-2</v>
      </c>
      <c r="D40" s="4">
        <f>$D$8*eigenvectors!$C36</f>
        <v>0</v>
      </c>
      <c r="E40" s="4">
        <f>$E$8*eigenvectors!$D36</f>
        <v>0</v>
      </c>
      <c r="F40" s="4">
        <f>$F$8*eigenvectors!$E36</f>
        <v>0</v>
      </c>
      <c r="G40" s="4">
        <f>$G$8*eigenvectors!$I36</f>
        <v>0</v>
      </c>
      <c r="H40" s="4">
        <f>$H$8*eigenvectors!$J36</f>
        <v>0</v>
      </c>
      <c r="I40" s="4">
        <f t="shared" si="0"/>
        <v>-1.8987804878048783E-2</v>
      </c>
      <c r="J40" s="3">
        <f t="shared" si="1"/>
        <v>3.6053673408685316E-4</v>
      </c>
    </row>
    <row r="41" spans="1:10" x14ac:dyDescent="0.25">
      <c r="A41">
        <v>462</v>
      </c>
      <c r="B41" s="4">
        <v>6.8000000000000005E-2</v>
      </c>
      <c r="C41" s="4">
        <f>$C$7*(eigenvectors!$H37+Blue_water_ex!$G41+Blue_water_ex!$H41)/((eigenvectors!$B37+Blue_water_ex!$D41+Blue_water_ex!$E41+Blue_water_ex!$F41))</f>
        <v>8.2461176470588232E-2</v>
      </c>
      <c r="D41" s="4">
        <f>$D$8*eigenvectors!$C37</f>
        <v>0</v>
      </c>
      <c r="E41" s="4">
        <f>$E$8*eigenvectors!$D37</f>
        <v>0</v>
      </c>
      <c r="F41" s="4">
        <f>$F$8*eigenvectors!$E37</f>
        <v>0</v>
      </c>
      <c r="G41" s="4">
        <f>$G$8*eigenvectors!$I37</f>
        <v>0</v>
      </c>
      <c r="H41" s="4">
        <f>$H$8*eigenvectors!$J37</f>
        <v>0</v>
      </c>
      <c r="I41" s="4">
        <f t="shared" si="0"/>
        <v>-1.4461176470588227E-2</v>
      </c>
      <c r="J41" s="3">
        <f t="shared" si="1"/>
        <v>2.0912562491349457E-4</v>
      </c>
    </row>
    <row r="42" spans="1:10" x14ac:dyDescent="0.25">
      <c r="A42">
        <v>464</v>
      </c>
      <c r="B42" s="4">
        <v>6.7900000000000002E-2</v>
      </c>
      <c r="C42" s="4">
        <f>$C$7*(eigenvectors!$H38+Blue_water_ex!$G42+Blue_water_ex!$H42)/((eigenvectors!$B38+Blue_water_ex!$D42+Blue_water_ex!$E42+Blue_water_ex!$F42))</f>
        <v>8.0001976744186049E-2</v>
      </c>
      <c r="D42" s="4">
        <f>$D$8*eigenvectors!$C38</f>
        <v>0</v>
      </c>
      <c r="E42" s="4">
        <f>$E$8*eigenvectors!$D38</f>
        <v>0</v>
      </c>
      <c r="F42" s="4">
        <f>$F$8*eigenvectors!$E38</f>
        <v>0</v>
      </c>
      <c r="G42" s="4">
        <f>$G$8*eigenvectors!$I38</f>
        <v>0</v>
      </c>
      <c r="H42" s="4">
        <f>$H$8*eigenvectors!$J38</f>
        <v>0</v>
      </c>
      <c r="I42" s="4">
        <f t="shared" si="0"/>
        <v>-1.2101976744186047E-2</v>
      </c>
      <c r="J42" s="3">
        <f t="shared" si="1"/>
        <v>1.464578411168199E-4</v>
      </c>
    </row>
    <row r="43" spans="1:10" x14ac:dyDescent="0.25">
      <c r="A43">
        <v>466</v>
      </c>
      <c r="B43" s="4">
        <v>6.7599999999999993E-2</v>
      </c>
      <c r="C43" s="4">
        <f>$C$7*(eigenvectors!$H39+Blue_water_ex!$G43+Blue_water_ex!$H43)/((eigenvectors!$B39+Blue_water_ex!$D43+Blue_water_ex!$E43+Blue_water_ex!$F43))</f>
        <v>7.7633448275862077E-2</v>
      </c>
      <c r="D43" s="4">
        <f>$D$8*eigenvectors!$C39</f>
        <v>0</v>
      </c>
      <c r="E43" s="4">
        <f>$E$8*eigenvectors!$D39</f>
        <v>0</v>
      </c>
      <c r="F43" s="4">
        <f>$F$8*eigenvectors!$E39</f>
        <v>0</v>
      </c>
      <c r="G43" s="4">
        <f>$G$8*eigenvectors!$I39</f>
        <v>0</v>
      </c>
      <c r="H43" s="4">
        <f>$H$8*eigenvectors!$J39</f>
        <v>0</v>
      </c>
      <c r="I43" s="4">
        <f t="shared" si="0"/>
        <v>-1.0033448275862084E-2</v>
      </c>
      <c r="J43" s="3">
        <f t="shared" si="1"/>
        <v>1.0067008430439982E-4</v>
      </c>
    </row>
    <row r="44" spans="1:10" x14ac:dyDescent="0.25">
      <c r="A44">
        <v>468</v>
      </c>
      <c r="B44" s="4">
        <v>6.7299999999999999E-2</v>
      </c>
      <c r="C44" s="4">
        <f>$C$7*(eigenvectors!$H40+Blue_water_ex!$G44+Blue_water_ex!$H44)/((eigenvectors!$B40+Blue_water_ex!$D44+Blue_water_ex!$E44+Blue_water_ex!$F44))</f>
        <v>7.4505842696629201E-2</v>
      </c>
      <c r="D44" s="4">
        <f>$D$8*eigenvectors!$C40</f>
        <v>0</v>
      </c>
      <c r="E44" s="4">
        <f>$E$8*eigenvectors!$D40</f>
        <v>0</v>
      </c>
      <c r="F44" s="4">
        <f>$F$8*eigenvectors!$E40</f>
        <v>0</v>
      </c>
      <c r="G44" s="4">
        <f>$G$8*eigenvectors!$I40</f>
        <v>0</v>
      </c>
      <c r="H44" s="4">
        <f>$H$8*eigenvectors!$J40</f>
        <v>0</v>
      </c>
      <c r="I44" s="4">
        <f t="shared" si="0"/>
        <v>-7.2058426966292027E-3</v>
      </c>
      <c r="J44" s="3">
        <f t="shared" si="1"/>
        <v>5.192416896856442E-5</v>
      </c>
    </row>
    <row r="45" spans="1:10" x14ac:dyDescent="0.25">
      <c r="A45">
        <v>470</v>
      </c>
      <c r="B45" s="4">
        <v>6.6699999999999995E-2</v>
      </c>
      <c r="C45" s="4">
        <f>$C$7*(eigenvectors!$H41+Blue_water_ex!$G45+Blue_water_ex!$H45)/((eigenvectors!$B41+Blue_water_ex!$D45+Blue_water_ex!$E45+Blue_water_ex!$F45))</f>
        <v>7.0767065217391303E-2</v>
      </c>
      <c r="D45" s="4">
        <f>$D$8*eigenvectors!$C41</f>
        <v>0</v>
      </c>
      <c r="E45" s="4">
        <f>$E$8*eigenvectors!$D41</f>
        <v>0</v>
      </c>
      <c r="F45" s="4">
        <f>$F$8*eigenvectors!$E41</f>
        <v>0</v>
      </c>
      <c r="G45" s="4">
        <f>$G$8*eigenvectors!$I41</f>
        <v>0</v>
      </c>
      <c r="H45" s="4">
        <f>$H$8*eigenvectors!$J41</f>
        <v>0</v>
      </c>
      <c r="I45" s="4">
        <f t="shared" si="0"/>
        <v>-4.067065217391308E-3</v>
      </c>
      <c r="J45" s="3">
        <f t="shared" si="1"/>
        <v>1.6541019482514207E-5</v>
      </c>
    </row>
    <row r="46" spans="1:10" x14ac:dyDescent="0.25">
      <c r="A46">
        <v>472</v>
      </c>
      <c r="B46" s="4">
        <v>6.6000000000000003E-2</v>
      </c>
      <c r="C46" s="4">
        <f>$C$7*(eigenvectors!$H42+Blue_water_ex!$G46+Blue_water_ex!$H46)/((eigenvectors!$B42+Blue_water_ex!$D46+Blue_water_ex!$E46+Blue_water_ex!$F46))</f>
        <v>6.7292210526315802E-2</v>
      </c>
      <c r="D46" s="4">
        <f>$D$8*eigenvectors!$C42</f>
        <v>0</v>
      </c>
      <c r="E46" s="4">
        <f>$E$8*eigenvectors!$D42</f>
        <v>0</v>
      </c>
      <c r="F46" s="4">
        <f>$F$8*eigenvectors!$E42</f>
        <v>0</v>
      </c>
      <c r="G46" s="4">
        <f>$G$8*eigenvectors!$I42</f>
        <v>0</v>
      </c>
      <c r="H46" s="4">
        <f>$H$8*eigenvectors!$J42</f>
        <v>0</v>
      </c>
      <c r="I46" s="4">
        <f t="shared" si="0"/>
        <v>-1.2922105263157985E-3</v>
      </c>
      <c r="J46" s="3">
        <f t="shared" si="1"/>
        <v>1.6698080443213529E-6</v>
      </c>
    </row>
    <row r="47" spans="1:10" x14ac:dyDescent="0.25">
      <c r="A47">
        <v>474</v>
      </c>
      <c r="B47" s="4">
        <v>6.5100000000000005E-2</v>
      </c>
      <c r="C47" s="4">
        <f>$C$7*(eigenvectors!$H43+Blue_water_ex!$G47+Blue_water_ex!$H47)/((eigenvectors!$B43+Blue_water_ex!$D47+Blue_water_ex!$E47+Blue_water_ex!$F47))</f>
        <v>6.3409999999999994E-2</v>
      </c>
      <c r="D47" s="4">
        <f>$D$8*eigenvectors!$C43</f>
        <v>0</v>
      </c>
      <c r="E47" s="4">
        <f>$E$8*eigenvectors!$D43</f>
        <v>0</v>
      </c>
      <c r="F47" s="4">
        <f>$F$8*eigenvectors!$E43</f>
        <v>0</v>
      </c>
      <c r="G47" s="4">
        <f>$G$8*eigenvectors!$I43</f>
        <v>0</v>
      </c>
      <c r="H47" s="4">
        <f>$H$8*eigenvectors!$J43</f>
        <v>0</v>
      </c>
      <c r="I47" s="4">
        <f t="shared" si="0"/>
        <v>1.6900000000000109E-3</v>
      </c>
      <c r="J47" s="3">
        <f t="shared" si="1"/>
        <v>2.8561000000000369E-6</v>
      </c>
    </row>
    <row r="48" spans="1:10" x14ac:dyDescent="0.25">
      <c r="A48">
        <v>476</v>
      </c>
      <c r="B48" s="4">
        <v>6.4299999999999996E-2</v>
      </c>
      <c r="C48" s="4">
        <f>$C$7*(eigenvectors!$H44+Blue_water_ex!$G48+Blue_water_ex!$H48)/((eigenvectors!$B44+Blue_water_ex!$D48+Blue_water_ex!$E48+Blue_water_ex!$F48))</f>
        <v>5.8714857142857145E-2</v>
      </c>
      <c r="D48" s="4">
        <f>$D$8*eigenvectors!$C44</f>
        <v>0</v>
      </c>
      <c r="E48" s="4">
        <f>$E$8*eigenvectors!$D44</f>
        <v>0</v>
      </c>
      <c r="F48" s="4">
        <f>$F$8*eigenvectors!$E44</f>
        <v>0</v>
      </c>
      <c r="G48" s="4">
        <f>$G$8*eigenvectors!$I44</f>
        <v>0</v>
      </c>
      <c r="H48" s="4">
        <f>$H$8*eigenvectors!$J44</f>
        <v>0</v>
      </c>
      <c r="I48" s="4">
        <f t="shared" si="0"/>
        <v>5.585142857142851E-3</v>
      </c>
      <c r="J48" s="3">
        <f t="shared" si="1"/>
        <v>3.1193820734693808E-5</v>
      </c>
    </row>
    <row r="49" spans="1:10" x14ac:dyDescent="0.25">
      <c r="A49">
        <v>478</v>
      </c>
      <c r="B49" s="4">
        <v>6.3399999999999998E-2</v>
      </c>
      <c r="C49" s="4">
        <f>$C$7*(eigenvectors!$H45+Blue_water_ex!$G49+Blue_water_ex!$H49)/((eigenvectors!$B45+Blue_water_ex!$D49+Blue_water_ex!$E49+Blue_water_ex!$F49))</f>
        <v>5.4548108108108104E-2</v>
      </c>
      <c r="D49" s="4">
        <f>$D$8*eigenvectors!$C45</f>
        <v>0</v>
      </c>
      <c r="E49" s="4">
        <f>$E$8*eigenvectors!$D45</f>
        <v>0</v>
      </c>
      <c r="F49" s="4">
        <f>$F$8*eigenvectors!$E45</f>
        <v>0</v>
      </c>
      <c r="G49" s="4">
        <f>$G$8*eigenvectors!$I45</f>
        <v>0</v>
      </c>
      <c r="H49" s="4">
        <f>$H$8*eigenvectors!$J45</f>
        <v>0</v>
      </c>
      <c r="I49" s="4">
        <f t="shared" si="0"/>
        <v>8.8518918918918943E-3</v>
      </c>
      <c r="J49" s="3">
        <f t="shared" si="1"/>
        <v>7.8355990065741459E-5</v>
      </c>
    </row>
    <row r="50" spans="1:10" x14ac:dyDescent="0.25">
      <c r="A50">
        <v>480</v>
      </c>
      <c r="B50" s="4">
        <v>6.2399999999999997E-2</v>
      </c>
      <c r="C50" s="4">
        <f>$C$7*(eigenvectors!$H46+Blue_water_ex!$G50+Blue_water_ex!$H50)/((eigenvectors!$B46+Blue_water_ex!$D50+Blue_water_ex!$E50+Blue_water_ex!$F50))</f>
        <v>5.1266637931034496E-2</v>
      </c>
      <c r="D50" s="4">
        <f>$D$8*eigenvectors!$C46</f>
        <v>0</v>
      </c>
      <c r="E50" s="4">
        <f>$E$8*eigenvectors!$D46</f>
        <v>0</v>
      </c>
      <c r="F50" s="4">
        <f>$F$8*eigenvectors!$E46</f>
        <v>0</v>
      </c>
      <c r="G50" s="4">
        <f>$G$8*eigenvectors!$I46</f>
        <v>0</v>
      </c>
      <c r="H50" s="4">
        <f>$H$8*eigenvectors!$J46</f>
        <v>0</v>
      </c>
      <c r="I50" s="4">
        <f t="shared" si="0"/>
        <v>1.1133362068965501E-2</v>
      </c>
      <c r="J50" s="3">
        <f t="shared" si="1"/>
        <v>1.2395175095867978E-4</v>
      </c>
    </row>
    <row r="51" spans="1:10" x14ac:dyDescent="0.25">
      <c r="A51">
        <v>482</v>
      </c>
      <c r="B51" s="4">
        <v>6.1400000000000003E-2</v>
      </c>
      <c r="C51" s="4">
        <f>$C$7*(eigenvectors!$H47+Blue_water_ex!$G51+Blue_water_ex!$H51)/((eigenvectors!$B47+Blue_water_ex!$D51+Blue_water_ex!$E51+Blue_water_ex!$F51))</f>
        <v>4.9089579831932767E-2</v>
      </c>
      <c r="D51" s="4">
        <f>$D$8*eigenvectors!$C47</f>
        <v>0</v>
      </c>
      <c r="E51" s="4">
        <f>$E$8*eigenvectors!$D47</f>
        <v>0</v>
      </c>
      <c r="F51" s="4">
        <f>$F$8*eigenvectors!$E47</f>
        <v>0</v>
      </c>
      <c r="G51" s="4">
        <f>$G$8*eigenvectors!$I47</f>
        <v>0</v>
      </c>
      <c r="H51" s="4">
        <f>$H$8*eigenvectors!$J47</f>
        <v>0</v>
      </c>
      <c r="I51" s="4">
        <f t="shared" si="0"/>
        <v>1.2310420168067236E-2</v>
      </c>
      <c r="J51" s="3">
        <f t="shared" si="1"/>
        <v>1.5154644471435656E-4</v>
      </c>
    </row>
    <row r="52" spans="1:10" x14ac:dyDescent="0.25">
      <c r="A52">
        <v>484</v>
      </c>
      <c r="B52" s="4">
        <v>6.0299999999999999E-2</v>
      </c>
      <c r="C52" s="4">
        <f>$C$7*(eigenvectors!$H48+Blue_water_ex!$G52+Blue_water_ex!$H52)/((eigenvectors!$B48+Blue_water_ex!$D52+Blue_water_ex!$E52+Blue_water_ex!$F52))</f>
        <v>4.6279838709677425E-2</v>
      </c>
      <c r="D52" s="4">
        <f>$D$8*eigenvectors!$C48</f>
        <v>0</v>
      </c>
      <c r="E52" s="4">
        <f>$E$8*eigenvectors!$D48</f>
        <v>0</v>
      </c>
      <c r="F52" s="4">
        <f>$F$8*eigenvectors!$E48</f>
        <v>0</v>
      </c>
      <c r="G52" s="4">
        <f>$G$8*eigenvectors!$I48</f>
        <v>0</v>
      </c>
      <c r="H52" s="4">
        <f>$H$8*eigenvectors!$J48</f>
        <v>0</v>
      </c>
      <c r="I52" s="4">
        <f t="shared" si="0"/>
        <v>1.4020161290322575E-2</v>
      </c>
      <c r="J52" s="3">
        <f t="shared" si="1"/>
        <v>1.9656492260665957E-4</v>
      </c>
    </row>
    <row r="53" spans="1:10" x14ac:dyDescent="0.25">
      <c r="A53">
        <v>486</v>
      </c>
      <c r="B53" s="4">
        <v>5.8999999999999997E-2</v>
      </c>
      <c r="C53" s="4">
        <f>$C$7*(eigenvectors!$H49+Blue_water_ex!$G53+Blue_water_ex!$H53)/((eigenvectors!$B49+Blue_water_ex!$D53+Blue_water_ex!$E53+Blue_water_ex!$F53))</f>
        <v>4.3703255813953491E-2</v>
      </c>
      <c r="D53" s="4">
        <f>$D$8*eigenvectors!$C49</f>
        <v>0</v>
      </c>
      <c r="E53" s="4">
        <f>$E$8*eigenvectors!$D49</f>
        <v>0</v>
      </c>
      <c r="F53" s="4">
        <f>$F$8*eigenvectors!$E49</f>
        <v>0</v>
      </c>
      <c r="G53" s="4">
        <f>$G$8*eigenvectors!$I49</f>
        <v>0</v>
      </c>
      <c r="H53" s="4">
        <f>$H$8*eigenvectors!$J49</f>
        <v>0</v>
      </c>
      <c r="I53" s="4">
        <f t="shared" si="0"/>
        <v>1.5296744186046506E-2</v>
      </c>
      <c r="J53" s="3">
        <f t="shared" si="1"/>
        <v>2.3399038269334758E-4</v>
      </c>
    </row>
    <row r="54" spans="1:10" x14ac:dyDescent="0.25">
      <c r="A54">
        <v>488</v>
      </c>
      <c r="B54" s="4">
        <v>5.7500000000000002E-2</v>
      </c>
      <c r="C54" s="4">
        <f>$C$7*(eigenvectors!$H50+Blue_water_ex!$G54+Blue_water_ex!$H54)/((eigenvectors!$B50+Blue_water_ex!$D54+Blue_water_ex!$E54+Blue_water_ex!$F54))</f>
        <v>4.1030000000000004E-2</v>
      </c>
      <c r="D54" s="4">
        <f>$D$8*eigenvectors!$C50</f>
        <v>0</v>
      </c>
      <c r="E54" s="4">
        <f>$E$8*eigenvectors!$D50</f>
        <v>0</v>
      </c>
      <c r="F54" s="4">
        <f>$F$8*eigenvectors!$E50</f>
        <v>0</v>
      </c>
      <c r="G54" s="4">
        <f>$G$8*eigenvectors!$I50</f>
        <v>0</v>
      </c>
      <c r="H54" s="4">
        <f>$H$8*eigenvectors!$J50</f>
        <v>0</v>
      </c>
      <c r="I54" s="4">
        <f t="shared" si="0"/>
        <v>1.6469999999999999E-2</v>
      </c>
      <c r="J54" s="3">
        <f t="shared" si="1"/>
        <v>2.7126089999999993E-4</v>
      </c>
    </row>
    <row r="55" spans="1:10" x14ac:dyDescent="0.25">
      <c r="A55">
        <v>490</v>
      </c>
      <c r="B55" s="4">
        <v>5.57E-2</v>
      </c>
      <c r="C55" s="4">
        <f>$C$7*(eigenvectors!$H51+Blue_water_ex!$G55+Blue_water_ex!$H55)/((eigenvectors!$B51+Blue_water_ex!$D55+Blue_water_ex!$E55+Blue_water_ex!$F55))</f>
        <v>3.8873999999999999E-2</v>
      </c>
      <c r="D55" s="4">
        <f>$D$8*eigenvectors!$C51</f>
        <v>0</v>
      </c>
      <c r="E55" s="4">
        <f>$E$8*eigenvectors!$D51</f>
        <v>0</v>
      </c>
      <c r="F55" s="4">
        <f>$F$8*eigenvectors!$E51</f>
        <v>0</v>
      </c>
      <c r="G55" s="4">
        <f>$G$8*eigenvectors!$I51</f>
        <v>0</v>
      </c>
      <c r="H55" s="4">
        <f>$H$8*eigenvectors!$J51</f>
        <v>0</v>
      </c>
      <c r="I55" s="4">
        <f t="shared" si="0"/>
        <v>1.6826000000000001E-2</v>
      </c>
      <c r="J55" s="3">
        <f t="shared" si="1"/>
        <v>2.8311427600000004E-4</v>
      </c>
    </row>
    <row r="56" spans="1:10" x14ac:dyDescent="0.25">
      <c r="A56">
        <v>492</v>
      </c>
      <c r="B56" s="4">
        <v>5.3699999999999998E-2</v>
      </c>
      <c r="C56" s="4">
        <f>$C$7*(eigenvectors!$H52+Blue_water_ex!$G56+Blue_water_ex!$H56)/((eigenvectors!$B52+Blue_water_ex!$D56+Blue_water_ex!$E56+Blue_water_ex!$F56))</f>
        <v>3.5892483221476514E-2</v>
      </c>
      <c r="D56" s="4">
        <f>$D$8*eigenvectors!$C52</f>
        <v>0</v>
      </c>
      <c r="E56" s="4">
        <f>$E$8*eigenvectors!$D52</f>
        <v>0</v>
      </c>
      <c r="F56" s="4">
        <f>$F$8*eigenvectors!$E52</f>
        <v>0</v>
      </c>
      <c r="G56" s="4">
        <f>$G$8*eigenvectors!$I52</f>
        <v>0</v>
      </c>
      <c r="H56" s="4">
        <f>$H$8*eigenvectors!$J52</f>
        <v>0</v>
      </c>
      <c r="I56" s="4">
        <f t="shared" si="0"/>
        <v>1.7807516778523484E-2</v>
      </c>
      <c r="J56" s="3">
        <f t="shared" si="1"/>
        <v>3.1710765381739542E-4</v>
      </c>
    </row>
    <row r="57" spans="1:10" x14ac:dyDescent="0.25">
      <c r="A57">
        <v>494</v>
      </c>
      <c r="B57" s="4">
        <v>5.1499999999999997E-2</v>
      </c>
      <c r="C57" s="4">
        <f>$C$7*(eigenvectors!$H53+Blue_water_ex!$G57+Blue_water_ex!$H57)/((eigenvectors!$B53+Blue_water_ex!$D57+Blue_water_ex!$E57+Blue_water_ex!$F57))</f>
        <v>3.326316455696203E-2</v>
      </c>
      <c r="D57" s="4">
        <f>$D$8*eigenvectors!$C53</f>
        <v>0</v>
      </c>
      <c r="E57" s="4">
        <f>$E$8*eigenvectors!$D53</f>
        <v>0</v>
      </c>
      <c r="F57" s="4">
        <f>$F$8*eigenvectors!$E53</f>
        <v>0</v>
      </c>
      <c r="G57" s="4">
        <f>$G$8*eigenvectors!$I53</f>
        <v>0</v>
      </c>
      <c r="H57" s="4">
        <f>$H$8*eigenvectors!$J53</f>
        <v>0</v>
      </c>
      <c r="I57" s="4">
        <f t="shared" si="0"/>
        <v>1.8236835443037967E-2</v>
      </c>
      <c r="J57" s="3">
        <f t="shared" si="1"/>
        <v>3.3258216697644579E-4</v>
      </c>
    </row>
    <row r="58" spans="1:10" x14ac:dyDescent="0.25">
      <c r="A58">
        <v>496</v>
      </c>
      <c r="B58" s="4">
        <v>4.9099999999999998E-2</v>
      </c>
      <c r="C58" s="4">
        <f>$C$7*(eigenvectors!$H54+Blue_water_ex!$G58+Blue_water_ex!$H58)/((eigenvectors!$B54+Blue_water_ex!$D58+Blue_water_ex!$E58+Blue_water_ex!$F58))</f>
        <v>3.0561124260355038E-2</v>
      </c>
      <c r="D58" s="4">
        <f>$D$8*eigenvectors!$C54</f>
        <v>0</v>
      </c>
      <c r="E58" s="4">
        <f>$E$8*eigenvectors!$D54</f>
        <v>0</v>
      </c>
      <c r="F58" s="4">
        <f>$F$8*eigenvectors!$E54</f>
        <v>0</v>
      </c>
      <c r="G58" s="4">
        <f>$G$8*eigenvectors!$I54</f>
        <v>0</v>
      </c>
      <c r="H58" s="4">
        <f>$H$8*eigenvectors!$J54</f>
        <v>0</v>
      </c>
      <c r="I58" s="4">
        <f t="shared" si="0"/>
        <v>1.853887573964496E-2</v>
      </c>
      <c r="J58" s="3">
        <f t="shared" si="1"/>
        <v>3.4368991368999643E-4</v>
      </c>
    </row>
    <row r="59" spans="1:10" x14ac:dyDescent="0.25">
      <c r="A59">
        <v>498</v>
      </c>
      <c r="B59" s="4">
        <v>4.6600000000000003E-2</v>
      </c>
      <c r="C59" s="4">
        <f>$C$7*(eigenvectors!$H55+Blue_water_ex!$G59+Blue_water_ex!$H59)/((eigenvectors!$B55+Blue_water_ex!$D59+Blue_water_ex!$E59+Blue_water_ex!$F59))</f>
        <v>2.7892252747252749E-2</v>
      </c>
      <c r="D59" s="4">
        <f>$D$8*eigenvectors!$C55</f>
        <v>0</v>
      </c>
      <c r="E59" s="4">
        <f>$E$8*eigenvectors!$D55</f>
        <v>0</v>
      </c>
      <c r="F59" s="4">
        <f>$F$8*eigenvectors!$E55</f>
        <v>0</v>
      </c>
      <c r="G59" s="4">
        <f>$G$8*eigenvectors!$I55</f>
        <v>0</v>
      </c>
      <c r="H59" s="4">
        <f>$H$8*eigenvectors!$J55</f>
        <v>0</v>
      </c>
      <c r="I59" s="4">
        <f t="shared" si="0"/>
        <v>1.8707747252747254E-2</v>
      </c>
      <c r="J59" s="3">
        <f t="shared" si="1"/>
        <v>3.4997980727267242E-4</v>
      </c>
    </row>
    <row r="60" spans="1:10" x14ac:dyDescent="0.25">
      <c r="A60">
        <v>500</v>
      </c>
      <c r="B60" s="4">
        <v>4.3999999999999997E-2</v>
      </c>
      <c r="C60" s="4">
        <f>$C$7*(eigenvectors!$H56+Blue_water_ex!$G60+Blue_water_ex!$H60)/((eigenvectors!$B56+Blue_water_ex!$D60+Blue_water_ex!$E60+Blue_water_ex!$F60))</f>
        <v>2.6123560209424086E-2</v>
      </c>
      <c r="D60" s="4">
        <f>$D$8*eigenvectors!$C56</f>
        <v>0</v>
      </c>
      <c r="E60" s="4">
        <f>$E$8*eigenvectors!$D56</f>
        <v>0</v>
      </c>
      <c r="F60" s="4">
        <f>$F$8*eigenvectors!$E56</f>
        <v>0</v>
      </c>
      <c r="G60" s="4">
        <f>$G$8*eigenvectors!$I56</f>
        <v>0</v>
      </c>
      <c r="H60" s="4">
        <f>$H$8*eigenvectors!$J56</f>
        <v>0</v>
      </c>
      <c r="I60" s="4">
        <f t="shared" si="0"/>
        <v>1.7876439790575911E-2</v>
      </c>
      <c r="J60" s="3">
        <f t="shared" si="1"/>
        <v>3.1956709958608573E-4</v>
      </c>
    </row>
    <row r="61" spans="1:10" x14ac:dyDescent="0.25">
      <c r="A61">
        <v>502</v>
      </c>
      <c r="B61" s="4">
        <v>4.1000000000000002E-2</v>
      </c>
      <c r="C61" s="4">
        <f>$C$7*(eigenvectors!$H57+Blue_water_ex!$G61+Blue_water_ex!$H61)/((eigenvectors!$B57+Blue_water_ex!$D61+Blue_water_ex!$E61+Blue_water_ex!$F61))</f>
        <v>2.3356142857142853E-2</v>
      </c>
      <c r="D61" s="4">
        <f>$D$8*eigenvectors!$C57</f>
        <v>0</v>
      </c>
      <c r="E61" s="4">
        <f>$E$8*eigenvectors!$D57</f>
        <v>0</v>
      </c>
      <c r="F61" s="4">
        <f>$F$8*eigenvectors!$E57</f>
        <v>0</v>
      </c>
      <c r="G61" s="4">
        <f>$G$8*eigenvectors!$I57</f>
        <v>0</v>
      </c>
      <c r="H61" s="4">
        <f>$H$8*eigenvectors!$J57</f>
        <v>0</v>
      </c>
      <c r="I61" s="4">
        <f t="shared" si="0"/>
        <v>1.7643857142857149E-2</v>
      </c>
      <c r="J61" s="3">
        <f t="shared" si="1"/>
        <v>3.1130569487755123E-4</v>
      </c>
    </row>
    <row r="62" spans="1:10" x14ac:dyDescent="0.25">
      <c r="A62">
        <v>504</v>
      </c>
      <c r="B62" s="4">
        <v>3.7999999999999999E-2</v>
      </c>
      <c r="C62" s="4">
        <f>$C$7*(eigenvectors!$H58+Blue_water_ex!$G62+Blue_water_ex!$H62)/((eigenvectors!$B58+Blue_water_ex!$D62+Blue_water_ex!$E62+Blue_water_ex!$F62))</f>
        <v>2.0963608695652176E-2</v>
      </c>
      <c r="D62" s="4">
        <f>$D$8*eigenvectors!$C58</f>
        <v>0</v>
      </c>
      <c r="E62" s="4">
        <f>$E$8*eigenvectors!$D58</f>
        <v>0</v>
      </c>
      <c r="F62" s="4">
        <f>$F$8*eigenvectors!$E58</f>
        <v>0</v>
      </c>
      <c r="G62" s="4">
        <f>$G$8*eigenvectors!$I58</f>
        <v>0</v>
      </c>
      <c r="H62" s="4">
        <f>$H$8*eigenvectors!$J58</f>
        <v>0</v>
      </c>
      <c r="I62" s="4">
        <f t="shared" si="0"/>
        <v>1.7036391304347823E-2</v>
      </c>
      <c r="J62" s="3">
        <f t="shared" si="1"/>
        <v>2.9023862867485811E-4</v>
      </c>
    </row>
    <row r="63" spans="1:10" x14ac:dyDescent="0.25">
      <c r="A63">
        <v>506</v>
      </c>
      <c r="B63" s="4">
        <v>3.5000000000000003E-2</v>
      </c>
      <c r="C63" s="4">
        <f>$C$7*(eigenvectors!$H59+Blue_water_ex!$G63+Blue_water_ex!$H63)/((eigenvectors!$B59+Blue_water_ex!$D63+Blue_water_ex!$E63+Blue_water_ex!$F63))</f>
        <v>1.8960479999999998E-2</v>
      </c>
      <c r="D63" s="4">
        <f>$D$8*eigenvectors!$C59</f>
        <v>0</v>
      </c>
      <c r="E63" s="4">
        <f>$E$8*eigenvectors!$D59</f>
        <v>0</v>
      </c>
      <c r="F63" s="4">
        <f>$F$8*eigenvectors!$E59</f>
        <v>0</v>
      </c>
      <c r="G63" s="4">
        <f>$G$8*eigenvectors!$I59</f>
        <v>0</v>
      </c>
      <c r="H63" s="4">
        <f>$H$8*eigenvectors!$J59</f>
        <v>0</v>
      </c>
      <c r="I63" s="4">
        <f t="shared" si="0"/>
        <v>1.6039520000000005E-2</v>
      </c>
      <c r="J63" s="3">
        <f t="shared" si="1"/>
        <v>2.5726620183040018E-4</v>
      </c>
    </row>
    <row r="64" spans="1:10" x14ac:dyDescent="0.25">
      <c r="A64">
        <v>508</v>
      </c>
      <c r="B64" s="4">
        <v>3.2099999999999997E-2</v>
      </c>
      <c r="C64" s="4">
        <f>$C$7*(eigenvectors!$H60+Blue_water_ex!$G64+Blue_water_ex!$H64)/((eigenvectors!$B60+Blue_water_ex!$D64+Blue_water_ex!$E64+Blue_water_ex!$F64))</f>
        <v>1.7133308823529415E-2</v>
      </c>
      <c r="D64" s="4">
        <f>$D$8*eigenvectors!$C60</f>
        <v>0</v>
      </c>
      <c r="E64" s="4">
        <f>$E$8*eigenvectors!$D60</f>
        <v>0</v>
      </c>
      <c r="F64" s="4">
        <f>$F$8*eigenvectors!$E60</f>
        <v>0</v>
      </c>
      <c r="G64" s="4">
        <f>$G$8*eigenvectors!$I60</f>
        <v>0</v>
      </c>
      <c r="H64" s="4">
        <f>$H$8*eigenvectors!$J60</f>
        <v>0</v>
      </c>
      <c r="I64" s="4">
        <f t="shared" si="0"/>
        <v>1.4966691176470582E-2</v>
      </c>
      <c r="J64" s="3">
        <f t="shared" si="1"/>
        <v>2.2400184477184236E-4</v>
      </c>
    </row>
    <row r="65" spans="1:10" x14ac:dyDescent="0.25">
      <c r="A65">
        <v>510</v>
      </c>
      <c r="B65" s="4">
        <v>2.9399999999999999E-2</v>
      </c>
      <c r="C65" s="4">
        <f>$C$7*(eigenvectors!$H61+Blue_water_ex!$G65+Blue_water_ex!$H65)/((eigenvectors!$B61+Blue_water_ex!$D65+Blue_water_ex!$E65+Blue_water_ex!$F65))</f>
        <v>1.4926319218241042E-2</v>
      </c>
      <c r="D65" s="4">
        <f>$D$8*eigenvectors!$C61</f>
        <v>0</v>
      </c>
      <c r="E65" s="4">
        <f>$E$8*eigenvectors!$D61</f>
        <v>0</v>
      </c>
      <c r="F65" s="4">
        <f>$F$8*eigenvectors!$E61</f>
        <v>0</v>
      </c>
      <c r="G65" s="4">
        <f>$G$8*eigenvectors!$I61</f>
        <v>0</v>
      </c>
      <c r="H65" s="4">
        <f>$H$8*eigenvectors!$J61</f>
        <v>0</v>
      </c>
      <c r="I65" s="4">
        <f t="shared" si="0"/>
        <v>1.4473680781758957E-2</v>
      </c>
      <c r="J65" s="3">
        <f t="shared" si="1"/>
        <v>2.0948743537225857E-4</v>
      </c>
    </row>
    <row r="66" spans="1:10" x14ac:dyDescent="0.25">
      <c r="A66">
        <v>512</v>
      </c>
      <c r="B66" s="4">
        <v>2.7E-2</v>
      </c>
      <c r="C66" s="4">
        <f>$C$7*(eigenvectors!$H62+Blue_water_ex!$G66+Blue_water_ex!$H66)/((eigenvectors!$B62+Blue_water_ex!$D66+Blue_water_ex!$E66+Blue_water_ex!$F66))</f>
        <v>1.3098313953488372E-2</v>
      </c>
      <c r="D66" s="4">
        <f>$D$8*eigenvectors!$C62</f>
        <v>0</v>
      </c>
      <c r="E66" s="4">
        <f>$E$8*eigenvectors!$D62</f>
        <v>0</v>
      </c>
      <c r="F66" s="4">
        <f>$F$8*eigenvectors!$E62</f>
        <v>0</v>
      </c>
      <c r="G66" s="4">
        <f>$G$8*eigenvectors!$I62</f>
        <v>0</v>
      </c>
      <c r="H66" s="4">
        <f>$H$8*eigenvectors!$J62</f>
        <v>0</v>
      </c>
      <c r="I66" s="4">
        <f t="shared" si="0"/>
        <v>1.3901686046511628E-2</v>
      </c>
      <c r="J66" s="3">
        <f t="shared" si="1"/>
        <v>1.9325687493577609E-4</v>
      </c>
    </row>
    <row r="67" spans="1:10" x14ac:dyDescent="0.25">
      <c r="A67">
        <v>514</v>
      </c>
      <c r="B67" s="4">
        <v>2.4899999999999999E-2</v>
      </c>
      <c r="C67" s="4">
        <f>$C$7*(eigenvectors!$H63+Blue_water_ex!$G67+Blue_water_ex!$H67)/((eigenvectors!$B63+Blue_water_ex!$D67+Blue_water_ex!$E67+Blue_water_ex!$F67))</f>
        <v>1.20733242506812E-2</v>
      </c>
      <c r="D67" s="4">
        <f>$D$8*eigenvectors!$C63</f>
        <v>0</v>
      </c>
      <c r="E67" s="4">
        <f>$E$8*eigenvectors!$D63</f>
        <v>0</v>
      </c>
      <c r="F67" s="4">
        <f>$F$8*eigenvectors!$E63</f>
        <v>0</v>
      </c>
      <c r="G67" s="4">
        <f>$G$8*eigenvectors!$I63</f>
        <v>0</v>
      </c>
      <c r="H67" s="4">
        <f>$H$8*eigenvectors!$J63</f>
        <v>0</v>
      </c>
      <c r="I67" s="4">
        <f t="shared" si="0"/>
        <v>1.2826675749318799E-2</v>
      </c>
      <c r="J67" s="3">
        <f t="shared" si="1"/>
        <v>1.6452361077816296E-4</v>
      </c>
    </row>
    <row r="68" spans="1:10" x14ac:dyDescent="0.25">
      <c r="A68">
        <v>516</v>
      </c>
      <c r="B68" s="4">
        <v>2.3199999999999998E-2</v>
      </c>
      <c r="C68" s="4">
        <f>$C$7*(eigenvectors!$H64+Blue_water_ex!$G68+Blue_water_ex!$H68)/((eigenvectors!$B64+Blue_water_ex!$D68+Blue_water_ex!$E68+Blue_water_ex!$F68))</f>
        <v>1.1558753315649869E-2</v>
      </c>
      <c r="D68" s="4">
        <f>$D$8*eigenvectors!$C64</f>
        <v>0</v>
      </c>
      <c r="E68" s="4">
        <f>$E$8*eigenvectors!$D64</f>
        <v>0</v>
      </c>
      <c r="F68" s="4">
        <f>$F$8*eigenvectors!$E64</f>
        <v>0</v>
      </c>
      <c r="G68" s="4">
        <f>$G$8*eigenvectors!$I64</f>
        <v>0</v>
      </c>
      <c r="H68" s="4">
        <f>$H$8*eigenvectors!$J64</f>
        <v>0</v>
      </c>
      <c r="I68" s="4">
        <f t="shared" si="0"/>
        <v>1.164124668435013E-2</v>
      </c>
      <c r="J68" s="3">
        <f t="shared" si="1"/>
        <v>1.3551862436589289E-4</v>
      </c>
    </row>
    <row r="69" spans="1:10" x14ac:dyDescent="0.25">
      <c r="A69">
        <v>518</v>
      </c>
      <c r="B69" s="4">
        <v>2.1899999999999999E-2</v>
      </c>
      <c r="C69" s="4">
        <f>$C$7*(eigenvectors!$H65+Blue_water_ex!$G69+Blue_water_ex!$H69)/((eigenvectors!$B65+Blue_water_ex!$D69+Blue_water_ex!$E69+Blue_water_ex!$F69))</f>
        <v>1.1278184210526317E-2</v>
      </c>
      <c r="D69" s="4">
        <f>$D$8*eigenvectors!$C65</f>
        <v>0</v>
      </c>
      <c r="E69" s="4">
        <f>$E$8*eigenvectors!$D65</f>
        <v>0</v>
      </c>
      <c r="F69" s="4">
        <f>$F$8*eigenvectors!$E65</f>
        <v>0</v>
      </c>
      <c r="G69" s="4">
        <f>$G$8*eigenvectors!$I65</f>
        <v>0</v>
      </c>
      <c r="H69" s="4">
        <f>$H$8*eigenvectors!$J65</f>
        <v>0</v>
      </c>
      <c r="I69" s="4">
        <f t="shared" si="0"/>
        <v>1.0621815789473682E-2</v>
      </c>
      <c r="J69" s="3">
        <f t="shared" si="1"/>
        <v>1.1282297066551243E-4</v>
      </c>
    </row>
    <row r="70" spans="1:10" x14ac:dyDescent="0.25">
      <c r="A70">
        <v>520</v>
      </c>
      <c r="B70" s="4">
        <v>2.0899999999999998E-2</v>
      </c>
      <c r="C70" s="4">
        <f>$C$7*(eigenvectors!$H66+Blue_water_ex!$G70+Blue_water_ex!$H70)/((eigenvectors!$B66+Blue_water_ex!$D70+Blue_water_ex!$E70+Blue_water_ex!$F70))</f>
        <v>1.0863634020618558E-2</v>
      </c>
      <c r="D70" s="4">
        <f>$D$8*eigenvectors!$C66</f>
        <v>0</v>
      </c>
      <c r="E70" s="4">
        <f>$E$8*eigenvectors!$D66</f>
        <v>0</v>
      </c>
      <c r="F70" s="4">
        <f>$F$8*eigenvectors!$E66</f>
        <v>0</v>
      </c>
      <c r="G70" s="4">
        <f>$G$8*eigenvectors!$I66</f>
        <v>0</v>
      </c>
      <c r="H70" s="4">
        <f>$H$8*eigenvectors!$J66</f>
        <v>0</v>
      </c>
      <c r="I70" s="4">
        <f t="shared" si="0"/>
        <v>1.0036365979381441E-2</v>
      </c>
      <c r="J70" s="3">
        <f t="shared" si="1"/>
        <v>1.0072864207208519E-4</v>
      </c>
    </row>
    <row r="71" spans="1:10" x14ac:dyDescent="0.25">
      <c r="A71">
        <v>522</v>
      </c>
      <c r="B71" s="4">
        <v>2.0199999999999999E-2</v>
      </c>
      <c r="C71" s="4">
        <f>$C$7*(eigenvectors!$H67+Blue_water_ex!$G71+Blue_water_ex!$H71)/((eigenvectors!$B67+Blue_water_ex!$D71+Blue_water_ex!$E71+Blue_water_ex!$F71))</f>
        <v>1.0549923664122137E-2</v>
      </c>
      <c r="D71" s="4">
        <f>$D$8*eigenvectors!$C67</f>
        <v>0</v>
      </c>
      <c r="E71" s="4">
        <f>$E$8*eigenvectors!$D67</f>
        <v>0</v>
      </c>
      <c r="F71" s="4">
        <f>$F$8*eigenvectors!$E67</f>
        <v>0</v>
      </c>
      <c r="G71" s="4">
        <f>$G$8*eigenvectors!$I67</f>
        <v>0</v>
      </c>
      <c r="H71" s="4">
        <f>$H$8*eigenvectors!$J67</f>
        <v>0</v>
      </c>
      <c r="I71" s="4">
        <f t="shared" si="0"/>
        <v>9.6500763358778625E-3</v>
      </c>
      <c r="J71" s="3">
        <f t="shared" si="1"/>
        <v>9.3123973288269907E-5</v>
      </c>
    </row>
    <row r="72" spans="1:10" x14ac:dyDescent="0.25">
      <c r="A72">
        <v>524</v>
      </c>
      <c r="B72" s="4">
        <v>1.9599999999999999E-2</v>
      </c>
      <c r="C72" s="4">
        <f>$C$7*(eigenvectors!$H68+Blue_water_ex!$G72+Blue_water_ex!$H72)/((eigenvectors!$B68+Blue_water_ex!$D72+Blue_water_ex!$E72+Blue_water_ex!$F72))</f>
        <v>1.0325240506329115E-2</v>
      </c>
      <c r="D72" s="4">
        <f>$D$8*eigenvectors!$C68</f>
        <v>0</v>
      </c>
      <c r="E72" s="4">
        <f>$E$8*eigenvectors!$D68</f>
        <v>0</v>
      </c>
      <c r="F72" s="4">
        <f>$F$8*eigenvectors!$E68</f>
        <v>0</v>
      </c>
      <c r="G72" s="4">
        <f>$G$8*eigenvectors!$I68</f>
        <v>0</v>
      </c>
      <c r="H72" s="4">
        <f>$H$8*eigenvectors!$J68</f>
        <v>0</v>
      </c>
      <c r="I72" s="4">
        <f t="shared" si="0"/>
        <v>9.2747594936708842E-3</v>
      </c>
      <c r="J72" s="3">
        <f t="shared" si="1"/>
        <v>8.6021163665438199E-5</v>
      </c>
    </row>
    <row r="73" spans="1:10" x14ac:dyDescent="0.25">
      <c r="A73">
        <v>526</v>
      </c>
      <c r="B73" s="4">
        <v>1.9099999999999999E-2</v>
      </c>
      <c r="C73" s="4">
        <f>$C$7*(eigenvectors!$H69+Blue_water_ex!$G73+Blue_water_ex!$H73)/((eigenvectors!$B69+Blue_water_ex!$D73+Blue_water_ex!$E73+Blue_water_ex!$F73))</f>
        <v>1.0031175E-2</v>
      </c>
      <c r="D73" s="4">
        <f>$D$8*eigenvectors!$C69</f>
        <v>0</v>
      </c>
      <c r="E73" s="4">
        <f>$E$8*eigenvectors!$D69</f>
        <v>0</v>
      </c>
      <c r="F73" s="4">
        <f>$F$8*eigenvectors!$E69</f>
        <v>0</v>
      </c>
      <c r="G73" s="4">
        <f>$G$8*eigenvectors!$I69</f>
        <v>0</v>
      </c>
      <c r="H73" s="4">
        <f>$H$8*eigenvectors!$J69</f>
        <v>0</v>
      </c>
      <c r="I73" s="4">
        <f t="shared" si="0"/>
        <v>9.0688249999999991E-3</v>
      </c>
      <c r="J73" s="3">
        <f t="shared" si="1"/>
        <v>8.2243586880624981E-5</v>
      </c>
    </row>
    <row r="74" spans="1:10" x14ac:dyDescent="0.25">
      <c r="A74">
        <v>528</v>
      </c>
      <c r="B74" s="4">
        <v>1.8599999999999998E-2</v>
      </c>
      <c r="C74" s="4">
        <f>$C$7*(eigenvectors!$H70+Blue_water_ex!$G74+Blue_water_ex!$H74)/((eigenvectors!$B70+Blue_water_ex!$D74+Blue_water_ex!$E74+Blue_water_ex!$F74))</f>
        <v>9.6751470588235279E-3</v>
      </c>
      <c r="D74" s="4">
        <f>$D$8*eigenvectors!$C70</f>
        <v>0</v>
      </c>
      <c r="E74" s="4">
        <f>$E$8*eigenvectors!$D70</f>
        <v>0</v>
      </c>
      <c r="F74" s="4">
        <f>$F$8*eigenvectors!$E70</f>
        <v>0</v>
      </c>
      <c r="G74" s="4">
        <f>$G$8*eigenvectors!$I70</f>
        <v>0</v>
      </c>
      <c r="H74" s="4">
        <f>$H$8*eigenvectors!$J70</f>
        <v>0</v>
      </c>
      <c r="I74" s="4">
        <f t="shared" si="0"/>
        <v>8.9248529411764706E-3</v>
      </c>
      <c r="J74" s="3">
        <f t="shared" si="1"/>
        <v>7.9653000021626301E-5</v>
      </c>
    </row>
    <row r="75" spans="1:10" x14ac:dyDescent="0.25">
      <c r="A75">
        <v>530</v>
      </c>
      <c r="B75" s="4">
        <v>1.7999999999999999E-2</v>
      </c>
      <c r="C75" s="4">
        <f>$C$7*(eigenvectors!$H71+Blue_water_ex!$G75+Blue_water_ex!$H75)/((eigenvectors!$B71+Blue_water_ex!$D75+Blue_water_ex!$E75+Blue_water_ex!$F75))</f>
        <v>9.4038014527845042E-3</v>
      </c>
      <c r="D75" s="4">
        <f>$D$8*eigenvectors!$C71</f>
        <v>0</v>
      </c>
      <c r="E75" s="4">
        <f>$E$8*eigenvectors!$D71</f>
        <v>0</v>
      </c>
      <c r="F75" s="4">
        <f>$F$8*eigenvectors!$E71</f>
        <v>0</v>
      </c>
      <c r="G75" s="4">
        <f>$G$8*eigenvectors!$I71</f>
        <v>0</v>
      </c>
      <c r="H75" s="4">
        <f>$H$8*eigenvectors!$J71</f>
        <v>0</v>
      </c>
      <c r="I75" s="4">
        <f t="shared" ref="I75:I138" si="2">B75-C75</f>
        <v>8.5961985472154945E-3</v>
      </c>
      <c r="J75" s="3">
        <f t="shared" ref="J75:J138" si="3">I75*I75</f>
        <v>7.3894629463149784E-5</v>
      </c>
    </row>
    <row r="76" spans="1:10" x14ac:dyDescent="0.25">
      <c r="A76">
        <v>532</v>
      </c>
      <c r="B76" s="4">
        <v>1.7500000000000002E-2</v>
      </c>
      <c r="C76" s="4">
        <f>$C$7*(eigenvectors!$H72+Blue_water_ex!$G76+Blue_water_ex!$H76)/((eigenvectors!$B72+Blue_water_ex!$D76+Blue_water_ex!$E76+Blue_water_ex!$F76))</f>
        <v>9.0127358490566037E-3</v>
      </c>
      <c r="D76" s="4">
        <f>$D$8*eigenvectors!$C72</f>
        <v>0</v>
      </c>
      <c r="E76" s="4">
        <f>$E$8*eigenvectors!$D72</f>
        <v>0</v>
      </c>
      <c r="F76" s="4">
        <f>$F$8*eigenvectors!$E72</f>
        <v>0</v>
      </c>
      <c r="G76" s="4">
        <f>$G$8*eigenvectors!$I72</f>
        <v>0</v>
      </c>
      <c r="H76" s="4">
        <f>$H$8*eigenvectors!$J72</f>
        <v>0</v>
      </c>
      <c r="I76" s="4">
        <f t="shared" si="2"/>
        <v>8.487264150943398E-3</v>
      </c>
      <c r="J76" s="3">
        <f t="shared" si="3"/>
        <v>7.2033652767888957E-5</v>
      </c>
    </row>
    <row r="77" spans="1:10" x14ac:dyDescent="0.25">
      <c r="A77">
        <v>534</v>
      </c>
      <c r="B77" s="4">
        <v>1.6899999999999998E-2</v>
      </c>
      <c r="C77" s="4">
        <f>$C$7*(eigenvectors!$H73+Blue_water_ex!$G77+Blue_water_ex!$H77)/((eigenvectors!$B73+Blue_water_ex!$D77+Blue_water_ex!$E77+Blue_water_ex!$F77))</f>
        <v>8.745000000000001E-3</v>
      </c>
      <c r="D77" s="4">
        <f>$D$8*eigenvectors!$C73</f>
        <v>0</v>
      </c>
      <c r="E77" s="4">
        <f>$E$8*eigenvectors!$D73</f>
        <v>0</v>
      </c>
      <c r="F77" s="4">
        <f>$F$8*eigenvectors!$E73</f>
        <v>0</v>
      </c>
      <c r="G77" s="4">
        <f>$G$8*eigenvectors!$I73</f>
        <v>0</v>
      </c>
      <c r="H77" s="4">
        <f>$H$8*eigenvectors!$J73</f>
        <v>0</v>
      </c>
      <c r="I77" s="4">
        <f t="shared" si="2"/>
        <v>8.1549999999999973E-3</v>
      </c>
      <c r="J77" s="3">
        <f t="shared" si="3"/>
        <v>6.6504024999999953E-5</v>
      </c>
    </row>
    <row r="78" spans="1:10" x14ac:dyDescent="0.25">
      <c r="A78">
        <v>536</v>
      </c>
      <c r="B78" s="4">
        <v>1.6299999999999999E-2</v>
      </c>
      <c r="C78" s="4">
        <f>$C$7*(eigenvectors!$H74+Blue_water_ex!$G78+Blue_water_ex!$H78)/((eigenvectors!$B74+Blue_water_ex!$D78+Blue_water_ex!$E78+Blue_water_ex!$F78))</f>
        <v>8.4674828375286039E-3</v>
      </c>
      <c r="D78" s="4">
        <f>$D$8*eigenvectors!$C74</f>
        <v>0</v>
      </c>
      <c r="E78" s="4">
        <f>$E$8*eigenvectors!$D74</f>
        <v>0</v>
      </c>
      <c r="F78" s="4">
        <f>$F$8*eigenvectors!$E74</f>
        <v>0</v>
      </c>
      <c r="G78" s="4">
        <f>$G$8*eigenvectors!$I74</f>
        <v>0</v>
      </c>
      <c r="H78" s="4">
        <f>$H$8*eigenvectors!$J74</f>
        <v>0</v>
      </c>
      <c r="I78" s="4">
        <f t="shared" si="2"/>
        <v>7.8325171624713946E-3</v>
      </c>
      <c r="J78" s="3">
        <f t="shared" si="3"/>
        <v>6.1348325100408951E-5</v>
      </c>
    </row>
    <row r="79" spans="1:10" x14ac:dyDescent="0.25">
      <c r="A79">
        <v>538</v>
      </c>
      <c r="B79" s="4">
        <v>1.5699999999999999E-2</v>
      </c>
      <c r="C79" s="4">
        <f>$C$7*(eigenvectors!$H75+Blue_water_ex!$G79+Blue_water_ex!$H79)/((eigenvectors!$B75+Blue_water_ex!$D79+Blue_water_ex!$E79+Blue_water_ex!$F79))</f>
        <v>8.1284598214285703E-3</v>
      </c>
      <c r="D79" s="4">
        <f>$D$8*eigenvectors!$C75</f>
        <v>0</v>
      </c>
      <c r="E79" s="4">
        <f>$E$8*eigenvectors!$D75</f>
        <v>0</v>
      </c>
      <c r="F79" s="4">
        <f>$F$8*eigenvectors!$E75</f>
        <v>0</v>
      </c>
      <c r="G79" s="4">
        <f>$G$8*eigenvectors!$I75</f>
        <v>0</v>
      </c>
      <c r="H79" s="4">
        <f>$H$8*eigenvectors!$J75</f>
        <v>0</v>
      </c>
      <c r="I79" s="4">
        <f t="shared" si="2"/>
        <v>7.5715401785714283E-3</v>
      </c>
      <c r="J79" s="3">
        <f t="shared" si="3"/>
        <v>5.7328220675721454E-5</v>
      </c>
    </row>
    <row r="80" spans="1:10" x14ac:dyDescent="0.25">
      <c r="A80">
        <v>540</v>
      </c>
      <c r="B80" s="4">
        <v>1.4999999999999999E-2</v>
      </c>
      <c r="C80" s="4">
        <f>$C$7*(eigenvectors!$H76+Blue_water_ex!$G80+Blue_water_ex!$H80)/((eigenvectors!$B76+Blue_water_ex!$D80+Blue_water_ex!$E80+Blue_water_ex!$F80))</f>
        <v>7.8938325991189436E-3</v>
      </c>
      <c r="D80" s="4">
        <f>$D$8*eigenvectors!$C76</f>
        <v>0</v>
      </c>
      <c r="E80" s="4">
        <f>$E$8*eigenvectors!$D76</f>
        <v>0</v>
      </c>
      <c r="F80" s="4">
        <f>$F$8*eigenvectors!$E76</f>
        <v>0</v>
      </c>
      <c r="G80" s="4">
        <f>$G$8*eigenvectors!$I76</f>
        <v>0</v>
      </c>
      <c r="H80" s="4">
        <f>$H$8*eigenvectors!$J76</f>
        <v>0</v>
      </c>
      <c r="I80" s="4">
        <f t="shared" si="2"/>
        <v>7.1061674008810558E-3</v>
      </c>
      <c r="J80" s="3">
        <f t="shared" si="3"/>
        <v>5.0497615129344618E-5</v>
      </c>
    </row>
    <row r="81" spans="1:10" x14ac:dyDescent="0.25">
      <c r="A81">
        <v>542</v>
      </c>
      <c r="B81" s="4">
        <v>1.43E-2</v>
      </c>
      <c r="C81" s="4">
        <f>$C$7*(eigenvectors!$H77+Blue_water_ex!$G81+Blue_water_ex!$H81)/((eigenvectors!$B77+Blue_water_ex!$D81+Blue_water_ex!$E81+Blue_water_ex!$F81))</f>
        <v>7.5694635193133053E-3</v>
      </c>
      <c r="D81" s="4">
        <f>$D$8*eigenvectors!$C77</f>
        <v>0</v>
      </c>
      <c r="E81" s="4">
        <f>$E$8*eigenvectors!$D77</f>
        <v>0</v>
      </c>
      <c r="F81" s="4">
        <f>$F$8*eigenvectors!$E77</f>
        <v>0</v>
      </c>
      <c r="G81" s="4">
        <f>$G$8*eigenvectors!$I77</f>
        <v>0</v>
      </c>
      <c r="H81" s="4">
        <f>$H$8*eigenvectors!$J77</f>
        <v>0</v>
      </c>
      <c r="I81" s="4">
        <f t="shared" si="2"/>
        <v>6.7305364806866949E-3</v>
      </c>
      <c r="J81" s="3">
        <f t="shared" si="3"/>
        <v>4.5300121317854441E-5</v>
      </c>
    </row>
    <row r="82" spans="1:10" x14ac:dyDescent="0.25">
      <c r="A82">
        <v>544</v>
      </c>
      <c r="B82" s="4">
        <v>1.3599999999999999E-2</v>
      </c>
      <c r="C82" s="4">
        <f>$C$7*(eigenvectors!$H78+Blue_water_ex!$G82+Blue_water_ex!$H82)/((eigenvectors!$B78+Blue_water_ex!$D82+Blue_water_ex!$E82+Blue_water_ex!$F82))</f>
        <v>7.2031742738589222E-3</v>
      </c>
      <c r="D82" s="4">
        <f>$D$8*eigenvectors!$C78</f>
        <v>0</v>
      </c>
      <c r="E82" s="4">
        <f>$E$8*eigenvectors!$D78</f>
        <v>0</v>
      </c>
      <c r="F82" s="4">
        <f>$F$8*eigenvectors!$E78</f>
        <v>0</v>
      </c>
      <c r="G82" s="4">
        <f>$G$8*eigenvectors!$I78</f>
        <v>0</v>
      </c>
      <c r="H82" s="4">
        <f>$H$8*eigenvectors!$J78</f>
        <v>0</v>
      </c>
      <c r="I82" s="4">
        <f t="shared" si="2"/>
        <v>6.396825726141077E-3</v>
      </c>
      <c r="J82" s="3">
        <f t="shared" si="3"/>
        <v>4.0919379370620319E-5</v>
      </c>
    </row>
    <row r="83" spans="1:10" x14ac:dyDescent="0.25">
      <c r="A83">
        <v>546</v>
      </c>
      <c r="B83" s="4">
        <v>1.29E-2</v>
      </c>
      <c r="C83" s="4">
        <f>$C$7*(eigenvectors!$H79+Blue_water_ex!$G83+Blue_water_ex!$H83)/((eigenvectors!$B79+Blue_water_ex!$D83+Blue_water_ex!$E83+Blue_water_ex!$F83))</f>
        <v>6.8077290836653388E-3</v>
      </c>
      <c r="D83" s="4">
        <f>$D$8*eigenvectors!$C79</f>
        <v>0</v>
      </c>
      <c r="E83" s="4">
        <f>$E$8*eigenvectors!$D79</f>
        <v>0</v>
      </c>
      <c r="F83" s="4">
        <f>$F$8*eigenvectors!$E79</f>
        <v>0</v>
      </c>
      <c r="G83" s="4">
        <f>$G$8*eigenvectors!$I79</f>
        <v>0</v>
      </c>
      <c r="H83" s="4">
        <f>$H$8*eigenvectors!$J79</f>
        <v>0</v>
      </c>
      <c r="I83" s="4">
        <f t="shared" si="2"/>
        <v>6.0922709163346613E-3</v>
      </c>
      <c r="J83" s="3">
        <f t="shared" si="3"/>
        <v>3.7115764918017171E-5</v>
      </c>
    </row>
    <row r="84" spans="1:10" x14ac:dyDescent="0.25">
      <c r="A84">
        <v>548</v>
      </c>
      <c r="B84" s="4">
        <v>1.2200000000000001E-2</v>
      </c>
      <c r="C84" s="4">
        <f>$C$7*(eigenvectors!$H80+Blue_water_ex!$G84+Blue_water_ex!$H84)/((eigenvectors!$B80+Blue_water_ex!$D84+Blue_water_ex!$E84+Blue_water_ex!$F84))</f>
        <v>6.4327915869980884E-3</v>
      </c>
      <c r="D84" s="4">
        <f>$D$8*eigenvectors!$C80</f>
        <v>0</v>
      </c>
      <c r="E84" s="4">
        <f>$E$8*eigenvectors!$D80</f>
        <v>0</v>
      </c>
      <c r="F84" s="4">
        <f>$F$8*eigenvectors!$E80</f>
        <v>0</v>
      </c>
      <c r="G84" s="4">
        <f>$G$8*eigenvectors!$I80</f>
        <v>0</v>
      </c>
      <c r="H84" s="4">
        <f>$H$8*eigenvectors!$J80</f>
        <v>0</v>
      </c>
      <c r="I84" s="4">
        <f t="shared" si="2"/>
        <v>5.7672084130019124E-3</v>
      </c>
      <c r="J84" s="3">
        <f t="shared" si="3"/>
        <v>3.3260692879000035E-5</v>
      </c>
    </row>
    <row r="85" spans="1:10" x14ac:dyDescent="0.25">
      <c r="A85">
        <v>550</v>
      </c>
      <c r="B85" s="4">
        <v>1.15E-2</v>
      </c>
      <c r="C85" s="4">
        <f>$C$7*(eigenvectors!$H81+Blue_water_ex!$G85+Blue_water_ex!$H85)/((eigenvectors!$B81+Blue_water_ex!$D85+Blue_water_ex!$E85+Blue_water_ex!$F85))</f>
        <v>6.0768440366972491E-3</v>
      </c>
      <c r="D85" s="4">
        <f>$D$8*eigenvectors!$C81</f>
        <v>0</v>
      </c>
      <c r="E85" s="4">
        <f>$E$8*eigenvectors!$D81</f>
        <v>0</v>
      </c>
      <c r="F85" s="4">
        <f>$F$8*eigenvectors!$E81</f>
        <v>0</v>
      </c>
      <c r="G85" s="4">
        <f>$G$8*eigenvectors!$I81</f>
        <v>0</v>
      </c>
      <c r="H85" s="4">
        <f>$H$8*eigenvectors!$J81</f>
        <v>0</v>
      </c>
      <c r="I85" s="4">
        <f t="shared" si="2"/>
        <v>5.4231559633027508E-3</v>
      </c>
      <c r="J85" s="3">
        <f t="shared" si="3"/>
        <v>2.9410620602306186E-5</v>
      </c>
    </row>
    <row r="86" spans="1:10" x14ac:dyDescent="0.25">
      <c r="A86">
        <v>552</v>
      </c>
      <c r="B86" s="4">
        <v>1.09E-2</v>
      </c>
      <c r="C86" s="4">
        <f>$C$7*(eigenvectors!$H82+Blue_water_ex!$G86+Blue_water_ex!$H86)/((eigenvectors!$B82+Blue_water_ex!$D86+Blue_water_ex!$E86+Blue_water_ex!$F86))</f>
        <v>5.7508465608465615E-3</v>
      </c>
      <c r="D86" s="4">
        <f>$D$8*eigenvectors!$C82</f>
        <v>0</v>
      </c>
      <c r="E86" s="4">
        <f>$E$8*eigenvectors!$D82</f>
        <v>0</v>
      </c>
      <c r="F86" s="4">
        <f>$F$8*eigenvectors!$E82</f>
        <v>0</v>
      </c>
      <c r="G86" s="4">
        <f>$G$8*eigenvectors!$I82</f>
        <v>0</v>
      </c>
      <c r="H86" s="4">
        <f>$H$8*eigenvectors!$J82</f>
        <v>0</v>
      </c>
      <c r="I86" s="4">
        <f t="shared" si="2"/>
        <v>5.1491534391534385E-3</v>
      </c>
      <c r="J86" s="3">
        <f t="shared" si="3"/>
        <v>2.6513781139945684E-5</v>
      </c>
    </row>
    <row r="87" spans="1:10" x14ac:dyDescent="0.25">
      <c r="A87">
        <v>554</v>
      </c>
      <c r="B87" s="4">
        <v>1.04E-2</v>
      </c>
      <c r="C87" s="4">
        <f>$C$7*(eigenvectors!$H83+Blue_water_ex!$G87+Blue_water_ex!$H87)/((eigenvectors!$B83+Blue_water_ex!$D87+Blue_water_ex!$E87+Blue_water_ex!$F87))</f>
        <v>5.592752613240418E-3</v>
      </c>
      <c r="D87" s="4">
        <f>$D$8*eigenvectors!$C83</f>
        <v>0</v>
      </c>
      <c r="E87" s="4">
        <f>$E$8*eigenvectors!$D83</f>
        <v>0</v>
      </c>
      <c r="F87" s="4">
        <f>$F$8*eigenvectors!$E83</f>
        <v>0</v>
      </c>
      <c r="G87" s="4">
        <f>$G$8*eigenvectors!$I83</f>
        <v>0</v>
      </c>
      <c r="H87" s="4">
        <f>$H$8*eigenvectors!$J83</f>
        <v>0</v>
      </c>
      <c r="I87" s="4">
        <f t="shared" si="2"/>
        <v>4.8072473867595816E-3</v>
      </c>
      <c r="J87" s="3">
        <f t="shared" si="3"/>
        <v>2.3109627437506826E-5</v>
      </c>
    </row>
    <row r="88" spans="1:10" x14ac:dyDescent="0.25">
      <c r="A88">
        <v>556</v>
      </c>
      <c r="B88" s="4">
        <v>0.01</v>
      </c>
      <c r="C88" s="4">
        <f>$C$7*(eigenvectors!$H84+Blue_water_ex!$G88+Blue_water_ex!$H88)/((eigenvectors!$B84+Blue_water_ex!$D88+Blue_water_ex!$E88+Blue_water_ex!$F88))</f>
        <v>5.4595336787564772E-3</v>
      </c>
      <c r="D88" s="4">
        <f>$D$8*eigenvectors!$C84</f>
        <v>0</v>
      </c>
      <c r="E88" s="4">
        <f>$E$8*eigenvectors!$D84</f>
        <v>0</v>
      </c>
      <c r="F88" s="4">
        <f>$F$8*eigenvectors!$E84</f>
        <v>0</v>
      </c>
      <c r="G88" s="4">
        <f>$G$8*eigenvectors!$I84</f>
        <v>0</v>
      </c>
      <c r="H88" s="4">
        <f>$H$8*eigenvectors!$J84</f>
        <v>0</v>
      </c>
      <c r="I88" s="4">
        <f t="shared" si="2"/>
        <v>4.540466321243523E-3</v>
      </c>
      <c r="J88" s="3">
        <f t="shared" si="3"/>
        <v>2.0615834414346691E-5</v>
      </c>
    </row>
    <row r="89" spans="1:10" x14ac:dyDescent="0.25">
      <c r="A89">
        <v>558</v>
      </c>
      <c r="B89" s="4">
        <v>9.4999999999999998E-3</v>
      </c>
      <c r="C89" s="4">
        <f>$C$7*(eigenvectors!$H85+Blue_water_ex!$G89+Blue_water_ex!$H89)/((eigenvectors!$B85+Blue_water_ex!$D89+Blue_water_ex!$E89+Blue_water_ex!$F89))</f>
        <v>5.2934693877551026E-3</v>
      </c>
      <c r="D89" s="4">
        <f>$D$8*eigenvectors!$C85</f>
        <v>0</v>
      </c>
      <c r="E89" s="4">
        <f>$E$8*eigenvectors!$D85</f>
        <v>0</v>
      </c>
      <c r="F89" s="4">
        <f>$F$8*eigenvectors!$E85</f>
        <v>0</v>
      </c>
      <c r="G89" s="4">
        <f>$G$8*eigenvectors!$I85</f>
        <v>0</v>
      </c>
      <c r="H89" s="4">
        <f>$H$8*eigenvectors!$J85</f>
        <v>0</v>
      </c>
      <c r="I89" s="4">
        <f t="shared" si="2"/>
        <v>4.2065306122448971E-3</v>
      </c>
      <c r="J89" s="3">
        <f t="shared" si="3"/>
        <v>1.7694899791753429E-5</v>
      </c>
    </row>
    <row r="90" spans="1:10" x14ac:dyDescent="0.25">
      <c r="A90">
        <v>560</v>
      </c>
      <c r="B90" s="4">
        <v>8.9999999999999993E-3</v>
      </c>
      <c r="C90" s="4">
        <f>$C$7*(eigenvectors!$H86+Blue_water_ex!$G90+Blue_water_ex!$H90)/((eigenvectors!$B86+Blue_water_ex!$D90+Blue_water_ex!$E90+Blue_water_ex!$F90))</f>
        <v>5.1254849498327754E-3</v>
      </c>
      <c r="D90" s="4">
        <f>$D$8*eigenvectors!$C86</f>
        <v>0</v>
      </c>
      <c r="E90" s="4">
        <f>$E$8*eigenvectors!$D86</f>
        <v>0</v>
      </c>
      <c r="F90" s="4">
        <f>$F$8*eigenvectors!$E86</f>
        <v>0</v>
      </c>
      <c r="G90" s="4">
        <f>$G$8*eigenvectors!$I86</f>
        <v>0</v>
      </c>
      <c r="H90" s="4">
        <f>$H$8*eigenvectors!$J86</f>
        <v>0</v>
      </c>
      <c r="I90" s="4">
        <f t="shared" si="2"/>
        <v>3.8745150501672239E-3</v>
      </c>
      <c r="J90" s="3">
        <f t="shared" si="3"/>
        <v>1.5011866873972325E-5</v>
      </c>
    </row>
    <row r="91" spans="1:10" x14ac:dyDescent="0.25">
      <c r="A91">
        <v>562</v>
      </c>
      <c r="B91" s="4">
        <v>8.6E-3</v>
      </c>
      <c r="C91" s="4">
        <f>$C$7*(eigenvectors!$H87+Blue_water_ex!$G91+Blue_water_ex!$H91)/((eigenvectors!$B87+Blue_water_ex!$D91+Blue_water_ex!$E91+Blue_water_ex!$F91))</f>
        <v>4.9161400651465794E-3</v>
      </c>
      <c r="D91" s="4">
        <f>$D$8*eigenvectors!$C87</f>
        <v>0</v>
      </c>
      <c r="E91" s="4">
        <f>$E$8*eigenvectors!$D87</f>
        <v>0</v>
      </c>
      <c r="F91" s="4">
        <f>$F$8*eigenvectors!$E87</f>
        <v>0</v>
      </c>
      <c r="G91" s="4">
        <f>$G$8*eigenvectors!$I87</f>
        <v>0</v>
      </c>
      <c r="H91" s="4">
        <f>$H$8*eigenvectors!$J87</f>
        <v>0</v>
      </c>
      <c r="I91" s="4">
        <f t="shared" si="2"/>
        <v>3.6838599348534206E-3</v>
      </c>
      <c r="J91" s="3">
        <f t="shared" si="3"/>
        <v>1.3570824019618248E-5</v>
      </c>
    </row>
    <row r="92" spans="1:10" x14ac:dyDescent="0.25">
      <c r="A92">
        <v>564</v>
      </c>
      <c r="B92" s="4">
        <v>8.3000000000000001E-3</v>
      </c>
      <c r="C92" s="4">
        <f>$C$7*(eigenvectors!$H88+Blue_water_ex!$G92+Blue_water_ex!$H92)/((eigenvectors!$B88+Blue_water_ex!$D92+Blue_water_ex!$E92+Blue_water_ex!$F92))</f>
        <v>4.8023263327948307E-3</v>
      </c>
      <c r="D92" s="4">
        <f>$D$8*eigenvectors!$C88</f>
        <v>0</v>
      </c>
      <c r="E92" s="4">
        <f>$E$8*eigenvectors!$D88</f>
        <v>0</v>
      </c>
      <c r="F92" s="4">
        <f>$F$8*eigenvectors!$E88</f>
        <v>0</v>
      </c>
      <c r="G92" s="4">
        <f>$G$8*eigenvectors!$I88</f>
        <v>0</v>
      </c>
      <c r="H92" s="4">
        <f>$H$8*eigenvectors!$J88</f>
        <v>0</v>
      </c>
      <c r="I92" s="4">
        <f t="shared" si="2"/>
        <v>3.4976736672051693E-3</v>
      </c>
      <c r="J92" s="3">
        <f t="shared" si="3"/>
        <v>1.2233721082260457E-5</v>
      </c>
    </row>
    <row r="93" spans="1:10" x14ac:dyDescent="0.25">
      <c r="A93">
        <v>566</v>
      </c>
      <c r="B93" s="4">
        <v>7.9000000000000008E-3</v>
      </c>
      <c r="C93" s="4">
        <f>$C$7*(eigenvectors!$H89+Blue_water_ex!$G93+Blue_water_ex!$H93)/((eigenvectors!$B89+Blue_water_ex!$D93+Blue_water_ex!$E93+Blue_water_ex!$F93))</f>
        <v>4.63253164556962E-3</v>
      </c>
      <c r="D93" s="4">
        <f>$D$8*eigenvectors!$C89</f>
        <v>0</v>
      </c>
      <c r="E93" s="4">
        <f>$E$8*eigenvectors!$D89</f>
        <v>0</v>
      </c>
      <c r="F93" s="4">
        <f>$F$8*eigenvectors!$E89</f>
        <v>0</v>
      </c>
      <c r="G93" s="4">
        <f>$G$8*eigenvectors!$I89</f>
        <v>0</v>
      </c>
      <c r="H93" s="4">
        <f>$H$8*eigenvectors!$J89</f>
        <v>0</v>
      </c>
      <c r="I93" s="4">
        <f t="shared" si="2"/>
        <v>3.2674683544303808E-3</v>
      </c>
      <c r="J93" s="3">
        <f t="shared" si="3"/>
        <v>1.0676349447203981E-5</v>
      </c>
    </row>
    <row r="94" spans="1:10" x14ac:dyDescent="0.25">
      <c r="A94">
        <v>568</v>
      </c>
      <c r="B94" s="4">
        <v>7.4999999999999997E-3</v>
      </c>
      <c r="C94" s="4">
        <f>$C$7*(eigenvectors!$H90+Blue_water_ex!$G94+Blue_water_ex!$H94)/((eigenvectors!$B90+Blue_water_ex!$D94+Blue_water_ex!$E94+Blue_water_ex!$F94))</f>
        <v>4.4158346094946401E-3</v>
      </c>
      <c r="D94" s="4">
        <f>$D$8*eigenvectors!$C90</f>
        <v>0</v>
      </c>
      <c r="E94" s="4">
        <f>$E$8*eigenvectors!$D90</f>
        <v>0</v>
      </c>
      <c r="F94" s="4">
        <f>$F$8*eigenvectors!$E90</f>
        <v>0</v>
      </c>
      <c r="G94" s="4">
        <f>$G$8*eigenvectors!$I90</f>
        <v>0</v>
      </c>
      <c r="H94" s="4">
        <f>$H$8*eigenvectors!$J90</f>
        <v>0</v>
      </c>
      <c r="I94" s="4">
        <f t="shared" si="2"/>
        <v>3.0841653905053596E-3</v>
      </c>
      <c r="J94" s="3">
        <f t="shared" si="3"/>
        <v>9.5120761559910776E-6</v>
      </c>
    </row>
    <row r="95" spans="1:10" x14ac:dyDescent="0.25">
      <c r="A95">
        <v>570</v>
      </c>
      <c r="B95" s="4">
        <v>7.1000000000000004E-3</v>
      </c>
      <c r="C95" s="4">
        <f>$C$7*(eigenvectors!$H91+Blue_water_ex!$G95+Blue_water_ex!$H95)/((eigenvectors!$B91+Blue_water_ex!$D95+Blue_water_ex!$E95+Blue_water_ex!$F95))</f>
        <v>4.2329508196721306E-3</v>
      </c>
      <c r="D95" s="4">
        <f>$D$8*eigenvectors!$C91</f>
        <v>0</v>
      </c>
      <c r="E95" s="4">
        <f>$E$8*eigenvectors!$D91</f>
        <v>0</v>
      </c>
      <c r="F95" s="4">
        <f>$F$8*eigenvectors!$E91</f>
        <v>0</v>
      </c>
      <c r="G95" s="4">
        <f>$G$8*eigenvectors!$I91</f>
        <v>0</v>
      </c>
      <c r="H95" s="4">
        <f>$H$8*eigenvectors!$J91</f>
        <v>0</v>
      </c>
      <c r="I95" s="4">
        <f t="shared" si="2"/>
        <v>2.8670491803278698E-3</v>
      </c>
      <c r="J95" s="3">
        <f t="shared" si="3"/>
        <v>8.219971002418711E-6</v>
      </c>
    </row>
    <row r="96" spans="1:10" x14ac:dyDescent="0.25">
      <c r="A96">
        <v>572</v>
      </c>
      <c r="B96" s="4">
        <v>6.6E-3</v>
      </c>
      <c r="C96" s="4">
        <f>$C$7*(eigenvectors!$H92+Blue_water_ex!$G96+Blue_water_ex!$H96)/((eigenvectors!$B92+Blue_water_ex!$D96+Blue_water_ex!$E96+Blue_water_ex!$F96))</f>
        <v>3.9972428571428565E-3</v>
      </c>
      <c r="D96" s="4">
        <f>$D$8*eigenvectors!$C92</f>
        <v>0</v>
      </c>
      <c r="E96" s="4">
        <f>$E$8*eigenvectors!$D92</f>
        <v>0</v>
      </c>
      <c r="F96" s="4">
        <f>$F$8*eigenvectors!$E92</f>
        <v>0</v>
      </c>
      <c r="G96" s="4">
        <f>$G$8*eigenvectors!$I92</f>
        <v>0</v>
      </c>
      <c r="H96" s="4">
        <f>$H$8*eigenvectors!$J92</f>
        <v>0</v>
      </c>
      <c r="I96" s="4">
        <f t="shared" si="2"/>
        <v>2.6027571428571435E-3</v>
      </c>
      <c r="J96" s="3">
        <f t="shared" si="3"/>
        <v>6.7743447446938811E-6</v>
      </c>
    </row>
    <row r="97" spans="1:10" x14ac:dyDescent="0.25">
      <c r="A97">
        <v>574</v>
      </c>
      <c r="B97" s="4">
        <v>6.1000000000000004E-3</v>
      </c>
      <c r="C97" s="4">
        <f>$C$7*(eigenvectors!$H93+Blue_water_ex!$G97+Blue_water_ex!$H97)/((eigenvectors!$B93+Blue_water_ex!$D97+Blue_water_ex!$E97+Blue_water_ex!$F97))</f>
        <v>3.7807407407407408E-3</v>
      </c>
      <c r="D97" s="4">
        <f>$D$8*eigenvectors!$C93</f>
        <v>0</v>
      </c>
      <c r="E97" s="4">
        <f>$E$8*eigenvectors!$D93</f>
        <v>0</v>
      </c>
      <c r="F97" s="4">
        <f>$F$8*eigenvectors!$E93</f>
        <v>0</v>
      </c>
      <c r="G97" s="4">
        <f>$G$8*eigenvectors!$I93</f>
        <v>0</v>
      </c>
      <c r="H97" s="4">
        <f>$H$8*eigenvectors!$J93</f>
        <v>0</v>
      </c>
      <c r="I97" s="4">
        <f t="shared" si="2"/>
        <v>2.3192592592592596E-3</v>
      </c>
      <c r="J97" s="3">
        <f t="shared" si="3"/>
        <v>5.3789635116598098E-6</v>
      </c>
    </row>
    <row r="98" spans="1:10" x14ac:dyDescent="0.25">
      <c r="A98">
        <v>576</v>
      </c>
      <c r="B98" s="4">
        <v>5.5999999999999999E-3</v>
      </c>
      <c r="C98" s="4">
        <f>$C$7*(eigenvectors!$H94+Blue_water_ex!$G98+Blue_water_ex!$H98)/((eigenvectors!$B94+Blue_water_ex!$D98+Blue_water_ex!$E98+Blue_water_ex!$F98))</f>
        <v>3.5308712613784134E-3</v>
      </c>
      <c r="D98" s="4">
        <f>$D$8*eigenvectors!$C94</f>
        <v>0</v>
      </c>
      <c r="E98" s="4">
        <f>$E$8*eigenvectors!$D94</f>
        <v>0</v>
      </c>
      <c r="F98" s="4">
        <f>$F$8*eigenvectors!$E94</f>
        <v>0</v>
      </c>
      <c r="G98" s="4">
        <f>$G$8*eigenvectors!$I94</f>
        <v>0</v>
      </c>
      <c r="H98" s="4">
        <f>$H$8*eigenvectors!$J94</f>
        <v>0</v>
      </c>
      <c r="I98" s="4">
        <f t="shared" si="2"/>
        <v>2.0691287386215866E-3</v>
      </c>
      <c r="J98" s="3">
        <f t="shared" si="3"/>
        <v>4.2812937369897581E-6</v>
      </c>
    </row>
    <row r="99" spans="1:10" x14ac:dyDescent="0.25">
      <c r="A99">
        <v>578</v>
      </c>
      <c r="B99" s="4">
        <v>5.1000000000000004E-3</v>
      </c>
      <c r="C99" s="4">
        <f>$C$7*(eigenvectors!$H95+Blue_water_ex!$G99+Blue_water_ex!$H99)/((eigenvectors!$B95+Blue_water_ex!$D99+Blue_water_ex!$E99+Blue_water_ex!$F99))</f>
        <v>3.2741493268053862E-3</v>
      </c>
      <c r="D99" s="4">
        <f>$D$8*eigenvectors!$C95</f>
        <v>0</v>
      </c>
      <c r="E99" s="4">
        <f>$E$8*eigenvectors!$D95</f>
        <v>0</v>
      </c>
      <c r="F99" s="4">
        <f>$F$8*eigenvectors!$E95</f>
        <v>0</v>
      </c>
      <c r="G99" s="4">
        <f>$G$8*eigenvectors!$I95</f>
        <v>0</v>
      </c>
      <c r="H99" s="4">
        <f>$H$8*eigenvectors!$J95</f>
        <v>0</v>
      </c>
      <c r="I99" s="4">
        <f t="shared" si="2"/>
        <v>1.8258506731946142E-3</v>
      </c>
      <c r="J99" s="3">
        <f t="shared" si="3"/>
        <v>3.3337306808052258E-6</v>
      </c>
    </row>
    <row r="100" spans="1:10" x14ac:dyDescent="0.25">
      <c r="A100">
        <v>580</v>
      </c>
      <c r="B100" s="4">
        <v>4.5999999999999999E-3</v>
      </c>
      <c r="C100" s="4">
        <f>$C$7*(eigenvectors!$H96+Blue_water_ex!$G100+Blue_water_ex!$H100)/((eigenvectors!$B96+Blue_water_ex!$D100+Blue_water_ex!$E100+Blue_water_ex!$F100))</f>
        <v>3.0576682134570766E-3</v>
      </c>
      <c r="D100" s="4">
        <f>$D$8*eigenvectors!$C96</f>
        <v>0</v>
      </c>
      <c r="E100" s="4">
        <f>$E$8*eigenvectors!$D96</f>
        <v>0</v>
      </c>
      <c r="F100" s="4">
        <f>$F$8*eigenvectors!$E96</f>
        <v>0</v>
      </c>
      <c r="G100" s="4">
        <f>$G$8*eigenvectors!$I96</f>
        <v>0</v>
      </c>
      <c r="H100" s="4">
        <f>$H$8*eigenvectors!$J96</f>
        <v>0</v>
      </c>
      <c r="I100" s="4">
        <f t="shared" si="2"/>
        <v>1.5423317865429233E-3</v>
      </c>
      <c r="J100" s="3">
        <f t="shared" si="3"/>
        <v>2.3787873397806856E-6</v>
      </c>
    </row>
    <row r="101" spans="1:10" x14ac:dyDescent="0.25">
      <c r="A101">
        <v>582</v>
      </c>
      <c r="B101" s="4">
        <v>4.1000000000000003E-3</v>
      </c>
      <c r="C101" s="4">
        <f>$C$7*(eigenvectors!$H97+Blue_water_ex!$G101+Blue_water_ex!$H101)/((eigenvectors!$B97+Blue_water_ex!$D101+Blue_water_ex!$E101+Blue_water_ex!$F101))</f>
        <v>2.783601286173634E-3</v>
      </c>
      <c r="D101" s="4">
        <f>$D$8*eigenvectors!$C97</f>
        <v>0</v>
      </c>
      <c r="E101" s="4">
        <f>$E$8*eigenvectors!$D97</f>
        <v>0</v>
      </c>
      <c r="F101" s="4">
        <f>$F$8*eigenvectors!$E97</f>
        <v>0</v>
      </c>
      <c r="G101" s="4">
        <f>$G$8*eigenvectors!$I97</f>
        <v>0</v>
      </c>
      <c r="H101" s="4">
        <f>$H$8*eigenvectors!$J97</f>
        <v>0</v>
      </c>
      <c r="I101" s="4">
        <f t="shared" si="2"/>
        <v>1.3163987138263664E-3</v>
      </c>
      <c r="J101" s="3">
        <f t="shared" si="3"/>
        <v>1.7329055737637118E-6</v>
      </c>
    </row>
    <row r="102" spans="1:10" x14ac:dyDescent="0.25">
      <c r="A102">
        <v>584</v>
      </c>
      <c r="B102" s="4">
        <v>3.5999999999999999E-3</v>
      </c>
      <c r="C102" s="4">
        <f>$C$7*(eigenvectors!$H98+Blue_water_ex!$G102+Blue_water_ex!$H102)/((eigenvectors!$B98+Blue_water_ex!$D102+Blue_water_ex!$E102+Blue_water_ex!$F102))</f>
        <v>2.5234911242603551E-3</v>
      </c>
      <c r="D102" s="4">
        <f>$D$8*eigenvectors!$C98</f>
        <v>0</v>
      </c>
      <c r="E102" s="4">
        <f>$E$8*eigenvectors!$D98</f>
        <v>0</v>
      </c>
      <c r="F102" s="4">
        <f>$F$8*eigenvectors!$E98</f>
        <v>0</v>
      </c>
      <c r="G102" s="4">
        <f>$G$8*eigenvectors!$I98</f>
        <v>0</v>
      </c>
      <c r="H102" s="4">
        <f>$H$8*eigenvectors!$J98</f>
        <v>0</v>
      </c>
      <c r="I102" s="4">
        <f t="shared" si="2"/>
        <v>1.0765088757396448E-3</v>
      </c>
      <c r="J102" s="3">
        <f t="shared" si="3"/>
        <v>1.158871359546234E-6</v>
      </c>
    </row>
    <row r="103" spans="1:10" x14ac:dyDescent="0.25">
      <c r="A103">
        <v>586</v>
      </c>
      <c r="B103" s="4">
        <v>3.2000000000000002E-3</v>
      </c>
      <c r="C103" s="4">
        <f>$C$7*(eigenvectors!$H99+Blue_water_ex!$G103+Blue_water_ex!$H103)/((eigenvectors!$B99+Blue_water_ex!$D103+Blue_water_ex!$E103+Blue_water_ex!$F103))</f>
        <v>2.2881397459165154E-3</v>
      </c>
      <c r="D103" s="4">
        <f>$D$8*eigenvectors!$C99</f>
        <v>0</v>
      </c>
      <c r="E103" s="4">
        <f>$E$8*eigenvectors!$D99</f>
        <v>0</v>
      </c>
      <c r="F103" s="4">
        <f>$F$8*eigenvectors!$E99</f>
        <v>0</v>
      </c>
      <c r="G103" s="4">
        <f>$G$8*eigenvectors!$I99</f>
        <v>0</v>
      </c>
      <c r="H103" s="4">
        <f>$H$8*eigenvectors!$J99</f>
        <v>0</v>
      </c>
      <c r="I103" s="4">
        <f t="shared" si="2"/>
        <v>9.1186025408348474E-4</v>
      </c>
      <c r="J103" s="3">
        <f t="shared" si="3"/>
        <v>8.3148912297719738E-7</v>
      </c>
    </row>
    <row r="104" spans="1:10" x14ac:dyDescent="0.25">
      <c r="A104">
        <v>588</v>
      </c>
      <c r="B104" s="4">
        <v>2.8E-3</v>
      </c>
      <c r="C104" s="4">
        <f>$C$7*(eigenvectors!$H100+Blue_water_ex!$G104+Blue_water_ex!$H104)/((eigenvectors!$B100+Blue_water_ex!$D104+Blue_water_ex!$E104+Blue_water_ex!$F104))</f>
        <v>2.0776755852842813E-3</v>
      </c>
      <c r="D104" s="4">
        <f>$D$8*eigenvectors!$C100</f>
        <v>0</v>
      </c>
      <c r="E104" s="4">
        <f>$E$8*eigenvectors!$D100</f>
        <v>0</v>
      </c>
      <c r="F104" s="4">
        <f>$F$8*eigenvectors!$E100</f>
        <v>0</v>
      </c>
      <c r="G104" s="4">
        <f>$G$8*eigenvectors!$I100</f>
        <v>0</v>
      </c>
      <c r="H104" s="4">
        <f>$H$8*eigenvectors!$J100</f>
        <v>0</v>
      </c>
      <c r="I104" s="4">
        <f t="shared" si="2"/>
        <v>7.2232441471571868E-4</v>
      </c>
      <c r="J104" s="3">
        <f t="shared" si="3"/>
        <v>5.2175256009440552E-7</v>
      </c>
    </row>
    <row r="105" spans="1:10" x14ac:dyDescent="0.25">
      <c r="A105">
        <v>590</v>
      </c>
      <c r="B105" s="4">
        <v>2.3999999999999998E-3</v>
      </c>
      <c r="C105" s="4">
        <f>$C$7*(eigenvectors!$H101+Blue_water_ex!$G105+Blue_water_ex!$H105)/((eigenvectors!$B101+Blue_water_ex!$D105+Blue_water_ex!$E105+Blue_water_ex!$F105))</f>
        <v>1.8910656370656369E-3</v>
      </c>
      <c r="D105" s="4">
        <f>$D$8*eigenvectors!$C101</f>
        <v>0</v>
      </c>
      <c r="E105" s="4">
        <f>$E$8*eigenvectors!$D101</f>
        <v>0</v>
      </c>
      <c r="F105" s="4">
        <f>$F$8*eigenvectors!$E101</f>
        <v>0</v>
      </c>
      <c r="G105" s="4">
        <f>$G$8*eigenvectors!$I101</f>
        <v>0</v>
      </c>
      <c r="H105" s="4">
        <f>$H$8*eigenvectors!$J101</f>
        <v>0</v>
      </c>
      <c r="I105" s="4">
        <f t="shared" si="2"/>
        <v>5.0893436293436285E-4</v>
      </c>
      <c r="J105" s="3">
        <f t="shared" si="3"/>
        <v>2.5901418577540575E-7</v>
      </c>
    </row>
    <row r="106" spans="1:10" x14ac:dyDescent="0.25">
      <c r="A106">
        <v>592</v>
      </c>
      <c r="B106" s="4">
        <v>2.0999999999999999E-3</v>
      </c>
      <c r="C106" s="4">
        <f>$C$7*(eigenvectors!$H102+Blue_water_ex!$G106+Blue_water_ex!$H106)/((eigenvectors!$B102+Blue_water_ex!$D106+Blue_water_ex!$E106+Blue_water_ex!$F106))</f>
        <v>1.6973417721518988E-3</v>
      </c>
      <c r="D106" s="4">
        <f>$D$8*eigenvectors!$C102</f>
        <v>0</v>
      </c>
      <c r="E106" s="4">
        <f>$E$8*eigenvectors!$D102</f>
        <v>0</v>
      </c>
      <c r="F106" s="4">
        <f>$F$8*eigenvectors!$E102</f>
        <v>0</v>
      </c>
      <c r="G106" s="4">
        <f>$G$8*eigenvectors!$I102</f>
        <v>0</v>
      </c>
      <c r="H106" s="4">
        <f>$H$8*eigenvectors!$J102</f>
        <v>0</v>
      </c>
      <c r="I106" s="4">
        <f t="shared" si="2"/>
        <v>4.0265822784810103E-4</v>
      </c>
      <c r="J106" s="3">
        <f t="shared" si="3"/>
        <v>1.6213364845377324E-7</v>
      </c>
    </row>
    <row r="107" spans="1:10" x14ac:dyDescent="0.25">
      <c r="A107">
        <v>594</v>
      </c>
      <c r="B107" s="4">
        <v>1.8E-3</v>
      </c>
      <c r="C107" s="4">
        <f>$C$7*(eigenvectors!$H103+Blue_water_ex!$G107+Blue_water_ex!$H107)/((eigenvectors!$B103+Blue_water_ex!$D107+Blue_water_ex!$E107+Blue_water_ex!$F107))</f>
        <v>1.5405699481865283E-3</v>
      </c>
      <c r="D107" s="4">
        <f>$D$8*eigenvectors!$C103</f>
        <v>0</v>
      </c>
      <c r="E107" s="4">
        <f>$E$8*eigenvectors!$D103</f>
        <v>0</v>
      </c>
      <c r="F107" s="4">
        <f>$F$8*eigenvectors!$E103</f>
        <v>0</v>
      </c>
      <c r="G107" s="4">
        <f>$G$8*eigenvectors!$I103</f>
        <v>0</v>
      </c>
      <c r="H107" s="4">
        <f>$H$8*eigenvectors!$J103</f>
        <v>0</v>
      </c>
      <c r="I107" s="4">
        <f t="shared" si="2"/>
        <v>2.5943005181347165E-4</v>
      </c>
      <c r="J107" s="3">
        <f t="shared" si="3"/>
        <v>6.7303951783940586E-8</v>
      </c>
    </row>
    <row r="108" spans="1:10" x14ac:dyDescent="0.25">
      <c r="A108">
        <v>596</v>
      </c>
      <c r="B108" s="4">
        <v>1.5E-3</v>
      </c>
      <c r="C108" s="4">
        <f>$C$7*(eigenvectors!$H104+Blue_water_ex!$G108+Blue_water_ex!$H108)/((eigenvectors!$B104+Blue_water_ex!$D108+Blue_water_ex!$E108+Blue_water_ex!$F108))</f>
        <v>1.3775851938895418E-3</v>
      </c>
      <c r="D108" s="4">
        <f>$D$8*eigenvectors!$C104</f>
        <v>0</v>
      </c>
      <c r="E108" s="4">
        <f>$E$8*eigenvectors!$D104</f>
        <v>0</v>
      </c>
      <c r="F108" s="4">
        <f>$F$8*eigenvectors!$E104</f>
        <v>0</v>
      </c>
      <c r="G108" s="4">
        <f>$G$8*eigenvectors!$I104</f>
        <v>0</v>
      </c>
      <c r="H108" s="4">
        <f>$H$8*eigenvectors!$J104</f>
        <v>0</v>
      </c>
      <c r="I108" s="4">
        <f t="shared" si="2"/>
        <v>1.2241480611045828E-4</v>
      </c>
      <c r="J108" s="3">
        <f t="shared" si="3"/>
        <v>1.4985384755061092E-8</v>
      </c>
    </row>
    <row r="109" spans="1:10" x14ac:dyDescent="0.25">
      <c r="A109">
        <v>598</v>
      </c>
      <c r="B109" s="4">
        <v>1.1999999999999999E-3</v>
      </c>
      <c r="C109" s="4">
        <f>$C$7*(eigenvectors!$H105+Blue_water_ex!$G109+Blue_water_ex!$H109)/((eigenvectors!$B105+Blue_water_ex!$D109+Blue_water_ex!$E109+Blue_water_ex!$F109))</f>
        <v>1.2105762179151389E-3</v>
      </c>
      <c r="D109" s="4">
        <f>$D$8*eigenvectors!$C105</f>
        <v>0</v>
      </c>
      <c r="E109" s="4">
        <f>$E$8*eigenvectors!$D105</f>
        <v>0</v>
      </c>
      <c r="F109" s="4">
        <f>$F$8*eigenvectors!$E105</f>
        <v>0</v>
      </c>
      <c r="G109" s="4">
        <f>$G$8*eigenvectors!$I105</f>
        <v>0</v>
      </c>
      <c r="H109" s="4">
        <f>$H$8*eigenvectors!$J105</f>
        <v>0</v>
      </c>
      <c r="I109" s="4">
        <f t="shared" si="2"/>
        <v>-1.0576217915139047E-5</v>
      </c>
      <c r="J109" s="3">
        <f t="shared" si="3"/>
        <v>1.1185638538850812E-10</v>
      </c>
    </row>
    <row r="110" spans="1:10" x14ac:dyDescent="0.25">
      <c r="A110">
        <v>600</v>
      </c>
      <c r="B110" s="4">
        <v>1E-3</v>
      </c>
      <c r="C110" s="4">
        <f>$C$7*(eigenvectors!$H106+Blue_water_ex!$G110+Blue_water_ex!$H110)/((eigenvectors!$B106+Blue_water_ex!$D110+Blue_water_ex!$E110+Blue_water_ex!$F110))</f>
        <v>1.0626492537313432E-3</v>
      </c>
      <c r="D110" s="4">
        <f>$D$8*eigenvectors!$C106</f>
        <v>0</v>
      </c>
      <c r="E110" s="4">
        <f>$E$8*eigenvectors!$D106</f>
        <v>0</v>
      </c>
      <c r="F110" s="4">
        <f>$F$8*eigenvectors!$E106</f>
        <v>0</v>
      </c>
      <c r="G110" s="4">
        <f>$G$8*eigenvectors!$I106</f>
        <v>0</v>
      </c>
      <c r="H110" s="4">
        <f>$H$8*eigenvectors!$J106</f>
        <v>0</v>
      </c>
      <c r="I110" s="4">
        <f t="shared" si="2"/>
        <v>-6.2649253731343136E-5</v>
      </c>
      <c r="J110" s="3">
        <f t="shared" si="3"/>
        <v>3.9249289930942116E-9</v>
      </c>
    </row>
    <row r="111" spans="1:10" x14ac:dyDescent="0.25">
      <c r="A111">
        <v>602</v>
      </c>
      <c r="B111" s="4">
        <v>8.9999999999999998E-4</v>
      </c>
      <c r="C111" s="4">
        <f>$C$7*(eigenvectors!$H107+Blue_water_ex!$G111+Blue_water_ex!$H111)/((eigenvectors!$B107+Blue_water_ex!$D111+Blue_water_ex!$E111+Blue_water_ex!$F111))</f>
        <v>9.6050042771599661E-4</v>
      </c>
      <c r="D111" s="4">
        <f>$D$8*eigenvectors!$C107</f>
        <v>0</v>
      </c>
      <c r="E111" s="4">
        <f>$E$8*eigenvectors!$D107</f>
        <v>0</v>
      </c>
      <c r="F111" s="4">
        <f>$F$8*eigenvectors!$E107</f>
        <v>0</v>
      </c>
      <c r="G111" s="4">
        <f>$G$8*eigenvectors!$I107</f>
        <v>0</v>
      </c>
      <c r="H111" s="4">
        <f>$H$8*eigenvectors!$J107</f>
        <v>0</v>
      </c>
      <c r="I111" s="4">
        <f t="shared" si="2"/>
        <v>-6.0500427715996633E-5</v>
      </c>
      <c r="J111" s="3">
        <f t="shared" si="3"/>
        <v>3.6603017538185337E-9</v>
      </c>
    </row>
    <row r="112" spans="1:10" x14ac:dyDescent="0.25">
      <c r="A112">
        <v>604</v>
      </c>
      <c r="B112" s="4">
        <v>6.9999999999999999E-4</v>
      </c>
      <c r="C112" s="4">
        <f>$C$7*(eigenvectors!$H108+Blue_water_ex!$G112+Blue_water_ex!$H112)/((eigenvectors!$B108+Blue_water_ex!$D112+Blue_water_ex!$E112+Blue_water_ex!$F112))</f>
        <v>9.0403021641486335E-4</v>
      </c>
      <c r="D112" s="4">
        <f>$D$8*eigenvectors!$C108</f>
        <v>0</v>
      </c>
      <c r="E112" s="4">
        <f>$E$8*eigenvectors!$D108</f>
        <v>0</v>
      </c>
      <c r="F112" s="4">
        <f>$F$8*eigenvectors!$E108</f>
        <v>0</v>
      </c>
      <c r="G112" s="4">
        <f>$G$8*eigenvectors!$I108</f>
        <v>0</v>
      </c>
      <c r="H112" s="4">
        <f>$H$8*eigenvectors!$J108</f>
        <v>0</v>
      </c>
      <c r="I112" s="4">
        <f t="shared" si="2"/>
        <v>-2.0403021641486336E-4</v>
      </c>
      <c r="J112" s="3">
        <f t="shared" si="3"/>
        <v>4.1628329210295976E-8</v>
      </c>
    </row>
    <row r="113" spans="1:10" x14ac:dyDescent="0.25">
      <c r="A113">
        <v>606</v>
      </c>
      <c r="B113" s="4">
        <v>6.9999999999999999E-4</v>
      </c>
      <c r="C113" s="4">
        <f>$C$7*(eigenvectors!$H109+Blue_water_ex!$G113+Blue_water_ex!$H113)/((eigenvectors!$B109+Blue_water_ex!$D113+Blue_water_ex!$E113+Blue_water_ex!$F113))</f>
        <v>8.6922341696535257E-4</v>
      </c>
      <c r="D113" s="4">
        <f>$D$8*eigenvectors!$C109</f>
        <v>0</v>
      </c>
      <c r="E113" s="4">
        <f>$E$8*eigenvectors!$D109</f>
        <v>0</v>
      </c>
      <c r="F113" s="4">
        <f>$F$8*eigenvectors!$E109</f>
        <v>0</v>
      </c>
      <c r="G113" s="4">
        <f>$G$8*eigenvectors!$I109</f>
        <v>0</v>
      </c>
      <c r="H113" s="4">
        <f>$H$8*eigenvectors!$J109</f>
        <v>0</v>
      </c>
      <c r="I113" s="4">
        <f t="shared" si="2"/>
        <v>-1.6922341696535257E-4</v>
      </c>
      <c r="J113" s="3">
        <f t="shared" si="3"/>
        <v>2.8636564849429578E-8</v>
      </c>
    </row>
    <row r="114" spans="1:10" x14ac:dyDescent="0.25">
      <c r="A114">
        <v>608</v>
      </c>
      <c r="B114" s="4">
        <v>5.9999999999999995E-4</v>
      </c>
      <c r="C114" s="4">
        <f>$C$7*(eigenvectors!$H110+Blue_water_ex!$G114+Blue_water_ex!$H114)/((eigenvectors!$B110+Blue_water_ex!$D114+Blue_water_ex!$E114+Blue_water_ex!$F114))</f>
        <v>8.4555206286836932E-4</v>
      </c>
      <c r="D114" s="4">
        <f>$D$8*eigenvectors!$C110</f>
        <v>0</v>
      </c>
      <c r="E114" s="4">
        <f>$E$8*eigenvectors!$D110</f>
        <v>0</v>
      </c>
      <c r="F114" s="4">
        <f>$F$8*eigenvectors!$E110</f>
        <v>0</v>
      </c>
      <c r="G114" s="4">
        <f>$G$8*eigenvectors!$I110</f>
        <v>0</v>
      </c>
      <c r="H114" s="4">
        <f>$H$8*eigenvectors!$J110</f>
        <v>0</v>
      </c>
      <c r="I114" s="4">
        <f t="shared" si="2"/>
        <v>-2.4555206286836937E-4</v>
      </c>
      <c r="J114" s="3">
        <f t="shared" si="3"/>
        <v>6.0295815578911619E-8</v>
      </c>
    </row>
    <row r="115" spans="1:10" x14ac:dyDescent="0.25">
      <c r="A115">
        <v>610</v>
      </c>
      <c r="B115" s="4">
        <v>5.9999999999999995E-4</v>
      </c>
      <c r="C115" s="4">
        <f>$C$7*(eigenvectors!$H111+Blue_water_ex!$G115+Blue_water_ex!$H115)/((eigenvectors!$B111+Blue_water_ex!$D115+Blue_water_ex!$E115+Blue_water_ex!$F115))</f>
        <v>8.2951524628616102E-4</v>
      </c>
      <c r="D115" s="4">
        <f>$D$8*eigenvectors!$C111</f>
        <v>0</v>
      </c>
      <c r="E115" s="4">
        <f>$E$8*eigenvectors!$D111</f>
        <v>0</v>
      </c>
      <c r="F115" s="4">
        <f>$F$8*eigenvectors!$E111</f>
        <v>0</v>
      </c>
      <c r="G115" s="4">
        <f>$G$8*eigenvectors!$I111</f>
        <v>0</v>
      </c>
      <c r="H115" s="4">
        <f>$H$8*eigenvectors!$J111</f>
        <v>0</v>
      </c>
      <c r="I115" s="4">
        <f t="shared" si="2"/>
        <v>-2.2951524628616108E-4</v>
      </c>
      <c r="J115" s="3">
        <f t="shared" si="3"/>
        <v>5.2677248277797176E-8</v>
      </c>
    </row>
    <row r="116" spans="1:10" x14ac:dyDescent="0.25">
      <c r="A116">
        <v>612</v>
      </c>
      <c r="B116" s="4">
        <v>5.0000000000000001E-4</v>
      </c>
      <c r="C116" s="4">
        <f>$C$7*(eigenvectors!$H112+Blue_water_ex!$G116+Blue_water_ex!$H116)/((eigenvectors!$B112+Blue_water_ex!$D116+Blue_water_ex!$E116+Blue_water_ex!$F116))</f>
        <v>8.1187427240977884E-4</v>
      </c>
      <c r="D116" s="4">
        <f>$D$8*eigenvectors!$C112</f>
        <v>0</v>
      </c>
      <c r="E116" s="4">
        <f>$E$8*eigenvectors!$D112</f>
        <v>0</v>
      </c>
      <c r="F116" s="4">
        <f>$F$8*eigenvectors!$E112</f>
        <v>0</v>
      </c>
      <c r="G116" s="4">
        <f>$G$8*eigenvectors!$I112</f>
        <v>0</v>
      </c>
      <c r="H116" s="4">
        <f>$H$8*eigenvectors!$J112</f>
        <v>0</v>
      </c>
      <c r="I116" s="4">
        <f t="shared" si="2"/>
        <v>-3.1187427240977883E-4</v>
      </c>
      <c r="J116" s="3">
        <f t="shared" si="3"/>
        <v>9.7265561791128933E-8</v>
      </c>
    </row>
    <row r="117" spans="1:10" x14ac:dyDescent="0.25">
      <c r="A117">
        <v>614</v>
      </c>
      <c r="B117" s="4">
        <v>5.0000000000000001E-4</v>
      </c>
      <c r="C117" s="4">
        <f>$C$7*(eigenvectors!$H113+Blue_water_ex!$G117+Blue_water_ex!$H117)/((eigenvectors!$B113+Blue_water_ex!$D117+Blue_water_ex!$E117+Blue_water_ex!$F117))</f>
        <v>7.9566525260316243E-4</v>
      </c>
      <c r="D117" s="4">
        <f>$D$8*eigenvectors!$C113</f>
        <v>0</v>
      </c>
      <c r="E117" s="4">
        <f>$E$8*eigenvectors!$D113</f>
        <v>0</v>
      </c>
      <c r="F117" s="4">
        <f>$F$8*eigenvectors!$E113</f>
        <v>0</v>
      </c>
      <c r="G117" s="4">
        <f>$G$8*eigenvectors!$I113</f>
        <v>0</v>
      </c>
      <c r="H117" s="4">
        <f>$H$8*eigenvectors!$J113</f>
        <v>0</v>
      </c>
      <c r="I117" s="4">
        <f t="shared" si="2"/>
        <v>-2.9566525260316242E-4</v>
      </c>
      <c r="J117" s="3">
        <f t="shared" si="3"/>
        <v>8.7417941596891843E-8</v>
      </c>
    </row>
    <row r="118" spans="1:10" x14ac:dyDescent="0.25">
      <c r="A118">
        <v>616</v>
      </c>
      <c r="B118" s="4">
        <v>5.0000000000000001E-4</v>
      </c>
      <c r="C118" s="4">
        <f>$C$7*(eigenvectors!$H114+Blue_water_ex!$G118+Blue_water_ex!$H118)/((eigenvectors!$B114+Blue_water_ex!$D118+Blue_water_ex!$E118+Blue_water_ex!$F118))</f>
        <v>7.7799235181644374E-4</v>
      </c>
      <c r="D118" s="4">
        <f>$D$8*eigenvectors!$C114</f>
        <v>0</v>
      </c>
      <c r="E118" s="4">
        <f>$E$8*eigenvectors!$D114</f>
        <v>0</v>
      </c>
      <c r="F118" s="4">
        <f>$F$8*eigenvectors!$E114</f>
        <v>0</v>
      </c>
      <c r="G118" s="4">
        <f>$G$8*eigenvectors!$I114</f>
        <v>0</v>
      </c>
      <c r="H118" s="4">
        <f>$H$8*eigenvectors!$J114</f>
        <v>0</v>
      </c>
      <c r="I118" s="4">
        <f t="shared" si="2"/>
        <v>-2.7799235181644373E-4</v>
      </c>
      <c r="J118" s="3">
        <f t="shared" si="3"/>
        <v>7.7279747668437423E-8</v>
      </c>
    </row>
    <row r="119" spans="1:10" x14ac:dyDescent="0.25">
      <c r="A119">
        <v>618</v>
      </c>
      <c r="B119" s="4">
        <v>5.0000000000000001E-4</v>
      </c>
      <c r="C119" s="4">
        <f>$C$7*(eigenvectors!$H115+Blue_water_ex!$G119+Blue_water_ex!$H119)/((eigenvectors!$B115+Blue_water_ex!$D119+Blue_water_ex!$E119+Blue_water_ex!$F119))</f>
        <v>7.577039274924473E-4</v>
      </c>
      <c r="D119" s="4">
        <f>$D$8*eigenvectors!$C115</f>
        <v>0</v>
      </c>
      <c r="E119" s="4">
        <f>$E$8*eigenvectors!$D115</f>
        <v>0</v>
      </c>
      <c r="F119" s="4">
        <f>$F$8*eigenvectors!$E115</f>
        <v>0</v>
      </c>
      <c r="G119" s="4">
        <f>$G$8*eigenvectors!$I115</f>
        <v>0</v>
      </c>
      <c r="H119" s="4">
        <f>$H$8*eigenvectors!$J115</f>
        <v>0</v>
      </c>
      <c r="I119" s="4">
        <f t="shared" si="2"/>
        <v>-2.5770392749244729E-4</v>
      </c>
      <c r="J119" s="3">
        <f t="shared" si="3"/>
        <v>6.6411314245032536E-8</v>
      </c>
    </row>
    <row r="120" spans="1:10" x14ac:dyDescent="0.25">
      <c r="A120">
        <v>620</v>
      </c>
      <c r="B120" s="4">
        <v>5.0000000000000001E-4</v>
      </c>
      <c r="C120" s="4">
        <f>$C$7*(eigenvectors!$H116+Blue_water_ex!$G120+Blue_water_ex!$H120)/((eigenvectors!$B116+Blue_water_ex!$D120+Blue_water_ex!$E120+Blue_water_ex!$F120))</f>
        <v>7.3447661469933198E-4</v>
      </c>
      <c r="D120" s="4">
        <f>$D$8*eigenvectors!$C116</f>
        <v>0</v>
      </c>
      <c r="E120" s="4">
        <f>$E$8*eigenvectors!$D116</f>
        <v>0</v>
      </c>
      <c r="F120" s="4">
        <f>$F$8*eigenvectors!$E116</f>
        <v>0</v>
      </c>
      <c r="G120" s="4">
        <f>$G$8*eigenvectors!$I116</f>
        <v>0</v>
      </c>
      <c r="H120" s="4">
        <f>$H$8*eigenvectors!$J116</f>
        <v>0</v>
      </c>
      <c r="I120" s="4">
        <f t="shared" si="2"/>
        <v>-2.3447661469933197E-4</v>
      </c>
      <c r="J120" s="3">
        <f t="shared" si="3"/>
        <v>5.497928284085898E-8</v>
      </c>
    </row>
    <row r="121" spans="1:10" x14ac:dyDescent="0.25">
      <c r="A121">
        <v>622</v>
      </c>
      <c r="B121" s="4">
        <v>4.0000000000000002E-4</v>
      </c>
      <c r="C121" s="4">
        <f>$C$7*(eigenvectors!$H117+Blue_water_ex!$G121+Blue_water_ex!$H121)/((eigenvectors!$B117+Blue_water_ex!$D121+Blue_water_ex!$E121+Blue_water_ex!$F121))</f>
        <v>7.1085245901639346E-4</v>
      </c>
      <c r="D121" s="4">
        <f>$D$8*eigenvectors!$C117</f>
        <v>0</v>
      </c>
      <c r="E121" s="4">
        <f>$E$8*eigenvectors!$D117</f>
        <v>0</v>
      </c>
      <c r="F121" s="4">
        <f>$F$8*eigenvectors!$E117</f>
        <v>0</v>
      </c>
      <c r="G121" s="4">
        <f>$G$8*eigenvectors!$I117</f>
        <v>0</v>
      </c>
      <c r="H121" s="4">
        <f>$H$8*eigenvectors!$J117</f>
        <v>0</v>
      </c>
      <c r="I121" s="4">
        <f t="shared" si="2"/>
        <v>-3.1085245901639344E-4</v>
      </c>
      <c r="J121" s="3">
        <f t="shared" si="3"/>
        <v>9.6629251276538571E-8</v>
      </c>
    </row>
    <row r="122" spans="1:10" x14ac:dyDescent="0.25">
      <c r="A122">
        <v>624</v>
      </c>
      <c r="B122" s="4">
        <v>4.0000000000000002E-4</v>
      </c>
      <c r="C122" s="4">
        <f>$C$7*(eigenvectors!$H118+Blue_water_ex!$G122+Blue_water_ex!$H122)/((eigenvectors!$B118+Blue_water_ex!$D122+Blue_water_ex!$E122+Blue_water_ex!$F122))</f>
        <v>6.925368837711409E-4</v>
      </c>
      <c r="D122" s="4">
        <f>$D$8*eigenvectors!$C118</f>
        <v>0</v>
      </c>
      <c r="E122" s="4">
        <f>$E$8*eigenvectors!$D118</f>
        <v>0</v>
      </c>
      <c r="F122" s="4">
        <f>$F$8*eigenvectors!$E118</f>
        <v>0</v>
      </c>
      <c r="G122" s="4">
        <f>$G$8*eigenvectors!$I118</f>
        <v>0</v>
      </c>
      <c r="H122" s="4">
        <f>$H$8*eigenvectors!$J118</f>
        <v>0</v>
      </c>
      <c r="I122" s="4">
        <f t="shared" si="2"/>
        <v>-2.9253688377114088E-4</v>
      </c>
      <c r="J122" s="3">
        <f t="shared" si="3"/>
        <v>8.5577828366529988E-8</v>
      </c>
    </row>
    <row r="123" spans="1:10" x14ac:dyDescent="0.25">
      <c r="A123">
        <v>626</v>
      </c>
      <c r="B123" s="4">
        <v>4.0000000000000002E-4</v>
      </c>
      <c r="C123" s="4">
        <f>$C$7*(eigenvectors!$H119+Blue_water_ex!$G123+Blue_water_ex!$H123)/((eigenvectors!$B119+Blue_water_ex!$D123+Blue_water_ex!$E123+Blue_water_ex!$F123))</f>
        <v>6.7191504424778776E-4</v>
      </c>
      <c r="D123" s="4">
        <f>$D$8*eigenvectors!$C119</f>
        <v>0</v>
      </c>
      <c r="E123" s="4">
        <f>$E$8*eigenvectors!$D119</f>
        <v>0</v>
      </c>
      <c r="F123" s="4">
        <f>$F$8*eigenvectors!$E119</f>
        <v>0</v>
      </c>
      <c r="G123" s="4">
        <f>$G$8*eigenvectors!$I119</f>
        <v>0</v>
      </c>
      <c r="H123" s="4">
        <f>$H$8*eigenvectors!$J119</f>
        <v>0</v>
      </c>
      <c r="I123" s="4">
        <f t="shared" si="2"/>
        <v>-2.7191504424778774E-4</v>
      </c>
      <c r="J123" s="3">
        <f t="shared" si="3"/>
        <v>7.3937791288276367E-8</v>
      </c>
    </row>
    <row r="124" spans="1:10" x14ac:dyDescent="0.25">
      <c r="A124">
        <v>628</v>
      </c>
      <c r="B124" s="4">
        <v>4.0000000000000002E-4</v>
      </c>
      <c r="C124" s="4">
        <f>$C$7*(eigenvectors!$H120+Blue_water_ex!$G124+Blue_water_ex!$H124)/((eigenvectors!$B120+Blue_water_ex!$D124+Blue_water_ex!$E124+Blue_water_ex!$F124))</f>
        <v>6.5082377476538057E-4</v>
      </c>
      <c r="D124" s="4">
        <f>$D$8*eigenvectors!$C120</f>
        <v>0</v>
      </c>
      <c r="E124" s="4">
        <f>$E$8*eigenvectors!$D120</f>
        <v>0</v>
      </c>
      <c r="F124" s="4">
        <f>$F$8*eigenvectors!$E120</f>
        <v>0</v>
      </c>
      <c r="G124" s="4">
        <f>$G$8*eigenvectors!$I120</f>
        <v>0</v>
      </c>
      <c r="H124" s="4">
        <f>$H$8*eigenvectors!$J120</f>
        <v>0</v>
      </c>
      <c r="I124" s="4">
        <f t="shared" si="2"/>
        <v>-2.5082377476538055E-4</v>
      </c>
      <c r="J124" s="3">
        <f t="shared" si="3"/>
        <v>6.2912565987554349E-8</v>
      </c>
    </row>
    <row r="125" spans="1:10" x14ac:dyDescent="0.25">
      <c r="A125">
        <v>630</v>
      </c>
      <c r="B125" s="4">
        <v>4.0000000000000002E-4</v>
      </c>
      <c r="C125" s="4">
        <f>$C$7*(eigenvectors!$H121+Blue_water_ex!$G125+Blue_water_ex!$H125)/((eigenvectors!$B121+Blue_water_ex!$D125+Blue_water_ex!$E125+Blue_water_ex!$F125))</f>
        <v>6.3822045611610235E-4</v>
      </c>
      <c r="D125" s="4">
        <f>$D$8*eigenvectors!$C121</f>
        <v>0</v>
      </c>
      <c r="E125" s="4">
        <f>$E$8*eigenvectors!$D121</f>
        <v>0</v>
      </c>
      <c r="F125" s="4">
        <f>$F$8*eigenvectors!$E121</f>
        <v>0</v>
      </c>
      <c r="G125" s="4">
        <f>$G$8*eigenvectors!$I121</f>
        <v>0</v>
      </c>
      <c r="H125" s="4">
        <f>$H$8*eigenvectors!$J121</f>
        <v>0</v>
      </c>
      <c r="I125" s="4">
        <f t="shared" si="2"/>
        <v>-2.3822045611610233E-4</v>
      </c>
      <c r="J125" s="3">
        <f t="shared" si="3"/>
        <v>5.6748985712163834E-8</v>
      </c>
    </row>
    <row r="126" spans="1:10" x14ac:dyDescent="0.25">
      <c r="A126">
        <v>632</v>
      </c>
      <c r="B126" s="4">
        <v>4.0000000000000002E-4</v>
      </c>
      <c r="C126" s="4">
        <f>$C$7*(eigenvectors!$H122+Blue_water_ex!$G126+Blue_water_ex!$H126)/((eigenvectors!$B122+Blue_water_ex!$D126+Blue_water_ex!$E126+Blue_water_ex!$F126))</f>
        <v>6.1468623481781377E-4</v>
      </c>
      <c r="D126" s="4">
        <f>$D$8*eigenvectors!$C122</f>
        <v>0</v>
      </c>
      <c r="E126" s="4">
        <f>$E$8*eigenvectors!$D122</f>
        <v>0</v>
      </c>
      <c r="F126" s="4">
        <f>$F$8*eigenvectors!$E122</f>
        <v>0</v>
      </c>
      <c r="G126" s="4">
        <f>$G$8*eigenvectors!$I122</f>
        <v>0</v>
      </c>
      <c r="H126" s="4">
        <f>$H$8*eigenvectors!$J122</f>
        <v>0</v>
      </c>
      <c r="I126" s="4">
        <f t="shared" si="2"/>
        <v>-2.1468623481781375E-4</v>
      </c>
      <c r="J126" s="3">
        <f t="shared" si="3"/>
        <v>4.6090179420249466E-8</v>
      </c>
    </row>
    <row r="127" spans="1:10" x14ac:dyDescent="0.25">
      <c r="A127">
        <v>634</v>
      </c>
      <c r="B127" s="4">
        <v>4.0000000000000002E-4</v>
      </c>
      <c r="C127" s="4">
        <f>$C$7*(eigenvectors!$H123+Blue_water_ex!$G127+Blue_water_ex!$H127)/((eigenvectors!$B123+Blue_water_ex!$D127+Blue_water_ex!$E127+Blue_water_ex!$F127))</f>
        <v>5.9996995994659552E-4</v>
      </c>
      <c r="D127" s="4">
        <f>$D$8*eigenvectors!$C123</f>
        <v>0</v>
      </c>
      <c r="E127" s="4">
        <f>$E$8*eigenvectors!$D123</f>
        <v>0</v>
      </c>
      <c r="F127" s="4">
        <f>$F$8*eigenvectors!$E123</f>
        <v>0</v>
      </c>
      <c r="G127" s="4">
        <f>$G$8*eigenvectors!$I123</f>
        <v>0</v>
      </c>
      <c r="H127" s="4">
        <f>$H$8*eigenvectors!$J123</f>
        <v>0</v>
      </c>
      <c r="I127" s="4">
        <f t="shared" si="2"/>
        <v>-1.999699599465955E-4</v>
      </c>
      <c r="J127" s="3">
        <f t="shared" si="3"/>
        <v>3.998798488104301E-8</v>
      </c>
    </row>
    <row r="128" spans="1:10" x14ac:dyDescent="0.25">
      <c r="A128">
        <v>636</v>
      </c>
      <c r="B128" s="4">
        <v>2.9999999999999997E-4</v>
      </c>
      <c r="C128" s="4">
        <f>$C$7*(eigenvectors!$H124+Blue_water_ex!$G128+Blue_water_ex!$H128)/((eigenvectors!$B124+Blue_water_ex!$D128+Blue_water_ex!$E128+Blue_water_ex!$F128))</f>
        <v>5.845994065281899E-4</v>
      </c>
      <c r="D128" s="4">
        <f>$D$8*eigenvectors!$C124</f>
        <v>0</v>
      </c>
      <c r="E128" s="4">
        <f>$E$8*eigenvectors!$D124</f>
        <v>0</v>
      </c>
      <c r="F128" s="4">
        <f>$F$8*eigenvectors!$E124</f>
        <v>0</v>
      </c>
      <c r="G128" s="4">
        <f>$G$8*eigenvectors!$I124</f>
        <v>0</v>
      </c>
      <c r="H128" s="4">
        <f>$H$8*eigenvectors!$J124</f>
        <v>0</v>
      </c>
      <c r="I128" s="4">
        <f t="shared" si="2"/>
        <v>-2.8459940652818993E-4</v>
      </c>
      <c r="J128" s="3">
        <f t="shared" si="3"/>
        <v>8.0996822196197921E-8</v>
      </c>
    </row>
    <row r="129" spans="1:10" x14ac:dyDescent="0.25">
      <c r="A129">
        <v>638</v>
      </c>
      <c r="B129" s="4">
        <v>2.9999999999999997E-4</v>
      </c>
      <c r="C129" s="4">
        <f>$C$7*(eigenvectors!$H125+Blue_water_ex!$G129+Blue_water_ex!$H129)/((eigenvectors!$B125+Blue_water_ex!$D129+Blue_water_ex!$E129+Blue_water_ex!$F129))</f>
        <v>5.6759571706683988E-4</v>
      </c>
      <c r="D129" s="4">
        <f>$D$8*eigenvectors!$C125</f>
        <v>0</v>
      </c>
      <c r="E129" s="4">
        <f>$E$8*eigenvectors!$D125</f>
        <v>0</v>
      </c>
      <c r="F129" s="4">
        <f>$F$8*eigenvectors!$E125</f>
        <v>0</v>
      </c>
      <c r="G129" s="4">
        <f>$G$8*eigenvectors!$I125</f>
        <v>0</v>
      </c>
      <c r="H129" s="4">
        <f>$H$8*eigenvectors!$J125</f>
        <v>0</v>
      </c>
      <c r="I129" s="4">
        <f t="shared" si="2"/>
        <v>-2.6759571706683991E-4</v>
      </c>
      <c r="J129" s="3">
        <f t="shared" si="3"/>
        <v>7.160746779251624E-8</v>
      </c>
    </row>
    <row r="130" spans="1:10" x14ac:dyDescent="0.25">
      <c r="A130">
        <v>640</v>
      </c>
      <c r="B130" s="4">
        <v>2.9999999999999997E-4</v>
      </c>
      <c r="C130" s="4">
        <f>$C$7*(eigenvectors!$H126+Blue_water_ex!$G130+Blue_water_ex!$H130)/((eigenvectors!$B126+Blue_water_ex!$D130+Blue_water_ex!$E130+Blue_water_ex!$F130))</f>
        <v>5.5523641042135735E-4</v>
      </c>
      <c r="D130" s="4">
        <f>$D$8*eigenvectors!$C126</f>
        <v>0</v>
      </c>
      <c r="E130" s="4">
        <f>$E$8*eigenvectors!$D126</f>
        <v>0</v>
      </c>
      <c r="F130" s="4">
        <f>$F$8*eigenvectors!$E126</f>
        <v>0</v>
      </c>
      <c r="G130" s="4">
        <f>$G$8*eigenvectors!$I126</f>
        <v>0</v>
      </c>
      <c r="H130" s="4">
        <f>$H$8*eigenvectors!$J126</f>
        <v>0</v>
      </c>
      <c r="I130" s="4">
        <f t="shared" si="2"/>
        <v>-2.5523641042135738E-4</v>
      </c>
      <c r="J130" s="3">
        <f t="shared" si="3"/>
        <v>6.5145625204779581E-8</v>
      </c>
    </row>
    <row r="131" spans="1:10" x14ac:dyDescent="0.25">
      <c r="A131">
        <v>642</v>
      </c>
      <c r="B131" s="4">
        <v>2.9999999999999997E-4</v>
      </c>
      <c r="C131" s="4">
        <f>$C$7*(eigenvectors!$H127+Blue_water_ex!$G131+Blue_water_ex!$H131)/((eigenvectors!$B127+Blue_water_ex!$D131+Blue_water_ex!$E131+Blue_water_ex!$F131))</f>
        <v>5.3239449828071275E-4</v>
      </c>
      <c r="D131" s="4">
        <f>$D$8*eigenvectors!$C127</f>
        <v>0</v>
      </c>
      <c r="E131" s="4">
        <f>$E$8*eigenvectors!$D127</f>
        <v>0</v>
      </c>
      <c r="F131" s="4">
        <f>$F$8*eigenvectors!$E127</f>
        <v>0</v>
      </c>
      <c r="G131" s="4">
        <f>$G$8*eigenvectors!$I127</f>
        <v>0</v>
      </c>
      <c r="H131" s="4">
        <f>$H$8*eigenvectors!$J127</f>
        <v>0</v>
      </c>
      <c r="I131" s="4">
        <f t="shared" si="2"/>
        <v>-2.3239449828071278E-4</v>
      </c>
      <c r="J131" s="3">
        <f t="shared" si="3"/>
        <v>5.4007202831144211E-8</v>
      </c>
    </row>
    <row r="132" spans="1:10" x14ac:dyDescent="0.25">
      <c r="A132">
        <v>644</v>
      </c>
      <c r="B132" s="4">
        <v>2.9999999999999997E-4</v>
      </c>
      <c r="C132" s="4">
        <f>$C$7*(eigenvectors!$H128+Blue_water_ex!$G132+Blue_water_ex!$H132)/((eigenvectors!$B128+Blue_water_ex!$D132+Blue_water_ex!$E132+Blue_water_ex!$F132))</f>
        <v>5.1862962962962963E-4</v>
      </c>
      <c r="D132" s="4">
        <f>$D$8*eigenvectors!$C128</f>
        <v>0</v>
      </c>
      <c r="E132" s="4">
        <f>$E$8*eigenvectors!$D128</f>
        <v>0</v>
      </c>
      <c r="F132" s="4">
        <f>$F$8*eigenvectors!$E128</f>
        <v>0</v>
      </c>
      <c r="G132" s="4">
        <f>$G$8*eigenvectors!$I128</f>
        <v>0</v>
      </c>
      <c r="H132" s="4">
        <f>$H$8*eigenvectors!$J128</f>
        <v>0</v>
      </c>
      <c r="I132" s="4">
        <f t="shared" si="2"/>
        <v>-2.1862962962962965E-4</v>
      </c>
      <c r="J132" s="3">
        <f t="shared" si="3"/>
        <v>4.7798914951989034E-8</v>
      </c>
    </row>
    <row r="133" spans="1:10" x14ac:dyDescent="0.25">
      <c r="A133">
        <v>646</v>
      </c>
      <c r="B133" s="4">
        <v>2.9999999999999997E-4</v>
      </c>
      <c r="C133" s="4">
        <f>$C$7*(eigenvectors!$H129+Blue_water_ex!$G133+Blue_water_ex!$H133)/((eigenvectors!$B129+Blue_water_ex!$D133+Blue_water_ex!$E133+Blue_water_ex!$F133))</f>
        <v>5.0387420237010024E-4</v>
      </c>
      <c r="D133" s="4">
        <f>$D$8*eigenvectors!$C129</f>
        <v>0</v>
      </c>
      <c r="E133" s="4">
        <f>$E$8*eigenvectors!$D129</f>
        <v>0</v>
      </c>
      <c r="F133" s="4">
        <f>$F$8*eigenvectors!$E129</f>
        <v>0</v>
      </c>
      <c r="G133" s="4">
        <f>$G$8*eigenvectors!$I129</f>
        <v>0</v>
      </c>
      <c r="H133" s="4">
        <f>$H$8*eigenvectors!$J129</f>
        <v>0</v>
      </c>
      <c r="I133" s="4">
        <f t="shared" si="2"/>
        <v>-2.0387420237010027E-4</v>
      </c>
      <c r="J133" s="3">
        <f t="shared" si="3"/>
        <v>4.1564690392044596E-8</v>
      </c>
    </row>
    <row r="134" spans="1:10" x14ac:dyDescent="0.25">
      <c r="A134">
        <v>648</v>
      </c>
      <c r="B134" s="4">
        <v>2.9999999999999997E-4</v>
      </c>
      <c r="C134" s="4">
        <f>$C$7*(eigenvectors!$H130+Blue_water_ex!$G134+Blue_water_ex!$H134)/((eigenvectors!$B130+Blue_water_ex!$D134+Blue_water_ex!$E134+Blue_water_ex!$F134))</f>
        <v>4.8709139624888368E-4</v>
      </c>
      <c r="D134" s="4">
        <f>$D$8*eigenvectors!$C130</f>
        <v>0</v>
      </c>
      <c r="E134" s="4">
        <f>$E$8*eigenvectors!$D130</f>
        <v>0</v>
      </c>
      <c r="F134" s="4">
        <f>$F$8*eigenvectors!$E130</f>
        <v>0</v>
      </c>
      <c r="G134" s="4">
        <f>$G$8*eigenvectors!$I130</f>
        <v>0</v>
      </c>
      <c r="H134" s="4">
        <f>$H$8*eigenvectors!$J130</f>
        <v>0</v>
      </c>
      <c r="I134" s="4">
        <f t="shared" si="2"/>
        <v>-1.8709139624888371E-4</v>
      </c>
      <c r="J134" s="3">
        <f t="shared" si="3"/>
        <v>3.5003190550356819E-8</v>
      </c>
    </row>
    <row r="135" spans="1:10" x14ac:dyDescent="0.25">
      <c r="A135">
        <v>650</v>
      </c>
      <c r="B135" s="4">
        <v>2.9999999999999997E-4</v>
      </c>
      <c r="C135" s="4">
        <f>$C$7*(eigenvectors!$H131+Blue_water_ex!$G135+Blue_water_ex!$H135)/((eigenvectors!$B131+Blue_water_ex!$D135+Blue_water_ex!$E135+Blue_water_ex!$F135))</f>
        <v>4.7532823079187526E-4</v>
      </c>
      <c r="D135" s="4">
        <f>$D$8*eigenvectors!$C131</f>
        <v>0</v>
      </c>
      <c r="E135" s="4">
        <f>$E$8*eigenvectors!$D131</f>
        <v>0</v>
      </c>
      <c r="F135" s="4">
        <f>$F$8*eigenvectors!$E131</f>
        <v>0</v>
      </c>
      <c r="G135" s="4">
        <f>$G$8*eigenvectors!$I131</f>
        <v>0</v>
      </c>
      <c r="H135" s="4">
        <f>$H$8*eigenvectors!$J131</f>
        <v>0</v>
      </c>
      <c r="I135" s="4">
        <f t="shared" si="2"/>
        <v>-1.7532823079187529E-4</v>
      </c>
      <c r="J135" s="3">
        <f t="shared" si="3"/>
        <v>3.0739988512609085E-8</v>
      </c>
    </row>
    <row r="136" spans="1:10" x14ac:dyDescent="0.25">
      <c r="A136">
        <v>652</v>
      </c>
      <c r="B136" s="4">
        <v>2.0000000000000001E-4</v>
      </c>
      <c r="C136" s="4">
        <f>$C$7*(eigenvectors!$H132+Blue_water_ex!$G136+Blue_water_ex!$H136)/((eigenvectors!$B132+Blue_water_ex!$D136+Blue_water_ex!$E136+Blue_water_ex!$F136))</f>
        <v>4.5028821701045493E-4</v>
      </c>
      <c r="D136" s="4">
        <f>$D$8*eigenvectors!$C132</f>
        <v>0</v>
      </c>
      <c r="E136" s="4">
        <f>$E$8*eigenvectors!$D132</f>
        <v>0</v>
      </c>
      <c r="F136" s="4">
        <f>$F$8*eigenvectors!$E132</f>
        <v>0</v>
      </c>
      <c r="G136" s="4">
        <f>$G$8*eigenvectors!$I132</f>
        <v>0</v>
      </c>
      <c r="H136" s="4">
        <f>$H$8*eigenvectors!$J132</f>
        <v>0</v>
      </c>
      <c r="I136" s="4">
        <f t="shared" si="2"/>
        <v>-2.5028821701045495E-4</v>
      </c>
      <c r="J136" s="3">
        <f t="shared" si="3"/>
        <v>6.2644191574272595E-8</v>
      </c>
    </row>
    <row r="137" spans="1:10" x14ac:dyDescent="0.25">
      <c r="A137">
        <v>654</v>
      </c>
      <c r="B137" s="4">
        <v>2.0000000000000001E-4</v>
      </c>
      <c r="C137" s="4">
        <f>$C$7*(eigenvectors!$H133+Blue_water_ex!$G137+Blue_water_ex!$H137)/((eigenvectors!$B133+Blue_water_ex!$D137+Blue_water_ex!$E137+Blue_water_ex!$F137))</f>
        <v>4.3089863013698635E-4</v>
      </c>
      <c r="D137" s="4">
        <f>$D$8*eigenvectors!$C133</f>
        <v>0</v>
      </c>
      <c r="E137" s="4">
        <f>$E$8*eigenvectors!$D133</f>
        <v>0</v>
      </c>
      <c r="F137" s="4">
        <f>$F$8*eigenvectors!$E133</f>
        <v>0</v>
      </c>
      <c r="G137" s="4">
        <f>$G$8*eigenvectors!$I133</f>
        <v>0</v>
      </c>
      <c r="H137" s="4">
        <f>$H$8*eigenvectors!$J133</f>
        <v>0</v>
      </c>
      <c r="I137" s="4">
        <f t="shared" si="2"/>
        <v>-2.3089863013698634E-4</v>
      </c>
      <c r="J137" s="3">
        <f t="shared" si="3"/>
        <v>5.3314177399136818E-8</v>
      </c>
    </row>
    <row r="138" spans="1:10" x14ac:dyDescent="0.25">
      <c r="A138">
        <v>656</v>
      </c>
      <c r="B138" s="4">
        <v>2.0000000000000001E-4</v>
      </c>
      <c r="C138" s="4">
        <f>$C$7*(eigenvectors!$H134+Blue_water_ex!$G138+Blue_water_ex!$H138)/((eigenvectors!$B134+Blue_water_ex!$D138+Blue_water_ex!$E138+Blue_water_ex!$F138))</f>
        <v>4.0979936642027452E-4</v>
      </c>
      <c r="D138" s="4">
        <f>$D$8*eigenvectors!$C134</f>
        <v>0</v>
      </c>
      <c r="E138" s="4">
        <f>$E$8*eigenvectors!$D134</f>
        <v>0</v>
      </c>
      <c r="F138" s="4">
        <f>$F$8*eigenvectors!$E134</f>
        <v>0</v>
      </c>
      <c r="G138" s="4">
        <f>$G$8*eigenvectors!$I134</f>
        <v>0</v>
      </c>
      <c r="H138" s="4">
        <f>$H$8*eigenvectors!$J134</f>
        <v>0</v>
      </c>
      <c r="I138" s="4">
        <f t="shared" si="2"/>
        <v>-2.0979936642027451E-4</v>
      </c>
      <c r="J138" s="3">
        <f t="shared" si="3"/>
        <v>4.4015774150348609E-8</v>
      </c>
    </row>
    <row r="139" spans="1:10" x14ac:dyDescent="0.25">
      <c r="A139">
        <v>658</v>
      </c>
      <c r="B139" s="4">
        <v>2.0000000000000001E-4</v>
      </c>
      <c r="C139" s="4">
        <f>$C$7*(eigenvectors!$H135+Blue_water_ex!$G139+Blue_water_ex!$H139)/((eigenvectors!$B135+Blue_water_ex!$D139+Blue_water_ex!$E139+Blue_water_ex!$F139))</f>
        <v>3.8751834050088546E-4</v>
      </c>
      <c r="D139" s="4">
        <f>$D$8*eigenvectors!$C135</f>
        <v>0</v>
      </c>
      <c r="E139" s="4">
        <f>$E$8*eigenvectors!$D135</f>
        <v>0</v>
      </c>
      <c r="F139" s="4">
        <f>$F$8*eigenvectors!$E135</f>
        <v>0</v>
      </c>
      <c r="G139" s="4">
        <f>$G$8*eigenvectors!$I135</f>
        <v>0</v>
      </c>
      <c r="H139" s="4">
        <f>$H$8*eigenvectors!$J135</f>
        <v>0</v>
      </c>
      <c r="I139" s="4">
        <f t="shared" ref="I139:I160" si="4">B139-C139</f>
        <v>-1.8751834050088545E-4</v>
      </c>
      <c r="J139" s="3">
        <f t="shared" ref="J139:J160" si="5">I139*I139</f>
        <v>3.5163128024206014E-8</v>
      </c>
    </row>
    <row r="140" spans="1:10" x14ac:dyDescent="0.25">
      <c r="A140">
        <v>660</v>
      </c>
      <c r="B140" s="4">
        <v>2.0000000000000001E-4</v>
      </c>
      <c r="C140" s="4">
        <f>$C$7*(eigenvectors!$H136+Blue_water_ex!$G140+Blue_water_ex!$H140)/((eigenvectors!$B136+Blue_water_ex!$D140+Blue_water_ex!$E140+Blue_water_ex!$F140))</f>
        <v>3.6987769080234833E-4</v>
      </c>
      <c r="D140" s="4">
        <f>$D$8*eigenvectors!$C136</f>
        <v>0</v>
      </c>
      <c r="E140" s="4">
        <f>$E$8*eigenvectors!$D136</f>
        <v>0</v>
      </c>
      <c r="F140" s="4">
        <f>$F$8*eigenvectors!$E136</f>
        <v>0</v>
      </c>
      <c r="G140" s="4">
        <f>$G$8*eigenvectors!$I136</f>
        <v>0</v>
      </c>
      <c r="H140" s="4">
        <f>$H$8*eigenvectors!$J136</f>
        <v>0</v>
      </c>
      <c r="I140" s="4">
        <f t="shared" si="4"/>
        <v>-1.6987769080234832E-4</v>
      </c>
      <c r="J140" s="3">
        <f t="shared" si="5"/>
        <v>2.885842983233826E-8</v>
      </c>
    </row>
    <row r="141" spans="1:10" x14ac:dyDescent="0.25">
      <c r="A141">
        <v>662</v>
      </c>
      <c r="B141" s="4">
        <v>2.0000000000000001E-4</v>
      </c>
      <c r="C141" s="4">
        <f>$C$7*(eigenvectors!$H137+Blue_water_ex!$G141+Blue_water_ex!$H141)/((eigenvectors!$B137+Blue_water_ex!$D141+Blue_water_ex!$E141+Blue_water_ex!$F141))</f>
        <v>3.5546320552512506E-4</v>
      </c>
      <c r="D141" s="4">
        <f>$D$8*eigenvectors!$C137</f>
        <v>0</v>
      </c>
      <c r="E141" s="4">
        <f>$E$8*eigenvectors!$D137</f>
        <v>0</v>
      </c>
      <c r="F141" s="4">
        <f>$F$8*eigenvectors!$E137</f>
        <v>0</v>
      </c>
      <c r="G141" s="4">
        <f>$G$8*eigenvectors!$I137</f>
        <v>0</v>
      </c>
      <c r="H141" s="4">
        <f>$H$8*eigenvectors!$J137</f>
        <v>0</v>
      </c>
      <c r="I141" s="4">
        <f t="shared" si="4"/>
        <v>-1.5546320552512505E-4</v>
      </c>
      <c r="J141" s="3">
        <f t="shared" si="5"/>
        <v>2.416880827214727E-8</v>
      </c>
    </row>
    <row r="142" spans="1:10" x14ac:dyDescent="0.25">
      <c r="A142">
        <v>664</v>
      </c>
      <c r="B142" s="4">
        <v>2.0000000000000001E-4</v>
      </c>
      <c r="C142" s="4">
        <f>$C$7*(eigenvectors!$H138+Blue_water_ex!$G142+Blue_water_ex!$H142)/((eigenvectors!$B138+Blue_water_ex!$D142+Blue_water_ex!$E142+Blue_water_ex!$F142))</f>
        <v>3.4612403100775193E-4</v>
      </c>
      <c r="D142" s="4">
        <f>$D$8*eigenvectors!$C138</f>
        <v>0</v>
      </c>
      <c r="E142" s="4">
        <f>$E$8*eigenvectors!$D138</f>
        <v>0</v>
      </c>
      <c r="F142" s="4">
        <f>$F$8*eigenvectors!$E138</f>
        <v>0</v>
      </c>
      <c r="G142" s="4">
        <f>$G$8*eigenvectors!$I138</f>
        <v>0</v>
      </c>
      <c r="H142" s="4">
        <f>$H$8*eigenvectors!$J138</f>
        <v>0</v>
      </c>
      <c r="I142" s="4">
        <f t="shared" si="4"/>
        <v>-1.4612403100775192E-4</v>
      </c>
      <c r="J142" s="3">
        <f t="shared" si="5"/>
        <v>2.1352232437954444E-8</v>
      </c>
    </row>
    <row r="143" spans="1:10" x14ac:dyDescent="0.25">
      <c r="A143">
        <v>666</v>
      </c>
      <c r="B143" s="4">
        <v>2.0000000000000001E-4</v>
      </c>
      <c r="C143" s="4">
        <f>$C$7*(eigenvectors!$H139+Blue_water_ex!$G143+Blue_water_ex!$H143)/((eigenvectors!$B139+Blue_water_ex!$D143+Blue_water_ex!$E143+Blue_water_ex!$F143))</f>
        <v>3.3781881533101048E-4</v>
      </c>
      <c r="D143" s="4">
        <f>$D$8*eigenvectors!$C139</f>
        <v>0</v>
      </c>
      <c r="E143" s="4">
        <f>$E$8*eigenvectors!$D139</f>
        <v>0</v>
      </c>
      <c r="F143" s="4">
        <f>$F$8*eigenvectors!$E139</f>
        <v>0</v>
      </c>
      <c r="G143" s="4">
        <f>$G$8*eigenvectors!$I139</f>
        <v>0</v>
      </c>
      <c r="H143" s="4">
        <f>$H$8*eigenvectors!$J139</f>
        <v>0</v>
      </c>
      <c r="I143" s="4">
        <f t="shared" si="4"/>
        <v>-1.3781881533101047E-4</v>
      </c>
      <c r="J143" s="3">
        <f t="shared" si="5"/>
        <v>1.8994025859243168E-8</v>
      </c>
    </row>
    <row r="144" spans="1:10" x14ac:dyDescent="0.25">
      <c r="A144">
        <v>668</v>
      </c>
      <c r="B144" s="4">
        <v>2.0000000000000001E-4</v>
      </c>
      <c r="C144" s="4">
        <f>$C$7*(eigenvectors!$H140+Blue_water_ex!$G144+Blue_water_ex!$H144)/((eigenvectors!$B140+Blue_water_ex!$D144+Blue_water_ex!$E144+Blue_water_ex!$F144))</f>
        <v>3.2977262287551678E-4</v>
      </c>
      <c r="D144" s="4">
        <f>$D$8*eigenvectors!$C140</f>
        <v>0</v>
      </c>
      <c r="E144" s="4">
        <f>$E$8*eigenvectors!$D140</f>
        <v>0</v>
      </c>
      <c r="F144" s="4">
        <f>$F$8*eigenvectors!$E140</f>
        <v>0</v>
      </c>
      <c r="G144" s="4">
        <f>$G$8*eigenvectors!$I140</f>
        <v>0</v>
      </c>
      <c r="H144" s="4">
        <f>$H$8*eigenvectors!$J140</f>
        <v>0</v>
      </c>
      <c r="I144" s="4">
        <f t="shared" si="4"/>
        <v>-1.2977262287551677E-4</v>
      </c>
      <c r="J144" s="3">
        <f t="shared" si="5"/>
        <v>1.6840933647991097E-8</v>
      </c>
    </row>
    <row r="145" spans="1:10" x14ac:dyDescent="0.25">
      <c r="A145">
        <v>670</v>
      </c>
      <c r="B145" s="4">
        <v>2.9999999999999997E-4</v>
      </c>
      <c r="C145" s="4">
        <f>$C$7*(eigenvectors!$H141+Blue_water_ex!$G145+Blue_water_ex!$H145)/((eigenvectors!$B141+Blue_water_ex!$D145+Blue_water_ex!$E145+Blue_water_ex!$F145))</f>
        <v>3.2374371859296484E-4</v>
      </c>
      <c r="D145" s="4">
        <f>$D$8*eigenvectors!$C141</f>
        <v>0</v>
      </c>
      <c r="E145" s="4">
        <f>$E$8*eigenvectors!$D141</f>
        <v>0</v>
      </c>
      <c r="F145" s="4">
        <f>$F$8*eigenvectors!$E141</f>
        <v>0</v>
      </c>
      <c r="G145" s="4">
        <f>$G$8*eigenvectors!$I141</f>
        <v>0</v>
      </c>
      <c r="H145" s="4">
        <f>$H$8*eigenvectors!$J141</f>
        <v>0</v>
      </c>
      <c r="I145" s="4">
        <f t="shared" si="4"/>
        <v>-2.374371859296487E-5</v>
      </c>
      <c r="J145" s="3">
        <f t="shared" si="5"/>
        <v>5.6376417262190569E-10</v>
      </c>
    </row>
    <row r="146" spans="1:10" x14ac:dyDescent="0.25">
      <c r="A146">
        <v>672</v>
      </c>
      <c r="B146" s="4">
        <v>2.9999999999999997E-4</v>
      </c>
      <c r="C146" s="4">
        <f>$C$7*(eigenvectors!$H142+Blue_water_ex!$G146+Blue_water_ex!$H146)/((eigenvectors!$B142+Blue_water_ex!$D146+Blue_water_ex!$E146+Blue_water_ex!$F146))</f>
        <v>3.1443046506403051E-4</v>
      </c>
      <c r="D146" s="4">
        <f>$D$8*eigenvectors!$C142</f>
        <v>0</v>
      </c>
      <c r="E146" s="4">
        <f>$E$8*eigenvectors!$D142</f>
        <v>0</v>
      </c>
      <c r="F146" s="4">
        <f>$F$8*eigenvectors!$E142</f>
        <v>0</v>
      </c>
      <c r="G146" s="4">
        <f>$G$8*eigenvectors!$I142</f>
        <v>0</v>
      </c>
      <c r="H146" s="4">
        <f>$H$8*eigenvectors!$J142</f>
        <v>0</v>
      </c>
      <c r="I146" s="4">
        <f t="shared" si="4"/>
        <v>-1.4430465064030535E-5</v>
      </c>
      <c r="J146" s="3">
        <f t="shared" si="5"/>
        <v>2.082383219642058E-10</v>
      </c>
    </row>
    <row r="147" spans="1:10" x14ac:dyDescent="0.25">
      <c r="A147">
        <v>674</v>
      </c>
      <c r="B147" s="4">
        <v>2.9999999999999997E-4</v>
      </c>
      <c r="C147" s="4">
        <f>$C$7*(eigenvectors!$H143+Blue_water_ex!$G147+Blue_water_ex!$H147)/((eigenvectors!$B143+Blue_water_ex!$D147+Blue_water_ex!$E147+Blue_water_ex!$F147))</f>
        <v>3.0917654956366084E-4</v>
      </c>
      <c r="D147" s="4">
        <f>$D$8*eigenvectors!$C143</f>
        <v>0</v>
      </c>
      <c r="E147" s="4">
        <f>$E$8*eigenvectors!$D143</f>
        <v>0</v>
      </c>
      <c r="F147" s="4">
        <f>$F$8*eigenvectors!$E143</f>
        <v>0</v>
      </c>
      <c r="G147" s="4">
        <f>$G$8*eigenvectors!$I143</f>
        <v>0</v>
      </c>
      <c r="H147" s="4">
        <f>$H$8*eigenvectors!$J143</f>
        <v>0</v>
      </c>
      <c r="I147" s="4">
        <f t="shared" si="4"/>
        <v>-9.1765495636608632E-6</v>
      </c>
      <c r="J147" s="3">
        <f t="shared" si="5"/>
        <v>8.4209061894324382E-11</v>
      </c>
    </row>
    <row r="148" spans="1:10" x14ac:dyDescent="0.25">
      <c r="A148">
        <v>676</v>
      </c>
      <c r="B148" s="4">
        <v>4.0000000000000002E-4</v>
      </c>
      <c r="C148" s="4">
        <f>$C$7*(eigenvectors!$H144+Blue_water_ex!$G148+Blue_water_ex!$H148)/((eigenvectors!$B144+Blue_water_ex!$D148+Blue_water_ex!$E148+Blue_water_ex!$F148))</f>
        <v>3.0168509509066787E-4</v>
      </c>
      <c r="D148" s="4">
        <f>$D$8*eigenvectors!$C144</f>
        <v>0</v>
      </c>
      <c r="E148" s="4">
        <f>$E$8*eigenvectors!$D144</f>
        <v>0</v>
      </c>
      <c r="F148" s="4">
        <f>$F$8*eigenvectors!$E144</f>
        <v>0</v>
      </c>
      <c r="G148" s="4">
        <f>$G$8*eigenvectors!$I144</f>
        <v>0</v>
      </c>
      <c r="H148" s="4">
        <f>$H$8*eigenvectors!$J144</f>
        <v>0</v>
      </c>
      <c r="I148" s="4">
        <f t="shared" si="4"/>
        <v>9.8314904909332153E-5</v>
      </c>
      <c r="J148" s="3">
        <f t="shared" si="5"/>
        <v>9.6658205273310229E-9</v>
      </c>
    </row>
    <row r="149" spans="1:10" x14ac:dyDescent="0.25">
      <c r="A149">
        <v>678</v>
      </c>
      <c r="B149" s="4">
        <v>4.0000000000000002E-4</v>
      </c>
      <c r="C149" s="4">
        <f>$C$7*(eigenvectors!$H145+Blue_water_ex!$G149+Blue_water_ex!$H149)/((eigenvectors!$B145+Blue_water_ex!$D149+Blue_water_ex!$E149+Blue_water_ex!$F149))</f>
        <v>2.9239418276535707E-4</v>
      </c>
      <c r="D149" s="4">
        <f>$D$8*eigenvectors!$C145</f>
        <v>0</v>
      </c>
      <c r="E149" s="4">
        <f>$E$8*eigenvectors!$D145</f>
        <v>0</v>
      </c>
      <c r="F149" s="4">
        <f>$F$8*eigenvectors!$E145</f>
        <v>0</v>
      </c>
      <c r="G149" s="4">
        <f>$G$8*eigenvectors!$I145</f>
        <v>0</v>
      </c>
      <c r="H149" s="4">
        <f>$H$8*eigenvectors!$J145</f>
        <v>0</v>
      </c>
      <c r="I149" s="4">
        <f t="shared" si="4"/>
        <v>1.0760581723464295E-4</v>
      </c>
      <c r="J149" s="3">
        <f t="shared" si="5"/>
        <v>1.1579011902735382E-8</v>
      </c>
    </row>
    <row r="150" spans="1:10" x14ac:dyDescent="0.25">
      <c r="A150">
        <v>680</v>
      </c>
      <c r="B150" s="4">
        <v>4.0000000000000002E-4</v>
      </c>
      <c r="C150" s="4">
        <f>$C$7*(eigenvectors!$H146+Blue_water_ex!$G150+Blue_water_ex!$H150)/((eigenvectors!$B146+Blue_water_ex!$D150+Blue_water_ex!$E150+Blue_water_ex!$F150))</f>
        <v>2.867399741267788E-4</v>
      </c>
      <c r="D150" s="4">
        <f>$D$8*eigenvectors!$C146</f>
        <v>0</v>
      </c>
      <c r="E150" s="4">
        <f>$E$8*eigenvectors!$D146</f>
        <v>0</v>
      </c>
      <c r="F150" s="4">
        <f>$F$8*eigenvectors!$E146</f>
        <v>0</v>
      </c>
      <c r="G150" s="4">
        <f>$G$8*eigenvectors!$I146</f>
        <v>0</v>
      </c>
      <c r="H150" s="4">
        <f>$H$8*eigenvectors!$J146</f>
        <v>0</v>
      </c>
      <c r="I150" s="4">
        <f t="shared" si="4"/>
        <v>1.1326002587322122E-4</v>
      </c>
      <c r="J150" s="3">
        <f t="shared" si="5"/>
        <v>1.282783346080274E-8</v>
      </c>
    </row>
    <row r="151" spans="1:10" x14ac:dyDescent="0.25">
      <c r="A151">
        <v>682</v>
      </c>
      <c r="B151" s="4">
        <v>5.0000000000000001E-4</v>
      </c>
      <c r="C151" s="4">
        <f>$C$7*(eigenvectors!$H147+Blue_water_ex!$G151+Blue_water_ex!$H151)/((eigenvectors!$B147+Blue_water_ex!$D151+Blue_water_ex!$E151+Blue_water_ex!$F151))</f>
        <v>2.7708860759493675E-4</v>
      </c>
      <c r="D151" s="4">
        <f>$D$8*eigenvectors!$C147</f>
        <v>0</v>
      </c>
      <c r="E151" s="4">
        <f>$E$8*eigenvectors!$D147</f>
        <v>0</v>
      </c>
      <c r="F151" s="4">
        <f>$F$8*eigenvectors!$E147</f>
        <v>0</v>
      </c>
      <c r="G151" s="4">
        <f>$G$8*eigenvectors!$I147</f>
        <v>0</v>
      </c>
      <c r="H151" s="4">
        <f>$H$8*eigenvectors!$J147</f>
        <v>0</v>
      </c>
      <c r="I151" s="4">
        <f t="shared" si="4"/>
        <v>2.2291139240506326E-4</v>
      </c>
      <c r="J151" s="3">
        <f t="shared" si="5"/>
        <v>4.9689488863964096E-8</v>
      </c>
    </row>
    <row r="152" spans="1:10" x14ac:dyDescent="0.25">
      <c r="A152">
        <v>684</v>
      </c>
      <c r="B152" s="4">
        <v>5.0000000000000001E-4</v>
      </c>
      <c r="C152" s="4">
        <f>$C$7*(eigenvectors!$H148+Blue_water_ex!$G152+Blue_water_ex!$H152)/((eigenvectors!$B148+Blue_water_ex!$D152+Blue_water_ex!$E152+Blue_water_ex!$F152))</f>
        <v>2.6956973602161713E-4</v>
      </c>
      <c r="D152" s="4">
        <f>$D$8*eigenvectors!$C148</f>
        <v>0</v>
      </c>
      <c r="E152" s="4">
        <f>$E$8*eigenvectors!$D148</f>
        <v>0</v>
      </c>
      <c r="F152" s="4">
        <f>$F$8*eigenvectors!$E148</f>
        <v>0</v>
      </c>
      <c r="G152" s="4">
        <f>$G$8*eigenvectors!$I148</f>
        <v>0</v>
      </c>
      <c r="H152" s="4">
        <f>$H$8*eigenvectors!$J148</f>
        <v>0</v>
      </c>
      <c r="I152" s="4">
        <f t="shared" si="4"/>
        <v>2.3043026397838288E-4</v>
      </c>
      <c r="J152" s="3">
        <f t="shared" si="5"/>
        <v>5.3098106557147221E-8</v>
      </c>
    </row>
    <row r="153" spans="1:10" x14ac:dyDescent="0.25">
      <c r="A153">
        <v>686</v>
      </c>
      <c r="B153" s="4">
        <v>5.0000000000000001E-4</v>
      </c>
      <c r="C153" s="4">
        <f>$C$7*(eigenvectors!$H149+Blue_water_ex!$G153+Blue_water_ex!$H153)/((eigenvectors!$B149+Blue_water_ex!$D153+Blue_water_ex!$E153+Blue_water_ex!$F153))</f>
        <v>2.6121354272894148E-4</v>
      </c>
      <c r="D153" s="4">
        <f>$D$8*eigenvectors!$C149</f>
        <v>0</v>
      </c>
      <c r="E153" s="4">
        <f>$E$8*eigenvectors!$D149</f>
        <v>0</v>
      </c>
      <c r="F153" s="4">
        <f>$F$8*eigenvectors!$E149</f>
        <v>0</v>
      </c>
      <c r="G153" s="4">
        <f>$G$8*eigenvectors!$I149</f>
        <v>0</v>
      </c>
      <c r="H153" s="4">
        <f>$H$8*eigenvectors!$J149</f>
        <v>0</v>
      </c>
      <c r="I153" s="4">
        <f t="shared" si="4"/>
        <v>2.3878645727105853E-4</v>
      </c>
      <c r="J153" s="3">
        <f t="shared" si="5"/>
        <v>5.7018972176063058E-8</v>
      </c>
    </row>
    <row r="154" spans="1:10" x14ac:dyDescent="0.25">
      <c r="A154">
        <v>688</v>
      </c>
      <c r="B154" s="4">
        <v>4.0000000000000002E-4</v>
      </c>
      <c r="C154" s="4">
        <f>$C$7*(eigenvectors!$H150+Blue_water_ex!$G154+Blue_water_ex!$H154)/((eigenvectors!$B150+Blue_water_ex!$D154+Blue_water_ex!$E154+Blue_water_ex!$F154))</f>
        <v>2.5181962970336456E-4</v>
      </c>
      <c r="D154" s="4">
        <f>$D$8*eigenvectors!$C150</f>
        <v>0</v>
      </c>
      <c r="E154" s="4">
        <f>$E$8*eigenvectors!$D150</f>
        <v>0</v>
      </c>
      <c r="F154" s="4">
        <f>$F$8*eigenvectors!$E150</f>
        <v>0</v>
      </c>
      <c r="G154" s="4">
        <f>$G$8*eigenvectors!$I150</f>
        <v>0</v>
      </c>
      <c r="H154" s="4">
        <f>$H$8*eigenvectors!$J150</f>
        <v>0</v>
      </c>
      <c r="I154" s="4">
        <f t="shared" si="4"/>
        <v>1.4818037029663546E-4</v>
      </c>
      <c r="J154" s="3">
        <f t="shared" si="5"/>
        <v>2.1957422141248003E-8</v>
      </c>
    </row>
    <row r="155" spans="1:10" x14ac:dyDescent="0.25">
      <c r="A155">
        <v>690</v>
      </c>
      <c r="B155" s="4">
        <v>4.0000000000000002E-4</v>
      </c>
      <c r="C155" s="4">
        <f>$C$7*(eigenvectors!$H151+Blue_water_ex!$G155+Blue_water_ex!$H155)/((eigenvectors!$B151+Blue_water_ex!$D155+Blue_water_ex!$E155+Blue_water_ex!$F155))</f>
        <v>2.4352700331448625E-4</v>
      </c>
      <c r="D155" s="4">
        <f>$D$8*eigenvectors!$C151</f>
        <v>0</v>
      </c>
      <c r="E155" s="4">
        <f>$E$8*eigenvectors!$D151</f>
        <v>0</v>
      </c>
      <c r="F155" s="4">
        <f>$F$8*eigenvectors!$E151</f>
        <v>0</v>
      </c>
      <c r="G155" s="4">
        <f>$G$8*eigenvectors!$I151</f>
        <v>0</v>
      </c>
      <c r="H155" s="4">
        <f>$H$8*eigenvectors!$J151</f>
        <v>0</v>
      </c>
      <c r="I155" s="4">
        <f t="shared" si="4"/>
        <v>1.5647299668551377E-4</v>
      </c>
      <c r="J155" s="3">
        <f t="shared" si="5"/>
        <v>2.4483798691744803E-8</v>
      </c>
    </row>
    <row r="156" spans="1:10" x14ac:dyDescent="0.25">
      <c r="A156">
        <v>692</v>
      </c>
      <c r="B156" s="4">
        <v>4.0000000000000002E-4</v>
      </c>
      <c r="C156" s="4">
        <f>$C$7*(eigenvectors!$H152+Blue_water_ex!$G156+Blue_water_ex!$H156)/((eigenvectors!$B152+Blue_water_ex!$D156+Blue_water_ex!$E156+Blue_water_ex!$F156))</f>
        <v>2.3287521238436859E-4</v>
      </c>
      <c r="D156" s="4">
        <f>$D$8*eigenvectors!$C152</f>
        <v>0</v>
      </c>
      <c r="E156" s="4">
        <f>$E$8*eigenvectors!$D152</f>
        <v>0</v>
      </c>
      <c r="F156" s="4">
        <f>$F$8*eigenvectors!$E152</f>
        <v>0</v>
      </c>
      <c r="G156" s="4">
        <f>$G$8*eigenvectors!$I152</f>
        <v>0</v>
      </c>
      <c r="H156" s="4">
        <f>$H$8*eigenvectors!$J152</f>
        <v>0</v>
      </c>
      <c r="I156" s="4">
        <f t="shared" si="4"/>
        <v>1.6712478761563143E-4</v>
      </c>
      <c r="J156" s="3">
        <f t="shared" si="5"/>
        <v>2.793069463556991E-8</v>
      </c>
    </row>
    <row r="157" spans="1:10" x14ac:dyDescent="0.25">
      <c r="A157">
        <v>694</v>
      </c>
      <c r="B157" s="4">
        <v>2.9999999999999997E-4</v>
      </c>
      <c r="C157" s="4">
        <f>$C$7*(eigenvectors!$H153+Blue_water_ex!$G157+Blue_water_ex!$H157)/((eigenvectors!$B153+Blue_water_ex!$D157+Blue_water_ex!$E157+Blue_water_ex!$F157))</f>
        <v>2.2322462440454381E-4</v>
      </c>
      <c r="D157" s="4">
        <f>$D$8*eigenvectors!$C153</f>
        <v>0</v>
      </c>
      <c r="E157" s="4">
        <f>$E$8*eigenvectors!$D153</f>
        <v>0</v>
      </c>
      <c r="F157" s="4">
        <f>$F$8*eigenvectors!$E153</f>
        <v>0</v>
      </c>
      <c r="G157" s="4">
        <f>$G$8*eigenvectors!$I153</f>
        <v>0</v>
      </c>
      <c r="H157" s="4">
        <f>$H$8*eigenvectors!$J153</f>
        <v>0</v>
      </c>
      <c r="I157" s="4">
        <f t="shared" si="4"/>
        <v>7.6775375595456168E-5</v>
      </c>
      <c r="J157" s="3">
        <f t="shared" si="5"/>
        <v>5.8944582978233662E-9</v>
      </c>
    </row>
    <row r="158" spans="1:10" x14ac:dyDescent="0.25">
      <c r="A158">
        <v>696</v>
      </c>
      <c r="B158" s="4">
        <v>2.9999999999999997E-4</v>
      </c>
      <c r="C158" s="4">
        <f>$C$7*(eigenvectors!$H154+Blue_water_ex!$G158+Blue_water_ex!$H158)/((eigenvectors!$B154+Blue_water_ex!$D158+Blue_water_ex!$E158+Blue_water_ex!$F158))</f>
        <v>2.1248411016949154E-4</v>
      </c>
      <c r="D158" s="4">
        <f>$D$8*eigenvectors!$C154</f>
        <v>0</v>
      </c>
      <c r="E158" s="4">
        <f>$E$8*eigenvectors!$D154</f>
        <v>0</v>
      </c>
      <c r="F158" s="4">
        <f>$F$8*eigenvectors!$E154</f>
        <v>0</v>
      </c>
      <c r="G158" s="4">
        <f>$G$8*eigenvectors!$I154</f>
        <v>0</v>
      </c>
      <c r="H158" s="4">
        <f>$H$8*eigenvectors!$J154</f>
        <v>0</v>
      </c>
      <c r="I158" s="4">
        <f t="shared" si="4"/>
        <v>8.7515889830508436E-5</v>
      </c>
      <c r="J158" s="3">
        <f t="shared" si="5"/>
        <v>7.6590309728256901E-9</v>
      </c>
    </row>
    <row r="159" spans="1:10" x14ac:dyDescent="0.25">
      <c r="A159">
        <v>698</v>
      </c>
      <c r="B159" s="4">
        <v>2.0000000000000001E-4</v>
      </c>
      <c r="C159" s="4">
        <f>$C$7*(eigenvectors!$H155+Blue_water_ex!$G159+Blue_water_ex!$H159)/((eigenvectors!$B155+Blue_water_ex!$D159+Blue_water_ex!$E159+Blue_water_ex!$F159))</f>
        <v>2.0102486047691528E-4</v>
      </c>
      <c r="D159" s="4">
        <f>$D$8*eigenvectors!$C155</f>
        <v>0</v>
      </c>
      <c r="E159" s="4">
        <f>$E$8*eigenvectors!$D155</f>
        <v>0</v>
      </c>
      <c r="F159" s="4">
        <f>$F$8*eigenvectors!$E155</f>
        <v>0</v>
      </c>
      <c r="G159" s="4">
        <f>$G$8*eigenvectors!$I155</f>
        <v>0</v>
      </c>
      <c r="H159" s="4">
        <f>$H$8*eigenvectors!$J155</f>
        <v>0</v>
      </c>
      <c r="I159" s="4">
        <f t="shared" si="4"/>
        <v>-1.0248604769152753E-6</v>
      </c>
      <c r="J159" s="3">
        <f t="shared" si="5"/>
        <v>1.0503389971430056E-12</v>
      </c>
    </row>
    <row r="160" spans="1:10" x14ac:dyDescent="0.25">
      <c r="A160">
        <v>700</v>
      </c>
      <c r="B160" s="4">
        <v>2.0000000000000001E-4</v>
      </c>
      <c r="C160" s="4">
        <f>$C$7*(eigenvectors!$H156+Blue_water_ex!$G160+Blue_water_ex!$H160)/((eigenvectors!$B156+Blue_water_ex!$D160+Blue_water_ex!$E160+Blue_water_ex!$F160))</f>
        <v>1.9079298017549566E-4</v>
      </c>
      <c r="D160" s="4">
        <f>$D$8*eigenvectors!$C156</f>
        <v>0</v>
      </c>
      <c r="E160" s="4">
        <f>$E$8*eigenvectors!$D156</f>
        <v>0</v>
      </c>
      <c r="F160" s="4">
        <f>$F$8*eigenvectors!$E156</f>
        <v>0</v>
      </c>
      <c r="G160" s="4">
        <f>$G$8*eigenvectors!$I156</f>
        <v>0</v>
      </c>
      <c r="H160" s="4">
        <f>$H$8*eigenvectors!$J156</f>
        <v>0</v>
      </c>
      <c r="I160" s="4">
        <f t="shared" si="4"/>
        <v>9.2070198245043514E-6</v>
      </c>
      <c r="J160" s="3">
        <f t="shared" si="5"/>
        <v>8.4769214048816135E-11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0"/>
  <sheetViews>
    <sheetView workbookViewId="0">
      <selection activeCell="I8" sqref="I8"/>
    </sheetView>
  </sheetViews>
  <sheetFormatPr defaultRowHeight="15" x14ac:dyDescent="0.25"/>
  <cols>
    <col min="1" max="1" width="15.42578125" customWidth="1"/>
    <col min="2" max="2" width="11" customWidth="1"/>
    <col min="3" max="3" width="10.85546875" customWidth="1"/>
    <col min="10" max="10" width="15.42578125" style="3" customWidth="1"/>
  </cols>
  <sheetData>
    <row r="1" spans="1:10" x14ac:dyDescent="0.25">
      <c r="A1" s="6" t="s">
        <v>26</v>
      </c>
    </row>
    <row r="2" spans="1:10" x14ac:dyDescent="0.25">
      <c r="A2" s="2" t="s">
        <v>34</v>
      </c>
      <c r="B2" s="4">
        <f>AVERAGE($B$31:$B$32)/AVERAGE($B$87:$B$88)</f>
        <v>1.2919999999999998</v>
      </c>
      <c r="C2" t="s">
        <v>44</v>
      </c>
      <c r="D2" s="4">
        <f>LOG10(MAX($B$2:$B$4))</f>
        <v>0.18412335423967108</v>
      </c>
    </row>
    <row r="3" spans="1:10" x14ac:dyDescent="0.25">
      <c r="A3" s="2" t="s">
        <v>35</v>
      </c>
      <c r="B3" s="4">
        <f>($B$55)/AVERAGE($B$87:$B$88)</f>
        <v>1.5279999999999998</v>
      </c>
      <c r="C3" t="s">
        <v>46</v>
      </c>
      <c r="D3" s="4">
        <f>OC4_chl!$B$6*(Green_water_ex!$D$2)^0+OC4_chl!$B$7*(Green_water_ex!$D$2)^1+OC4_chl!$B$8*(Green_water_ex!$D$2)^2+OC4_chl!$B$9*(Green_water_ex!$D$2)^3+OC4_chl!$B$10*(Green_water_ex!$D$2)^4</f>
        <v>-0.16583094097197018</v>
      </c>
    </row>
    <row r="4" spans="1:10" x14ac:dyDescent="0.25">
      <c r="A4" s="2" t="s">
        <v>36</v>
      </c>
      <c r="B4" s="4">
        <f>($B$65)/AVERAGE($B$87:$B$88)</f>
        <v>1.3839999999999999</v>
      </c>
    </row>
    <row r="5" spans="1:10" x14ac:dyDescent="0.25">
      <c r="A5" s="2" t="s">
        <v>43</v>
      </c>
      <c r="C5" s="6" t="s">
        <v>45</v>
      </c>
      <c r="D5" s="7">
        <f>10^D3</f>
        <v>0.68260436173939976</v>
      </c>
    </row>
    <row r="6" spans="1:10" x14ac:dyDescent="0.25">
      <c r="A6" s="10" t="s">
        <v>48</v>
      </c>
      <c r="C6" t="s">
        <v>47</v>
      </c>
      <c r="D6" s="5">
        <f>D148/0.0145</f>
        <v>0</v>
      </c>
      <c r="I6" t="s">
        <v>56</v>
      </c>
      <c r="J6" s="3">
        <f>CORREL(B10:B160,C10:C160)</f>
        <v>0.59456759861365438</v>
      </c>
    </row>
    <row r="7" spans="1:10" x14ac:dyDescent="0.25">
      <c r="A7" s="8" t="s">
        <v>20</v>
      </c>
      <c r="B7" s="9" t="s">
        <v>17</v>
      </c>
      <c r="C7" s="8">
        <v>0.33</v>
      </c>
      <c r="I7" t="s">
        <v>55</v>
      </c>
      <c r="J7" s="3">
        <f>SQRT(SUM(J10:J160)/150)</f>
        <v>5.8685631581643152E-2</v>
      </c>
    </row>
    <row r="8" spans="1:10" x14ac:dyDescent="0.25">
      <c r="A8" s="11" t="s">
        <v>49</v>
      </c>
      <c r="B8" s="9" t="s">
        <v>50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/>
      <c r="J8" s="12"/>
    </row>
    <row r="9" spans="1:10" x14ac:dyDescent="0.25">
      <c r="A9" t="s">
        <v>16</v>
      </c>
      <c r="B9" t="s">
        <v>18</v>
      </c>
      <c r="C9" t="s">
        <v>19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  <c r="I9" t="s">
        <v>53</v>
      </c>
      <c r="J9" s="3" t="s">
        <v>54</v>
      </c>
    </row>
    <row r="10" spans="1:10" x14ac:dyDescent="0.25">
      <c r="A10">
        <v>400</v>
      </c>
      <c r="B10">
        <v>1.8200000000000001E-2</v>
      </c>
      <c r="C10" s="4">
        <f>$C$7*(eigenvectors!$H6+Green_water_ex!$G10+Green_water_ex!$H10)/((eigenvectors!$B6+Green_water_ex!$D10+Green_water_ex!$E10+Green_water_ex!$F10))</f>
        <v>8.9213013698630134E-2</v>
      </c>
      <c r="D10" s="4">
        <f>$D$8*eigenvectors!$C6</f>
        <v>0</v>
      </c>
      <c r="E10" s="4">
        <f>$E$8*eigenvectors!$D6</f>
        <v>0</v>
      </c>
      <c r="F10" s="4">
        <f>$F$8*eigenvectors!$E6</f>
        <v>0</v>
      </c>
      <c r="G10" s="4">
        <f>$G$8*eigenvectors!$I6</f>
        <v>0</v>
      </c>
      <c r="H10" s="4">
        <f>$H$8*eigenvectors!$J6</f>
        <v>0</v>
      </c>
      <c r="I10" s="4">
        <f>B10-C10</f>
        <v>-7.101301369863014E-2</v>
      </c>
      <c r="J10" s="3">
        <f>I10*I10</f>
        <v>5.0428481145618322E-3</v>
      </c>
    </row>
    <row r="11" spans="1:10" x14ac:dyDescent="0.25">
      <c r="A11">
        <v>402</v>
      </c>
      <c r="B11">
        <v>1.7899999999999999E-2</v>
      </c>
      <c r="C11" s="4">
        <f>$C$7*(eigenvectors!$H7+Green_water_ex!$G11+Green_water_ex!$H11)/((eigenvectors!$B7+Green_water_ex!$D11+Green_water_ex!$E11+Green_water_ex!$F11))</f>
        <v>9.6579999999999999E-2</v>
      </c>
      <c r="D11" s="4">
        <f>$D$8*eigenvectors!$C7</f>
        <v>0</v>
      </c>
      <c r="E11" s="4">
        <f>$E$8*eigenvectors!$D7</f>
        <v>0</v>
      </c>
      <c r="F11" s="4">
        <f>$F$8*eigenvectors!$E7</f>
        <v>0</v>
      </c>
      <c r="G11" s="4">
        <f>$G$8*eigenvectors!$I7</f>
        <v>0</v>
      </c>
      <c r="H11" s="4">
        <f>$H$8*eigenvectors!$J7</f>
        <v>0</v>
      </c>
      <c r="I11" s="4">
        <f t="shared" ref="I11:I74" si="0">B11-C11</f>
        <v>-7.868E-2</v>
      </c>
      <c r="J11" s="3">
        <f t="shared" ref="J11:J74" si="1">I11*I11</f>
        <v>6.1905424000000004E-3</v>
      </c>
    </row>
    <row r="12" spans="1:10" x14ac:dyDescent="0.25">
      <c r="A12">
        <v>404</v>
      </c>
      <c r="B12">
        <v>1.77E-2</v>
      </c>
      <c r="C12" s="4">
        <f>$C$7*(eigenvectors!$H8+Green_water_ex!$G12+Green_water_ex!$H12)/((eigenvectors!$B8+Green_water_ex!$D12+Green_water_ex!$E12+Green_water_ex!$F12))</f>
        <v>0.10399674999999999</v>
      </c>
      <c r="D12" s="4">
        <f>$D$8*eigenvectors!$C8</f>
        <v>0</v>
      </c>
      <c r="E12" s="4">
        <f>$E$8*eigenvectors!$D8</f>
        <v>0</v>
      </c>
      <c r="F12" s="4">
        <f>$F$8*eigenvectors!$E8</f>
        <v>0</v>
      </c>
      <c r="G12" s="4">
        <f>$G$8*eigenvectors!$I8</f>
        <v>0</v>
      </c>
      <c r="H12" s="4">
        <f>$H$8*eigenvectors!$J8</f>
        <v>0</v>
      </c>
      <c r="I12" s="4">
        <f t="shared" si="0"/>
        <v>-8.6296749999999978E-2</v>
      </c>
      <c r="J12" s="3">
        <f t="shared" si="1"/>
        <v>7.4471290605624962E-3</v>
      </c>
    </row>
    <row r="13" spans="1:10" x14ac:dyDescent="0.25">
      <c r="A13">
        <v>406</v>
      </c>
      <c r="B13">
        <v>1.7299999999999999E-2</v>
      </c>
      <c r="C13" s="4">
        <f>$C$7*(eigenvectors!$H9+Green_water_ex!$G13+Green_water_ex!$H13)/((eigenvectors!$B9+Green_water_ex!$D13+Green_water_ex!$E13+Green_water_ex!$F13))</f>
        <v>0.11106600000000001</v>
      </c>
      <c r="D13" s="4">
        <f>$D$8*eigenvectors!$C9</f>
        <v>0</v>
      </c>
      <c r="E13" s="4">
        <f>$E$8*eigenvectors!$D9</f>
        <v>0</v>
      </c>
      <c r="F13" s="4">
        <f>$F$8*eigenvectors!$E9</f>
        <v>0</v>
      </c>
      <c r="G13" s="4">
        <f>$G$8*eigenvectors!$I9</f>
        <v>0</v>
      </c>
      <c r="H13" s="4">
        <f>$H$8*eigenvectors!$J9</f>
        <v>0</v>
      </c>
      <c r="I13" s="4">
        <f t="shared" si="0"/>
        <v>-9.3766000000000016E-2</v>
      </c>
      <c r="J13" s="3">
        <f t="shared" si="1"/>
        <v>8.7920627560000037E-3</v>
      </c>
    </row>
    <row r="14" spans="1:10" x14ac:dyDescent="0.25">
      <c r="A14">
        <v>408</v>
      </c>
      <c r="B14">
        <v>1.6899999999999998E-2</v>
      </c>
      <c r="C14" s="4">
        <f>$C$7*(eigenvectors!$H10+Green_water_ex!$G14+Green_water_ex!$H14)/((eigenvectors!$B10+Green_water_ex!$D14+Green_water_ex!$E14+Green_water_ex!$F14))</f>
        <v>0.11843405940594061</v>
      </c>
      <c r="D14" s="4">
        <f>$D$8*eigenvectors!$C10</f>
        <v>0</v>
      </c>
      <c r="E14" s="4">
        <f>$E$8*eigenvectors!$D10</f>
        <v>0</v>
      </c>
      <c r="F14" s="4">
        <f>$F$8*eigenvectors!$E10</f>
        <v>0</v>
      </c>
      <c r="G14" s="4">
        <f>$G$8*eigenvectors!$I10</f>
        <v>0</v>
      </c>
      <c r="H14" s="4">
        <f>$H$8*eigenvectors!$J10</f>
        <v>0</v>
      </c>
      <c r="I14" s="4">
        <f t="shared" si="0"/>
        <v>-0.10153405940594061</v>
      </c>
      <c r="J14" s="3">
        <f t="shared" si="1"/>
        <v>1.0309165219449077E-2</v>
      </c>
    </row>
    <row r="15" spans="1:10" x14ac:dyDescent="0.25">
      <c r="A15">
        <v>410</v>
      </c>
      <c r="B15">
        <v>1.67E-2</v>
      </c>
      <c r="C15" s="4">
        <f>$C$7*(eigenvectors!$H11+Green_water_ex!$G15+Green_water_ex!$H15)/((eigenvectors!$B11+Green_water_ex!$D15+Green_water_ex!$E15+Green_water_ex!$F15))</f>
        <v>0.12731543478260868</v>
      </c>
      <c r="D15" s="4">
        <f>$D$8*eigenvectors!$C11</f>
        <v>0</v>
      </c>
      <c r="E15" s="4">
        <f>$E$8*eigenvectors!$D11</f>
        <v>0</v>
      </c>
      <c r="F15" s="4">
        <f>$F$8*eigenvectors!$E11</f>
        <v>0</v>
      </c>
      <c r="G15" s="4">
        <f>$G$8*eigenvectors!$I11</f>
        <v>0</v>
      </c>
      <c r="H15" s="4">
        <f>$H$8*eigenvectors!$J11</f>
        <v>0</v>
      </c>
      <c r="I15" s="4">
        <f t="shared" si="0"/>
        <v>-0.11061543478260868</v>
      </c>
      <c r="J15" s="3">
        <f t="shared" si="1"/>
        <v>1.2235774412145555E-2</v>
      </c>
    </row>
    <row r="16" spans="1:10" x14ac:dyDescent="0.25">
      <c r="A16">
        <v>412</v>
      </c>
      <c r="B16">
        <v>1.6400000000000001E-2</v>
      </c>
      <c r="C16" s="4">
        <f>$C$7*(eigenvectors!$H12+Green_water_ex!$G16+Green_water_ex!$H16)/((eigenvectors!$B12+Green_water_ex!$D16+Green_water_ex!$E16+Green_water_ex!$F16))</f>
        <v>0.13494670588235294</v>
      </c>
      <c r="D16" s="4">
        <f>$D$8*eigenvectors!$C12</f>
        <v>0</v>
      </c>
      <c r="E16" s="4">
        <f>$E$8*eigenvectors!$D12</f>
        <v>0</v>
      </c>
      <c r="F16" s="4">
        <f>$F$8*eigenvectors!$E12</f>
        <v>0</v>
      </c>
      <c r="G16" s="4">
        <f>$G$8*eigenvectors!$I12</f>
        <v>0</v>
      </c>
      <c r="H16" s="4">
        <f>$H$8*eigenvectors!$J12</f>
        <v>0</v>
      </c>
      <c r="I16" s="4">
        <f t="shared" si="0"/>
        <v>-0.11854670588235294</v>
      </c>
      <c r="J16" s="3">
        <f t="shared" si="1"/>
        <v>1.4053321475557094E-2</v>
      </c>
    </row>
    <row r="17" spans="1:10" x14ac:dyDescent="0.25">
      <c r="A17">
        <v>414</v>
      </c>
      <c r="B17">
        <v>1.6400000000000001E-2</v>
      </c>
      <c r="C17" s="4">
        <f>$C$7*(eigenvectors!$H13+Green_water_ex!$G17+Green_water_ex!$H17)/((eigenvectors!$B13+Green_water_ex!$D17+Green_water_ex!$E17+Green_water_ex!$F17))</f>
        <v>0.14220075949367089</v>
      </c>
      <c r="D17" s="4">
        <f>$D$8*eigenvectors!$C13</f>
        <v>0</v>
      </c>
      <c r="E17" s="4">
        <f>$E$8*eigenvectors!$D13</f>
        <v>0</v>
      </c>
      <c r="F17" s="4">
        <f>$F$8*eigenvectors!$E13</f>
        <v>0</v>
      </c>
      <c r="G17" s="4">
        <f>$G$8*eigenvectors!$I13</f>
        <v>0</v>
      </c>
      <c r="H17" s="4">
        <f>$H$8*eigenvectors!$J13</f>
        <v>0</v>
      </c>
      <c r="I17" s="4">
        <f t="shared" si="0"/>
        <v>-0.12580075949367089</v>
      </c>
      <c r="J17" s="3">
        <f t="shared" si="1"/>
        <v>1.5825831089184429E-2</v>
      </c>
    </row>
    <row r="18" spans="1:10" x14ac:dyDescent="0.25">
      <c r="A18">
        <v>416</v>
      </c>
      <c r="B18">
        <v>1.6199999999999999E-2</v>
      </c>
      <c r="C18" s="4">
        <f>$C$7*(eigenvectors!$H14+Green_water_ex!$G18+Green_water_ex!$H18)/((eigenvectors!$B14+Green_water_ex!$D18+Green_water_ex!$E18+Green_water_ex!$F18))</f>
        <v>0.15073315068493151</v>
      </c>
      <c r="D18" s="4">
        <f>$D$8*eigenvectors!$C14</f>
        <v>0</v>
      </c>
      <c r="E18" s="4">
        <f>$E$8*eigenvectors!$D14</f>
        <v>0</v>
      </c>
      <c r="F18" s="4">
        <f>$F$8*eigenvectors!$E14</f>
        <v>0</v>
      </c>
      <c r="G18" s="4">
        <f>$G$8*eigenvectors!$I14</f>
        <v>0</v>
      </c>
      <c r="H18" s="4">
        <f>$H$8*eigenvectors!$J14</f>
        <v>0</v>
      </c>
      <c r="I18" s="4">
        <f t="shared" si="0"/>
        <v>-0.13453315068493152</v>
      </c>
      <c r="J18" s="3">
        <f t="shared" si="1"/>
        <v>1.809916863321449E-2</v>
      </c>
    </row>
    <row r="19" spans="1:10" x14ac:dyDescent="0.25">
      <c r="A19">
        <v>418</v>
      </c>
      <c r="B19">
        <v>1.61E-2</v>
      </c>
      <c r="C19" s="4">
        <f>$C$7*(eigenvectors!$H15+Green_water_ex!$G19+Green_water_ex!$H19)/((eigenvectors!$B15+Green_water_ex!$D19+Green_water_ex!$E19+Green_water_ex!$F19))</f>
        <v>0.15621913043478264</v>
      </c>
      <c r="D19" s="4">
        <f>$D$8*eigenvectors!$C15</f>
        <v>0</v>
      </c>
      <c r="E19" s="4">
        <f>$E$8*eigenvectors!$D15</f>
        <v>0</v>
      </c>
      <c r="F19" s="4">
        <f>$F$8*eigenvectors!$E15</f>
        <v>0</v>
      </c>
      <c r="G19" s="4">
        <f>$G$8*eigenvectors!$I15</f>
        <v>0</v>
      </c>
      <c r="H19" s="4">
        <f>$H$8*eigenvectors!$J15</f>
        <v>0</v>
      </c>
      <c r="I19" s="4">
        <f t="shared" si="0"/>
        <v>-0.14011913043478263</v>
      </c>
      <c r="J19" s="3">
        <f t="shared" si="1"/>
        <v>1.9633370713799628E-2</v>
      </c>
    </row>
    <row r="20" spans="1:10" x14ac:dyDescent="0.25">
      <c r="A20">
        <v>420</v>
      </c>
      <c r="B20">
        <v>1.6400000000000001E-2</v>
      </c>
      <c r="C20" s="4">
        <f>$C$7*(eigenvectors!$H16+Green_water_ex!$G20+Green_water_ex!$H20)/((eigenvectors!$B16+Green_water_ex!$D20+Green_water_ex!$E20+Green_water_ex!$F20))</f>
        <v>0.16246153846153849</v>
      </c>
      <c r="D20" s="4">
        <f>$D$8*eigenvectors!$C16</f>
        <v>0</v>
      </c>
      <c r="E20" s="4">
        <f>$E$8*eigenvectors!$D16</f>
        <v>0</v>
      </c>
      <c r="F20" s="4">
        <f>$F$8*eigenvectors!$E16</f>
        <v>0</v>
      </c>
      <c r="G20" s="4">
        <f>$G$8*eigenvectors!$I16</f>
        <v>0</v>
      </c>
      <c r="H20" s="4">
        <f>$H$8*eigenvectors!$J16</f>
        <v>0</v>
      </c>
      <c r="I20" s="4">
        <f t="shared" si="0"/>
        <v>-0.14606153846153849</v>
      </c>
      <c r="J20" s="3">
        <f t="shared" si="1"/>
        <v>2.1333973017751487E-2</v>
      </c>
    </row>
    <row r="21" spans="1:10" x14ac:dyDescent="0.25">
      <c r="A21">
        <v>422</v>
      </c>
      <c r="B21">
        <v>1.6299999999999999E-2</v>
      </c>
      <c r="C21" s="4">
        <f>$C$7*(eigenvectors!$H17+Green_water_ex!$G21+Green_water_ex!$H21)/((eigenvectors!$B17+Green_water_ex!$D21+Green_water_ex!$E21+Green_water_ex!$F21))</f>
        <v>0.16423000000000001</v>
      </c>
      <c r="D21" s="4">
        <f>$D$8*eigenvectors!$C17</f>
        <v>0</v>
      </c>
      <c r="E21" s="4">
        <f>$E$8*eigenvectors!$D17</f>
        <v>0</v>
      </c>
      <c r="F21" s="4">
        <f>$F$8*eigenvectors!$E17</f>
        <v>0</v>
      </c>
      <c r="G21" s="4">
        <f>$G$8*eigenvectors!$I17</f>
        <v>0</v>
      </c>
      <c r="H21" s="4">
        <f>$H$8*eigenvectors!$J17</f>
        <v>0</v>
      </c>
      <c r="I21" s="4">
        <f t="shared" si="0"/>
        <v>-0.14793000000000001</v>
      </c>
      <c r="J21" s="3">
        <f t="shared" si="1"/>
        <v>2.1883284900000001E-2</v>
      </c>
    </row>
    <row r="22" spans="1:10" x14ac:dyDescent="0.25">
      <c r="A22">
        <v>424</v>
      </c>
      <c r="B22">
        <v>1.6199999999999999E-2</v>
      </c>
      <c r="C22" s="4">
        <f>$C$7*(eigenvectors!$H18+Green_water_ex!$G22+Green_water_ex!$H22)/((eigenvectors!$B18+Green_water_ex!$D22+Green_water_ex!$E22+Green_water_ex!$F22))</f>
        <v>0.1718349152542373</v>
      </c>
      <c r="D22" s="4">
        <f>$D$8*eigenvectors!$C18</f>
        <v>0</v>
      </c>
      <c r="E22" s="4">
        <f>$E$8*eigenvectors!$D18</f>
        <v>0</v>
      </c>
      <c r="F22" s="4">
        <f>$F$8*eigenvectors!$E18</f>
        <v>0</v>
      </c>
      <c r="G22" s="4">
        <f>$G$8*eigenvectors!$I18</f>
        <v>0</v>
      </c>
      <c r="H22" s="4">
        <f>$H$8*eigenvectors!$J18</f>
        <v>0</v>
      </c>
      <c r="I22" s="4">
        <f t="shared" si="0"/>
        <v>-0.15563491525423731</v>
      </c>
      <c r="J22" s="3">
        <f t="shared" si="1"/>
        <v>2.4222226846193629E-2</v>
      </c>
    </row>
    <row r="23" spans="1:10" x14ac:dyDescent="0.25">
      <c r="A23">
        <v>426</v>
      </c>
      <c r="B23">
        <v>1.61E-2</v>
      </c>
      <c r="C23" s="4">
        <f>$C$7*(eigenvectors!$H19+Green_water_ex!$G23+Green_water_ex!$H23)/((eigenvectors!$B19+Green_water_ex!$D23+Green_water_ex!$E23+Green_water_ex!$F23))</f>
        <v>0.17741625</v>
      </c>
      <c r="D23" s="4">
        <f>$D$8*eigenvectors!$C19</f>
        <v>0</v>
      </c>
      <c r="E23" s="4">
        <f>$E$8*eigenvectors!$D19</f>
        <v>0</v>
      </c>
      <c r="F23" s="4">
        <f>$F$8*eigenvectors!$E19</f>
        <v>0</v>
      </c>
      <c r="G23" s="4">
        <f>$G$8*eigenvectors!$I19</f>
        <v>0</v>
      </c>
      <c r="H23" s="4">
        <f>$H$8*eigenvectors!$J19</f>
        <v>0</v>
      </c>
      <c r="I23" s="4">
        <f t="shared" si="0"/>
        <v>-0.16131624999999999</v>
      </c>
      <c r="J23" s="3">
        <f t="shared" si="1"/>
        <v>2.60229325140625E-2</v>
      </c>
    </row>
    <row r="24" spans="1:10" x14ac:dyDescent="0.25">
      <c r="A24">
        <v>428</v>
      </c>
      <c r="B24">
        <v>1.6E-2</v>
      </c>
      <c r="C24" s="4">
        <f>$C$7*(eigenvectors!$H20+Green_water_ex!$G24+Green_water_ex!$H24)/((eigenvectors!$B20+Green_water_ex!$D24+Green_water_ex!$E24+Green_water_ex!$F24))</f>
        <v>0.18371660377358492</v>
      </c>
      <c r="D24" s="4">
        <f>$D$8*eigenvectors!$C20</f>
        <v>0</v>
      </c>
      <c r="E24" s="4">
        <f>$E$8*eigenvectors!$D20</f>
        <v>0</v>
      </c>
      <c r="F24" s="4">
        <f>$F$8*eigenvectors!$E20</f>
        <v>0</v>
      </c>
      <c r="G24" s="4">
        <f>$G$8*eigenvectors!$I20</f>
        <v>0</v>
      </c>
      <c r="H24" s="4">
        <f>$H$8*eigenvectors!$J20</f>
        <v>0</v>
      </c>
      <c r="I24" s="4">
        <f t="shared" si="0"/>
        <v>-0.16771660377358494</v>
      </c>
      <c r="J24" s="3">
        <f t="shared" si="1"/>
        <v>2.8128859181345684E-2</v>
      </c>
    </row>
    <row r="25" spans="1:10" x14ac:dyDescent="0.25">
      <c r="A25">
        <v>430</v>
      </c>
      <c r="B25">
        <v>1.5900000000000001E-2</v>
      </c>
      <c r="C25" s="4">
        <f>$C$7*(eigenvectors!$H21+Green_water_ex!$G25+Green_water_ex!$H25)/((eigenvectors!$B21+Green_water_ex!$D25+Green_water_ex!$E25+Green_water_ex!$F25))</f>
        <v>0.18353711538461542</v>
      </c>
      <c r="D25" s="4">
        <f>$D$8*eigenvectors!$C21</f>
        <v>0</v>
      </c>
      <c r="E25" s="4">
        <f>$E$8*eigenvectors!$D21</f>
        <v>0</v>
      </c>
      <c r="F25" s="4">
        <f>$F$8*eigenvectors!$E21</f>
        <v>0</v>
      </c>
      <c r="G25" s="4">
        <f>$G$8*eigenvectors!$I21</f>
        <v>0</v>
      </c>
      <c r="H25" s="4">
        <f>$H$8*eigenvectors!$J21</f>
        <v>0</v>
      </c>
      <c r="I25" s="4">
        <f t="shared" si="0"/>
        <v>-0.16763711538461543</v>
      </c>
      <c r="J25" s="3">
        <f t="shared" si="1"/>
        <v>2.8102202454474867E-2</v>
      </c>
    </row>
    <row r="26" spans="1:10" x14ac:dyDescent="0.25">
      <c r="A26">
        <v>432</v>
      </c>
      <c r="B26">
        <v>1.5800000000000002E-2</v>
      </c>
      <c r="C26" s="4">
        <f>$C$7*(eigenvectors!$H22+Green_water_ex!$G26+Green_water_ex!$H26)/((eigenvectors!$B22+Green_water_ex!$D26+Green_water_ex!$E26+Green_water_ex!$F26))</f>
        <v>0.1871034</v>
      </c>
      <c r="D26" s="4">
        <f>$D$8*eigenvectors!$C22</f>
        <v>0</v>
      </c>
      <c r="E26" s="4">
        <f>$E$8*eigenvectors!$D22</f>
        <v>0</v>
      </c>
      <c r="F26" s="4">
        <f>$F$8*eigenvectors!$E22</f>
        <v>0</v>
      </c>
      <c r="G26" s="4">
        <f>$G$8*eigenvectors!$I22</f>
        <v>0</v>
      </c>
      <c r="H26" s="4">
        <f>$H$8*eigenvectors!$J22</f>
        <v>0</v>
      </c>
      <c r="I26" s="4">
        <f t="shared" si="0"/>
        <v>-0.17130339999999999</v>
      </c>
      <c r="J26" s="3">
        <f t="shared" si="1"/>
        <v>2.934485485156E-2</v>
      </c>
    </row>
    <row r="27" spans="1:10" x14ac:dyDescent="0.25">
      <c r="A27">
        <v>434</v>
      </c>
      <c r="B27">
        <v>1.5900000000000001E-2</v>
      </c>
      <c r="C27" s="4">
        <f>$C$7*(eigenvectors!$H23+Green_water_ex!$G27+Green_water_ex!$H27)/((eigenvectors!$B23+Green_water_ex!$D27+Green_water_ex!$E27+Green_water_ex!$F27))</f>
        <v>0.18717061224489798</v>
      </c>
      <c r="D27" s="4">
        <f>$D$8*eigenvectors!$C23</f>
        <v>0</v>
      </c>
      <c r="E27" s="4">
        <f>$E$8*eigenvectors!$D23</f>
        <v>0</v>
      </c>
      <c r="F27" s="4">
        <f>$F$8*eigenvectors!$E23</f>
        <v>0</v>
      </c>
      <c r="G27" s="4">
        <f>$G$8*eigenvectors!$I23</f>
        <v>0</v>
      </c>
      <c r="H27" s="4">
        <f>$H$8*eigenvectors!$J23</f>
        <v>0</v>
      </c>
      <c r="I27" s="4">
        <f t="shared" si="0"/>
        <v>-0.17127061224489798</v>
      </c>
      <c r="J27" s="3">
        <f t="shared" si="1"/>
        <v>2.9333622618742197E-2</v>
      </c>
    </row>
    <row r="28" spans="1:10" x14ac:dyDescent="0.25">
      <c r="A28">
        <v>436</v>
      </c>
      <c r="B28">
        <v>1.5900000000000001E-2</v>
      </c>
      <c r="C28" s="4">
        <f>$C$7*(eigenvectors!$H24+Green_water_ex!$G28+Green_water_ex!$H28)/((eigenvectors!$B24+Green_water_ex!$D28+Green_water_ex!$E28+Green_water_ex!$F28))</f>
        <v>0.17983680000000002</v>
      </c>
      <c r="D28" s="4">
        <f>$D$8*eigenvectors!$C24</f>
        <v>0</v>
      </c>
      <c r="E28" s="4">
        <f>$E$8*eigenvectors!$D24</f>
        <v>0</v>
      </c>
      <c r="F28" s="4">
        <f>$F$8*eigenvectors!$E24</f>
        <v>0</v>
      </c>
      <c r="G28" s="4">
        <f>$G$8*eigenvectors!$I24</f>
        <v>0</v>
      </c>
      <c r="H28" s="4">
        <f>$H$8*eigenvectors!$J24</f>
        <v>0</v>
      </c>
      <c r="I28" s="4">
        <f t="shared" si="0"/>
        <v>-0.16393680000000002</v>
      </c>
      <c r="J28" s="3">
        <f t="shared" si="1"/>
        <v>2.6875274394240006E-2</v>
      </c>
    </row>
    <row r="29" spans="1:10" x14ac:dyDescent="0.25">
      <c r="A29">
        <v>438</v>
      </c>
      <c r="B29">
        <v>1.5900000000000001E-2</v>
      </c>
      <c r="C29" s="4">
        <f>$C$7*(eigenvectors!$H25+Green_water_ex!$G29+Green_water_ex!$H29)/((eigenvectors!$B25+Green_water_ex!$D29+Green_water_ex!$E29+Green_water_ex!$F29))</f>
        <v>0.16955019230769233</v>
      </c>
      <c r="D29" s="4">
        <f>$D$8*eigenvectors!$C25</f>
        <v>0</v>
      </c>
      <c r="E29" s="4">
        <f>$E$8*eigenvectors!$D25</f>
        <v>0</v>
      </c>
      <c r="F29" s="4">
        <f>$F$8*eigenvectors!$E25</f>
        <v>0</v>
      </c>
      <c r="G29" s="4">
        <f>$G$8*eigenvectors!$I25</f>
        <v>0</v>
      </c>
      <c r="H29" s="4">
        <f>$H$8*eigenvectors!$J25</f>
        <v>0</v>
      </c>
      <c r="I29" s="4">
        <f t="shared" si="0"/>
        <v>-0.15365019230769233</v>
      </c>
      <c r="J29" s="3">
        <f t="shared" si="1"/>
        <v>2.3608381596190837E-2</v>
      </c>
    </row>
    <row r="30" spans="1:10" x14ac:dyDescent="0.25">
      <c r="A30">
        <v>440</v>
      </c>
      <c r="B30">
        <v>1.6E-2</v>
      </c>
      <c r="C30" s="4">
        <f>$C$7*(eigenvectors!$H26+Green_water_ex!$G30+Green_water_ex!$H30)/((eigenvectors!$B26+Green_water_ex!$D30+Green_water_ex!$E30+Green_water_ex!$F30))</f>
        <v>0.1600988888888889</v>
      </c>
      <c r="D30" s="4">
        <f>$D$8*eigenvectors!$C26</f>
        <v>0</v>
      </c>
      <c r="E30" s="4">
        <f>$E$8*eigenvectors!$D26</f>
        <v>0</v>
      </c>
      <c r="F30" s="4">
        <f>$F$8*eigenvectors!$E26</f>
        <v>0</v>
      </c>
      <c r="G30" s="4">
        <f>$G$8*eigenvectors!$I26</f>
        <v>0</v>
      </c>
      <c r="H30" s="4">
        <f>$H$8*eigenvectors!$J26</f>
        <v>0</v>
      </c>
      <c r="I30" s="4">
        <f t="shared" si="0"/>
        <v>-0.14409888888888889</v>
      </c>
      <c r="J30" s="3">
        <f t="shared" si="1"/>
        <v>2.0764489779012345E-2</v>
      </c>
    </row>
    <row r="31" spans="1:10" x14ac:dyDescent="0.25">
      <c r="A31">
        <v>442</v>
      </c>
      <c r="B31">
        <v>1.61E-2</v>
      </c>
      <c r="C31" s="4">
        <f>$C$7*(eigenvectors!$H27+Green_water_ex!$G31+Green_water_ex!$H31)/((eigenvectors!$B27+Green_water_ex!$D31+Green_water_ex!$E31+Green_water_ex!$F31))</f>
        <v>0.14618431034482759</v>
      </c>
      <c r="D31" s="4">
        <f>$D$8*eigenvectors!$C27</f>
        <v>0</v>
      </c>
      <c r="E31" s="4">
        <f>$E$8*eigenvectors!$D27</f>
        <v>0</v>
      </c>
      <c r="F31" s="4">
        <f>$F$8*eigenvectors!$E27</f>
        <v>0</v>
      </c>
      <c r="G31" s="4">
        <f>$G$8*eigenvectors!$I27</f>
        <v>0</v>
      </c>
      <c r="H31" s="4">
        <f>$H$8*eigenvectors!$J27</f>
        <v>0</v>
      </c>
      <c r="I31" s="4">
        <f t="shared" si="0"/>
        <v>-0.13008431034482759</v>
      </c>
      <c r="J31" s="3">
        <f t="shared" si="1"/>
        <v>1.6921927797889418E-2</v>
      </c>
    </row>
    <row r="32" spans="1:10" x14ac:dyDescent="0.25">
      <c r="A32">
        <v>444</v>
      </c>
      <c r="B32">
        <v>1.6199999999999999E-2</v>
      </c>
      <c r="C32" s="4">
        <f>$C$7*(eigenvectors!$H28+Green_water_ex!$G32+Green_water_ex!$H32)/((eigenvectors!$B28+Green_water_ex!$D32+Green_water_ex!$E32+Green_water_ex!$F32))</f>
        <v>0.13632245901639342</v>
      </c>
      <c r="D32" s="4">
        <f>$D$8*eigenvectors!$C28</f>
        <v>0</v>
      </c>
      <c r="E32" s="4">
        <f>$E$8*eigenvectors!$D28</f>
        <v>0</v>
      </c>
      <c r="F32" s="4">
        <f>$F$8*eigenvectors!$E28</f>
        <v>0</v>
      </c>
      <c r="G32" s="4">
        <f>$G$8*eigenvectors!$I28</f>
        <v>0</v>
      </c>
      <c r="H32" s="4">
        <f>$H$8*eigenvectors!$J28</f>
        <v>0</v>
      </c>
      <c r="I32" s="4">
        <f t="shared" si="0"/>
        <v>-0.12012245901639343</v>
      </c>
      <c r="J32" s="3">
        <f t="shared" si="1"/>
        <v>1.4429405160145119E-2</v>
      </c>
    </row>
    <row r="33" spans="1:10" x14ac:dyDescent="0.25">
      <c r="A33">
        <v>446</v>
      </c>
      <c r="B33">
        <v>1.6400000000000001E-2</v>
      </c>
      <c r="C33" s="4">
        <f>$C$7*(eigenvectors!$H29+Green_water_ex!$G33+Green_water_ex!$H33)/((eigenvectors!$B29+Green_water_ex!$D33+Green_water_ex!$E33+Green_water_ex!$F33))</f>
        <v>0.12548123076923076</v>
      </c>
      <c r="D33" s="4">
        <f>$D$8*eigenvectors!$C29</f>
        <v>0</v>
      </c>
      <c r="E33" s="4">
        <f>$E$8*eigenvectors!$D29</f>
        <v>0</v>
      </c>
      <c r="F33" s="4">
        <f>$F$8*eigenvectors!$E29</f>
        <v>0</v>
      </c>
      <c r="G33" s="4">
        <f>$G$8*eigenvectors!$I29</f>
        <v>0</v>
      </c>
      <c r="H33" s="4">
        <f>$H$8*eigenvectors!$J29</f>
        <v>0</v>
      </c>
      <c r="I33" s="4">
        <f t="shared" si="0"/>
        <v>-0.10908123076923076</v>
      </c>
      <c r="J33" s="3">
        <f t="shared" si="1"/>
        <v>1.1898714906130176E-2</v>
      </c>
    </row>
    <row r="34" spans="1:10" x14ac:dyDescent="0.25">
      <c r="A34">
        <v>448</v>
      </c>
      <c r="B34">
        <v>1.6500000000000001E-2</v>
      </c>
      <c r="C34" s="4">
        <f>$C$7*(eigenvectors!$H30+Green_water_ex!$G34+Green_water_ex!$H34)/((eigenvectors!$B30+Green_water_ex!$D34+Green_water_ex!$E34+Green_water_ex!$F34))</f>
        <v>0.11268802816901409</v>
      </c>
      <c r="D34" s="4">
        <f>$D$8*eigenvectors!$C30</f>
        <v>0</v>
      </c>
      <c r="E34" s="4">
        <f>$E$8*eigenvectors!$D30</f>
        <v>0</v>
      </c>
      <c r="F34" s="4">
        <f>$F$8*eigenvectors!$E30</f>
        <v>0</v>
      </c>
      <c r="G34" s="4">
        <f>$G$8*eigenvectors!$I30</f>
        <v>0</v>
      </c>
      <c r="H34" s="4">
        <f>$H$8*eigenvectors!$J30</f>
        <v>0</v>
      </c>
      <c r="I34" s="4">
        <f t="shared" si="0"/>
        <v>-9.6188028169014089E-2</v>
      </c>
      <c r="J34" s="3">
        <f t="shared" si="1"/>
        <v>9.2521367630430482E-3</v>
      </c>
    </row>
    <row r="35" spans="1:10" x14ac:dyDescent="0.25">
      <c r="A35">
        <v>450</v>
      </c>
      <c r="B35">
        <v>1.6799999999999999E-2</v>
      </c>
      <c r="C35" s="4">
        <f>$C$7*(eigenvectors!$H31+Green_water_ex!$G35+Green_water_ex!$H35)/((eigenvectors!$B31+Green_water_ex!$D35+Green_water_ex!$E35+Green_water_ex!$F35))</f>
        <v>0.10062884615384617</v>
      </c>
      <c r="D35" s="4">
        <f>$D$8*eigenvectors!$C31</f>
        <v>0</v>
      </c>
      <c r="E35" s="4">
        <f>$E$8*eigenvectors!$D31</f>
        <v>0</v>
      </c>
      <c r="F35" s="4">
        <f>$F$8*eigenvectors!$E31</f>
        <v>0</v>
      </c>
      <c r="G35" s="4">
        <f>$G$8*eigenvectors!$I31</f>
        <v>0</v>
      </c>
      <c r="H35" s="4">
        <f>$H$8*eigenvectors!$J31</f>
        <v>0</v>
      </c>
      <c r="I35" s="4">
        <f t="shared" si="0"/>
        <v>-8.382884615384617E-2</v>
      </c>
      <c r="J35" s="3">
        <f t="shared" si="1"/>
        <v>7.0272754474852098E-3</v>
      </c>
    </row>
    <row r="36" spans="1:10" x14ac:dyDescent="0.25">
      <c r="A36">
        <v>452</v>
      </c>
      <c r="B36">
        <v>1.7000000000000001E-2</v>
      </c>
      <c r="C36" s="4">
        <f>$C$7*(eigenvectors!$H32+Green_water_ex!$G36+Green_water_ex!$H36)/((eigenvectors!$B32+Green_water_ex!$D36+Green_water_ex!$E36+Green_water_ex!$F36))</f>
        <v>9.5072592592592597E-2</v>
      </c>
      <c r="D36" s="4">
        <f>$D$8*eigenvectors!$C32</f>
        <v>0</v>
      </c>
      <c r="E36" s="4">
        <f>$E$8*eigenvectors!$D32</f>
        <v>0</v>
      </c>
      <c r="F36" s="4">
        <f>$F$8*eigenvectors!$E32</f>
        <v>0</v>
      </c>
      <c r="G36" s="4">
        <f>$G$8*eigenvectors!$I32</f>
        <v>0</v>
      </c>
      <c r="H36" s="4">
        <f>$H$8*eigenvectors!$J32</f>
        <v>0</v>
      </c>
      <c r="I36" s="4">
        <f t="shared" si="0"/>
        <v>-7.8072592592592596E-2</v>
      </c>
      <c r="J36" s="3">
        <f t="shared" si="1"/>
        <v>6.0953297141289444E-3</v>
      </c>
    </row>
    <row r="37" spans="1:10" x14ac:dyDescent="0.25">
      <c r="A37">
        <v>454</v>
      </c>
      <c r="B37">
        <v>1.7100000000000001E-2</v>
      </c>
      <c r="C37" s="4">
        <f>$C$7*(eigenvectors!$H33+Green_water_ex!$G37+Green_water_ex!$H37)/((eigenvectors!$B33+Green_water_ex!$D37+Green_water_ex!$E37+Green_water_ex!$F37))</f>
        <v>9.3284074074074089E-2</v>
      </c>
      <c r="D37" s="4">
        <f>$D$8*eigenvectors!$C33</f>
        <v>0</v>
      </c>
      <c r="E37" s="4">
        <f>$E$8*eigenvectors!$D33</f>
        <v>0</v>
      </c>
      <c r="F37" s="4">
        <f>$F$8*eigenvectors!$E33</f>
        <v>0</v>
      </c>
      <c r="G37" s="4">
        <f>$G$8*eigenvectors!$I33</f>
        <v>0</v>
      </c>
      <c r="H37" s="4">
        <f>$H$8*eigenvectors!$J33</f>
        <v>0</v>
      </c>
      <c r="I37" s="4">
        <f t="shared" si="0"/>
        <v>-7.6184074074074085E-2</v>
      </c>
      <c r="J37" s="3">
        <f t="shared" si="1"/>
        <v>5.8040131425240067E-3</v>
      </c>
    </row>
    <row r="38" spans="1:10" x14ac:dyDescent="0.25">
      <c r="A38">
        <v>456</v>
      </c>
      <c r="B38">
        <v>1.72E-2</v>
      </c>
      <c r="C38" s="4">
        <f>$C$7*(eigenvectors!$H34+Green_water_ex!$G38+Green_water_ex!$H38)/((eigenvectors!$B34+Green_water_ex!$D38+Green_water_ex!$E38+Green_water_ex!$F38))</f>
        <v>9.2680499999999999E-2</v>
      </c>
      <c r="D38" s="4">
        <f>$D$8*eigenvectors!$C34</f>
        <v>0</v>
      </c>
      <c r="E38" s="4">
        <f>$E$8*eigenvectors!$D34</f>
        <v>0</v>
      </c>
      <c r="F38" s="4">
        <f>$F$8*eigenvectors!$E34</f>
        <v>0</v>
      </c>
      <c r="G38" s="4">
        <f>$G$8*eigenvectors!$I34</f>
        <v>0</v>
      </c>
      <c r="H38" s="4">
        <f>$H$8*eigenvectors!$J34</f>
        <v>0</v>
      </c>
      <c r="I38" s="4">
        <f t="shared" si="0"/>
        <v>-7.5480500000000006E-2</v>
      </c>
      <c r="J38" s="3">
        <f t="shared" si="1"/>
        <v>5.6973058802500011E-3</v>
      </c>
    </row>
    <row r="39" spans="1:10" x14ac:dyDescent="0.25">
      <c r="A39">
        <v>458</v>
      </c>
      <c r="B39">
        <v>1.7399999999999999E-2</v>
      </c>
      <c r="C39" s="4">
        <f>$C$7*(eigenvectors!$H35+Green_water_ex!$G39+Green_water_ex!$H39)/((eigenvectors!$B35+Green_water_ex!$D39+Green_water_ex!$E39+Green_water_ex!$F39))</f>
        <v>9.0956250000000002E-2</v>
      </c>
      <c r="D39" s="4">
        <f>$D$8*eigenvectors!$C35</f>
        <v>0</v>
      </c>
      <c r="E39" s="4">
        <f>$E$8*eigenvectors!$D35</f>
        <v>0</v>
      </c>
      <c r="F39" s="4">
        <f>$F$8*eigenvectors!$E35</f>
        <v>0</v>
      </c>
      <c r="G39" s="4">
        <f>$G$8*eigenvectors!$I35</f>
        <v>0</v>
      </c>
      <c r="H39" s="4">
        <f>$H$8*eigenvectors!$J35</f>
        <v>0</v>
      </c>
      <c r="I39" s="4">
        <f t="shared" si="0"/>
        <v>-7.3556250000000004E-2</v>
      </c>
      <c r="J39" s="3">
        <f t="shared" si="1"/>
        <v>5.4105219140625008E-3</v>
      </c>
    </row>
    <row r="40" spans="1:10" x14ac:dyDescent="0.25">
      <c r="A40">
        <v>460</v>
      </c>
      <c r="B40">
        <v>1.7399999999999999E-2</v>
      </c>
      <c r="C40" s="4">
        <f>$C$7*(eigenvectors!$H36+Green_water_ex!$G40+Green_water_ex!$H40)/((eigenvectors!$B36+Green_water_ex!$D40+Green_water_ex!$E40+Green_water_ex!$F40))</f>
        <v>8.7087804878048777E-2</v>
      </c>
      <c r="D40" s="4">
        <f>$D$8*eigenvectors!$C36</f>
        <v>0</v>
      </c>
      <c r="E40" s="4">
        <f>$E$8*eigenvectors!$D36</f>
        <v>0</v>
      </c>
      <c r="F40" s="4">
        <f>$F$8*eigenvectors!$E36</f>
        <v>0</v>
      </c>
      <c r="G40" s="4">
        <f>$G$8*eigenvectors!$I36</f>
        <v>0</v>
      </c>
      <c r="H40" s="4">
        <f>$H$8*eigenvectors!$J36</f>
        <v>0</v>
      </c>
      <c r="I40" s="4">
        <f t="shared" si="0"/>
        <v>-6.9687804878048779E-2</v>
      </c>
      <c r="J40" s="3">
        <f t="shared" si="1"/>
        <v>4.8563901487209994E-3</v>
      </c>
    </row>
    <row r="41" spans="1:10" x14ac:dyDescent="0.25">
      <c r="A41">
        <v>462</v>
      </c>
      <c r="B41">
        <v>1.7399999999999999E-2</v>
      </c>
      <c r="C41" s="4">
        <f>$C$7*(eigenvectors!$H37+Green_water_ex!$G41+Green_water_ex!$H41)/((eigenvectors!$B37+Green_water_ex!$D41+Green_water_ex!$E41+Green_water_ex!$F41))</f>
        <v>8.2461176470588232E-2</v>
      </c>
      <c r="D41" s="4">
        <f>$D$8*eigenvectors!$C37</f>
        <v>0</v>
      </c>
      <c r="E41" s="4">
        <f>$E$8*eigenvectors!$D37</f>
        <v>0</v>
      </c>
      <c r="F41" s="4">
        <f>$F$8*eigenvectors!$E37</f>
        <v>0</v>
      </c>
      <c r="G41" s="4">
        <f>$G$8*eigenvectors!$I37</f>
        <v>0</v>
      </c>
      <c r="H41" s="4">
        <f>$H$8*eigenvectors!$J37</f>
        <v>0</v>
      </c>
      <c r="I41" s="4">
        <f t="shared" si="0"/>
        <v>-6.5061176470588233E-2</v>
      </c>
      <c r="J41" s="3">
        <f t="shared" si="1"/>
        <v>4.232956683737024E-3</v>
      </c>
    </row>
    <row r="42" spans="1:10" x14ac:dyDescent="0.25">
      <c r="A42">
        <v>464</v>
      </c>
      <c r="B42">
        <v>1.7500000000000002E-2</v>
      </c>
      <c r="C42" s="4">
        <f>$C$7*(eigenvectors!$H38+Green_water_ex!$G42+Green_water_ex!$H42)/((eigenvectors!$B38+Green_water_ex!$D42+Green_water_ex!$E42+Green_water_ex!$F42))</f>
        <v>8.0001976744186049E-2</v>
      </c>
      <c r="D42" s="4">
        <f>$D$8*eigenvectors!$C38</f>
        <v>0</v>
      </c>
      <c r="E42" s="4">
        <f>$E$8*eigenvectors!$D38</f>
        <v>0</v>
      </c>
      <c r="F42" s="4">
        <f>$F$8*eigenvectors!$E38</f>
        <v>0</v>
      </c>
      <c r="G42" s="4">
        <f>$G$8*eigenvectors!$I38</f>
        <v>0</v>
      </c>
      <c r="H42" s="4">
        <f>$H$8*eigenvectors!$J38</f>
        <v>0</v>
      </c>
      <c r="I42" s="4">
        <f t="shared" si="0"/>
        <v>-6.2501976744186047E-2</v>
      </c>
      <c r="J42" s="3">
        <f t="shared" si="1"/>
        <v>3.9064970969307734E-3</v>
      </c>
    </row>
    <row r="43" spans="1:10" x14ac:dyDescent="0.25">
      <c r="A43">
        <v>466</v>
      </c>
      <c r="B43">
        <v>1.7500000000000002E-2</v>
      </c>
      <c r="C43" s="4">
        <f>$C$7*(eigenvectors!$H39+Green_water_ex!$G43+Green_water_ex!$H43)/((eigenvectors!$B39+Green_water_ex!$D43+Green_water_ex!$E43+Green_water_ex!$F43))</f>
        <v>7.7633448275862077E-2</v>
      </c>
      <c r="D43" s="4">
        <f>$D$8*eigenvectors!$C39</f>
        <v>0</v>
      </c>
      <c r="E43" s="4">
        <f>$E$8*eigenvectors!$D39</f>
        <v>0</v>
      </c>
      <c r="F43" s="4">
        <f>$F$8*eigenvectors!$E39</f>
        <v>0</v>
      </c>
      <c r="G43" s="4">
        <f>$G$8*eigenvectors!$I39</f>
        <v>0</v>
      </c>
      <c r="H43" s="4">
        <f>$H$8*eigenvectors!$J39</f>
        <v>0</v>
      </c>
      <c r="I43" s="4">
        <f t="shared" si="0"/>
        <v>-6.0133448275862075E-2</v>
      </c>
      <c r="J43" s="3">
        <f t="shared" si="1"/>
        <v>3.6160316015457798E-3</v>
      </c>
    </row>
    <row r="44" spans="1:10" x14ac:dyDescent="0.25">
      <c r="A44">
        <v>468</v>
      </c>
      <c r="B44">
        <v>1.7600000000000001E-2</v>
      </c>
      <c r="C44" s="4">
        <f>$C$7*(eigenvectors!$H40+Green_water_ex!$G44+Green_water_ex!$H44)/((eigenvectors!$B40+Green_water_ex!$D44+Green_water_ex!$E44+Green_water_ex!$F44))</f>
        <v>7.4505842696629201E-2</v>
      </c>
      <c r="D44" s="4">
        <f>$D$8*eigenvectors!$C40</f>
        <v>0</v>
      </c>
      <c r="E44" s="4">
        <f>$E$8*eigenvectors!$D40</f>
        <v>0</v>
      </c>
      <c r="F44" s="4">
        <f>$F$8*eigenvectors!$E40</f>
        <v>0</v>
      </c>
      <c r="G44" s="4">
        <f>$G$8*eigenvectors!$I40</f>
        <v>0</v>
      </c>
      <c r="H44" s="4">
        <f>$H$8*eigenvectors!$J40</f>
        <v>0</v>
      </c>
      <c r="I44" s="4">
        <f t="shared" si="0"/>
        <v>-5.6905842696629197E-2</v>
      </c>
      <c r="J44" s="3">
        <f t="shared" si="1"/>
        <v>3.2382749330135065E-3</v>
      </c>
    </row>
    <row r="45" spans="1:10" x14ac:dyDescent="0.25">
      <c r="A45">
        <v>470</v>
      </c>
      <c r="B45">
        <v>1.77E-2</v>
      </c>
      <c r="C45" s="4">
        <f>$C$7*(eigenvectors!$H41+Green_water_ex!$G45+Green_water_ex!$H45)/((eigenvectors!$B41+Green_water_ex!$D45+Green_water_ex!$E45+Green_water_ex!$F45))</f>
        <v>7.0767065217391303E-2</v>
      </c>
      <c r="D45" s="4">
        <f>$D$8*eigenvectors!$C41</f>
        <v>0</v>
      </c>
      <c r="E45" s="4">
        <f>$E$8*eigenvectors!$D41</f>
        <v>0</v>
      </c>
      <c r="F45" s="4">
        <f>$F$8*eigenvectors!$E41</f>
        <v>0</v>
      </c>
      <c r="G45" s="4">
        <f>$G$8*eigenvectors!$I41</f>
        <v>0</v>
      </c>
      <c r="H45" s="4">
        <f>$H$8*eigenvectors!$J41</f>
        <v>0</v>
      </c>
      <c r="I45" s="4">
        <f t="shared" si="0"/>
        <v>-5.3067065217391303E-2</v>
      </c>
      <c r="J45" s="3">
        <f t="shared" si="1"/>
        <v>2.8161134107868619E-3</v>
      </c>
    </row>
    <row r="46" spans="1:10" x14ac:dyDescent="0.25">
      <c r="A46">
        <v>472</v>
      </c>
      <c r="B46">
        <v>1.78E-2</v>
      </c>
      <c r="C46" s="4">
        <f>$C$7*(eigenvectors!$H42+Green_water_ex!$G46+Green_water_ex!$H46)/((eigenvectors!$B42+Green_water_ex!$D46+Green_water_ex!$E46+Green_water_ex!$F46))</f>
        <v>6.7292210526315802E-2</v>
      </c>
      <c r="D46" s="4">
        <f>$D$8*eigenvectors!$C42</f>
        <v>0</v>
      </c>
      <c r="E46" s="4">
        <f>$E$8*eigenvectors!$D42</f>
        <v>0</v>
      </c>
      <c r="F46" s="4">
        <f>$F$8*eigenvectors!$E42</f>
        <v>0</v>
      </c>
      <c r="G46" s="4">
        <f>$G$8*eigenvectors!$I42</f>
        <v>0</v>
      </c>
      <c r="H46" s="4">
        <f>$H$8*eigenvectors!$J42</f>
        <v>0</v>
      </c>
      <c r="I46" s="4">
        <f t="shared" si="0"/>
        <v>-4.9492210526315805E-2</v>
      </c>
      <c r="J46" s="3">
        <f t="shared" si="1"/>
        <v>2.4494789027811651E-3</v>
      </c>
    </row>
    <row r="47" spans="1:10" x14ac:dyDescent="0.25">
      <c r="A47">
        <v>474</v>
      </c>
      <c r="B47">
        <v>1.7899999999999999E-2</v>
      </c>
      <c r="C47" s="4">
        <f>$C$7*(eigenvectors!$H43+Green_water_ex!$G47+Green_water_ex!$H47)/((eigenvectors!$B43+Green_water_ex!$D47+Green_water_ex!$E47+Green_water_ex!$F47))</f>
        <v>6.3409999999999994E-2</v>
      </c>
      <c r="D47" s="4">
        <f>$D$8*eigenvectors!$C43</f>
        <v>0</v>
      </c>
      <c r="E47" s="4">
        <f>$E$8*eigenvectors!$D43</f>
        <v>0</v>
      </c>
      <c r="F47" s="4">
        <f>$F$8*eigenvectors!$E43</f>
        <v>0</v>
      </c>
      <c r="G47" s="4">
        <f>$G$8*eigenvectors!$I43</f>
        <v>0</v>
      </c>
      <c r="H47" s="4">
        <f>$H$8*eigenvectors!$J43</f>
        <v>0</v>
      </c>
      <c r="I47" s="4">
        <f t="shared" si="0"/>
        <v>-4.5509999999999995E-2</v>
      </c>
      <c r="J47" s="3">
        <f t="shared" si="1"/>
        <v>2.0711600999999994E-3</v>
      </c>
    </row>
    <row r="48" spans="1:10" x14ac:dyDescent="0.25">
      <c r="A48">
        <v>476</v>
      </c>
      <c r="B48">
        <v>1.8100000000000002E-2</v>
      </c>
      <c r="C48" s="4">
        <f>$C$7*(eigenvectors!$H44+Green_water_ex!$G48+Green_water_ex!$H48)/((eigenvectors!$B44+Green_water_ex!$D48+Green_water_ex!$E48+Green_water_ex!$F48))</f>
        <v>5.8714857142857145E-2</v>
      </c>
      <c r="D48" s="4">
        <f>$D$8*eigenvectors!$C44</f>
        <v>0</v>
      </c>
      <c r="E48" s="4">
        <f>$E$8*eigenvectors!$D44</f>
        <v>0</v>
      </c>
      <c r="F48" s="4">
        <f>$F$8*eigenvectors!$E44</f>
        <v>0</v>
      </c>
      <c r="G48" s="4">
        <f>$G$8*eigenvectors!$I44</f>
        <v>0</v>
      </c>
      <c r="H48" s="4">
        <f>$H$8*eigenvectors!$J44</f>
        <v>0</v>
      </c>
      <c r="I48" s="4">
        <f t="shared" si="0"/>
        <v>-4.0614857142857147E-2</v>
      </c>
      <c r="J48" s="3">
        <f t="shared" si="1"/>
        <v>1.6495666207346942E-3</v>
      </c>
    </row>
    <row r="49" spans="1:10" x14ac:dyDescent="0.25">
      <c r="A49">
        <v>478</v>
      </c>
      <c r="B49">
        <v>1.83E-2</v>
      </c>
      <c r="C49" s="4">
        <f>$C$7*(eigenvectors!$H45+Green_water_ex!$G49+Green_water_ex!$H49)/((eigenvectors!$B45+Green_water_ex!$D49+Green_water_ex!$E49+Green_water_ex!$F49))</f>
        <v>5.4548108108108104E-2</v>
      </c>
      <c r="D49" s="4">
        <f>$D$8*eigenvectors!$C45</f>
        <v>0</v>
      </c>
      <c r="E49" s="4">
        <f>$E$8*eigenvectors!$D45</f>
        <v>0</v>
      </c>
      <c r="F49" s="4">
        <f>$F$8*eigenvectors!$E45</f>
        <v>0</v>
      </c>
      <c r="G49" s="4">
        <f>$G$8*eigenvectors!$I45</f>
        <v>0</v>
      </c>
      <c r="H49" s="4">
        <f>$H$8*eigenvectors!$J45</f>
        <v>0</v>
      </c>
      <c r="I49" s="4">
        <f t="shared" si="0"/>
        <v>-3.6248108108108107E-2</v>
      </c>
      <c r="J49" s="3">
        <f t="shared" si="1"/>
        <v>1.3139253414170926E-3</v>
      </c>
    </row>
    <row r="50" spans="1:10" x14ac:dyDescent="0.25">
      <c r="A50">
        <v>480</v>
      </c>
      <c r="B50">
        <v>1.84E-2</v>
      </c>
      <c r="C50" s="4">
        <f>$C$7*(eigenvectors!$H46+Green_water_ex!$G50+Green_water_ex!$H50)/((eigenvectors!$B46+Green_water_ex!$D50+Green_water_ex!$E50+Green_water_ex!$F50))</f>
        <v>5.1266637931034496E-2</v>
      </c>
      <c r="D50" s="4">
        <f>$D$8*eigenvectors!$C46</f>
        <v>0</v>
      </c>
      <c r="E50" s="4">
        <f>$E$8*eigenvectors!$D46</f>
        <v>0</v>
      </c>
      <c r="F50" s="4">
        <f>$F$8*eigenvectors!$E46</f>
        <v>0</v>
      </c>
      <c r="G50" s="4">
        <f>$G$8*eigenvectors!$I46</f>
        <v>0</v>
      </c>
      <c r="H50" s="4">
        <f>$H$8*eigenvectors!$J46</f>
        <v>0</v>
      </c>
      <c r="I50" s="4">
        <f t="shared" si="0"/>
        <v>-3.2866637931034497E-2</v>
      </c>
      <c r="J50" s="3">
        <f t="shared" si="1"/>
        <v>1.0802158888897156E-3</v>
      </c>
    </row>
    <row r="51" spans="1:10" x14ac:dyDescent="0.25">
      <c r="A51">
        <v>482</v>
      </c>
      <c r="B51">
        <v>1.8599999999999998E-2</v>
      </c>
      <c r="C51" s="4">
        <f>$C$7*(eigenvectors!$H47+Green_water_ex!$G51+Green_water_ex!$H51)/((eigenvectors!$B47+Green_water_ex!$D51+Green_water_ex!$E51+Green_water_ex!$F51))</f>
        <v>4.9089579831932767E-2</v>
      </c>
      <c r="D51" s="4">
        <f>$D$8*eigenvectors!$C47</f>
        <v>0</v>
      </c>
      <c r="E51" s="4">
        <f>$E$8*eigenvectors!$D47</f>
        <v>0</v>
      </c>
      <c r="F51" s="4">
        <f>$F$8*eigenvectors!$E47</f>
        <v>0</v>
      </c>
      <c r="G51" s="4">
        <f>$G$8*eigenvectors!$I47</f>
        <v>0</v>
      </c>
      <c r="H51" s="4">
        <f>$H$8*eigenvectors!$J47</f>
        <v>0</v>
      </c>
      <c r="I51" s="4">
        <f t="shared" si="0"/>
        <v>-3.0489579831932768E-2</v>
      </c>
      <c r="J51" s="3">
        <f t="shared" si="1"/>
        <v>9.2961447832780146E-4</v>
      </c>
    </row>
    <row r="52" spans="1:10" x14ac:dyDescent="0.25">
      <c r="A52">
        <v>484</v>
      </c>
      <c r="B52">
        <v>1.8700000000000001E-2</v>
      </c>
      <c r="C52" s="4">
        <f>$C$7*(eigenvectors!$H48+Green_water_ex!$G52+Green_water_ex!$H52)/((eigenvectors!$B48+Green_water_ex!$D52+Green_water_ex!$E52+Green_water_ex!$F52))</f>
        <v>4.6279838709677425E-2</v>
      </c>
      <c r="D52" s="4">
        <f>$D$8*eigenvectors!$C48</f>
        <v>0</v>
      </c>
      <c r="E52" s="4">
        <f>$E$8*eigenvectors!$D48</f>
        <v>0</v>
      </c>
      <c r="F52" s="4">
        <f>$F$8*eigenvectors!$E48</f>
        <v>0</v>
      </c>
      <c r="G52" s="4">
        <f>$G$8*eigenvectors!$I48</f>
        <v>0</v>
      </c>
      <c r="H52" s="4">
        <f>$H$8*eigenvectors!$J48</f>
        <v>0</v>
      </c>
      <c r="I52" s="4">
        <f t="shared" si="0"/>
        <v>-2.7579838709677423E-2</v>
      </c>
      <c r="J52" s="3">
        <f t="shared" si="1"/>
        <v>7.6064750325182122E-4</v>
      </c>
    </row>
    <row r="53" spans="1:10" x14ac:dyDescent="0.25">
      <c r="A53">
        <v>486</v>
      </c>
      <c r="B53">
        <v>1.89E-2</v>
      </c>
      <c r="C53" s="4">
        <f>$C$7*(eigenvectors!$H49+Green_water_ex!$G53+Green_water_ex!$H53)/((eigenvectors!$B49+Green_water_ex!$D53+Green_water_ex!$E53+Green_water_ex!$F53))</f>
        <v>4.3703255813953491E-2</v>
      </c>
      <c r="D53" s="4">
        <f>$D$8*eigenvectors!$C49</f>
        <v>0</v>
      </c>
      <c r="E53" s="4">
        <f>$E$8*eigenvectors!$D49</f>
        <v>0</v>
      </c>
      <c r="F53" s="4">
        <f>$F$8*eigenvectors!$E49</f>
        <v>0</v>
      </c>
      <c r="G53" s="4">
        <f>$G$8*eigenvectors!$I49</f>
        <v>0</v>
      </c>
      <c r="H53" s="4">
        <f>$H$8*eigenvectors!$J49</f>
        <v>0</v>
      </c>
      <c r="I53" s="4">
        <f t="shared" si="0"/>
        <v>-2.4803255813953491E-2</v>
      </c>
      <c r="J53" s="3">
        <f t="shared" si="1"/>
        <v>6.1520149897241764E-4</v>
      </c>
    </row>
    <row r="54" spans="1:10" x14ac:dyDescent="0.25">
      <c r="A54">
        <v>488</v>
      </c>
      <c r="B54">
        <v>1.9E-2</v>
      </c>
      <c r="C54" s="4">
        <f>$C$7*(eigenvectors!$H50+Green_water_ex!$G54+Green_water_ex!$H54)/((eigenvectors!$B50+Green_water_ex!$D54+Green_water_ex!$E54+Green_water_ex!$F54))</f>
        <v>4.1030000000000004E-2</v>
      </c>
      <c r="D54" s="4">
        <f>$D$8*eigenvectors!$C50</f>
        <v>0</v>
      </c>
      <c r="E54" s="4">
        <f>$E$8*eigenvectors!$D50</f>
        <v>0</v>
      </c>
      <c r="F54" s="4">
        <f>$F$8*eigenvectors!$E50</f>
        <v>0</v>
      </c>
      <c r="G54" s="4">
        <f>$G$8*eigenvectors!$I50</f>
        <v>0</v>
      </c>
      <c r="H54" s="4">
        <f>$H$8*eigenvectors!$J50</f>
        <v>0</v>
      </c>
      <c r="I54" s="4">
        <f t="shared" si="0"/>
        <v>-2.2030000000000004E-2</v>
      </c>
      <c r="J54" s="3">
        <f t="shared" si="1"/>
        <v>4.8532090000000022E-4</v>
      </c>
    </row>
    <row r="55" spans="1:10" x14ac:dyDescent="0.25">
      <c r="A55">
        <v>490</v>
      </c>
      <c r="B55">
        <v>1.9099999999999999E-2</v>
      </c>
      <c r="C55" s="4">
        <f>$C$7*(eigenvectors!$H51+Green_water_ex!$G55+Green_water_ex!$H55)/((eigenvectors!$B51+Green_water_ex!$D55+Green_water_ex!$E55+Green_water_ex!$F55))</f>
        <v>3.8873999999999999E-2</v>
      </c>
      <c r="D55" s="4">
        <f>$D$8*eigenvectors!$C51</f>
        <v>0</v>
      </c>
      <c r="E55" s="4">
        <f>$E$8*eigenvectors!$D51</f>
        <v>0</v>
      </c>
      <c r="F55" s="4">
        <f>$F$8*eigenvectors!$E51</f>
        <v>0</v>
      </c>
      <c r="G55" s="4">
        <f>$G$8*eigenvectors!$I51</f>
        <v>0</v>
      </c>
      <c r="H55" s="4">
        <f>$H$8*eigenvectors!$J51</f>
        <v>0</v>
      </c>
      <c r="I55" s="4">
        <f t="shared" si="0"/>
        <v>-1.9774E-2</v>
      </c>
      <c r="J55" s="3">
        <f t="shared" si="1"/>
        <v>3.91011076E-4</v>
      </c>
    </row>
    <row r="56" spans="1:10" x14ac:dyDescent="0.25">
      <c r="A56">
        <v>492</v>
      </c>
      <c r="B56">
        <v>1.9099999999999999E-2</v>
      </c>
      <c r="C56" s="4">
        <f>$C$7*(eigenvectors!$H52+Green_water_ex!$G56+Green_water_ex!$H56)/((eigenvectors!$B52+Green_water_ex!$D56+Green_water_ex!$E56+Green_water_ex!$F56))</f>
        <v>3.5892483221476514E-2</v>
      </c>
      <c r="D56" s="4">
        <f>$D$8*eigenvectors!$C52</f>
        <v>0</v>
      </c>
      <c r="E56" s="4">
        <f>$E$8*eigenvectors!$D52</f>
        <v>0</v>
      </c>
      <c r="F56" s="4">
        <f>$F$8*eigenvectors!$E52</f>
        <v>0</v>
      </c>
      <c r="G56" s="4">
        <f>$G$8*eigenvectors!$I52</f>
        <v>0</v>
      </c>
      <c r="H56" s="4">
        <f>$H$8*eigenvectors!$J52</f>
        <v>0</v>
      </c>
      <c r="I56" s="4">
        <f t="shared" si="0"/>
        <v>-1.6792483221476515E-2</v>
      </c>
      <c r="J56" s="3">
        <f t="shared" si="1"/>
        <v>2.8198749274357027E-4</v>
      </c>
    </row>
    <row r="57" spans="1:10" x14ac:dyDescent="0.25">
      <c r="A57">
        <v>494</v>
      </c>
      <c r="B57">
        <v>1.9099999999999999E-2</v>
      </c>
      <c r="C57" s="4">
        <f>$C$7*(eigenvectors!$H53+Green_water_ex!$G57+Green_water_ex!$H57)/((eigenvectors!$B53+Green_water_ex!$D57+Green_water_ex!$E57+Green_water_ex!$F57))</f>
        <v>3.326316455696203E-2</v>
      </c>
      <c r="D57" s="4">
        <f>$D$8*eigenvectors!$C53</f>
        <v>0</v>
      </c>
      <c r="E57" s="4">
        <f>$E$8*eigenvectors!$D53</f>
        <v>0</v>
      </c>
      <c r="F57" s="4">
        <f>$F$8*eigenvectors!$E53</f>
        <v>0</v>
      </c>
      <c r="G57" s="4">
        <f>$G$8*eigenvectors!$I53</f>
        <v>0</v>
      </c>
      <c r="H57" s="4">
        <f>$H$8*eigenvectors!$J53</f>
        <v>0</v>
      </c>
      <c r="I57" s="4">
        <f t="shared" si="0"/>
        <v>-1.4163164556962031E-2</v>
      </c>
      <c r="J57" s="3">
        <f t="shared" si="1"/>
        <v>2.0059523026758549E-4</v>
      </c>
    </row>
    <row r="58" spans="1:10" x14ac:dyDescent="0.25">
      <c r="A58">
        <v>496</v>
      </c>
      <c r="B58">
        <v>1.9E-2</v>
      </c>
      <c r="C58" s="4">
        <f>$C$7*(eigenvectors!$H54+Green_water_ex!$G58+Green_water_ex!$H58)/((eigenvectors!$B54+Green_water_ex!$D58+Green_water_ex!$E58+Green_water_ex!$F58))</f>
        <v>3.0561124260355038E-2</v>
      </c>
      <c r="D58" s="4">
        <f>$D$8*eigenvectors!$C54</f>
        <v>0</v>
      </c>
      <c r="E58" s="4">
        <f>$E$8*eigenvectors!$D54</f>
        <v>0</v>
      </c>
      <c r="F58" s="4">
        <f>$F$8*eigenvectors!$E54</f>
        <v>0</v>
      </c>
      <c r="G58" s="4">
        <f>$G$8*eigenvectors!$I54</f>
        <v>0</v>
      </c>
      <c r="H58" s="4">
        <f>$H$8*eigenvectors!$J54</f>
        <v>0</v>
      </c>
      <c r="I58" s="4">
        <f t="shared" si="0"/>
        <v>-1.1561124260355039E-2</v>
      </c>
      <c r="J58" s="3">
        <f t="shared" si="1"/>
        <v>1.3365959416336985E-4</v>
      </c>
    </row>
    <row r="59" spans="1:10" x14ac:dyDescent="0.25">
      <c r="A59">
        <v>498</v>
      </c>
      <c r="B59">
        <v>1.9E-2</v>
      </c>
      <c r="C59" s="4">
        <f>$C$7*(eigenvectors!$H55+Green_water_ex!$G59+Green_water_ex!$H59)/((eigenvectors!$B55+Green_water_ex!$D59+Green_water_ex!$E59+Green_water_ex!$F59))</f>
        <v>2.7892252747252749E-2</v>
      </c>
      <c r="D59" s="4">
        <f>$D$8*eigenvectors!$C55</f>
        <v>0</v>
      </c>
      <c r="E59" s="4">
        <f>$E$8*eigenvectors!$D55</f>
        <v>0</v>
      </c>
      <c r="F59" s="4">
        <f>$F$8*eigenvectors!$E55</f>
        <v>0</v>
      </c>
      <c r="G59" s="4">
        <f>$G$8*eigenvectors!$I55</f>
        <v>0</v>
      </c>
      <c r="H59" s="4">
        <f>$H$8*eigenvectors!$J55</f>
        <v>0</v>
      </c>
      <c r="I59" s="4">
        <f t="shared" si="0"/>
        <v>-8.8922527472527491E-3</v>
      </c>
      <c r="J59" s="3">
        <f t="shared" si="1"/>
        <v>7.9072158921024064E-5</v>
      </c>
    </row>
    <row r="60" spans="1:10" x14ac:dyDescent="0.25">
      <c r="A60">
        <v>500</v>
      </c>
      <c r="B60">
        <v>1.89E-2</v>
      </c>
      <c r="C60" s="4">
        <f>$C$7*(eigenvectors!$H56+Green_water_ex!$G60+Green_water_ex!$H60)/((eigenvectors!$B56+Green_water_ex!$D60+Green_water_ex!$E60+Green_water_ex!$F60))</f>
        <v>2.6123560209424086E-2</v>
      </c>
      <c r="D60" s="4">
        <f>$D$8*eigenvectors!$C56</f>
        <v>0</v>
      </c>
      <c r="E60" s="4">
        <f>$E$8*eigenvectors!$D56</f>
        <v>0</v>
      </c>
      <c r="F60" s="4">
        <f>$F$8*eigenvectors!$E56</f>
        <v>0</v>
      </c>
      <c r="G60" s="4">
        <f>$G$8*eigenvectors!$I56</f>
        <v>0</v>
      </c>
      <c r="H60" s="4">
        <f>$H$8*eigenvectors!$J56</f>
        <v>0</v>
      </c>
      <c r="I60" s="4">
        <f t="shared" si="0"/>
        <v>-7.2235602094240861E-3</v>
      </c>
      <c r="J60" s="3">
        <f t="shared" si="1"/>
        <v>5.2179822099174946E-5</v>
      </c>
    </row>
    <row r="61" spans="1:10" x14ac:dyDescent="0.25">
      <c r="A61">
        <v>502</v>
      </c>
      <c r="B61">
        <v>1.8599999999999998E-2</v>
      </c>
      <c r="C61" s="4">
        <f>$C$7*(eigenvectors!$H57+Green_water_ex!$G61+Green_water_ex!$H61)/((eigenvectors!$B57+Green_water_ex!$D61+Green_water_ex!$E61+Green_water_ex!$F61))</f>
        <v>2.3356142857142853E-2</v>
      </c>
      <c r="D61" s="4">
        <f>$D$8*eigenvectors!$C57</f>
        <v>0</v>
      </c>
      <c r="E61" s="4">
        <f>$E$8*eigenvectors!$D57</f>
        <v>0</v>
      </c>
      <c r="F61" s="4">
        <f>$F$8*eigenvectors!$E57</f>
        <v>0</v>
      </c>
      <c r="G61" s="4">
        <f>$G$8*eigenvectors!$I57</f>
        <v>0</v>
      </c>
      <c r="H61" s="4">
        <f>$H$8*eigenvectors!$J57</f>
        <v>0</v>
      </c>
      <c r="I61" s="4">
        <f t="shared" si="0"/>
        <v>-4.7561428571428546E-3</v>
      </c>
      <c r="J61" s="3">
        <f t="shared" si="1"/>
        <v>2.2620894877550998E-5</v>
      </c>
    </row>
    <row r="62" spans="1:10" x14ac:dyDescent="0.25">
      <c r="A62">
        <v>504</v>
      </c>
      <c r="B62">
        <v>1.84E-2</v>
      </c>
      <c r="C62" s="4">
        <f>$C$7*(eigenvectors!$H58+Green_water_ex!$G62+Green_water_ex!$H62)/((eigenvectors!$B58+Green_water_ex!$D62+Green_water_ex!$E62+Green_water_ex!$F62))</f>
        <v>2.0963608695652176E-2</v>
      </c>
      <c r="D62" s="4">
        <f>$D$8*eigenvectors!$C58</f>
        <v>0</v>
      </c>
      <c r="E62" s="4">
        <f>$E$8*eigenvectors!$D58</f>
        <v>0</v>
      </c>
      <c r="F62" s="4">
        <f>$F$8*eigenvectors!$E58</f>
        <v>0</v>
      </c>
      <c r="G62" s="4">
        <f>$G$8*eigenvectors!$I58</f>
        <v>0</v>
      </c>
      <c r="H62" s="4">
        <f>$H$8*eigenvectors!$J58</f>
        <v>0</v>
      </c>
      <c r="I62" s="4">
        <f t="shared" si="0"/>
        <v>-2.5636086956521767E-3</v>
      </c>
      <c r="J62" s="3">
        <f t="shared" si="1"/>
        <v>6.572089544423455E-6</v>
      </c>
    </row>
    <row r="63" spans="1:10" x14ac:dyDescent="0.25">
      <c r="A63">
        <v>506</v>
      </c>
      <c r="B63">
        <v>1.8100000000000002E-2</v>
      </c>
      <c r="C63" s="4">
        <f>$C$7*(eigenvectors!$H59+Green_water_ex!$G63+Green_water_ex!$H63)/((eigenvectors!$B59+Green_water_ex!$D63+Green_water_ex!$E63+Green_water_ex!$F63))</f>
        <v>1.8960479999999998E-2</v>
      </c>
      <c r="D63" s="4">
        <f>$D$8*eigenvectors!$C59</f>
        <v>0</v>
      </c>
      <c r="E63" s="4">
        <f>$E$8*eigenvectors!$D59</f>
        <v>0</v>
      </c>
      <c r="F63" s="4">
        <f>$F$8*eigenvectors!$E59</f>
        <v>0</v>
      </c>
      <c r="G63" s="4">
        <f>$G$8*eigenvectors!$I59</f>
        <v>0</v>
      </c>
      <c r="H63" s="4">
        <f>$H$8*eigenvectors!$J59</f>
        <v>0</v>
      </c>
      <c r="I63" s="4">
        <f t="shared" si="0"/>
        <v>-8.604799999999968E-4</v>
      </c>
      <c r="J63" s="3">
        <f t="shared" si="1"/>
        <v>7.4042583039999451E-7</v>
      </c>
    </row>
    <row r="64" spans="1:10" x14ac:dyDescent="0.25">
      <c r="A64">
        <v>508</v>
      </c>
      <c r="B64">
        <v>1.77E-2</v>
      </c>
      <c r="C64" s="4">
        <f>$C$7*(eigenvectors!$H60+Green_water_ex!$G64+Green_water_ex!$H64)/((eigenvectors!$B60+Green_water_ex!$D64+Green_water_ex!$E64+Green_water_ex!$F64))</f>
        <v>1.7133308823529415E-2</v>
      </c>
      <c r="D64" s="4">
        <f>$D$8*eigenvectors!$C60</f>
        <v>0</v>
      </c>
      <c r="E64" s="4">
        <f>$E$8*eigenvectors!$D60</f>
        <v>0</v>
      </c>
      <c r="F64" s="4">
        <f>$F$8*eigenvectors!$E60</f>
        <v>0</v>
      </c>
      <c r="G64" s="4">
        <f>$G$8*eigenvectors!$I60</f>
        <v>0</v>
      </c>
      <c r="H64" s="4">
        <f>$H$8*eigenvectors!$J60</f>
        <v>0</v>
      </c>
      <c r="I64" s="4">
        <f t="shared" si="0"/>
        <v>5.6669117647058578E-4</v>
      </c>
      <c r="J64" s="3">
        <f t="shared" si="1"/>
        <v>3.2113888948961662E-7</v>
      </c>
    </row>
    <row r="65" spans="1:10" x14ac:dyDescent="0.25">
      <c r="A65">
        <v>510</v>
      </c>
      <c r="B65">
        <v>1.7299999999999999E-2</v>
      </c>
      <c r="C65" s="4">
        <f>$C$7*(eigenvectors!$H61+Green_water_ex!$G65+Green_water_ex!$H65)/((eigenvectors!$B61+Green_water_ex!$D65+Green_water_ex!$E65+Green_water_ex!$F65))</f>
        <v>1.4926319218241042E-2</v>
      </c>
      <c r="D65" s="4">
        <f>$D$8*eigenvectors!$C61</f>
        <v>0</v>
      </c>
      <c r="E65" s="4">
        <f>$E$8*eigenvectors!$D61</f>
        <v>0</v>
      </c>
      <c r="F65" s="4">
        <f>$F$8*eigenvectors!$E61</f>
        <v>0</v>
      </c>
      <c r="G65" s="4">
        <f>$G$8*eigenvectors!$I61</f>
        <v>0</v>
      </c>
      <c r="H65" s="4">
        <f>$H$8*eigenvectors!$J61</f>
        <v>0</v>
      </c>
      <c r="I65" s="4">
        <f t="shared" si="0"/>
        <v>2.3736807817589575E-3</v>
      </c>
      <c r="J65" s="3">
        <f t="shared" si="1"/>
        <v>5.6343604536918152E-6</v>
      </c>
    </row>
    <row r="66" spans="1:10" x14ac:dyDescent="0.25">
      <c r="A66">
        <v>512</v>
      </c>
      <c r="B66">
        <v>1.7000000000000001E-2</v>
      </c>
      <c r="C66" s="4">
        <f>$C$7*(eigenvectors!$H62+Green_water_ex!$G66+Green_water_ex!$H66)/((eigenvectors!$B62+Green_water_ex!$D66+Green_water_ex!$E66+Green_water_ex!$F66))</f>
        <v>1.3098313953488372E-2</v>
      </c>
      <c r="D66" s="4">
        <f>$D$8*eigenvectors!$C62</f>
        <v>0</v>
      </c>
      <c r="E66" s="4">
        <f>$E$8*eigenvectors!$D62</f>
        <v>0</v>
      </c>
      <c r="F66" s="4">
        <f>$F$8*eigenvectors!$E62</f>
        <v>0</v>
      </c>
      <c r="G66" s="4">
        <f>$G$8*eigenvectors!$I62</f>
        <v>0</v>
      </c>
      <c r="H66" s="4">
        <f>$H$8*eigenvectors!$J62</f>
        <v>0</v>
      </c>
      <c r="I66" s="4">
        <f t="shared" si="0"/>
        <v>3.9016860465116293E-3</v>
      </c>
      <c r="J66" s="3">
        <f t="shared" si="1"/>
        <v>1.5223154005543549E-5</v>
      </c>
    </row>
    <row r="67" spans="1:10" x14ac:dyDescent="0.25">
      <c r="A67">
        <v>514</v>
      </c>
      <c r="B67">
        <v>1.66E-2</v>
      </c>
      <c r="C67" s="4">
        <f>$C$7*(eigenvectors!$H63+Green_water_ex!$G67+Green_water_ex!$H67)/((eigenvectors!$B63+Green_water_ex!$D67+Green_water_ex!$E67+Green_water_ex!$F67))</f>
        <v>1.20733242506812E-2</v>
      </c>
      <c r="D67" s="4">
        <f>$D$8*eigenvectors!$C63</f>
        <v>0</v>
      </c>
      <c r="E67" s="4">
        <f>$E$8*eigenvectors!$D63</f>
        <v>0</v>
      </c>
      <c r="F67" s="4">
        <f>$F$8*eigenvectors!$E63</f>
        <v>0</v>
      </c>
      <c r="G67" s="4">
        <f>$G$8*eigenvectors!$I63</f>
        <v>0</v>
      </c>
      <c r="H67" s="4">
        <f>$H$8*eigenvectors!$J63</f>
        <v>0</v>
      </c>
      <c r="I67" s="4">
        <f t="shared" si="0"/>
        <v>4.5266757493188006E-3</v>
      </c>
      <c r="J67" s="3">
        <f t="shared" si="1"/>
        <v>2.0490793339470925E-5</v>
      </c>
    </row>
    <row r="68" spans="1:10" x14ac:dyDescent="0.25">
      <c r="A68">
        <v>516</v>
      </c>
      <c r="B68">
        <v>1.6400000000000001E-2</v>
      </c>
      <c r="C68" s="4">
        <f>$C$7*(eigenvectors!$H64+Green_water_ex!$G68+Green_water_ex!$H68)/((eigenvectors!$B64+Green_water_ex!$D68+Green_water_ex!$E68+Green_water_ex!$F68))</f>
        <v>1.1558753315649869E-2</v>
      </c>
      <c r="D68" s="4">
        <f>$D$8*eigenvectors!$C64</f>
        <v>0</v>
      </c>
      <c r="E68" s="4">
        <f>$E$8*eigenvectors!$D64</f>
        <v>0</v>
      </c>
      <c r="F68" s="4">
        <f>$F$8*eigenvectors!$E64</f>
        <v>0</v>
      </c>
      <c r="G68" s="4">
        <f>$G$8*eigenvectors!$I64</f>
        <v>0</v>
      </c>
      <c r="H68" s="4">
        <f>$H$8*eigenvectors!$J64</f>
        <v>0</v>
      </c>
      <c r="I68" s="4">
        <f t="shared" si="0"/>
        <v>4.8412466843501326E-3</v>
      </c>
      <c r="J68" s="3">
        <f t="shared" si="1"/>
        <v>2.3437669458731153E-5</v>
      </c>
    </row>
    <row r="69" spans="1:10" x14ac:dyDescent="0.25">
      <c r="A69">
        <v>518</v>
      </c>
      <c r="B69">
        <v>1.6199999999999999E-2</v>
      </c>
      <c r="C69" s="4">
        <f>$C$7*(eigenvectors!$H65+Green_water_ex!$G69+Green_water_ex!$H69)/((eigenvectors!$B65+Green_water_ex!$D69+Green_water_ex!$E69+Green_water_ex!$F69))</f>
        <v>1.1278184210526317E-2</v>
      </c>
      <c r="D69" s="4">
        <f>$D$8*eigenvectors!$C65</f>
        <v>0</v>
      </c>
      <c r="E69" s="4">
        <f>$E$8*eigenvectors!$D65</f>
        <v>0</v>
      </c>
      <c r="F69" s="4">
        <f>$F$8*eigenvectors!$E65</f>
        <v>0</v>
      </c>
      <c r="G69" s="4">
        <f>$G$8*eigenvectors!$I65</f>
        <v>0</v>
      </c>
      <c r="H69" s="4">
        <f>$H$8*eigenvectors!$J65</f>
        <v>0</v>
      </c>
      <c r="I69" s="4">
        <f t="shared" si="0"/>
        <v>4.9218157894736821E-3</v>
      </c>
      <c r="J69" s="3">
        <f t="shared" si="1"/>
        <v>2.4224270665512444E-5</v>
      </c>
    </row>
    <row r="70" spans="1:10" x14ac:dyDescent="0.25">
      <c r="A70">
        <v>520</v>
      </c>
      <c r="B70">
        <v>1.61E-2</v>
      </c>
      <c r="C70" s="4">
        <f>$C$7*(eigenvectors!$H66+Green_water_ex!$G70+Green_water_ex!$H70)/((eigenvectors!$B66+Green_water_ex!$D70+Green_water_ex!$E70+Green_water_ex!$F70))</f>
        <v>1.0863634020618558E-2</v>
      </c>
      <c r="D70" s="4">
        <f>$D$8*eigenvectors!$C66</f>
        <v>0</v>
      </c>
      <c r="E70" s="4">
        <f>$E$8*eigenvectors!$D66</f>
        <v>0</v>
      </c>
      <c r="F70" s="4">
        <f>$F$8*eigenvectors!$E66</f>
        <v>0</v>
      </c>
      <c r="G70" s="4">
        <f>$G$8*eigenvectors!$I66</f>
        <v>0</v>
      </c>
      <c r="H70" s="4">
        <f>$H$8*eigenvectors!$J66</f>
        <v>0</v>
      </c>
      <c r="I70" s="4">
        <f t="shared" si="0"/>
        <v>5.236365979381442E-3</v>
      </c>
      <c r="J70" s="3">
        <f t="shared" si="1"/>
        <v>2.741952867002337E-5</v>
      </c>
    </row>
    <row r="71" spans="1:10" x14ac:dyDescent="0.25">
      <c r="A71">
        <v>522</v>
      </c>
      <c r="B71">
        <v>1.61E-2</v>
      </c>
      <c r="C71" s="4">
        <f>$C$7*(eigenvectors!$H67+Green_water_ex!$G71+Green_water_ex!$H71)/((eigenvectors!$B67+Green_water_ex!$D71+Green_water_ex!$E71+Green_water_ex!$F71))</f>
        <v>1.0549923664122137E-2</v>
      </c>
      <c r="D71" s="4">
        <f>$D$8*eigenvectors!$C67</f>
        <v>0</v>
      </c>
      <c r="E71" s="4">
        <f>$E$8*eigenvectors!$D67</f>
        <v>0</v>
      </c>
      <c r="F71" s="4">
        <f>$F$8*eigenvectors!$E67</f>
        <v>0</v>
      </c>
      <c r="G71" s="4">
        <f>$G$8*eigenvectors!$I67</f>
        <v>0</v>
      </c>
      <c r="H71" s="4">
        <f>$H$8*eigenvectors!$J67</f>
        <v>0</v>
      </c>
      <c r="I71" s="4">
        <f t="shared" si="0"/>
        <v>5.550076335877863E-3</v>
      </c>
      <c r="J71" s="3">
        <f t="shared" si="1"/>
        <v>3.0803347334071447E-5</v>
      </c>
    </row>
    <row r="72" spans="1:10" x14ac:dyDescent="0.25">
      <c r="A72">
        <v>524</v>
      </c>
      <c r="B72">
        <v>1.61E-2</v>
      </c>
      <c r="C72" s="4">
        <f>$C$7*(eigenvectors!$H68+Green_water_ex!$G72+Green_water_ex!$H72)/((eigenvectors!$B68+Green_water_ex!$D72+Green_water_ex!$E72+Green_water_ex!$F72))</f>
        <v>1.0325240506329115E-2</v>
      </c>
      <c r="D72" s="4">
        <f>$D$8*eigenvectors!$C68</f>
        <v>0</v>
      </c>
      <c r="E72" s="4">
        <f>$E$8*eigenvectors!$D68</f>
        <v>0</v>
      </c>
      <c r="F72" s="4">
        <f>$F$8*eigenvectors!$E68</f>
        <v>0</v>
      </c>
      <c r="G72" s="4">
        <f>$G$8*eigenvectors!$I68</f>
        <v>0</v>
      </c>
      <c r="H72" s="4">
        <f>$H$8*eigenvectors!$J68</f>
        <v>0</v>
      </c>
      <c r="I72" s="4">
        <f t="shared" si="0"/>
        <v>5.7747594936708845E-3</v>
      </c>
      <c r="J72" s="3">
        <f t="shared" si="1"/>
        <v>3.3347847209742008E-5</v>
      </c>
    </row>
    <row r="73" spans="1:10" x14ac:dyDescent="0.25">
      <c r="A73">
        <v>526</v>
      </c>
      <c r="B73">
        <v>1.61E-2</v>
      </c>
      <c r="C73" s="4">
        <f>$C$7*(eigenvectors!$H69+Green_water_ex!$G73+Green_water_ex!$H73)/((eigenvectors!$B69+Green_water_ex!$D73+Green_water_ex!$E73+Green_water_ex!$F73))</f>
        <v>1.0031175E-2</v>
      </c>
      <c r="D73" s="4">
        <f>$D$8*eigenvectors!$C69</f>
        <v>0</v>
      </c>
      <c r="E73" s="4">
        <f>$E$8*eigenvectors!$D69</f>
        <v>0</v>
      </c>
      <c r="F73" s="4">
        <f>$F$8*eigenvectors!$E69</f>
        <v>0</v>
      </c>
      <c r="G73" s="4">
        <f>$G$8*eigenvectors!$I69</f>
        <v>0</v>
      </c>
      <c r="H73" s="4">
        <f>$H$8*eigenvectors!$J69</f>
        <v>0</v>
      </c>
      <c r="I73" s="4">
        <f t="shared" si="0"/>
        <v>6.0688249999999999E-3</v>
      </c>
      <c r="J73" s="3">
        <f t="shared" si="1"/>
        <v>3.6830636880624998E-5</v>
      </c>
    </row>
    <row r="74" spans="1:10" x14ac:dyDescent="0.25">
      <c r="A74">
        <v>528</v>
      </c>
      <c r="B74">
        <v>1.6E-2</v>
      </c>
      <c r="C74" s="4">
        <f>$C$7*(eigenvectors!$H70+Green_water_ex!$G74+Green_water_ex!$H74)/((eigenvectors!$B70+Green_water_ex!$D74+Green_water_ex!$E74+Green_water_ex!$F74))</f>
        <v>9.6751470588235279E-3</v>
      </c>
      <c r="D74" s="4">
        <f>$D$8*eigenvectors!$C70</f>
        <v>0</v>
      </c>
      <c r="E74" s="4">
        <f>$E$8*eigenvectors!$D70</f>
        <v>0</v>
      </c>
      <c r="F74" s="4">
        <f>$F$8*eigenvectors!$E70</f>
        <v>0</v>
      </c>
      <c r="G74" s="4">
        <f>$G$8*eigenvectors!$I70</f>
        <v>0</v>
      </c>
      <c r="H74" s="4">
        <f>$H$8*eigenvectors!$J70</f>
        <v>0</v>
      </c>
      <c r="I74" s="4">
        <f t="shared" si="0"/>
        <v>6.3248529411764724E-3</v>
      </c>
      <c r="J74" s="3">
        <f t="shared" si="1"/>
        <v>4.0003764727508677E-5</v>
      </c>
    </row>
    <row r="75" spans="1:10" x14ac:dyDescent="0.25">
      <c r="A75">
        <v>530</v>
      </c>
      <c r="B75">
        <v>1.5800000000000002E-2</v>
      </c>
      <c r="C75" s="4">
        <f>$C$7*(eigenvectors!$H71+Green_water_ex!$G75+Green_water_ex!$H75)/((eigenvectors!$B71+Green_water_ex!$D75+Green_water_ex!$E75+Green_water_ex!$F75))</f>
        <v>9.4038014527845042E-3</v>
      </c>
      <c r="D75" s="4">
        <f>$D$8*eigenvectors!$C71</f>
        <v>0</v>
      </c>
      <c r="E75" s="4">
        <f>$E$8*eigenvectors!$D71</f>
        <v>0</v>
      </c>
      <c r="F75" s="4">
        <f>$F$8*eigenvectors!$E71</f>
        <v>0</v>
      </c>
      <c r="G75" s="4">
        <f>$G$8*eigenvectors!$I71</f>
        <v>0</v>
      </c>
      <c r="H75" s="4">
        <f>$H$8*eigenvectors!$J71</f>
        <v>0</v>
      </c>
      <c r="I75" s="4">
        <f t="shared" ref="I75:I138" si="2">B75-C75</f>
        <v>6.3961985472154974E-3</v>
      </c>
      <c r="J75" s="3">
        <f t="shared" ref="J75:J138" si="3">I75*I75</f>
        <v>4.0911355855401639E-5</v>
      </c>
    </row>
    <row r="76" spans="1:10" x14ac:dyDescent="0.25">
      <c r="A76">
        <v>532</v>
      </c>
      <c r="B76">
        <v>1.5599999999999999E-2</v>
      </c>
      <c r="C76" s="4">
        <f>$C$7*(eigenvectors!$H72+Green_water_ex!$G76+Green_water_ex!$H76)/((eigenvectors!$B72+Green_water_ex!$D76+Green_water_ex!$E76+Green_water_ex!$F76))</f>
        <v>9.0127358490566037E-3</v>
      </c>
      <c r="D76" s="4">
        <f>$D$8*eigenvectors!$C72</f>
        <v>0</v>
      </c>
      <c r="E76" s="4">
        <f>$E$8*eigenvectors!$D72</f>
        <v>0</v>
      </c>
      <c r="F76" s="4">
        <f>$F$8*eigenvectors!$E72</f>
        <v>0</v>
      </c>
      <c r="G76" s="4">
        <f>$G$8*eigenvectors!$I72</f>
        <v>0</v>
      </c>
      <c r="H76" s="4">
        <f>$H$8*eigenvectors!$J72</f>
        <v>0</v>
      </c>
      <c r="I76" s="4">
        <f t="shared" si="2"/>
        <v>6.5872641509433956E-3</v>
      </c>
      <c r="J76" s="3">
        <f t="shared" si="3"/>
        <v>4.3392048994304016E-5</v>
      </c>
    </row>
    <row r="77" spans="1:10" x14ac:dyDescent="0.25">
      <c r="A77">
        <v>534</v>
      </c>
      <c r="B77">
        <v>1.54E-2</v>
      </c>
      <c r="C77" s="4">
        <f>$C$7*(eigenvectors!$H73+Green_water_ex!$G77+Green_water_ex!$H77)/((eigenvectors!$B73+Green_water_ex!$D77+Green_water_ex!$E77+Green_water_ex!$F77))</f>
        <v>8.745000000000001E-3</v>
      </c>
      <c r="D77" s="4">
        <f>$D$8*eigenvectors!$C73</f>
        <v>0</v>
      </c>
      <c r="E77" s="4">
        <f>$E$8*eigenvectors!$D73</f>
        <v>0</v>
      </c>
      <c r="F77" s="4">
        <f>$F$8*eigenvectors!$E73</f>
        <v>0</v>
      </c>
      <c r="G77" s="4">
        <f>$G$8*eigenvectors!$I73</f>
        <v>0</v>
      </c>
      <c r="H77" s="4">
        <f>$H$8*eigenvectors!$J73</f>
        <v>0</v>
      </c>
      <c r="I77" s="4">
        <f t="shared" si="2"/>
        <v>6.6549999999999995E-3</v>
      </c>
      <c r="J77" s="3">
        <f t="shared" si="3"/>
        <v>4.4289024999999991E-5</v>
      </c>
    </row>
    <row r="78" spans="1:10" x14ac:dyDescent="0.25">
      <c r="A78">
        <v>536</v>
      </c>
      <c r="B78">
        <v>1.52E-2</v>
      </c>
      <c r="C78" s="4">
        <f>$C$7*(eigenvectors!$H74+Green_water_ex!$G78+Green_water_ex!$H78)/((eigenvectors!$B74+Green_water_ex!$D78+Green_water_ex!$E78+Green_water_ex!$F78))</f>
        <v>8.4674828375286039E-3</v>
      </c>
      <c r="D78" s="4">
        <f>$D$8*eigenvectors!$C74</f>
        <v>0</v>
      </c>
      <c r="E78" s="4">
        <f>$E$8*eigenvectors!$D74</f>
        <v>0</v>
      </c>
      <c r="F78" s="4">
        <f>$F$8*eigenvectors!$E74</f>
        <v>0</v>
      </c>
      <c r="G78" s="4">
        <f>$G$8*eigenvectors!$I74</f>
        <v>0</v>
      </c>
      <c r="H78" s="4">
        <f>$H$8*eigenvectors!$J74</f>
        <v>0</v>
      </c>
      <c r="I78" s="4">
        <f t="shared" si="2"/>
        <v>6.7325171624713961E-3</v>
      </c>
      <c r="J78" s="3">
        <f t="shared" si="3"/>
        <v>4.5326787342971899E-5</v>
      </c>
    </row>
    <row r="79" spans="1:10" x14ac:dyDescent="0.25">
      <c r="A79">
        <v>538</v>
      </c>
      <c r="B79">
        <v>1.49E-2</v>
      </c>
      <c r="C79" s="4">
        <f>$C$7*(eigenvectors!$H75+Green_water_ex!$G79+Green_water_ex!$H79)/((eigenvectors!$B75+Green_water_ex!$D79+Green_water_ex!$E79+Green_water_ex!$F79))</f>
        <v>8.1284598214285703E-3</v>
      </c>
      <c r="D79" s="4">
        <f>$D$8*eigenvectors!$C75</f>
        <v>0</v>
      </c>
      <c r="E79" s="4">
        <f>$E$8*eigenvectors!$D75</f>
        <v>0</v>
      </c>
      <c r="F79" s="4">
        <f>$F$8*eigenvectors!$E75</f>
        <v>0</v>
      </c>
      <c r="G79" s="4">
        <f>$G$8*eigenvectors!$I75</f>
        <v>0</v>
      </c>
      <c r="H79" s="4">
        <f>$H$8*eigenvectors!$J75</f>
        <v>0</v>
      </c>
      <c r="I79" s="4">
        <f t="shared" si="2"/>
        <v>6.7715401785714297E-3</v>
      </c>
      <c r="J79" s="3">
        <f t="shared" si="3"/>
        <v>4.5853756390007191E-5</v>
      </c>
    </row>
    <row r="80" spans="1:10" x14ac:dyDescent="0.25">
      <c r="A80">
        <v>540</v>
      </c>
      <c r="B80">
        <v>1.46E-2</v>
      </c>
      <c r="C80" s="4">
        <f>$C$7*(eigenvectors!$H76+Green_water_ex!$G80+Green_water_ex!$H80)/((eigenvectors!$B76+Green_water_ex!$D80+Green_water_ex!$E80+Green_water_ex!$F80))</f>
        <v>7.8938325991189436E-3</v>
      </c>
      <c r="D80" s="4">
        <f>$D$8*eigenvectors!$C76</f>
        <v>0</v>
      </c>
      <c r="E80" s="4">
        <f>$E$8*eigenvectors!$D76</f>
        <v>0</v>
      </c>
      <c r="F80" s="4">
        <f>$F$8*eigenvectors!$E76</f>
        <v>0</v>
      </c>
      <c r="G80" s="4">
        <f>$G$8*eigenvectors!$I76</f>
        <v>0</v>
      </c>
      <c r="H80" s="4">
        <f>$H$8*eigenvectors!$J76</f>
        <v>0</v>
      </c>
      <c r="I80" s="4">
        <f t="shared" si="2"/>
        <v>6.7061674008810565E-3</v>
      </c>
      <c r="J80" s="3">
        <f t="shared" si="3"/>
        <v>4.4972681208639785E-5</v>
      </c>
    </row>
    <row r="81" spans="1:10" x14ac:dyDescent="0.25">
      <c r="A81">
        <v>542</v>
      </c>
      <c r="B81">
        <v>1.43E-2</v>
      </c>
      <c r="C81" s="4">
        <f>$C$7*(eigenvectors!$H77+Green_water_ex!$G81+Green_water_ex!$H81)/((eigenvectors!$B77+Green_water_ex!$D81+Green_water_ex!$E81+Green_water_ex!$F81))</f>
        <v>7.5694635193133053E-3</v>
      </c>
      <c r="D81" s="4">
        <f>$D$8*eigenvectors!$C77</f>
        <v>0</v>
      </c>
      <c r="E81" s="4">
        <f>$E$8*eigenvectors!$D77</f>
        <v>0</v>
      </c>
      <c r="F81" s="4">
        <f>$F$8*eigenvectors!$E77</f>
        <v>0</v>
      </c>
      <c r="G81" s="4">
        <f>$G$8*eigenvectors!$I77</f>
        <v>0</v>
      </c>
      <c r="H81" s="4">
        <f>$H$8*eigenvectors!$J77</f>
        <v>0</v>
      </c>
      <c r="I81" s="4">
        <f t="shared" si="2"/>
        <v>6.7305364806866949E-3</v>
      </c>
      <c r="J81" s="3">
        <f t="shared" si="3"/>
        <v>4.5300121317854441E-5</v>
      </c>
    </row>
    <row r="82" spans="1:10" x14ac:dyDescent="0.25">
      <c r="A82">
        <v>544</v>
      </c>
      <c r="B82">
        <v>1.4E-2</v>
      </c>
      <c r="C82" s="4">
        <f>$C$7*(eigenvectors!$H78+Green_water_ex!$G82+Green_water_ex!$H82)/((eigenvectors!$B78+Green_water_ex!$D82+Green_water_ex!$E82+Green_water_ex!$F82))</f>
        <v>7.2031742738589222E-3</v>
      </c>
      <c r="D82" s="4">
        <f>$D$8*eigenvectors!$C78</f>
        <v>0</v>
      </c>
      <c r="E82" s="4">
        <f>$E$8*eigenvectors!$D78</f>
        <v>0</v>
      </c>
      <c r="F82" s="4">
        <f>$F$8*eigenvectors!$E78</f>
        <v>0</v>
      </c>
      <c r="G82" s="4">
        <f>$G$8*eigenvectors!$I78</f>
        <v>0</v>
      </c>
      <c r="H82" s="4">
        <f>$H$8*eigenvectors!$J78</f>
        <v>0</v>
      </c>
      <c r="I82" s="4">
        <f t="shared" si="2"/>
        <v>6.7968257261410781E-3</v>
      </c>
      <c r="J82" s="3">
        <f t="shared" si="3"/>
        <v>4.6196839951533196E-5</v>
      </c>
    </row>
    <row r="83" spans="1:10" x14ac:dyDescent="0.25">
      <c r="A83">
        <v>546</v>
      </c>
      <c r="B83">
        <v>1.3599999999999999E-2</v>
      </c>
      <c r="C83" s="4">
        <f>$C$7*(eigenvectors!$H79+Green_water_ex!$G83+Green_water_ex!$H83)/((eigenvectors!$B79+Green_water_ex!$D83+Green_water_ex!$E83+Green_water_ex!$F83))</f>
        <v>6.8077290836653388E-3</v>
      </c>
      <c r="D83" s="4">
        <f>$D$8*eigenvectors!$C79</f>
        <v>0</v>
      </c>
      <c r="E83" s="4">
        <f>$E$8*eigenvectors!$D79</f>
        <v>0</v>
      </c>
      <c r="F83" s="4">
        <f>$F$8*eigenvectors!$E79</f>
        <v>0</v>
      </c>
      <c r="G83" s="4">
        <f>$G$8*eigenvectors!$I79</f>
        <v>0</v>
      </c>
      <c r="H83" s="4">
        <f>$H$8*eigenvectors!$J79</f>
        <v>0</v>
      </c>
      <c r="I83" s="4">
        <f t="shared" si="2"/>
        <v>6.7922709163346605E-3</v>
      </c>
      <c r="J83" s="3">
        <f t="shared" si="3"/>
        <v>4.6134944200885686E-5</v>
      </c>
    </row>
    <row r="84" spans="1:10" x14ac:dyDescent="0.25">
      <c r="A84">
        <v>548</v>
      </c>
      <c r="B84">
        <v>1.3299999999999999E-2</v>
      </c>
      <c r="C84" s="4">
        <f>$C$7*(eigenvectors!$H80+Green_water_ex!$G84+Green_water_ex!$H84)/((eigenvectors!$B80+Green_water_ex!$D84+Green_water_ex!$E84+Green_water_ex!$F84))</f>
        <v>6.4327915869980884E-3</v>
      </c>
      <c r="D84" s="4">
        <f>$D$8*eigenvectors!$C80</f>
        <v>0</v>
      </c>
      <c r="E84" s="4">
        <f>$E$8*eigenvectors!$D80</f>
        <v>0</v>
      </c>
      <c r="F84" s="4">
        <f>$F$8*eigenvectors!$E80</f>
        <v>0</v>
      </c>
      <c r="G84" s="4">
        <f>$G$8*eigenvectors!$I80</f>
        <v>0</v>
      </c>
      <c r="H84" s="4">
        <f>$H$8*eigenvectors!$J80</f>
        <v>0</v>
      </c>
      <c r="I84" s="4">
        <f t="shared" si="2"/>
        <v>6.867208413001911E-3</v>
      </c>
      <c r="J84" s="3">
        <f t="shared" si="3"/>
        <v>4.7158551387604227E-5</v>
      </c>
    </row>
    <row r="85" spans="1:10" x14ac:dyDescent="0.25">
      <c r="A85">
        <v>550</v>
      </c>
      <c r="B85">
        <v>1.2999999999999999E-2</v>
      </c>
      <c r="C85" s="4">
        <f>$C$7*(eigenvectors!$H81+Green_water_ex!$G85+Green_water_ex!$H85)/((eigenvectors!$B81+Green_water_ex!$D85+Green_water_ex!$E85+Green_water_ex!$F85))</f>
        <v>6.0768440366972491E-3</v>
      </c>
      <c r="D85" s="4">
        <f>$D$8*eigenvectors!$C81</f>
        <v>0</v>
      </c>
      <c r="E85" s="4">
        <f>$E$8*eigenvectors!$D81</f>
        <v>0</v>
      </c>
      <c r="F85" s="4">
        <f>$F$8*eigenvectors!$E81</f>
        <v>0</v>
      </c>
      <c r="G85" s="4">
        <f>$G$8*eigenvectors!$I81</f>
        <v>0</v>
      </c>
      <c r="H85" s="4">
        <f>$H$8*eigenvectors!$J81</f>
        <v>0</v>
      </c>
      <c r="I85" s="4">
        <f t="shared" si="2"/>
        <v>6.9231559633027503E-3</v>
      </c>
      <c r="J85" s="3">
        <f t="shared" si="3"/>
        <v>4.7930088492214435E-5</v>
      </c>
    </row>
    <row r="86" spans="1:10" x14ac:dyDescent="0.25">
      <c r="A86">
        <v>552</v>
      </c>
      <c r="B86">
        <v>1.2699999999999999E-2</v>
      </c>
      <c r="C86" s="4">
        <f>$C$7*(eigenvectors!$H82+Green_water_ex!$G86+Green_water_ex!$H86)/((eigenvectors!$B82+Green_water_ex!$D86+Green_water_ex!$E86+Green_water_ex!$F86))</f>
        <v>5.7508465608465615E-3</v>
      </c>
      <c r="D86" s="4">
        <f>$D$8*eigenvectors!$C82</f>
        <v>0</v>
      </c>
      <c r="E86" s="4">
        <f>$E$8*eigenvectors!$D82</f>
        <v>0</v>
      </c>
      <c r="F86" s="4">
        <f>$F$8*eigenvectors!$E82</f>
        <v>0</v>
      </c>
      <c r="G86" s="4">
        <f>$G$8*eigenvectors!$I82</f>
        <v>0</v>
      </c>
      <c r="H86" s="4">
        <f>$H$8*eigenvectors!$J82</f>
        <v>0</v>
      </c>
      <c r="I86" s="4">
        <f t="shared" si="2"/>
        <v>6.949153439153438E-3</v>
      </c>
      <c r="J86" s="3">
        <f t="shared" si="3"/>
        <v>4.8290733520898054E-5</v>
      </c>
    </row>
    <row r="87" spans="1:10" x14ac:dyDescent="0.25">
      <c r="A87">
        <v>554</v>
      </c>
      <c r="B87">
        <v>1.26E-2</v>
      </c>
      <c r="C87" s="4">
        <f>$C$7*(eigenvectors!$H83+Green_water_ex!$G87+Green_water_ex!$H87)/((eigenvectors!$B83+Green_water_ex!$D87+Green_water_ex!$E87+Green_water_ex!$F87))</f>
        <v>5.592752613240418E-3</v>
      </c>
      <c r="D87" s="4">
        <f>$D$8*eigenvectors!$C83</f>
        <v>0</v>
      </c>
      <c r="E87" s="4">
        <f>$E$8*eigenvectors!$D83</f>
        <v>0</v>
      </c>
      <c r="F87" s="4">
        <f>$F$8*eigenvectors!$E83</f>
        <v>0</v>
      </c>
      <c r="G87" s="4">
        <f>$G$8*eigenvectors!$I83</f>
        <v>0</v>
      </c>
      <c r="H87" s="4">
        <f>$H$8*eigenvectors!$J83</f>
        <v>0</v>
      </c>
      <c r="I87" s="4">
        <f t="shared" si="2"/>
        <v>7.0072473867595821E-3</v>
      </c>
      <c r="J87" s="3">
        <f t="shared" si="3"/>
        <v>4.9101515939248996E-5</v>
      </c>
    </row>
    <row r="88" spans="1:10" x14ac:dyDescent="0.25">
      <c r="A88">
        <v>556</v>
      </c>
      <c r="B88">
        <v>1.24E-2</v>
      </c>
      <c r="C88" s="4">
        <f>$C$7*(eigenvectors!$H84+Green_water_ex!$G88+Green_water_ex!$H88)/((eigenvectors!$B84+Green_water_ex!$D88+Green_water_ex!$E88+Green_water_ex!$F88))</f>
        <v>5.4595336787564772E-3</v>
      </c>
      <c r="D88" s="4">
        <f>$D$8*eigenvectors!$C84</f>
        <v>0</v>
      </c>
      <c r="E88" s="4">
        <f>$E$8*eigenvectors!$D84</f>
        <v>0</v>
      </c>
      <c r="F88" s="4">
        <f>$F$8*eigenvectors!$E84</f>
        <v>0</v>
      </c>
      <c r="G88" s="4">
        <f>$G$8*eigenvectors!$I84</f>
        <v>0</v>
      </c>
      <c r="H88" s="4">
        <f>$H$8*eigenvectors!$J84</f>
        <v>0</v>
      </c>
      <c r="I88" s="4">
        <f t="shared" si="2"/>
        <v>6.9404663212435224E-3</v>
      </c>
      <c r="J88" s="3">
        <f t="shared" si="3"/>
        <v>4.8170072756315595E-5</v>
      </c>
    </row>
    <row r="89" spans="1:10" x14ac:dyDescent="0.25">
      <c r="A89">
        <v>558</v>
      </c>
      <c r="B89">
        <v>1.2200000000000001E-2</v>
      </c>
      <c r="C89" s="4">
        <f>$C$7*(eigenvectors!$H85+Green_water_ex!$G89+Green_water_ex!$H89)/((eigenvectors!$B85+Green_water_ex!$D89+Green_water_ex!$E89+Green_water_ex!$F89))</f>
        <v>5.2934693877551026E-3</v>
      </c>
      <c r="D89" s="4">
        <f>$D$8*eigenvectors!$C85</f>
        <v>0</v>
      </c>
      <c r="E89" s="4">
        <f>$E$8*eigenvectors!$D85</f>
        <v>0</v>
      </c>
      <c r="F89" s="4">
        <f>$F$8*eigenvectors!$E85</f>
        <v>0</v>
      </c>
      <c r="G89" s="4">
        <f>$G$8*eigenvectors!$I85</f>
        <v>0</v>
      </c>
      <c r="H89" s="4">
        <f>$H$8*eigenvectors!$J85</f>
        <v>0</v>
      </c>
      <c r="I89" s="4">
        <f t="shared" si="2"/>
        <v>6.9065306122448981E-3</v>
      </c>
      <c r="J89" s="3">
        <f t="shared" si="3"/>
        <v>4.7700165097875889E-5</v>
      </c>
    </row>
    <row r="90" spans="1:10" x14ac:dyDescent="0.25">
      <c r="A90">
        <v>560</v>
      </c>
      <c r="B90">
        <v>1.21E-2</v>
      </c>
      <c r="C90" s="4">
        <f>$C$7*(eigenvectors!$H86+Green_water_ex!$G90+Green_water_ex!$H90)/((eigenvectors!$B86+Green_water_ex!$D90+Green_water_ex!$E90+Green_water_ex!$F90))</f>
        <v>5.1254849498327754E-3</v>
      </c>
      <c r="D90" s="4">
        <f>$D$8*eigenvectors!$C86</f>
        <v>0</v>
      </c>
      <c r="E90" s="4">
        <f>$E$8*eigenvectors!$D86</f>
        <v>0</v>
      </c>
      <c r="F90" s="4">
        <f>$F$8*eigenvectors!$E86</f>
        <v>0</v>
      </c>
      <c r="G90" s="4">
        <f>$G$8*eigenvectors!$I86</f>
        <v>0</v>
      </c>
      <c r="H90" s="4">
        <f>$H$8*eigenvectors!$J86</f>
        <v>0</v>
      </c>
      <c r="I90" s="4">
        <f t="shared" si="2"/>
        <v>6.9745150501672242E-3</v>
      </c>
      <c r="J90" s="3">
        <f t="shared" si="3"/>
        <v>4.864386018500912E-5</v>
      </c>
    </row>
    <row r="91" spans="1:10" x14ac:dyDescent="0.25">
      <c r="A91">
        <v>562</v>
      </c>
      <c r="B91">
        <v>1.18E-2</v>
      </c>
      <c r="C91" s="4">
        <f>$C$7*(eigenvectors!$H87+Green_water_ex!$G91+Green_water_ex!$H91)/((eigenvectors!$B87+Green_water_ex!$D91+Green_water_ex!$E91+Green_water_ex!$F91))</f>
        <v>4.9161400651465794E-3</v>
      </c>
      <c r="D91" s="4">
        <f>$D$8*eigenvectors!$C87</f>
        <v>0</v>
      </c>
      <c r="E91" s="4">
        <f>$E$8*eigenvectors!$D87</f>
        <v>0</v>
      </c>
      <c r="F91" s="4">
        <f>$F$8*eigenvectors!$E87</f>
        <v>0</v>
      </c>
      <c r="G91" s="4">
        <f>$G$8*eigenvectors!$I87</f>
        <v>0</v>
      </c>
      <c r="H91" s="4">
        <f>$H$8*eigenvectors!$J87</f>
        <v>0</v>
      </c>
      <c r="I91" s="4">
        <f t="shared" si="2"/>
        <v>6.8838599348534204E-3</v>
      </c>
      <c r="J91" s="3">
        <f t="shared" si="3"/>
        <v>4.7387527602680138E-5</v>
      </c>
    </row>
    <row r="92" spans="1:10" x14ac:dyDescent="0.25">
      <c r="A92">
        <v>564</v>
      </c>
      <c r="B92">
        <v>1.15E-2</v>
      </c>
      <c r="C92" s="4">
        <f>$C$7*(eigenvectors!$H88+Green_water_ex!$G92+Green_water_ex!$H92)/((eigenvectors!$B88+Green_water_ex!$D92+Green_water_ex!$E92+Green_water_ex!$F92))</f>
        <v>4.8023263327948307E-3</v>
      </c>
      <c r="D92" s="4">
        <f>$D$8*eigenvectors!$C88</f>
        <v>0</v>
      </c>
      <c r="E92" s="4">
        <f>$E$8*eigenvectors!$D88</f>
        <v>0</v>
      </c>
      <c r="F92" s="4">
        <f>$F$8*eigenvectors!$E88</f>
        <v>0</v>
      </c>
      <c r="G92" s="4">
        <f>$G$8*eigenvectors!$I88</f>
        <v>0</v>
      </c>
      <c r="H92" s="4">
        <f>$H$8*eigenvectors!$J88</f>
        <v>0</v>
      </c>
      <c r="I92" s="4">
        <f t="shared" si="2"/>
        <v>6.6976736672051691E-3</v>
      </c>
      <c r="J92" s="3">
        <f t="shared" si="3"/>
        <v>4.4858832552373535E-5</v>
      </c>
    </row>
    <row r="93" spans="1:10" x14ac:dyDescent="0.25">
      <c r="A93">
        <v>566</v>
      </c>
      <c r="B93">
        <v>1.12E-2</v>
      </c>
      <c r="C93" s="4">
        <f>$C$7*(eigenvectors!$H89+Green_water_ex!$G93+Green_water_ex!$H93)/((eigenvectors!$B89+Green_water_ex!$D93+Green_water_ex!$E93+Green_water_ex!$F93))</f>
        <v>4.63253164556962E-3</v>
      </c>
      <c r="D93" s="4">
        <f>$D$8*eigenvectors!$C89</f>
        <v>0</v>
      </c>
      <c r="E93" s="4">
        <f>$E$8*eigenvectors!$D89</f>
        <v>0</v>
      </c>
      <c r="F93" s="4">
        <f>$F$8*eigenvectors!$E89</f>
        <v>0</v>
      </c>
      <c r="G93" s="4">
        <f>$G$8*eigenvectors!$I89</f>
        <v>0</v>
      </c>
      <c r="H93" s="4">
        <f>$H$8*eigenvectors!$J89</f>
        <v>0</v>
      </c>
      <c r="I93" s="4">
        <f t="shared" si="2"/>
        <v>6.5674683544303799E-3</v>
      </c>
      <c r="J93" s="3">
        <f t="shared" si="3"/>
        <v>4.3131640586444482E-5</v>
      </c>
    </row>
    <row r="94" spans="1:10" x14ac:dyDescent="0.25">
      <c r="A94">
        <v>568</v>
      </c>
      <c r="B94">
        <v>1.0800000000000001E-2</v>
      </c>
      <c r="C94" s="4">
        <f>$C$7*(eigenvectors!$H90+Green_water_ex!$G94+Green_water_ex!$H94)/((eigenvectors!$B90+Green_water_ex!$D94+Green_water_ex!$E94+Green_water_ex!$F94))</f>
        <v>4.4158346094946401E-3</v>
      </c>
      <c r="D94" s="4">
        <f>$D$8*eigenvectors!$C90</f>
        <v>0</v>
      </c>
      <c r="E94" s="4">
        <f>$E$8*eigenvectors!$D90</f>
        <v>0</v>
      </c>
      <c r="F94" s="4">
        <f>$F$8*eigenvectors!$E90</f>
        <v>0</v>
      </c>
      <c r="G94" s="4">
        <f>$G$8*eigenvectors!$I90</f>
        <v>0</v>
      </c>
      <c r="H94" s="4">
        <f>$H$8*eigenvectors!$J90</f>
        <v>0</v>
      </c>
      <c r="I94" s="4">
        <f t="shared" si="2"/>
        <v>6.3841653905053605E-3</v>
      </c>
      <c r="J94" s="3">
        <f t="shared" si="3"/>
        <v>4.0757567733326459E-5</v>
      </c>
    </row>
    <row r="95" spans="1:10" x14ac:dyDescent="0.25">
      <c r="A95">
        <v>570</v>
      </c>
      <c r="B95">
        <v>1.0500000000000001E-2</v>
      </c>
      <c r="C95" s="4">
        <f>$C$7*(eigenvectors!$H91+Green_water_ex!$G95+Green_water_ex!$H95)/((eigenvectors!$B91+Green_water_ex!$D95+Green_water_ex!$E95+Green_water_ex!$F95))</f>
        <v>4.2329508196721306E-3</v>
      </c>
      <c r="D95" s="4">
        <f>$D$8*eigenvectors!$C91</f>
        <v>0</v>
      </c>
      <c r="E95" s="4">
        <f>$E$8*eigenvectors!$D91</f>
        <v>0</v>
      </c>
      <c r="F95" s="4">
        <f>$F$8*eigenvectors!$E91</f>
        <v>0</v>
      </c>
      <c r="G95" s="4">
        <f>$G$8*eigenvectors!$I91</f>
        <v>0</v>
      </c>
      <c r="H95" s="4">
        <f>$H$8*eigenvectors!$J91</f>
        <v>0</v>
      </c>
      <c r="I95" s="4">
        <f t="shared" si="2"/>
        <v>6.2670491803278701E-3</v>
      </c>
      <c r="J95" s="3">
        <f t="shared" si="3"/>
        <v>3.9275905428648228E-5</v>
      </c>
    </row>
    <row r="96" spans="1:10" x14ac:dyDescent="0.25">
      <c r="A96">
        <v>572</v>
      </c>
      <c r="B96">
        <v>1.01E-2</v>
      </c>
      <c r="C96" s="4">
        <f>$C$7*(eigenvectors!$H92+Green_water_ex!$G96+Green_water_ex!$H96)/((eigenvectors!$B92+Green_water_ex!$D96+Green_water_ex!$E96+Green_water_ex!$F96))</f>
        <v>3.9972428571428565E-3</v>
      </c>
      <c r="D96" s="4">
        <f>$D$8*eigenvectors!$C92</f>
        <v>0</v>
      </c>
      <c r="E96" s="4">
        <f>$E$8*eigenvectors!$D92</f>
        <v>0</v>
      </c>
      <c r="F96" s="4">
        <f>$F$8*eigenvectors!$E92</f>
        <v>0</v>
      </c>
      <c r="G96" s="4">
        <f>$G$8*eigenvectors!$I92</f>
        <v>0</v>
      </c>
      <c r="H96" s="4">
        <f>$H$8*eigenvectors!$J92</f>
        <v>0</v>
      </c>
      <c r="I96" s="4">
        <f t="shared" si="2"/>
        <v>6.1027571428571431E-3</v>
      </c>
      <c r="J96" s="3">
        <f t="shared" si="3"/>
        <v>3.7243644744693882E-5</v>
      </c>
    </row>
    <row r="97" spans="1:10" x14ac:dyDescent="0.25">
      <c r="A97">
        <v>574</v>
      </c>
      <c r="B97">
        <v>9.7000000000000003E-3</v>
      </c>
      <c r="C97" s="4">
        <f>$C$7*(eigenvectors!$H93+Green_water_ex!$G97+Green_water_ex!$H97)/((eigenvectors!$B93+Green_water_ex!$D97+Green_water_ex!$E97+Green_water_ex!$F97))</f>
        <v>3.7807407407407408E-3</v>
      </c>
      <c r="D97" s="4">
        <f>$D$8*eigenvectors!$C93</f>
        <v>0</v>
      </c>
      <c r="E97" s="4">
        <f>$E$8*eigenvectors!$D93</f>
        <v>0</v>
      </c>
      <c r="F97" s="4">
        <f>$F$8*eigenvectors!$E93</f>
        <v>0</v>
      </c>
      <c r="G97" s="4">
        <f>$G$8*eigenvectors!$I93</f>
        <v>0</v>
      </c>
      <c r="H97" s="4">
        <f>$H$8*eigenvectors!$J93</f>
        <v>0</v>
      </c>
      <c r="I97" s="4">
        <f t="shared" si="2"/>
        <v>5.9192592592592595E-3</v>
      </c>
      <c r="J97" s="3">
        <f t="shared" si="3"/>
        <v>3.5037630178326477E-5</v>
      </c>
    </row>
    <row r="98" spans="1:10" x14ac:dyDescent="0.25">
      <c r="A98">
        <v>576</v>
      </c>
      <c r="B98">
        <v>9.2999999999999992E-3</v>
      </c>
      <c r="C98" s="4">
        <f>$C$7*(eigenvectors!$H94+Green_water_ex!$G98+Green_water_ex!$H98)/((eigenvectors!$B94+Green_water_ex!$D98+Green_water_ex!$E98+Green_water_ex!$F98))</f>
        <v>3.5308712613784134E-3</v>
      </c>
      <c r="D98" s="4">
        <f>$D$8*eigenvectors!$C94</f>
        <v>0</v>
      </c>
      <c r="E98" s="4">
        <f>$E$8*eigenvectors!$D94</f>
        <v>0</v>
      </c>
      <c r="F98" s="4">
        <f>$F$8*eigenvectors!$E94</f>
        <v>0</v>
      </c>
      <c r="G98" s="4">
        <f>$G$8*eigenvectors!$I94</f>
        <v>0</v>
      </c>
      <c r="H98" s="4">
        <f>$H$8*eigenvectors!$J94</f>
        <v>0</v>
      </c>
      <c r="I98" s="4">
        <f t="shared" si="2"/>
        <v>5.7691287386215859E-3</v>
      </c>
      <c r="J98" s="3">
        <f t="shared" si="3"/>
        <v>3.3282846402789488E-5</v>
      </c>
    </row>
    <row r="99" spans="1:10" x14ac:dyDescent="0.25">
      <c r="A99">
        <v>578</v>
      </c>
      <c r="B99">
        <v>8.8999999999999999E-3</v>
      </c>
      <c r="C99" s="4">
        <f>$C$7*(eigenvectors!$H95+Green_water_ex!$G99+Green_water_ex!$H99)/((eigenvectors!$B95+Green_water_ex!$D99+Green_water_ex!$E99+Green_water_ex!$F99))</f>
        <v>3.2741493268053862E-3</v>
      </c>
      <c r="D99" s="4">
        <f>$D$8*eigenvectors!$C95</f>
        <v>0</v>
      </c>
      <c r="E99" s="4">
        <f>$E$8*eigenvectors!$D95</f>
        <v>0</v>
      </c>
      <c r="F99" s="4">
        <f>$F$8*eigenvectors!$E95</f>
        <v>0</v>
      </c>
      <c r="G99" s="4">
        <f>$G$8*eigenvectors!$I95</f>
        <v>0</v>
      </c>
      <c r="H99" s="4">
        <f>$H$8*eigenvectors!$J95</f>
        <v>0</v>
      </c>
      <c r="I99" s="4">
        <f t="shared" si="2"/>
        <v>5.6258506731946137E-3</v>
      </c>
      <c r="J99" s="3">
        <f t="shared" si="3"/>
        <v>3.1650195797084285E-5</v>
      </c>
    </row>
    <row r="100" spans="1:10" x14ac:dyDescent="0.25">
      <c r="A100">
        <v>580</v>
      </c>
      <c r="B100">
        <v>8.3999999999999995E-3</v>
      </c>
      <c r="C100" s="4">
        <f>$C$7*(eigenvectors!$H96+Green_water_ex!$G100+Green_water_ex!$H100)/((eigenvectors!$B96+Green_water_ex!$D100+Green_water_ex!$E100+Green_water_ex!$F100))</f>
        <v>3.0576682134570766E-3</v>
      </c>
      <c r="D100" s="4">
        <f>$D$8*eigenvectors!$C96</f>
        <v>0</v>
      </c>
      <c r="E100" s="4">
        <f>$E$8*eigenvectors!$D96</f>
        <v>0</v>
      </c>
      <c r="F100" s="4">
        <f>$F$8*eigenvectors!$E96</f>
        <v>0</v>
      </c>
      <c r="G100" s="4">
        <f>$G$8*eigenvectors!$I96</f>
        <v>0</v>
      </c>
      <c r="H100" s="4">
        <f>$H$8*eigenvectors!$J96</f>
        <v>0</v>
      </c>
      <c r="I100" s="4">
        <f t="shared" si="2"/>
        <v>5.3423317865429233E-3</v>
      </c>
      <c r="J100" s="3">
        <f t="shared" si="3"/>
        <v>2.8540508917506902E-5</v>
      </c>
    </row>
    <row r="101" spans="1:10" x14ac:dyDescent="0.25">
      <c r="A101">
        <v>582</v>
      </c>
      <c r="B101">
        <v>7.9000000000000008E-3</v>
      </c>
      <c r="C101" s="4">
        <f>$C$7*(eigenvectors!$H97+Green_water_ex!$G101+Green_water_ex!$H101)/((eigenvectors!$B97+Green_water_ex!$D101+Green_water_ex!$E101+Green_water_ex!$F101))</f>
        <v>2.783601286173634E-3</v>
      </c>
      <c r="D101" s="4">
        <f>$D$8*eigenvectors!$C97</f>
        <v>0</v>
      </c>
      <c r="E101" s="4">
        <f>$E$8*eigenvectors!$D97</f>
        <v>0</v>
      </c>
      <c r="F101" s="4">
        <f>$F$8*eigenvectors!$E97</f>
        <v>0</v>
      </c>
      <c r="G101" s="4">
        <f>$G$8*eigenvectors!$I97</f>
        <v>0</v>
      </c>
      <c r="H101" s="4">
        <f>$H$8*eigenvectors!$J97</f>
        <v>0</v>
      </c>
      <c r="I101" s="4">
        <f t="shared" si="2"/>
        <v>5.1163987138263672E-3</v>
      </c>
      <c r="J101" s="3">
        <f t="shared" si="3"/>
        <v>2.6177535798844105E-5</v>
      </c>
    </row>
    <row r="102" spans="1:10" x14ac:dyDescent="0.25">
      <c r="A102">
        <v>584</v>
      </c>
      <c r="B102">
        <v>7.4000000000000003E-3</v>
      </c>
      <c r="C102" s="4">
        <f>$C$7*(eigenvectors!$H98+Green_water_ex!$G102+Green_water_ex!$H102)/((eigenvectors!$B98+Green_water_ex!$D102+Green_water_ex!$E102+Green_water_ex!$F102))</f>
        <v>2.5234911242603551E-3</v>
      </c>
      <c r="D102" s="4">
        <f>$D$8*eigenvectors!$C98</f>
        <v>0</v>
      </c>
      <c r="E102" s="4">
        <f>$E$8*eigenvectors!$D98</f>
        <v>0</v>
      </c>
      <c r="F102" s="4">
        <f>$F$8*eigenvectors!$E98</f>
        <v>0</v>
      </c>
      <c r="G102" s="4">
        <f>$G$8*eigenvectors!$I98</f>
        <v>0</v>
      </c>
      <c r="H102" s="4">
        <f>$H$8*eigenvectors!$J98</f>
        <v>0</v>
      </c>
      <c r="I102" s="4">
        <f t="shared" si="2"/>
        <v>4.8765088757396456E-3</v>
      </c>
      <c r="J102" s="3">
        <f t="shared" si="3"/>
        <v>2.3780338815167541E-5</v>
      </c>
    </row>
    <row r="103" spans="1:10" x14ac:dyDescent="0.25">
      <c r="A103">
        <v>586</v>
      </c>
      <c r="B103">
        <v>6.7999999999999996E-3</v>
      </c>
      <c r="C103" s="4">
        <f>$C$7*(eigenvectors!$H99+Green_water_ex!$G103+Green_water_ex!$H103)/((eigenvectors!$B99+Green_water_ex!$D103+Green_water_ex!$E103+Green_water_ex!$F103))</f>
        <v>2.2881397459165154E-3</v>
      </c>
      <c r="D103" s="4">
        <f>$D$8*eigenvectors!$C99</f>
        <v>0</v>
      </c>
      <c r="E103" s="4">
        <f>$E$8*eigenvectors!$D99</f>
        <v>0</v>
      </c>
      <c r="F103" s="4">
        <f>$F$8*eigenvectors!$E99</f>
        <v>0</v>
      </c>
      <c r="G103" s="4">
        <f>$G$8*eigenvectors!$I99</f>
        <v>0</v>
      </c>
      <c r="H103" s="4">
        <f>$H$8*eigenvectors!$J99</f>
        <v>0</v>
      </c>
      <c r="I103" s="4">
        <f t="shared" si="2"/>
        <v>4.5118602540834846E-3</v>
      </c>
      <c r="J103" s="3">
        <f t="shared" si="3"/>
        <v>2.0356882952378288E-5</v>
      </c>
    </row>
    <row r="104" spans="1:10" x14ac:dyDescent="0.25">
      <c r="A104">
        <v>588</v>
      </c>
      <c r="B104">
        <v>6.1999999999999998E-3</v>
      </c>
      <c r="C104" s="4">
        <f>$C$7*(eigenvectors!$H100+Green_water_ex!$G104+Green_water_ex!$H104)/((eigenvectors!$B100+Green_water_ex!$D104+Green_water_ex!$E104+Green_water_ex!$F104))</f>
        <v>2.0776755852842813E-3</v>
      </c>
      <c r="D104" s="4">
        <f>$D$8*eigenvectors!$C100</f>
        <v>0</v>
      </c>
      <c r="E104" s="4">
        <f>$E$8*eigenvectors!$D100</f>
        <v>0</v>
      </c>
      <c r="F104" s="4">
        <f>$F$8*eigenvectors!$E100</f>
        <v>0</v>
      </c>
      <c r="G104" s="4">
        <f>$G$8*eigenvectors!$I100</f>
        <v>0</v>
      </c>
      <c r="H104" s="4">
        <f>$H$8*eigenvectors!$J100</f>
        <v>0</v>
      </c>
      <c r="I104" s="4">
        <f t="shared" si="2"/>
        <v>4.1223244147157185E-3</v>
      </c>
      <c r="J104" s="3">
        <f t="shared" si="3"/>
        <v>1.699355858016129E-5</v>
      </c>
    </row>
    <row r="105" spans="1:10" x14ac:dyDescent="0.25">
      <c r="A105">
        <v>590</v>
      </c>
      <c r="B105">
        <v>5.7000000000000002E-3</v>
      </c>
      <c r="C105" s="4">
        <f>$C$7*(eigenvectors!$H101+Green_water_ex!$G105+Green_water_ex!$H105)/((eigenvectors!$B101+Green_water_ex!$D105+Green_water_ex!$E105+Green_water_ex!$F105))</f>
        <v>1.8910656370656369E-3</v>
      </c>
      <c r="D105" s="4">
        <f>$D$8*eigenvectors!$C101</f>
        <v>0</v>
      </c>
      <c r="E105" s="4">
        <f>$E$8*eigenvectors!$D101</f>
        <v>0</v>
      </c>
      <c r="F105" s="4">
        <f>$F$8*eigenvectors!$E101</f>
        <v>0</v>
      </c>
      <c r="G105" s="4">
        <f>$G$8*eigenvectors!$I101</f>
        <v>0</v>
      </c>
      <c r="H105" s="4">
        <f>$H$8*eigenvectors!$J101</f>
        <v>0</v>
      </c>
      <c r="I105" s="4">
        <f t="shared" si="2"/>
        <v>3.808934362934363E-3</v>
      </c>
      <c r="J105" s="3">
        <f t="shared" si="3"/>
        <v>1.4507980981142203E-5</v>
      </c>
    </row>
    <row r="106" spans="1:10" x14ac:dyDescent="0.25">
      <c r="A106">
        <v>592</v>
      </c>
      <c r="B106">
        <v>4.4999999999999997E-3</v>
      </c>
      <c r="C106" s="4">
        <f>$C$7*(eigenvectors!$H102+Green_water_ex!$G106+Green_water_ex!$H106)/((eigenvectors!$B102+Green_water_ex!$D106+Green_water_ex!$E106+Green_water_ex!$F106))</f>
        <v>1.6973417721518988E-3</v>
      </c>
      <c r="D106" s="4">
        <f>$D$8*eigenvectors!$C102</f>
        <v>0</v>
      </c>
      <c r="E106" s="4">
        <f>$E$8*eigenvectors!$D102</f>
        <v>0</v>
      </c>
      <c r="F106" s="4">
        <f>$F$8*eigenvectors!$E102</f>
        <v>0</v>
      </c>
      <c r="G106" s="4">
        <f>$G$8*eigenvectors!$I102</f>
        <v>0</v>
      </c>
      <c r="H106" s="4">
        <f>$H$8*eigenvectors!$J102</f>
        <v>0</v>
      </c>
      <c r="I106" s="4">
        <f t="shared" si="2"/>
        <v>2.802658227848101E-3</v>
      </c>
      <c r="J106" s="3">
        <f t="shared" si="3"/>
        <v>7.8548931421246585E-6</v>
      </c>
    </row>
    <row r="107" spans="1:10" x14ac:dyDescent="0.25">
      <c r="A107">
        <v>594</v>
      </c>
      <c r="B107">
        <v>4.0000000000000001E-3</v>
      </c>
      <c r="C107" s="4">
        <f>$C$7*(eigenvectors!$H103+Green_water_ex!$G107+Green_water_ex!$H107)/((eigenvectors!$B103+Green_water_ex!$D107+Green_water_ex!$E107+Green_water_ex!$F107))</f>
        <v>1.5405699481865283E-3</v>
      </c>
      <c r="D107" s="4">
        <f>$D$8*eigenvectors!$C103</f>
        <v>0</v>
      </c>
      <c r="E107" s="4">
        <f>$E$8*eigenvectors!$D103</f>
        <v>0</v>
      </c>
      <c r="F107" s="4">
        <f>$F$8*eigenvectors!$E103</f>
        <v>0</v>
      </c>
      <c r="G107" s="4">
        <f>$G$8*eigenvectors!$I103</f>
        <v>0</v>
      </c>
      <c r="H107" s="4">
        <f>$H$8*eigenvectors!$J103</f>
        <v>0</v>
      </c>
      <c r="I107" s="4">
        <f t="shared" si="2"/>
        <v>2.4594300518134718E-3</v>
      </c>
      <c r="J107" s="3">
        <f t="shared" si="3"/>
        <v>6.0487961797632167E-6</v>
      </c>
    </row>
    <row r="108" spans="1:10" x14ac:dyDescent="0.25">
      <c r="A108">
        <v>596</v>
      </c>
      <c r="B108">
        <v>3.5999999999999999E-3</v>
      </c>
      <c r="C108" s="4">
        <f>$C$7*(eigenvectors!$H104+Green_water_ex!$G108+Green_water_ex!$H108)/((eigenvectors!$B104+Green_water_ex!$D108+Green_water_ex!$E108+Green_water_ex!$F108))</f>
        <v>1.3775851938895418E-3</v>
      </c>
      <c r="D108" s="4">
        <f>$D$8*eigenvectors!$C104</f>
        <v>0</v>
      </c>
      <c r="E108" s="4">
        <f>$E$8*eigenvectors!$D104</f>
        <v>0</v>
      </c>
      <c r="F108" s="4">
        <f>$F$8*eigenvectors!$E104</f>
        <v>0</v>
      </c>
      <c r="G108" s="4">
        <f>$G$8*eigenvectors!$I104</f>
        <v>0</v>
      </c>
      <c r="H108" s="4">
        <f>$H$8*eigenvectors!$J104</f>
        <v>0</v>
      </c>
      <c r="I108" s="4">
        <f t="shared" si="2"/>
        <v>2.2224148061104581E-3</v>
      </c>
      <c r="J108" s="3">
        <f t="shared" si="3"/>
        <v>4.9391275704189854E-6</v>
      </c>
    </row>
    <row r="109" spans="1:10" x14ac:dyDescent="0.25">
      <c r="A109">
        <v>598</v>
      </c>
      <c r="B109">
        <v>3.3E-3</v>
      </c>
      <c r="C109" s="4">
        <f>$C$7*(eigenvectors!$H105+Green_water_ex!$G109+Green_water_ex!$H109)/((eigenvectors!$B105+Green_water_ex!$D109+Green_water_ex!$E109+Green_water_ex!$F109))</f>
        <v>1.2105762179151389E-3</v>
      </c>
      <c r="D109" s="4">
        <f>$D$8*eigenvectors!$C105</f>
        <v>0</v>
      </c>
      <c r="E109" s="4">
        <f>$E$8*eigenvectors!$D105</f>
        <v>0</v>
      </c>
      <c r="F109" s="4">
        <f>$F$8*eigenvectors!$E105</f>
        <v>0</v>
      </c>
      <c r="G109" s="4">
        <f>$G$8*eigenvectors!$I105</f>
        <v>0</v>
      </c>
      <c r="H109" s="4">
        <f>$H$8*eigenvectors!$J105</f>
        <v>0</v>
      </c>
      <c r="I109" s="4">
        <f t="shared" si="2"/>
        <v>2.0894237820848613E-3</v>
      </c>
      <c r="J109" s="3">
        <f t="shared" si="3"/>
        <v>4.365691741141806E-6</v>
      </c>
    </row>
    <row r="110" spans="1:10" x14ac:dyDescent="0.25">
      <c r="A110">
        <v>600</v>
      </c>
      <c r="B110">
        <v>3.0999999999999999E-3</v>
      </c>
      <c r="C110" s="4">
        <f>$C$7*(eigenvectors!$H106+Green_water_ex!$G110+Green_water_ex!$H110)/((eigenvectors!$B106+Green_water_ex!$D110+Green_water_ex!$E110+Green_water_ex!$F110))</f>
        <v>1.0626492537313432E-3</v>
      </c>
      <c r="D110" s="4">
        <f>$D$8*eigenvectors!$C106</f>
        <v>0</v>
      </c>
      <c r="E110" s="4">
        <f>$E$8*eigenvectors!$D106</f>
        <v>0</v>
      </c>
      <c r="F110" s="4">
        <f>$F$8*eigenvectors!$E106</f>
        <v>0</v>
      </c>
      <c r="G110" s="4">
        <f>$G$8*eigenvectors!$I106</f>
        <v>0</v>
      </c>
      <c r="H110" s="4">
        <f>$H$8*eigenvectors!$J106</f>
        <v>0</v>
      </c>
      <c r="I110" s="4">
        <f t="shared" si="2"/>
        <v>2.0373507462686565E-3</v>
      </c>
      <c r="J110" s="3">
        <f t="shared" si="3"/>
        <v>4.150798063321452E-6</v>
      </c>
    </row>
    <row r="111" spans="1:10" x14ac:dyDescent="0.25">
      <c r="A111">
        <v>602</v>
      </c>
      <c r="B111">
        <v>2.8999999999999998E-3</v>
      </c>
      <c r="C111" s="4">
        <f>$C$7*(eigenvectors!$H107+Green_water_ex!$G111+Green_water_ex!$H111)/((eigenvectors!$B107+Green_water_ex!$D111+Green_water_ex!$E111+Green_water_ex!$F111))</f>
        <v>9.6050042771599661E-4</v>
      </c>
      <c r="D111" s="4">
        <f>$D$8*eigenvectors!$C107</f>
        <v>0</v>
      </c>
      <c r="E111" s="4">
        <f>$E$8*eigenvectors!$D107</f>
        <v>0</v>
      </c>
      <c r="F111" s="4">
        <f>$F$8*eigenvectors!$E107</f>
        <v>0</v>
      </c>
      <c r="G111" s="4">
        <f>$G$8*eigenvectors!$I107</f>
        <v>0</v>
      </c>
      <c r="H111" s="4">
        <f>$H$8*eigenvectors!$J107</f>
        <v>0</v>
      </c>
      <c r="I111" s="4">
        <f t="shared" si="2"/>
        <v>1.9394995722840031E-3</v>
      </c>
      <c r="J111" s="3">
        <f t="shared" si="3"/>
        <v>3.7616585908898308E-6</v>
      </c>
    </row>
    <row r="112" spans="1:10" x14ac:dyDescent="0.25">
      <c r="A112">
        <v>604</v>
      </c>
      <c r="B112">
        <v>2.8E-3</v>
      </c>
      <c r="C112" s="4">
        <f>$C$7*(eigenvectors!$H108+Green_water_ex!$G112+Green_water_ex!$H112)/((eigenvectors!$B108+Green_water_ex!$D112+Green_water_ex!$E112+Green_water_ex!$F112))</f>
        <v>9.0403021641486335E-4</v>
      </c>
      <c r="D112" s="4">
        <f>$D$8*eigenvectors!$C108</f>
        <v>0</v>
      </c>
      <c r="E112" s="4">
        <f>$E$8*eigenvectors!$D108</f>
        <v>0</v>
      </c>
      <c r="F112" s="4">
        <f>$F$8*eigenvectors!$E108</f>
        <v>0</v>
      </c>
      <c r="G112" s="4">
        <f>$G$8*eigenvectors!$I108</f>
        <v>0</v>
      </c>
      <c r="H112" s="4">
        <f>$H$8*eigenvectors!$J108</f>
        <v>0</v>
      </c>
      <c r="I112" s="4">
        <f t="shared" si="2"/>
        <v>1.8959697835851366E-3</v>
      </c>
      <c r="J112" s="3">
        <f t="shared" si="3"/>
        <v>3.5947014202678697E-6</v>
      </c>
    </row>
    <row r="113" spans="1:10" x14ac:dyDescent="0.25">
      <c r="A113">
        <v>606</v>
      </c>
      <c r="B113">
        <v>2.7000000000000001E-3</v>
      </c>
      <c r="C113" s="4">
        <f>$C$7*(eigenvectors!$H109+Green_water_ex!$G113+Green_water_ex!$H113)/((eigenvectors!$B109+Green_water_ex!$D113+Green_water_ex!$E113+Green_water_ex!$F113))</f>
        <v>8.6922341696535257E-4</v>
      </c>
      <c r="D113" s="4">
        <f>$D$8*eigenvectors!$C109</f>
        <v>0</v>
      </c>
      <c r="E113" s="4">
        <f>$E$8*eigenvectors!$D109</f>
        <v>0</v>
      </c>
      <c r="F113" s="4">
        <f>$F$8*eigenvectors!$E109</f>
        <v>0</v>
      </c>
      <c r="G113" s="4">
        <f>$G$8*eigenvectors!$I109</f>
        <v>0</v>
      </c>
      <c r="H113" s="4">
        <f>$H$8*eigenvectors!$J109</f>
        <v>0</v>
      </c>
      <c r="I113" s="4">
        <f t="shared" si="2"/>
        <v>1.8307765830346476E-3</v>
      </c>
      <c r="J113" s="3">
        <f t="shared" si="3"/>
        <v>3.3517428969880197E-6</v>
      </c>
    </row>
    <row r="114" spans="1:10" x14ac:dyDescent="0.25">
      <c r="A114">
        <v>608</v>
      </c>
      <c r="B114">
        <v>2.5999999999999999E-3</v>
      </c>
      <c r="C114" s="4">
        <f>$C$7*(eigenvectors!$H110+Green_water_ex!$G114+Green_water_ex!$H114)/((eigenvectors!$B110+Green_water_ex!$D114+Green_water_ex!$E114+Green_water_ex!$F114))</f>
        <v>8.4555206286836932E-4</v>
      </c>
      <c r="D114" s="4">
        <f>$D$8*eigenvectors!$C110</f>
        <v>0</v>
      </c>
      <c r="E114" s="4">
        <f>$E$8*eigenvectors!$D110</f>
        <v>0</v>
      </c>
      <c r="F114" s="4">
        <f>$F$8*eigenvectors!$E110</f>
        <v>0</v>
      </c>
      <c r="G114" s="4">
        <f>$G$8*eigenvectors!$I110</f>
        <v>0</v>
      </c>
      <c r="H114" s="4">
        <f>$H$8*eigenvectors!$J110</f>
        <v>0</v>
      </c>
      <c r="I114" s="4">
        <f t="shared" si="2"/>
        <v>1.7544479371316307E-3</v>
      </c>
      <c r="J114" s="3">
        <f t="shared" si="3"/>
        <v>3.0780875641054344E-6</v>
      </c>
    </row>
    <row r="115" spans="1:10" x14ac:dyDescent="0.25">
      <c r="A115">
        <v>610</v>
      </c>
      <c r="B115">
        <v>2.5000000000000001E-3</v>
      </c>
      <c r="C115" s="4">
        <f>$C$7*(eigenvectors!$H111+Green_water_ex!$G115+Green_water_ex!$H115)/((eigenvectors!$B111+Green_water_ex!$D115+Green_water_ex!$E115+Green_water_ex!$F115))</f>
        <v>8.2951524628616102E-4</v>
      </c>
      <c r="D115" s="4">
        <f>$D$8*eigenvectors!$C111</f>
        <v>0</v>
      </c>
      <c r="E115" s="4">
        <f>$E$8*eigenvectors!$D111</f>
        <v>0</v>
      </c>
      <c r="F115" s="4">
        <f>$F$8*eigenvectors!$E111</f>
        <v>0</v>
      </c>
      <c r="G115" s="4">
        <f>$G$8*eigenvectors!$I111</f>
        <v>0</v>
      </c>
      <c r="H115" s="4">
        <f>$H$8*eigenvectors!$J111</f>
        <v>0</v>
      </c>
      <c r="I115" s="4">
        <f t="shared" si="2"/>
        <v>1.670484753713839E-3</v>
      </c>
      <c r="J115" s="3">
        <f t="shared" si="3"/>
        <v>2.7905193123903856E-6</v>
      </c>
    </row>
    <row r="116" spans="1:10" x14ac:dyDescent="0.25">
      <c r="A116">
        <v>612</v>
      </c>
      <c r="B116">
        <v>2.3999999999999998E-3</v>
      </c>
      <c r="C116" s="4">
        <f>$C$7*(eigenvectors!$H112+Green_water_ex!$G116+Green_water_ex!$H116)/((eigenvectors!$B112+Green_water_ex!$D116+Green_water_ex!$E116+Green_water_ex!$F116))</f>
        <v>8.1187427240977884E-4</v>
      </c>
      <c r="D116" s="4">
        <f>$D$8*eigenvectors!$C112</f>
        <v>0</v>
      </c>
      <c r="E116" s="4">
        <f>$E$8*eigenvectors!$D112</f>
        <v>0</v>
      </c>
      <c r="F116" s="4">
        <f>$F$8*eigenvectors!$E112</f>
        <v>0</v>
      </c>
      <c r="G116" s="4">
        <f>$G$8*eigenvectors!$I112</f>
        <v>0</v>
      </c>
      <c r="H116" s="4">
        <f>$H$8*eigenvectors!$J112</f>
        <v>0</v>
      </c>
      <c r="I116" s="4">
        <f t="shared" si="2"/>
        <v>1.5881257275902208E-3</v>
      </c>
      <c r="J116" s="3">
        <f t="shared" si="3"/>
        <v>2.5221433266339684E-6</v>
      </c>
    </row>
    <row r="117" spans="1:10" x14ac:dyDescent="0.25">
      <c r="A117">
        <v>614</v>
      </c>
      <c r="B117">
        <v>2.3999999999999998E-3</v>
      </c>
      <c r="C117" s="4">
        <f>$C$7*(eigenvectors!$H113+Green_water_ex!$G117+Green_water_ex!$H117)/((eigenvectors!$B113+Green_water_ex!$D117+Green_water_ex!$E117+Green_water_ex!$F117))</f>
        <v>7.9566525260316243E-4</v>
      </c>
      <c r="D117" s="4">
        <f>$D$8*eigenvectors!$C113</f>
        <v>0</v>
      </c>
      <c r="E117" s="4">
        <f>$E$8*eigenvectors!$D113</f>
        <v>0</v>
      </c>
      <c r="F117" s="4">
        <f>$F$8*eigenvectors!$E113</f>
        <v>0</v>
      </c>
      <c r="G117" s="4">
        <f>$G$8*eigenvectors!$I113</f>
        <v>0</v>
      </c>
      <c r="H117" s="4">
        <f>$H$8*eigenvectors!$J113</f>
        <v>0</v>
      </c>
      <c r="I117" s="4">
        <f t="shared" si="2"/>
        <v>1.6043347473968374E-3</v>
      </c>
      <c r="J117" s="3">
        <f t="shared" si="3"/>
        <v>2.5738899817048737E-6</v>
      </c>
    </row>
    <row r="118" spans="1:10" x14ac:dyDescent="0.25">
      <c r="A118">
        <v>616</v>
      </c>
      <c r="B118">
        <v>2.3E-3</v>
      </c>
      <c r="C118" s="4">
        <f>$C$7*(eigenvectors!$H114+Green_water_ex!$G118+Green_water_ex!$H118)/((eigenvectors!$B114+Green_water_ex!$D118+Green_water_ex!$E118+Green_water_ex!$F118))</f>
        <v>7.7799235181644374E-4</v>
      </c>
      <c r="D118" s="4">
        <f>$D$8*eigenvectors!$C114</f>
        <v>0</v>
      </c>
      <c r="E118" s="4">
        <f>$E$8*eigenvectors!$D114</f>
        <v>0</v>
      </c>
      <c r="F118" s="4">
        <f>$F$8*eigenvectors!$E114</f>
        <v>0</v>
      </c>
      <c r="G118" s="4">
        <f>$G$8*eigenvectors!$I114</f>
        <v>0</v>
      </c>
      <c r="H118" s="4">
        <f>$H$8*eigenvectors!$J114</f>
        <v>0</v>
      </c>
      <c r="I118" s="4">
        <f t="shared" si="2"/>
        <v>1.5220076481835562E-3</v>
      </c>
      <c r="J118" s="3">
        <f t="shared" si="3"/>
        <v>2.3165072811292397E-6</v>
      </c>
    </row>
    <row r="119" spans="1:10" x14ac:dyDescent="0.25">
      <c r="A119">
        <v>618</v>
      </c>
      <c r="B119">
        <v>2.3E-3</v>
      </c>
      <c r="C119" s="4">
        <f>$C$7*(eigenvectors!$H115+Green_water_ex!$G119+Green_water_ex!$H119)/((eigenvectors!$B115+Green_water_ex!$D119+Green_water_ex!$E119+Green_water_ex!$F119))</f>
        <v>7.577039274924473E-4</v>
      </c>
      <c r="D119" s="4">
        <f>$D$8*eigenvectors!$C115</f>
        <v>0</v>
      </c>
      <c r="E119" s="4">
        <f>$E$8*eigenvectors!$D115</f>
        <v>0</v>
      </c>
      <c r="F119" s="4">
        <f>$F$8*eigenvectors!$E115</f>
        <v>0</v>
      </c>
      <c r="G119" s="4">
        <f>$G$8*eigenvectors!$I115</f>
        <v>0</v>
      </c>
      <c r="H119" s="4">
        <f>$H$8*eigenvectors!$J115</f>
        <v>0</v>
      </c>
      <c r="I119" s="4">
        <f t="shared" si="2"/>
        <v>1.5422960725075528E-3</v>
      </c>
      <c r="J119" s="3">
        <f t="shared" si="3"/>
        <v>2.3786771752722225E-6</v>
      </c>
    </row>
    <row r="120" spans="1:10" x14ac:dyDescent="0.25">
      <c r="A120">
        <v>620</v>
      </c>
      <c r="B120">
        <v>2.2000000000000001E-3</v>
      </c>
      <c r="C120" s="4">
        <f>$C$7*(eigenvectors!$H116+Green_water_ex!$G120+Green_water_ex!$H120)/((eigenvectors!$B116+Green_water_ex!$D120+Green_water_ex!$E120+Green_water_ex!$F120))</f>
        <v>7.3447661469933198E-4</v>
      </c>
      <c r="D120" s="4">
        <f>$D$8*eigenvectors!$C116</f>
        <v>0</v>
      </c>
      <c r="E120" s="4">
        <f>$E$8*eigenvectors!$D116</f>
        <v>0</v>
      </c>
      <c r="F120" s="4">
        <f>$F$8*eigenvectors!$E116</f>
        <v>0</v>
      </c>
      <c r="G120" s="4">
        <f>$G$8*eigenvectors!$I116</f>
        <v>0</v>
      </c>
      <c r="H120" s="4">
        <f>$H$8*eigenvectors!$J116</f>
        <v>0</v>
      </c>
      <c r="I120" s="4">
        <f t="shared" si="2"/>
        <v>1.4655233853006681E-3</v>
      </c>
      <c r="J120" s="3">
        <f t="shared" si="3"/>
        <v>2.1477587928631308E-6</v>
      </c>
    </row>
    <row r="121" spans="1:10" x14ac:dyDescent="0.25">
      <c r="A121">
        <v>622</v>
      </c>
      <c r="B121">
        <v>2.2000000000000001E-3</v>
      </c>
      <c r="C121" s="4">
        <f>$C$7*(eigenvectors!$H117+Green_water_ex!$G121+Green_water_ex!$H121)/((eigenvectors!$B117+Green_water_ex!$D121+Green_water_ex!$E121+Green_water_ex!$F121))</f>
        <v>7.1085245901639346E-4</v>
      </c>
      <c r="D121" s="4">
        <f>$D$8*eigenvectors!$C117</f>
        <v>0</v>
      </c>
      <c r="E121" s="4">
        <f>$E$8*eigenvectors!$D117</f>
        <v>0</v>
      </c>
      <c r="F121" s="4">
        <f>$F$8*eigenvectors!$E117</f>
        <v>0</v>
      </c>
      <c r="G121" s="4">
        <f>$G$8*eigenvectors!$I117</f>
        <v>0</v>
      </c>
      <c r="H121" s="4">
        <f>$H$8*eigenvectors!$J117</f>
        <v>0</v>
      </c>
      <c r="I121" s="4">
        <f t="shared" si="2"/>
        <v>1.4891475409836066E-3</v>
      </c>
      <c r="J121" s="3">
        <f t="shared" si="3"/>
        <v>2.2175603988175222E-6</v>
      </c>
    </row>
    <row r="122" spans="1:10" x14ac:dyDescent="0.25">
      <c r="A122">
        <v>624</v>
      </c>
      <c r="B122">
        <v>2.2000000000000001E-3</v>
      </c>
      <c r="C122" s="4">
        <f>$C$7*(eigenvectors!$H118+Green_water_ex!$G122+Green_water_ex!$H122)/((eigenvectors!$B118+Green_water_ex!$D122+Green_water_ex!$E122+Green_water_ex!$F122))</f>
        <v>6.925368837711409E-4</v>
      </c>
      <c r="D122" s="4">
        <f>$D$8*eigenvectors!$C118</f>
        <v>0</v>
      </c>
      <c r="E122" s="4">
        <f>$E$8*eigenvectors!$D118</f>
        <v>0</v>
      </c>
      <c r="F122" s="4">
        <f>$F$8*eigenvectors!$E118</f>
        <v>0</v>
      </c>
      <c r="G122" s="4">
        <f>$G$8*eigenvectors!$I118</f>
        <v>0</v>
      </c>
      <c r="H122" s="4">
        <f>$H$8*eigenvectors!$J118</f>
        <v>0</v>
      </c>
      <c r="I122" s="4">
        <f t="shared" si="2"/>
        <v>1.5074631162288591E-3</v>
      </c>
      <c r="J122" s="3">
        <f t="shared" si="3"/>
        <v>2.272445046790423E-6</v>
      </c>
    </row>
    <row r="123" spans="1:10" x14ac:dyDescent="0.25">
      <c r="A123">
        <v>626</v>
      </c>
      <c r="B123">
        <v>2.2000000000000001E-3</v>
      </c>
      <c r="C123" s="4">
        <f>$C$7*(eigenvectors!$H119+Green_water_ex!$G123+Green_water_ex!$H123)/((eigenvectors!$B119+Green_water_ex!$D123+Green_water_ex!$E123+Green_water_ex!$F123))</f>
        <v>6.7191504424778776E-4</v>
      </c>
      <c r="D123" s="4">
        <f>$D$8*eigenvectors!$C119</f>
        <v>0</v>
      </c>
      <c r="E123" s="4">
        <f>$E$8*eigenvectors!$D119</f>
        <v>0</v>
      </c>
      <c r="F123" s="4">
        <f>$F$8*eigenvectors!$E119</f>
        <v>0</v>
      </c>
      <c r="G123" s="4">
        <f>$G$8*eigenvectors!$I119</f>
        <v>0</v>
      </c>
      <c r="H123" s="4">
        <f>$H$8*eigenvectors!$J119</f>
        <v>0</v>
      </c>
      <c r="I123" s="4">
        <f t="shared" si="2"/>
        <v>1.5280849557522125E-3</v>
      </c>
      <c r="J123" s="3">
        <f t="shared" si="3"/>
        <v>2.3350436319962413E-6</v>
      </c>
    </row>
    <row r="124" spans="1:10" x14ac:dyDescent="0.25">
      <c r="A124">
        <v>628</v>
      </c>
      <c r="B124">
        <v>2.0999999999999999E-3</v>
      </c>
      <c r="C124" s="4">
        <f>$C$7*(eigenvectors!$H120+Green_water_ex!$G124+Green_water_ex!$H124)/((eigenvectors!$B120+Green_water_ex!$D124+Green_water_ex!$E124+Green_water_ex!$F124))</f>
        <v>6.5082377476538057E-4</v>
      </c>
      <c r="D124" s="4">
        <f>$D$8*eigenvectors!$C120</f>
        <v>0</v>
      </c>
      <c r="E124" s="4">
        <f>$E$8*eigenvectors!$D120</f>
        <v>0</v>
      </c>
      <c r="F124" s="4">
        <f>$F$8*eigenvectors!$E120</f>
        <v>0</v>
      </c>
      <c r="G124" s="4">
        <f>$G$8*eigenvectors!$I120</f>
        <v>0</v>
      </c>
      <c r="H124" s="4">
        <f>$H$8*eigenvectors!$J120</f>
        <v>0</v>
      </c>
      <c r="I124" s="4">
        <f t="shared" si="2"/>
        <v>1.4491762252346193E-3</v>
      </c>
      <c r="J124" s="3">
        <f t="shared" si="3"/>
        <v>2.10011173178526E-6</v>
      </c>
    </row>
    <row r="125" spans="1:10" x14ac:dyDescent="0.25">
      <c r="A125">
        <v>630</v>
      </c>
      <c r="B125">
        <v>2.0999999999999999E-3</v>
      </c>
      <c r="C125" s="4">
        <f>$C$7*(eigenvectors!$H121+Green_water_ex!$G125+Green_water_ex!$H125)/((eigenvectors!$B121+Green_water_ex!$D125+Green_water_ex!$E125+Green_water_ex!$F125))</f>
        <v>6.3822045611610235E-4</v>
      </c>
      <c r="D125" s="4">
        <f>$D$8*eigenvectors!$C121</f>
        <v>0</v>
      </c>
      <c r="E125" s="4">
        <f>$E$8*eigenvectors!$D121</f>
        <v>0</v>
      </c>
      <c r="F125" s="4">
        <f>$F$8*eigenvectors!$E121</f>
        <v>0</v>
      </c>
      <c r="G125" s="4">
        <f>$G$8*eigenvectors!$I121</f>
        <v>0</v>
      </c>
      <c r="H125" s="4">
        <f>$H$8*eigenvectors!$J121</f>
        <v>0</v>
      </c>
      <c r="I125" s="4">
        <f t="shared" si="2"/>
        <v>1.4617795438838974E-3</v>
      </c>
      <c r="J125" s="3">
        <f t="shared" si="3"/>
        <v>2.1367994349174153E-6</v>
      </c>
    </row>
    <row r="126" spans="1:10" x14ac:dyDescent="0.25">
      <c r="A126">
        <v>632</v>
      </c>
      <c r="B126">
        <v>2.0999999999999999E-3</v>
      </c>
      <c r="C126" s="4">
        <f>$C$7*(eigenvectors!$H122+Green_water_ex!$G126+Green_water_ex!$H126)/((eigenvectors!$B122+Green_water_ex!$D126+Green_water_ex!$E126+Green_water_ex!$F126))</f>
        <v>6.1468623481781377E-4</v>
      </c>
      <c r="D126" s="4">
        <f>$D$8*eigenvectors!$C122</f>
        <v>0</v>
      </c>
      <c r="E126" s="4">
        <f>$E$8*eigenvectors!$D122</f>
        <v>0</v>
      </c>
      <c r="F126" s="4">
        <f>$F$8*eigenvectors!$E122</f>
        <v>0</v>
      </c>
      <c r="G126" s="4">
        <f>$G$8*eigenvectors!$I122</f>
        <v>0</v>
      </c>
      <c r="H126" s="4">
        <f>$H$8*eigenvectors!$J122</f>
        <v>0</v>
      </c>
      <c r="I126" s="4">
        <f t="shared" si="2"/>
        <v>1.4853137651821861E-3</v>
      </c>
      <c r="J126" s="3">
        <f t="shared" si="3"/>
        <v>2.2061569810396821E-6</v>
      </c>
    </row>
    <row r="127" spans="1:10" x14ac:dyDescent="0.25">
      <c r="A127">
        <v>634</v>
      </c>
      <c r="B127">
        <v>2.0999999999999999E-3</v>
      </c>
      <c r="C127" s="4">
        <f>$C$7*(eigenvectors!$H123+Green_water_ex!$G127+Green_water_ex!$H127)/((eigenvectors!$B123+Green_water_ex!$D127+Green_water_ex!$E127+Green_water_ex!$F127))</f>
        <v>5.9996995994659552E-4</v>
      </c>
      <c r="D127" s="4">
        <f>$D$8*eigenvectors!$C123</f>
        <v>0</v>
      </c>
      <c r="E127" s="4">
        <f>$E$8*eigenvectors!$D123</f>
        <v>0</v>
      </c>
      <c r="F127" s="4">
        <f>$F$8*eigenvectors!$E123</f>
        <v>0</v>
      </c>
      <c r="G127" s="4">
        <f>$G$8*eigenvectors!$I123</f>
        <v>0</v>
      </c>
      <c r="H127" s="4">
        <f>$H$8*eigenvectors!$J123</f>
        <v>0</v>
      </c>
      <c r="I127" s="4">
        <f t="shared" si="2"/>
        <v>1.5000300400534045E-3</v>
      </c>
      <c r="J127" s="3">
        <f t="shared" si="3"/>
        <v>2.2500901210626181E-6</v>
      </c>
    </row>
    <row r="128" spans="1:10" x14ac:dyDescent="0.25">
      <c r="A128">
        <v>636</v>
      </c>
      <c r="B128">
        <v>2.0999999999999999E-3</v>
      </c>
      <c r="C128" s="4">
        <f>$C$7*(eigenvectors!$H124+Green_water_ex!$G128+Green_water_ex!$H128)/((eigenvectors!$B124+Green_water_ex!$D128+Green_water_ex!$E128+Green_water_ex!$F128))</f>
        <v>5.845994065281899E-4</v>
      </c>
      <c r="D128" s="4">
        <f>$D$8*eigenvectors!$C124</f>
        <v>0</v>
      </c>
      <c r="E128" s="4">
        <f>$E$8*eigenvectors!$D124</f>
        <v>0</v>
      </c>
      <c r="F128" s="4">
        <f>$F$8*eigenvectors!$E124</f>
        <v>0</v>
      </c>
      <c r="G128" s="4">
        <f>$G$8*eigenvectors!$I124</f>
        <v>0</v>
      </c>
      <c r="H128" s="4">
        <f>$H$8*eigenvectors!$J124</f>
        <v>0</v>
      </c>
      <c r="I128" s="4">
        <f t="shared" si="2"/>
        <v>1.51540059347181E-3</v>
      </c>
      <c r="J128" s="3">
        <f t="shared" si="3"/>
        <v>2.2964389586947138E-6</v>
      </c>
    </row>
    <row r="129" spans="1:10" x14ac:dyDescent="0.25">
      <c r="A129">
        <v>638</v>
      </c>
      <c r="B129">
        <v>2E-3</v>
      </c>
      <c r="C129" s="4">
        <f>$C$7*(eigenvectors!$H125+Green_water_ex!$G129+Green_water_ex!$H129)/((eigenvectors!$B125+Green_water_ex!$D129+Green_water_ex!$E129+Green_water_ex!$F129))</f>
        <v>5.6759571706683988E-4</v>
      </c>
      <c r="D129" s="4">
        <f>$D$8*eigenvectors!$C125</f>
        <v>0</v>
      </c>
      <c r="E129" s="4">
        <f>$E$8*eigenvectors!$D125</f>
        <v>0</v>
      </c>
      <c r="F129" s="4">
        <f>$F$8*eigenvectors!$E125</f>
        <v>0</v>
      </c>
      <c r="G129" s="4">
        <f>$G$8*eigenvectors!$I125</f>
        <v>0</v>
      </c>
      <c r="H129" s="4">
        <f>$H$8*eigenvectors!$J125</f>
        <v>0</v>
      </c>
      <c r="I129" s="4">
        <f t="shared" si="2"/>
        <v>1.4324042829331602E-3</v>
      </c>
      <c r="J129" s="3">
        <f t="shared" si="3"/>
        <v>2.0517820297652607E-6</v>
      </c>
    </row>
    <row r="130" spans="1:10" x14ac:dyDescent="0.25">
      <c r="A130">
        <v>640</v>
      </c>
      <c r="B130">
        <v>2E-3</v>
      </c>
      <c r="C130" s="4">
        <f>$C$7*(eigenvectors!$H126+Green_water_ex!$G130+Green_water_ex!$H130)/((eigenvectors!$B126+Green_water_ex!$D130+Green_water_ex!$E130+Green_water_ex!$F130))</f>
        <v>5.5523641042135735E-4</v>
      </c>
      <c r="D130" s="4">
        <f>$D$8*eigenvectors!$C126</f>
        <v>0</v>
      </c>
      <c r="E130" s="4">
        <f>$E$8*eigenvectors!$D126</f>
        <v>0</v>
      </c>
      <c r="F130" s="4">
        <f>$F$8*eigenvectors!$E126</f>
        <v>0</v>
      </c>
      <c r="G130" s="4">
        <f>$G$8*eigenvectors!$I126</f>
        <v>0</v>
      </c>
      <c r="H130" s="4">
        <f>$H$8*eigenvectors!$J126</f>
        <v>0</v>
      </c>
      <c r="I130" s="4">
        <f t="shared" si="2"/>
        <v>1.4447635895786428E-3</v>
      </c>
      <c r="J130" s="3">
        <f t="shared" si="3"/>
        <v>2.0873418297721649E-6</v>
      </c>
    </row>
    <row r="131" spans="1:10" x14ac:dyDescent="0.25">
      <c r="A131">
        <v>642</v>
      </c>
      <c r="B131">
        <v>2E-3</v>
      </c>
      <c r="C131" s="4">
        <f>$C$7*(eigenvectors!$H127+Green_water_ex!$G131+Green_water_ex!$H131)/((eigenvectors!$B127+Green_water_ex!$D131+Green_water_ex!$E131+Green_water_ex!$F131))</f>
        <v>5.3239449828071275E-4</v>
      </c>
      <c r="D131" s="4">
        <f>$D$8*eigenvectors!$C127</f>
        <v>0</v>
      </c>
      <c r="E131" s="4">
        <f>$E$8*eigenvectors!$D127</f>
        <v>0</v>
      </c>
      <c r="F131" s="4">
        <f>$F$8*eigenvectors!$E127</f>
        <v>0</v>
      </c>
      <c r="G131" s="4">
        <f>$G$8*eigenvectors!$I127</f>
        <v>0</v>
      </c>
      <c r="H131" s="4">
        <f>$H$8*eigenvectors!$J127</f>
        <v>0</v>
      </c>
      <c r="I131" s="4">
        <f t="shared" si="2"/>
        <v>1.4676055017192873E-3</v>
      </c>
      <c r="J131" s="3">
        <f t="shared" si="3"/>
        <v>2.1538659086767211E-6</v>
      </c>
    </row>
    <row r="132" spans="1:10" x14ac:dyDescent="0.25">
      <c r="A132">
        <v>644</v>
      </c>
      <c r="B132">
        <v>1.9E-3</v>
      </c>
      <c r="C132" s="4">
        <f>$C$7*(eigenvectors!$H128+Green_water_ex!$G132+Green_water_ex!$H132)/((eigenvectors!$B128+Green_water_ex!$D132+Green_water_ex!$E132+Green_water_ex!$F132))</f>
        <v>5.1862962962962963E-4</v>
      </c>
      <c r="D132" s="4">
        <f>$D$8*eigenvectors!$C128</f>
        <v>0</v>
      </c>
      <c r="E132" s="4">
        <f>$E$8*eigenvectors!$D128</f>
        <v>0</v>
      </c>
      <c r="F132" s="4">
        <f>$F$8*eigenvectors!$E128</f>
        <v>0</v>
      </c>
      <c r="G132" s="4">
        <f>$G$8*eigenvectors!$I128</f>
        <v>0</v>
      </c>
      <c r="H132" s="4">
        <f>$H$8*eigenvectors!$J128</f>
        <v>0</v>
      </c>
      <c r="I132" s="4">
        <f t="shared" si="2"/>
        <v>1.3813703703703705E-3</v>
      </c>
      <c r="J132" s="3">
        <f t="shared" si="3"/>
        <v>1.9081841001371746E-6</v>
      </c>
    </row>
    <row r="133" spans="1:10" x14ac:dyDescent="0.25">
      <c r="A133">
        <v>646</v>
      </c>
      <c r="B133">
        <v>1.9E-3</v>
      </c>
      <c r="C133" s="4">
        <f>$C$7*(eigenvectors!$H129+Green_water_ex!$G133+Green_water_ex!$H133)/((eigenvectors!$B129+Green_water_ex!$D133+Green_water_ex!$E133+Green_water_ex!$F133))</f>
        <v>5.0387420237010024E-4</v>
      </c>
      <c r="D133" s="4">
        <f>$D$8*eigenvectors!$C129</f>
        <v>0</v>
      </c>
      <c r="E133" s="4">
        <f>$E$8*eigenvectors!$D129</f>
        <v>0</v>
      </c>
      <c r="F133" s="4">
        <f>$F$8*eigenvectors!$E129</f>
        <v>0</v>
      </c>
      <c r="G133" s="4">
        <f>$G$8*eigenvectors!$I129</f>
        <v>0</v>
      </c>
      <c r="H133" s="4">
        <f>$H$8*eigenvectors!$J129</f>
        <v>0</v>
      </c>
      <c r="I133" s="4">
        <f t="shared" si="2"/>
        <v>1.3961257976298999E-3</v>
      </c>
      <c r="J133" s="3">
        <f t="shared" si="3"/>
        <v>1.9491672428077241E-6</v>
      </c>
    </row>
    <row r="134" spans="1:10" x14ac:dyDescent="0.25">
      <c r="A134">
        <v>648</v>
      </c>
      <c r="B134">
        <v>1.8E-3</v>
      </c>
      <c r="C134" s="4">
        <f>$C$7*(eigenvectors!$H130+Green_water_ex!$G134+Green_water_ex!$H134)/((eigenvectors!$B130+Green_water_ex!$D134+Green_water_ex!$E134+Green_water_ex!$F134))</f>
        <v>4.8709139624888368E-4</v>
      </c>
      <c r="D134" s="4">
        <f>$D$8*eigenvectors!$C130</f>
        <v>0</v>
      </c>
      <c r="E134" s="4">
        <f>$E$8*eigenvectors!$D130</f>
        <v>0</v>
      </c>
      <c r="F134" s="4">
        <f>$F$8*eigenvectors!$E130</f>
        <v>0</v>
      </c>
      <c r="G134" s="4">
        <f>$G$8*eigenvectors!$I130</f>
        <v>0</v>
      </c>
      <c r="H134" s="4">
        <f>$H$8*eigenvectors!$J130</f>
        <v>0</v>
      </c>
      <c r="I134" s="4">
        <f t="shared" si="2"/>
        <v>1.3129086037511162E-3</v>
      </c>
      <c r="J134" s="3">
        <f t="shared" si="3"/>
        <v>1.7237290018037053E-6</v>
      </c>
    </row>
    <row r="135" spans="1:10" x14ac:dyDescent="0.25">
      <c r="A135">
        <v>650</v>
      </c>
      <c r="B135">
        <v>1.8E-3</v>
      </c>
      <c r="C135" s="4">
        <f>$C$7*(eigenvectors!$H131+Green_water_ex!$G135+Green_water_ex!$H135)/((eigenvectors!$B131+Green_water_ex!$D135+Green_water_ex!$E135+Green_water_ex!$F135))</f>
        <v>4.7532823079187526E-4</v>
      </c>
      <c r="D135" s="4">
        <f>$D$8*eigenvectors!$C131</f>
        <v>0</v>
      </c>
      <c r="E135" s="4">
        <f>$E$8*eigenvectors!$D131</f>
        <v>0</v>
      </c>
      <c r="F135" s="4">
        <f>$F$8*eigenvectors!$E131</f>
        <v>0</v>
      </c>
      <c r="G135" s="4">
        <f>$G$8*eigenvectors!$I131</f>
        <v>0</v>
      </c>
      <c r="H135" s="4">
        <f>$H$8*eigenvectors!$J131</f>
        <v>0</v>
      </c>
      <c r="I135" s="4">
        <f t="shared" si="2"/>
        <v>1.3246717692081246E-3</v>
      </c>
      <c r="J135" s="3">
        <f t="shared" si="3"/>
        <v>1.754755296136983E-6</v>
      </c>
    </row>
    <row r="136" spans="1:10" x14ac:dyDescent="0.25">
      <c r="A136">
        <v>652</v>
      </c>
      <c r="B136">
        <v>1.8E-3</v>
      </c>
      <c r="C136" s="4">
        <f>$C$7*(eigenvectors!$H132+Green_water_ex!$G136+Green_water_ex!$H136)/((eigenvectors!$B132+Green_water_ex!$D136+Green_water_ex!$E136+Green_water_ex!$F136))</f>
        <v>4.5028821701045493E-4</v>
      </c>
      <c r="D136" s="4">
        <f>$D$8*eigenvectors!$C132</f>
        <v>0</v>
      </c>
      <c r="E136" s="4">
        <f>$E$8*eigenvectors!$D132</f>
        <v>0</v>
      </c>
      <c r="F136" s="4">
        <f>$F$8*eigenvectors!$E132</f>
        <v>0</v>
      </c>
      <c r="G136" s="4">
        <f>$G$8*eigenvectors!$I132</f>
        <v>0</v>
      </c>
      <c r="H136" s="4">
        <f>$H$8*eigenvectors!$J132</f>
        <v>0</v>
      </c>
      <c r="I136" s="4">
        <f t="shared" si="2"/>
        <v>1.3497117829895451E-3</v>
      </c>
      <c r="J136" s="3">
        <f t="shared" si="3"/>
        <v>1.8217218971408169E-6</v>
      </c>
    </row>
    <row r="137" spans="1:10" x14ac:dyDescent="0.25">
      <c r="A137">
        <v>654</v>
      </c>
      <c r="B137">
        <v>1.6999999999999999E-3</v>
      </c>
      <c r="C137" s="4">
        <f>$C$7*(eigenvectors!$H133+Green_water_ex!$G137+Green_water_ex!$H137)/((eigenvectors!$B133+Green_water_ex!$D137+Green_water_ex!$E137+Green_water_ex!$F137))</f>
        <v>4.3089863013698635E-4</v>
      </c>
      <c r="D137" s="4">
        <f>$D$8*eigenvectors!$C133</f>
        <v>0</v>
      </c>
      <c r="E137" s="4">
        <f>$E$8*eigenvectors!$D133</f>
        <v>0</v>
      </c>
      <c r="F137" s="4">
        <f>$F$8*eigenvectors!$E133</f>
        <v>0</v>
      </c>
      <c r="G137" s="4">
        <f>$G$8*eigenvectors!$I133</f>
        <v>0</v>
      </c>
      <c r="H137" s="4">
        <f>$H$8*eigenvectors!$J133</f>
        <v>0</v>
      </c>
      <c r="I137" s="4">
        <f t="shared" si="2"/>
        <v>1.2691013698630136E-3</v>
      </c>
      <c r="J137" s="3">
        <f t="shared" si="3"/>
        <v>1.6106182869881776E-6</v>
      </c>
    </row>
    <row r="138" spans="1:10" x14ac:dyDescent="0.25">
      <c r="A138">
        <v>656</v>
      </c>
      <c r="B138">
        <v>1.6000000000000001E-3</v>
      </c>
      <c r="C138" s="4">
        <f>$C$7*(eigenvectors!$H134+Green_water_ex!$G138+Green_water_ex!$H138)/((eigenvectors!$B134+Green_water_ex!$D138+Green_water_ex!$E138+Green_water_ex!$F138))</f>
        <v>4.0979936642027452E-4</v>
      </c>
      <c r="D138" s="4">
        <f>$D$8*eigenvectors!$C134</f>
        <v>0</v>
      </c>
      <c r="E138" s="4">
        <f>$E$8*eigenvectors!$D134</f>
        <v>0</v>
      </c>
      <c r="F138" s="4">
        <f>$F$8*eigenvectors!$E134</f>
        <v>0</v>
      </c>
      <c r="G138" s="4">
        <f>$G$8*eigenvectors!$I134</f>
        <v>0</v>
      </c>
      <c r="H138" s="4">
        <f>$H$8*eigenvectors!$J134</f>
        <v>0</v>
      </c>
      <c r="I138" s="4">
        <f t="shared" si="2"/>
        <v>1.1902006335797256E-3</v>
      </c>
      <c r="J138" s="3">
        <f t="shared" si="3"/>
        <v>1.4165775481735801E-6</v>
      </c>
    </row>
    <row r="139" spans="1:10" x14ac:dyDescent="0.25">
      <c r="A139">
        <v>658</v>
      </c>
      <c r="B139">
        <v>1.6000000000000001E-3</v>
      </c>
      <c r="C139" s="4">
        <f>$C$7*(eigenvectors!$H135+Green_water_ex!$G139+Green_water_ex!$H139)/((eigenvectors!$B135+Green_water_ex!$D139+Green_water_ex!$E139+Green_water_ex!$F139))</f>
        <v>3.8751834050088546E-4</v>
      </c>
      <c r="D139" s="4">
        <f>$D$8*eigenvectors!$C135</f>
        <v>0</v>
      </c>
      <c r="E139" s="4">
        <f>$E$8*eigenvectors!$D135</f>
        <v>0</v>
      </c>
      <c r="F139" s="4">
        <f>$F$8*eigenvectors!$E135</f>
        <v>0</v>
      </c>
      <c r="G139" s="4">
        <f>$G$8*eigenvectors!$I135</f>
        <v>0</v>
      </c>
      <c r="H139" s="4">
        <f>$H$8*eigenvectors!$J135</f>
        <v>0</v>
      </c>
      <c r="I139" s="4">
        <f t="shared" ref="I139:I160" si="4">B139-C139</f>
        <v>1.2124816594991147E-3</v>
      </c>
      <c r="J139" s="3">
        <f t="shared" ref="J139:J160" si="5">I139*I139</f>
        <v>1.4701117746217271E-6</v>
      </c>
    </row>
    <row r="140" spans="1:10" x14ac:dyDescent="0.25">
      <c r="A140">
        <v>660</v>
      </c>
      <c r="B140">
        <v>1.6000000000000001E-3</v>
      </c>
      <c r="C140" s="4">
        <f>$C$7*(eigenvectors!$H136+Green_water_ex!$G140+Green_water_ex!$H140)/((eigenvectors!$B136+Green_water_ex!$D140+Green_water_ex!$E140+Green_water_ex!$F140))</f>
        <v>3.6987769080234833E-4</v>
      </c>
      <c r="D140" s="4">
        <f>$D$8*eigenvectors!$C136</f>
        <v>0</v>
      </c>
      <c r="E140" s="4">
        <f>$E$8*eigenvectors!$D136</f>
        <v>0</v>
      </c>
      <c r="F140" s="4">
        <f>$F$8*eigenvectors!$E136</f>
        <v>0</v>
      </c>
      <c r="G140" s="4">
        <f>$G$8*eigenvectors!$I136</f>
        <v>0</v>
      </c>
      <c r="H140" s="4">
        <f>$H$8*eigenvectors!$J136</f>
        <v>0</v>
      </c>
      <c r="I140" s="4">
        <f t="shared" si="4"/>
        <v>1.2301223091976518E-3</v>
      </c>
      <c r="J140" s="3">
        <f t="shared" si="5"/>
        <v>1.5132008955857632E-6</v>
      </c>
    </row>
    <row r="141" spans="1:10" x14ac:dyDescent="0.25">
      <c r="A141">
        <v>662</v>
      </c>
      <c r="B141">
        <v>1.5E-3</v>
      </c>
      <c r="C141" s="4">
        <f>$C$7*(eigenvectors!$H137+Green_water_ex!$G141+Green_water_ex!$H141)/((eigenvectors!$B137+Green_water_ex!$D141+Green_water_ex!$E141+Green_water_ex!$F141))</f>
        <v>3.5546320552512506E-4</v>
      </c>
      <c r="D141" s="4">
        <f>$D$8*eigenvectors!$C137</f>
        <v>0</v>
      </c>
      <c r="E141" s="4">
        <f>$E$8*eigenvectors!$D137</f>
        <v>0</v>
      </c>
      <c r="F141" s="4">
        <f>$F$8*eigenvectors!$E137</f>
        <v>0</v>
      </c>
      <c r="G141" s="4">
        <f>$G$8*eigenvectors!$I137</f>
        <v>0</v>
      </c>
      <c r="H141" s="4">
        <f>$H$8*eigenvectors!$J137</f>
        <v>0</v>
      </c>
      <c r="I141" s="4">
        <f t="shared" si="4"/>
        <v>1.144536794474875E-3</v>
      </c>
      <c r="J141" s="3">
        <f t="shared" si="5"/>
        <v>1.3099644739068224E-6</v>
      </c>
    </row>
    <row r="142" spans="1:10" x14ac:dyDescent="0.25">
      <c r="A142">
        <v>664</v>
      </c>
      <c r="B142">
        <v>1.5E-3</v>
      </c>
      <c r="C142" s="4">
        <f>$C$7*(eigenvectors!$H138+Green_water_ex!$G142+Green_water_ex!$H142)/((eigenvectors!$B138+Green_water_ex!$D142+Green_water_ex!$E142+Green_water_ex!$F142))</f>
        <v>3.4612403100775193E-4</v>
      </c>
      <c r="D142" s="4">
        <f>$D$8*eigenvectors!$C138</f>
        <v>0</v>
      </c>
      <c r="E142" s="4">
        <f>$E$8*eigenvectors!$D138</f>
        <v>0</v>
      </c>
      <c r="F142" s="4">
        <f>$F$8*eigenvectors!$E138</f>
        <v>0</v>
      </c>
      <c r="G142" s="4">
        <f>$G$8*eigenvectors!$I138</f>
        <v>0</v>
      </c>
      <c r="H142" s="4">
        <f>$H$8*eigenvectors!$J138</f>
        <v>0</v>
      </c>
      <c r="I142" s="4">
        <f t="shared" si="4"/>
        <v>1.1538759689922482E-3</v>
      </c>
      <c r="J142" s="3">
        <f t="shared" si="5"/>
        <v>1.3314297518177996E-6</v>
      </c>
    </row>
    <row r="143" spans="1:10" x14ac:dyDescent="0.25">
      <c r="A143">
        <v>666</v>
      </c>
      <c r="B143">
        <v>1.6000000000000001E-3</v>
      </c>
      <c r="C143" s="4">
        <f>$C$7*(eigenvectors!$H139+Green_water_ex!$G143+Green_water_ex!$H143)/((eigenvectors!$B139+Green_water_ex!$D143+Green_water_ex!$E143+Green_water_ex!$F143))</f>
        <v>3.3781881533101048E-4</v>
      </c>
      <c r="D143" s="4">
        <f>$D$8*eigenvectors!$C139</f>
        <v>0</v>
      </c>
      <c r="E143" s="4">
        <f>$E$8*eigenvectors!$D139</f>
        <v>0</v>
      </c>
      <c r="F143" s="4">
        <f>$F$8*eigenvectors!$E139</f>
        <v>0</v>
      </c>
      <c r="G143" s="4">
        <f>$G$8*eigenvectors!$I139</f>
        <v>0</v>
      </c>
      <c r="H143" s="4">
        <f>$H$8*eigenvectors!$J139</f>
        <v>0</v>
      </c>
      <c r="I143" s="4">
        <f t="shared" si="4"/>
        <v>1.2621811846689895E-3</v>
      </c>
      <c r="J143" s="3">
        <f t="shared" si="5"/>
        <v>1.5931013429324139E-6</v>
      </c>
    </row>
    <row r="144" spans="1:10" x14ac:dyDescent="0.25">
      <c r="A144">
        <v>668</v>
      </c>
      <c r="B144">
        <v>1.6999999999999999E-3</v>
      </c>
      <c r="C144" s="4">
        <f>$C$7*(eigenvectors!$H140+Green_water_ex!$G144+Green_water_ex!$H144)/((eigenvectors!$B140+Green_water_ex!$D144+Green_water_ex!$E144+Green_water_ex!$F144))</f>
        <v>3.2977262287551678E-4</v>
      </c>
      <c r="D144" s="4">
        <f>$D$8*eigenvectors!$C140</f>
        <v>0</v>
      </c>
      <c r="E144" s="4">
        <f>$E$8*eigenvectors!$D140</f>
        <v>0</v>
      </c>
      <c r="F144" s="4">
        <f>$F$8*eigenvectors!$E140</f>
        <v>0</v>
      </c>
      <c r="G144" s="4">
        <f>$G$8*eigenvectors!$I140</f>
        <v>0</v>
      </c>
      <c r="H144" s="4">
        <f>$H$8*eigenvectors!$J140</f>
        <v>0</v>
      </c>
      <c r="I144" s="4">
        <f t="shared" si="4"/>
        <v>1.370227377124483E-3</v>
      </c>
      <c r="J144" s="3">
        <f t="shared" si="5"/>
        <v>1.8775230650214403E-6</v>
      </c>
    </row>
    <row r="145" spans="1:10" x14ac:dyDescent="0.25">
      <c r="A145">
        <v>670</v>
      </c>
      <c r="B145">
        <v>1.6999999999999999E-3</v>
      </c>
      <c r="C145" s="4">
        <f>$C$7*(eigenvectors!$H141+Green_water_ex!$G145+Green_water_ex!$H145)/((eigenvectors!$B141+Green_water_ex!$D145+Green_water_ex!$E145+Green_water_ex!$F145))</f>
        <v>3.2374371859296484E-4</v>
      </c>
      <c r="D145" s="4">
        <f>$D$8*eigenvectors!$C141</f>
        <v>0</v>
      </c>
      <c r="E145" s="4">
        <f>$E$8*eigenvectors!$D141</f>
        <v>0</v>
      </c>
      <c r="F145" s="4">
        <f>$F$8*eigenvectors!$E141</f>
        <v>0</v>
      </c>
      <c r="G145" s="4">
        <f>$G$8*eigenvectors!$I141</f>
        <v>0</v>
      </c>
      <c r="H145" s="4">
        <f>$H$8*eigenvectors!$J141</f>
        <v>0</v>
      </c>
      <c r="I145" s="4">
        <f t="shared" si="4"/>
        <v>1.376256281407035E-3</v>
      </c>
      <c r="J145" s="3">
        <f t="shared" si="5"/>
        <v>1.8940813521123199E-6</v>
      </c>
    </row>
    <row r="146" spans="1:10" x14ac:dyDescent="0.25">
      <c r="A146">
        <v>672</v>
      </c>
      <c r="B146">
        <v>1.9E-3</v>
      </c>
      <c r="C146" s="4">
        <f>$C$7*(eigenvectors!$H142+Green_water_ex!$G146+Green_water_ex!$H146)/((eigenvectors!$B142+Green_water_ex!$D146+Green_water_ex!$E146+Green_water_ex!$F146))</f>
        <v>3.1443046506403051E-4</v>
      </c>
      <c r="D146" s="4">
        <f>$D$8*eigenvectors!$C142</f>
        <v>0</v>
      </c>
      <c r="E146" s="4">
        <f>$E$8*eigenvectors!$D142</f>
        <v>0</v>
      </c>
      <c r="F146" s="4">
        <f>$F$8*eigenvectors!$E142</f>
        <v>0</v>
      </c>
      <c r="G146" s="4">
        <f>$G$8*eigenvectors!$I142</f>
        <v>0</v>
      </c>
      <c r="H146" s="4">
        <f>$H$8*eigenvectors!$J142</f>
        <v>0</v>
      </c>
      <c r="I146" s="4">
        <f t="shared" si="4"/>
        <v>1.5855695349359694E-3</v>
      </c>
      <c r="J146" s="3">
        <f t="shared" si="5"/>
        <v>2.5140307501170662E-6</v>
      </c>
    </row>
    <row r="147" spans="1:10" x14ac:dyDescent="0.25">
      <c r="A147">
        <v>674</v>
      </c>
      <c r="B147">
        <v>2E-3</v>
      </c>
      <c r="C147" s="4">
        <f>$C$7*(eigenvectors!$H143+Green_water_ex!$G147+Green_water_ex!$H147)/((eigenvectors!$B143+Green_water_ex!$D147+Green_water_ex!$E147+Green_water_ex!$F147))</f>
        <v>3.0917654956366084E-4</v>
      </c>
      <c r="D147" s="4">
        <f>$D$8*eigenvectors!$C143</f>
        <v>0</v>
      </c>
      <c r="E147" s="4">
        <f>$E$8*eigenvectors!$D143</f>
        <v>0</v>
      </c>
      <c r="F147" s="4">
        <f>$F$8*eigenvectors!$E143</f>
        <v>0</v>
      </c>
      <c r="G147" s="4">
        <f>$G$8*eigenvectors!$I143</f>
        <v>0</v>
      </c>
      <c r="H147" s="4">
        <f>$H$8*eigenvectors!$J143</f>
        <v>0</v>
      </c>
      <c r="I147" s="4">
        <f t="shared" si="4"/>
        <v>1.6908234504363392E-3</v>
      </c>
      <c r="J147" s="3">
        <f t="shared" si="5"/>
        <v>2.8588839405454478E-6</v>
      </c>
    </row>
    <row r="148" spans="1:10" x14ac:dyDescent="0.25">
      <c r="A148">
        <v>676</v>
      </c>
      <c r="B148">
        <v>2.0999999999999999E-3</v>
      </c>
      <c r="C148" s="4">
        <f>$C$7*(eigenvectors!$H144+Green_water_ex!$G148+Green_water_ex!$H148)/((eigenvectors!$B144+Green_water_ex!$D148+Green_water_ex!$E148+Green_water_ex!$F148))</f>
        <v>3.0168509509066787E-4</v>
      </c>
      <c r="D148" s="4">
        <f>$D$8*eigenvectors!$C144</f>
        <v>0</v>
      </c>
      <c r="E148" s="4">
        <f>$E$8*eigenvectors!$D144</f>
        <v>0</v>
      </c>
      <c r="F148" s="4">
        <f>$F$8*eigenvectors!$E144</f>
        <v>0</v>
      </c>
      <c r="G148" s="4">
        <f>$G$8*eigenvectors!$I144</f>
        <v>0</v>
      </c>
      <c r="H148" s="4">
        <f>$H$8*eigenvectors!$J144</f>
        <v>0</v>
      </c>
      <c r="I148" s="4">
        <f t="shared" si="4"/>
        <v>1.798314904909332E-3</v>
      </c>
      <c r="J148" s="3">
        <f t="shared" si="5"/>
        <v>3.2339364972190599E-6</v>
      </c>
    </row>
    <row r="149" spans="1:10" x14ac:dyDescent="0.25">
      <c r="A149">
        <v>678</v>
      </c>
      <c r="B149">
        <v>2.2000000000000001E-3</v>
      </c>
      <c r="C149" s="4">
        <f>$C$7*(eigenvectors!$H145+Green_water_ex!$G149+Green_water_ex!$H149)/((eigenvectors!$B145+Green_water_ex!$D149+Green_water_ex!$E149+Green_water_ex!$F149))</f>
        <v>2.9239418276535707E-4</v>
      </c>
      <c r="D149" s="4">
        <f>$D$8*eigenvectors!$C145</f>
        <v>0</v>
      </c>
      <c r="E149" s="4">
        <f>$E$8*eigenvectors!$D145</f>
        <v>0</v>
      </c>
      <c r="F149" s="4">
        <f>$F$8*eigenvectors!$E145</f>
        <v>0</v>
      </c>
      <c r="G149" s="4">
        <f>$G$8*eigenvectors!$I145</f>
        <v>0</v>
      </c>
      <c r="H149" s="4">
        <f>$H$8*eigenvectors!$J145</f>
        <v>0</v>
      </c>
      <c r="I149" s="4">
        <f t="shared" si="4"/>
        <v>1.907605817234643E-3</v>
      </c>
      <c r="J149" s="3">
        <f t="shared" si="5"/>
        <v>3.6389599539474501E-6</v>
      </c>
    </row>
    <row r="150" spans="1:10" x14ac:dyDescent="0.25">
      <c r="A150">
        <v>680</v>
      </c>
      <c r="B150">
        <v>2.2000000000000001E-3</v>
      </c>
      <c r="C150" s="4">
        <f>$C$7*(eigenvectors!$H146+Green_water_ex!$G150+Green_water_ex!$H150)/((eigenvectors!$B146+Green_water_ex!$D150+Green_water_ex!$E150+Green_water_ex!$F150))</f>
        <v>2.867399741267788E-4</v>
      </c>
      <c r="D150" s="4">
        <f>$D$8*eigenvectors!$C146</f>
        <v>0</v>
      </c>
      <c r="E150" s="4">
        <f>$E$8*eigenvectors!$D146</f>
        <v>0</v>
      </c>
      <c r="F150" s="4">
        <f>$F$8*eigenvectors!$E146</f>
        <v>0</v>
      </c>
      <c r="G150" s="4">
        <f>$G$8*eigenvectors!$I146</f>
        <v>0</v>
      </c>
      <c r="H150" s="4">
        <f>$H$8*eigenvectors!$J146</f>
        <v>0</v>
      </c>
      <c r="I150" s="4">
        <f t="shared" si="4"/>
        <v>1.9132600258732213E-3</v>
      </c>
      <c r="J150" s="3">
        <f t="shared" si="5"/>
        <v>3.6605639266043995E-6</v>
      </c>
    </row>
    <row r="151" spans="1:10" x14ac:dyDescent="0.25">
      <c r="A151">
        <v>682</v>
      </c>
      <c r="B151">
        <v>2.2000000000000001E-3</v>
      </c>
      <c r="C151" s="4">
        <f>$C$7*(eigenvectors!$H147+Green_water_ex!$G151+Green_water_ex!$H151)/((eigenvectors!$B147+Green_water_ex!$D151+Green_water_ex!$E151+Green_water_ex!$F151))</f>
        <v>2.7708860759493675E-4</v>
      </c>
      <c r="D151" s="4">
        <f>$D$8*eigenvectors!$C147</f>
        <v>0</v>
      </c>
      <c r="E151" s="4">
        <f>$E$8*eigenvectors!$D147</f>
        <v>0</v>
      </c>
      <c r="F151" s="4">
        <f>$F$8*eigenvectors!$E147</f>
        <v>0</v>
      </c>
      <c r="G151" s="4">
        <f>$G$8*eigenvectors!$I147</f>
        <v>0</v>
      </c>
      <c r="H151" s="4">
        <f>$H$8*eigenvectors!$J147</f>
        <v>0</v>
      </c>
      <c r="I151" s="4">
        <f t="shared" si="4"/>
        <v>1.9229113924050633E-3</v>
      </c>
      <c r="J151" s="3">
        <f t="shared" si="5"/>
        <v>3.6975882230411795E-6</v>
      </c>
    </row>
    <row r="152" spans="1:10" x14ac:dyDescent="0.25">
      <c r="A152">
        <v>684</v>
      </c>
      <c r="B152">
        <v>2.2000000000000001E-3</v>
      </c>
      <c r="C152" s="4">
        <f>$C$7*(eigenvectors!$H148+Green_water_ex!$G152+Green_water_ex!$H152)/((eigenvectors!$B148+Green_water_ex!$D152+Green_water_ex!$E152+Green_water_ex!$F152))</f>
        <v>2.6956973602161713E-4</v>
      </c>
      <c r="D152" s="4">
        <f>$D$8*eigenvectors!$C148</f>
        <v>0</v>
      </c>
      <c r="E152" s="4">
        <f>$E$8*eigenvectors!$D148</f>
        <v>0</v>
      </c>
      <c r="F152" s="4">
        <f>$F$8*eigenvectors!$E148</f>
        <v>0</v>
      </c>
      <c r="G152" s="4">
        <f>$G$8*eigenvectors!$I148</f>
        <v>0</v>
      </c>
      <c r="H152" s="4">
        <f>$H$8*eigenvectors!$J148</f>
        <v>0</v>
      </c>
      <c r="I152" s="4">
        <f t="shared" si="4"/>
        <v>1.9304302639783829E-3</v>
      </c>
      <c r="J152" s="3">
        <f t="shared" si="5"/>
        <v>3.7265610040836492E-6</v>
      </c>
    </row>
    <row r="153" spans="1:10" x14ac:dyDescent="0.25">
      <c r="A153">
        <v>686</v>
      </c>
      <c r="B153">
        <v>2.0999999999999999E-3</v>
      </c>
      <c r="C153" s="4">
        <f>$C$7*(eigenvectors!$H149+Green_water_ex!$G153+Green_water_ex!$H153)/((eigenvectors!$B149+Green_water_ex!$D153+Green_water_ex!$E153+Green_water_ex!$F153))</f>
        <v>2.6121354272894148E-4</v>
      </c>
      <c r="D153" s="4">
        <f>$D$8*eigenvectors!$C149</f>
        <v>0</v>
      </c>
      <c r="E153" s="4">
        <f>$E$8*eigenvectors!$D149</f>
        <v>0</v>
      </c>
      <c r="F153" s="4">
        <f>$F$8*eigenvectors!$E149</f>
        <v>0</v>
      </c>
      <c r="G153" s="4">
        <f>$G$8*eigenvectors!$I149</f>
        <v>0</v>
      </c>
      <c r="H153" s="4">
        <f>$H$8*eigenvectors!$J149</f>
        <v>0</v>
      </c>
      <c r="I153" s="4">
        <f t="shared" si="4"/>
        <v>1.8387864572710585E-3</v>
      </c>
      <c r="J153" s="3">
        <f t="shared" si="5"/>
        <v>3.3811356354434504E-6</v>
      </c>
    </row>
    <row r="154" spans="1:10" x14ac:dyDescent="0.25">
      <c r="A154">
        <v>688</v>
      </c>
      <c r="B154">
        <v>2E-3</v>
      </c>
      <c r="C154" s="4">
        <f>$C$7*(eigenvectors!$H150+Green_water_ex!$G154+Green_water_ex!$H154)/((eigenvectors!$B150+Green_water_ex!$D154+Green_water_ex!$E154+Green_water_ex!$F154))</f>
        <v>2.5181962970336456E-4</v>
      </c>
      <c r="D154" s="4">
        <f>$D$8*eigenvectors!$C150</f>
        <v>0</v>
      </c>
      <c r="E154" s="4">
        <f>$E$8*eigenvectors!$D150</f>
        <v>0</v>
      </c>
      <c r="F154" s="4">
        <f>$F$8*eigenvectors!$E150</f>
        <v>0</v>
      </c>
      <c r="G154" s="4">
        <f>$G$8*eigenvectors!$I150</f>
        <v>0</v>
      </c>
      <c r="H154" s="4">
        <f>$H$8*eigenvectors!$J150</f>
        <v>0</v>
      </c>
      <c r="I154" s="4">
        <f t="shared" si="4"/>
        <v>1.7481803702966356E-3</v>
      </c>
      <c r="J154" s="3">
        <f t="shared" si="5"/>
        <v>3.0561346070904819E-6</v>
      </c>
    </row>
    <row r="155" spans="1:10" x14ac:dyDescent="0.25">
      <c r="A155">
        <v>690</v>
      </c>
      <c r="B155">
        <v>1.9E-3</v>
      </c>
      <c r="C155" s="4">
        <f>$C$7*(eigenvectors!$H151+Green_water_ex!$G155+Green_water_ex!$H155)/((eigenvectors!$B151+Green_water_ex!$D155+Green_water_ex!$E155+Green_water_ex!$F155))</f>
        <v>2.4352700331448625E-4</v>
      </c>
      <c r="D155" s="4">
        <f>$D$8*eigenvectors!$C151</f>
        <v>0</v>
      </c>
      <c r="E155" s="4">
        <f>$E$8*eigenvectors!$D151</f>
        <v>0</v>
      </c>
      <c r="F155" s="4">
        <f>$F$8*eigenvectors!$E151</f>
        <v>0</v>
      </c>
      <c r="G155" s="4">
        <f>$G$8*eigenvectors!$I151</f>
        <v>0</v>
      </c>
      <c r="H155" s="4">
        <f>$H$8*eigenvectors!$J151</f>
        <v>0</v>
      </c>
      <c r="I155" s="4">
        <f t="shared" si="4"/>
        <v>1.6564729966855138E-3</v>
      </c>
      <c r="J155" s="3">
        <f t="shared" si="5"/>
        <v>2.7439027887482863E-6</v>
      </c>
    </row>
    <row r="156" spans="1:10" x14ac:dyDescent="0.25">
      <c r="A156">
        <v>692</v>
      </c>
      <c r="B156">
        <v>1.8E-3</v>
      </c>
      <c r="C156" s="4">
        <f>$C$7*(eigenvectors!$H152+Green_water_ex!$G156+Green_water_ex!$H156)/((eigenvectors!$B152+Green_water_ex!$D156+Green_water_ex!$E156+Green_water_ex!$F156))</f>
        <v>2.3287521238436859E-4</v>
      </c>
      <c r="D156" s="4">
        <f>$D$8*eigenvectors!$C152</f>
        <v>0</v>
      </c>
      <c r="E156" s="4">
        <f>$E$8*eigenvectors!$D152</f>
        <v>0</v>
      </c>
      <c r="F156" s="4">
        <f>$F$8*eigenvectors!$E152</f>
        <v>0</v>
      </c>
      <c r="G156" s="4">
        <f>$G$8*eigenvectors!$I152</f>
        <v>0</v>
      </c>
      <c r="H156" s="4">
        <f>$H$8*eigenvectors!$J152</f>
        <v>0</v>
      </c>
      <c r="I156" s="4">
        <f t="shared" si="4"/>
        <v>1.5671247876156314E-3</v>
      </c>
      <c r="J156" s="3">
        <f t="shared" si="5"/>
        <v>2.4558800999593376E-6</v>
      </c>
    </row>
    <row r="157" spans="1:10" x14ac:dyDescent="0.25">
      <c r="A157">
        <v>694</v>
      </c>
      <c r="B157">
        <v>1.6999999999999999E-3</v>
      </c>
      <c r="C157" s="4">
        <f>$C$7*(eigenvectors!$H153+Green_water_ex!$G157+Green_water_ex!$H157)/((eigenvectors!$B153+Green_water_ex!$D157+Green_water_ex!$E157+Green_water_ex!$F157))</f>
        <v>2.2322462440454381E-4</v>
      </c>
      <c r="D157" s="4">
        <f>$D$8*eigenvectors!$C153</f>
        <v>0</v>
      </c>
      <c r="E157" s="4">
        <f>$E$8*eigenvectors!$D153</f>
        <v>0</v>
      </c>
      <c r="F157" s="4">
        <f>$F$8*eigenvectors!$E153</f>
        <v>0</v>
      </c>
      <c r="G157" s="4">
        <f>$G$8*eigenvectors!$I153</f>
        <v>0</v>
      </c>
      <c r="H157" s="4">
        <f>$H$8*eigenvectors!$J153</f>
        <v>0</v>
      </c>
      <c r="I157" s="4">
        <f t="shared" si="4"/>
        <v>1.476775375595456E-3</v>
      </c>
      <c r="J157" s="3">
        <f t="shared" si="5"/>
        <v>2.1808655099651003E-6</v>
      </c>
    </row>
    <row r="158" spans="1:10" x14ac:dyDescent="0.25">
      <c r="A158">
        <v>696</v>
      </c>
      <c r="B158">
        <v>1.5E-3</v>
      </c>
      <c r="C158" s="4">
        <f>$C$7*(eigenvectors!$H154+Green_water_ex!$G158+Green_water_ex!$H158)/((eigenvectors!$B154+Green_water_ex!$D158+Green_water_ex!$E158+Green_water_ex!$F158))</f>
        <v>2.1248411016949154E-4</v>
      </c>
      <c r="D158" s="4">
        <f>$D$8*eigenvectors!$C154</f>
        <v>0</v>
      </c>
      <c r="E158" s="4">
        <f>$E$8*eigenvectors!$D154</f>
        <v>0</v>
      </c>
      <c r="F158" s="4">
        <f>$F$8*eigenvectors!$E154</f>
        <v>0</v>
      </c>
      <c r="G158" s="4">
        <f>$G$8*eigenvectors!$I154</f>
        <v>0</v>
      </c>
      <c r="H158" s="4">
        <f>$H$8*eigenvectors!$J154</f>
        <v>0</v>
      </c>
      <c r="I158" s="4">
        <f t="shared" si="4"/>
        <v>1.2875158898305085E-3</v>
      </c>
      <c r="J158" s="3">
        <f t="shared" si="5"/>
        <v>1.657697166566046E-6</v>
      </c>
    </row>
    <row r="159" spans="1:10" x14ac:dyDescent="0.25">
      <c r="A159">
        <v>698</v>
      </c>
      <c r="B159">
        <v>1.4E-3</v>
      </c>
      <c r="C159" s="4">
        <f>$C$7*(eigenvectors!$H155+Green_water_ex!$G159+Green_water_ex!$H159)/((eigenvectors!$B155+Green_water_ex!$D159+Green_water_ex!$E159+Green_water_ex!$F159))</f>
        <v>2.0102486047691528E-4</v>
      </c>
      <c r="D159" s="4">
        <f>$D$8*eigenvectors!$C155</f>
        <v>0</v>
      </c>
      <c r="E159" s="4">
        <f>$E$8*eigenvectors!$D155</f>
        <v>0</v>
      </c>
      <c r="F159" s="4">
        <f>$F$8*eigenvectors!$E155</f>
        <v>0</v>
      </c>
      <c r="G159" s="4">
        <f>$G$8*eigenvectors!$I155</f>
        <v>0</v>
      </c>
      <c r="H159" s="4">
        <f>$H$8*eigenvectors!$J155</f>
        <v>0</v>
      </c>
      <c r="I159" s="4">
        <f t="shared" si="4"/>
        <v>1.1989751395230846E-3</v>
      </c>
      <c r="J159" s="3">
        <f t="shared" si="5"/>
        <v>1.4375413851944003E-6</v>
      </c>
    </row>
    <row r="160" spans="1:10" x14ac:dyDescent="0.25">
      <c r="A160">
        <v>700</v>
      </c>
      <c r="B160">
        <v>1.2999999999999999E-3</v>
      </c>
      <c r="C160" s="4">
        <f>$C$7*(eigenvectors!$H156+Green_water_ex!$G160+Green_water_ex!$H160)/((eigenvectors!$B156+Green_water_ex!$D160+Green_water_ex!$E160+Green_water_ex!$F160))</f>
        <v>1.9079298017549566E-4</v>
      </c>
      <c r="D160" s="4">
        <f>$D$8*eigenvectors!$C156</f>
        <v>0</v>
      </c>
      <c r="E160" s="4">
        <f>$E$8*eigenvectors!$D156</f>
        <v>0</v>
      </c>
      <c r="F160" s="4">
        <f>$F$8*eigenvectors!$E156</f>
        <v>0</v>
      </c>
      <c r="G160" s="4">
        <f>$G$8*eigenvectors!$I156</f>
        <v>0</v>
      </c>
      <c r="H160" s="4">
        <f>$H$8*eigenvectors!$J156</f>
        <v>0</v>
      </c>
      <c r="I160" s="4">
        <f t="shared" si="4"/>
        <v>1.1092070198245043E-3</v>
      </c>
      <c r="J160" s="3">
        <f t="shared" si="5"/>
        <v>1.2303402128279583E-6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0"/>
  <sheetViews>
    <sheetView workbookViewId="0">
      <selection activeCell="H7" sqref="H7"/>
    </sheetView>
  </sheetViews>
  <sheetFormatPr defaultRowHeight="15" x14ac:dyDescent="0.25"/>
  <cols>
    <col min="1" max="1" width="15.42578125" customWidth="1"/>
    <col min="2" max="2" width="11" customWidth="1"/>
    <col min="3" max="3" width="10.85546875" customWidth="1"/>
    <col min="10" max="10" width="15.42578125" style="3" customWidth="1"/>
  </cols>
  <sheetData>
    <row r="1" spans="1:10" x14ac:dyDescent="0.25">
      <c r="A1" s="6" t="s">
        <v>26</v>
      </c>
    </row>
    <row r="2" spans="1:10" x14ac:dyDescent="0.25">
      <c r="A2" s="2" t="s">
        <v>34</v>
      </c>
      <c r="B2" s="4">
        <f>AVERAGE($B$31:$B$32)/AVERAGE($B$87:$B$88)</f>
        <v>0.28359439406430342</v>
      </c>
      <c r="C2" t="s">
        <v>44</v>
      </c>
      <c r="D2" s="4">
        <f>LOG10(MAX($B$2:$B$4))</f>
        <v>-0.11912987981294355</v>
      </c>
    </row>
    <row r="3" spans="1:10" x14ac:dyDescent="0.25">
      <c r="A3" s="2" t="s">
        <v>35</v>
      </c>
      <c r="B3" s="4">
        <f>($B$55)/AVERAGE($B$87:$B$88)</f>
        <v>0.61170651277823584</v>
      </c>
      <c r="C3" t="s">
        <v>46</v>
      </c>
      <c r="D3" s="4">
        <f>OC4_chl!$B$6*(Yellow_water_ex!$D$2)^0+OC4_chl!$B$7*(Yellow_water_ex!$D$2)^1+OC4_chl!$B$8*(Yellow_water_ex!$D$2)^2+OC4_chl!$B$9*(Yellow_water_ex!$D$2)^3+OC4_chl!$B$10*(Yellow_water_ex!$D$2)^4</f>
        <v>0.7209671740787158</v>
      </c>
    </row>
    <row r="4" spans="1:10" x14ac:dyDescent="0.25">
      <c r="A4" s="2" t="s">
        <v>36</v>
      </c>
      <c r="B4" s="4">
        <f>($B$65)/AVERAGE($B$87:$B$88)</f>
        <v>0.76009892827699932</v>
      </c>
    </row>
    <row r="5" spans="1:10" x14ac:dyDescent="0.25">
      <c r="A5" s="2" t="s">
        <v>43</v>
      </c>
      <c r="C5" s="6" t="s">
        <v>45</v>
      </c>
      <c r="D5" s="7">
        <f>10^D3</f>
        <v>5.259775091532604</v>
      </c>
    </row>
    <row r="6" spans="1:10" x14ac:dyDescent="0.25">
      <c r="A6" s="10" t="s">
        <v>48</v>
      </c>
      <c r="C6" t="s">
        <v>47</v>
      </c>
      <c r="D6" s="5">
        <f>D148/0.0145</f>
        <v>0</v>
      </c>
      <c r="I6" t="s">
        <v>56</v>
      </c>
      <c r="J6" s="3">
        <f>CORREL(B10:B160,C10:C160)</f>
        <v>-0.5218448179451689</v>
      </c>
    </row>
    <row r="7" spans="1:10" x14ac:dyDescent="0.25">
      <c r="A7" s="8" t="s">
        <v>20</v>
      </c>
      <c r="B7" s="9" t="s">
        <v>17</v>
      </c>
      <c r="C7" s="8">
        <v>0.33</v>
      </c>
      <c r="I7" t="s">
        <v>55</v>
      </c>
      <c r="J7" s="3">
        <f>SQRT(SUM(J10:J160)/150)</f>
        <v>6.6177118524668677E-2</v>
      </c>
    </row>
    <row r="8" spans="1:10" x14ac:dyDescent="0.25">
      <c r="A8" s="11" t="s">
        <v>49</v>
      </c>
      <c r="B8" s="9" t="s">
        <v>50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/>
      <c r="J8" s="12"/>
    </row>
    <row r="9" spans="1:10" x14ac:dyDescent="0.25">
      <c r="A9" t="s">
        <v>16</v>
      </c>
      <c r="B9" t="s">
        <v>18</v>
      </c>
      <c r="C9" t="s">
        <v>19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  <c r="I9" t="s">
        <v>53</v>
      </c>
      <c r="J9" s="3" t="s">
        <v>54</v>
      </c>
    </row>
    <row r="10" spans="1:10" x14ac:dyDescent="0.25">
      <c r="A10">
        <v>400</v>
      </c>
      <c r="B10">
        <v>8.8999999999999999E-3</v>
      </c>
      <c r="C10" s="4">
        <f>$C$7*(eigenvectors!$H6+Yellow_water_ex!$G10+Yellow_water_ex!$H10)/((eigenvectors!$B6+Yellow_water_ex!$D10+Yellow_water_ex!$E10+Yellow_water_ex!$F10))</f>
        <v>8.9213013698630134E-2</v>
      </c>
      <c r="D10" s="4">
        <f>$D$8*eigenvectors!$C6</f>
        <v>0</v>
      </c>
      <c r="E10" s="4">
        <f>$E$8*eigenvectors!$D6</f>
        <v>0</v>
      </c>
      <c r="F10" s="4">
        <f>$F$8*eigenvectors!$E6</f>
        <v>0</v>
      </c>
      <c r="G10" s="4">
        <f>$G$8*eigenvectors!$I6</f>
        <v>0</v>
      </c>
      <c r="H10" s="4">
        <f>$H$8*eigenvectors!$J6</f>
        <v>0</v>
      </c>
      <c r="I10" s="4">
        <f>B10-C10</f>
        <v>-8.0313013698630129E-2</v>
      </c>
      <c r="J10" s="3">
        <f>I10*I10</f>
        <v>6.4501801693563508E-3</v>
      </c>
    </row>
    <row r="11" spans="1:10" x14ac:dyDescent="0.25">
      <c r="A11">
        <v>402</v>
      </c>
      <c r="B11">
        <v>9.1999999999999998E-3</v>
      </c>
      <c r="C11" s="4">
        <f>$C$7*(eigenvectors!$H7+Yellow_water_ex!$G11+Yellow_water_ex!$H11)/((eigenvectors!$B7+Yellow_water_ex!$D11+Yellow_water_ex!$E11+Yellow_water_ex!$F11))</f>
        <v>9.6579999999999999E-2</v>
      </c>
      <c r="D11" s="4">
        <f>$D$8*eigenvectors!$C7</f>
        <v>0</v>
      </c>
      <c r="E11" s="4">
        <f>$E$8*eigenvectors!$D7</f>
        <v>0</v>
      </c>
      <c r="F11" s="4">
        <f>$F$8*eigenvectors!$E7</f>
        <v>0</v>
      </c>
      <c r="G11" s="4">
        <f>$G$8*eigenvectors!$I7</f>
        <v>0</v>
      </c>
      <c r="H11" s="4">
        <f>$H$8*eigenvectors!$J7</f>
        <v>0</v>
      </c>
      <c r="I11" s="4">
        <f t="shared" ref="I11:I74" si="0">B11-C11</f>
        <v>-8.7379999999999999E-2</v>
      </c>
      <c r="J11" s="3">
        <f t="shared" ref="J11:J74" si="1">I11*I11</f>
        <v>7.6352644000000002E-3</v>
      </c>
    </row>
    <row r="12" spans="1:10" x14ac:dyDescent="0.25">
      <c r="A12">
        <v>404</v>
      </c>
      <c r="B12">
        <v>9.2999999999999992E-3</v>
      </c>
      <c r="C12" s="4">
        <f>$C$7*(eigenvectors!$H8+Yellow_water_ex!$G12+Yellow_water_ex!$H12)/((eigenvectors!$B8+Yellow_water_ex!$D12+Yellow_water_ex!$E12+Yellow_water_ex!$F12))</f>
        <v>0.10399674999999999</v>
      </c>
      <c r="D12" s="4">
        <f>$D$8*eigenvectors!$C8</f>
        <v>0</v>
      </c>
      <c r="E12" s="4">
        <f>$E$8*eigenvectors!$D8</f>
        <v>0</v>
      </c>
      <c r="F12" s="4">
        <f>$F$8*eigenvectors!$E8</f>
        <v>0</v>
      </c>
      <c r="G12" s="4">
        <f>$G$8*eigenvectors!$I8</f>
        <v>0</v>
      </c>
      <c r="H12" s="4">
        <f>$H$8*eigenvectors!$J8</f>
        <v>0</v>
      </c>
      <c r="I12" s="4">
        <f t="shared" si="0"/>
        <v>-9.4696749999999982E-2</v>
      </c>
      <c r="J12" s="3">
        <f t="shared" si="1"/>
        <v>8.9674744605624974E-3</v>
      </c>
    </row>
    <row r="13" spans="1:10" x14ac:dyDescent="0.25">
      <c r="A13">
        <v>406</v>
      </c>
      <c r="B13">
        <v>9.4999999999999998E-3</v>
      </c>
      <c r="C13" s="4">
        <f>$C$7*(eigenvectors!$H9+Yellow_water_ex!$G13+Yellow_water_ex!$H13)/((eigenvectors!$B9+Yellow_water_ex!$D13+Yellow_water_ex!$E13+Yellow_water_ex!$F13))</f>
        <v>0.11106600000000001</v>
      </c>
      <c r="D13" s="4">
        <f>$D$8*eigenvectors!$C9</f>
        <v>0</v>
      </c>
      <c r="E13" s="4">
        <f>$E$8*eigenvectors!$D9</f>
        <v>0</v>
      </c>
      <c r="F13" s="4">
        <f>$F$8*eigenvectors!$E9</f>
        <v>0</v>
      </c>
      <c r="G13" s="4">
        <f>$G$8*eigenvectors!$I9</f>
        <v>0</v>
      </c>
      <c r="H13" s="4">
        <f>$H$8*eigenvectors!$J9</f>
        <v>0</v>
      </c>
      <c r="I13" s="4">
        <f t="shared" si="0"/>
        <v>-0.10156600000000002</v>
      </c>
      <c r="J13" s="3">
        <f t="shared" si="1"/>
        <v>1.0315652356000004E-2</v>
      </c>
    </row>
    <row r="14" spans="1:10" x14ac:dyDescent="0.25">
      <c r="A14">
        <v>408</v>
      </c>
      <c r="B14">
        <v>9.7000000000000003E-3</v>
      </c>
      <c r="C14" s="4">
        <f>$C$7*(eigenvectors!$H10+Yellow_water_ex!$G14+Yellow_water_ex!$H14)/((eigenvectors!$B10+Yellow_water_ex!$D14+Yellow_water_ex!$E14+Yellow_water_ex!$F14))</f>
        <v>0.11843405940594061</v>
      </c>
      <c r="D14" s="4">
        <f>$D$8*eigenvectors!$C10</f>
        <v>0</v>
      </c>
      <c r="E14" s="4">
        <f>$E$8*eigenvectors!$D10</f>
        <v>0</v>
      </c>
      <c r="F14" s="4">
        <f>$F$8*eigenvectors!$E10</f>
        <v>0</v>
      </c>
      <c r="G14" s="4">
        <f>$G$8*eigenvectors!$I10</f>
        <v>0</v>
      </c>
      <c r="H14" s="4">
        <f>$H$8*eigenvectors!$J10</f>
        <v>0</v>
      </c>
      <c r="I14" s="4">
        <f t="shared" si="0"/>
        <v>-0.10873405940594061</v>
      </c>
      <c r="J14" s="3">
        <f t="shared" si="1"/>
        <v>1.1823095674894622E-2</v>
      </c>
    </row>
    <row r="15" spans="1:10" x14ac:dyDescent="0.25">
      <c r="A15">
        <v>410</v>
      </c>
      <c r="B15">
        <v>0.01</v>
      </c>
      <c r="C15" s="4">
        <f>$C$7*(eigenvectors!$H11+Yellow_water_ex!$G15+Yellow_water_ex!$H15)/((eigenvectors!$B11+Yellow_water_ex!$D15+Yellow_water_ex!$E15+Yellow_water_ex!$F15))</f>
        <v>0.12731543478260868</v>
      </c>
      <c r="D15" s="4">
        <f>$D$8*eigenvectors!$C11</f>
        <v>0</v>
      </c>
      <c r="E15" s="4">
        <f>$E$8*eigenvectors!$D11</f>
        <v>0</v>
      </c>
      <c r="F15" s="4">
        <f>$F$8*eigenvectors!$E11</f>
        <v>0</v>
      </c>
      <c r="G15" s="4">
        <f>$G$8*eigenvectors!$I11</f>
        <v>0</v>
      </c>
      <c r="H15" s="4">
        <f>$H$8*eigenvectors!$J11</f>
        <v>0</v>
      </c>
      <c r="I15" s="4">
        <f t="shared" si="0"/>
        <v>-0.11731543478260868</v>
      </c>
      <c r="J15" s="3">
        <f t="shared" si="1"/>
        <v>1.3762911238232511E-2</v>
      </c>
    </row>
    <row r="16" spans="1:10" x14ac:dyDescent="0.25">
      <c r="A16">
        <v>412</v>
      </c>
      <c r="B16">
        <v>1.0200000000000001E-2</v>
      </c>
      <c r="C16" s="4">
        <f>$C$7*(eigenvectors!$H12+Yellow_water_ex!$G16+Yellow_water_ex!$H16)/((eigenvectors!$B12+Yellow_water_ex!$D16+Yellow_water_ex!$E16+Yellow_water_ex!$F16))</f>
        <v>0.13494670588235294</v>
      </c>
      <c r="D16" s="4">
        <f>$D$8*eigenvectors!$C12</f>
        <v>0</v>
      </c>
      <c r="E16" s="4">
        <f>$E$8*eigenvectors!$D12</f>
        <v>0</v>
      </c>
      <c r="F16" s="4">
        <f>$F$8*eigenvectors!$E12</f>
        <v>0</v>
      </c>
      <c r="G16" s="4">
        <f>$G$8*eigenvectors!$I12</f>
        <v>0</v>
      </c>
      <c r="H16" s="4">
        <f>$H$8*eigenvectors!$J12</f>
        <v>0</v>
      </c>
      <c r="I16" s="4">
        <f t="shared" si="0"/>
        <v>-0.12474670588235294</v>
      </c>
      <c r="J16" s="3">
        <f t="shared" si="1"/>
        <v>1.556174062849827E-2</v>
      </c>
    </row>
    <row r="17" spans="1:10" x14ac:dyDescent="0.25">
      <c r="A17">
        <v>414</v>
      </c>
      <c r="B17">
        <v>1.0500000000000001E-2</v>
      </c>
      <c r="C17" s="4">
        <f>$C$7*(eigenvectors!$H13+Yellow_water_ex!$G17+Yellow_water_ex!$H17)/((eigenvectors!$B13+Yellow_water_ex!$D17+Yellow_water_ex!$E17+Yellow_water_ex!$F17))</f>
        <v>0.14220075949367089</v>
      </c>
      <c r="D17" s="4">
        <f>$D$8*eigenvectors!$C13</f>
        <v>0</v>
      </c>
      <c r="E17" s="4">
        <f>$E$8*eigenvectors!$D13</f>
        <v>0</v>
      </c>
      <c r="F17" s="4">
        <f>$F$8*eigenvectors!$E13</f>
        <v>0</v>
      </c>
      <c r="G17" s="4">
        <f>$G$8*eigenvectors!$I13</f>
        <v>0</v>
      </c>
      <c r="H17" s="4">
        <f>$H$8*eigenvectors!$J13</f>
        <v>0</v>
      </c>
      <c r="I17" s="4">
        <f t="shared" si="0"/>
        <v>-0.13170075949367088</v>
      </c>
      <c r="J17" s="3">
        <f t="shared" si="1"/>
        <v>1.7345090051209742E-2</v>
      </c>
    </row>
    <row r="18" spans="1:10" x14ac:dyDescent="0.25">
      <c r="A18">
        <v>416</v>
      </c>
      <c r="B18">
        <v>1.0800000000000001E-2</v>
      </c>
      <c r="C18" s="4">
        <f>$C$7*(eigenvectors!$H14+Yellow_water_ex!$G18+Yellow_water_ex!$H18)/((eigenvectors!$B14+Yellow_water_ex!$D18+Yellow_water_ex!$E18+Yellow_water_ex!$F18))</f>
        <v>0.15073315068493151</v>
      </c>
      <c r="D18" s="4">
        <f>$D$8*eigenvectors!$C14</f>
        <v>0</v>
      </c>
      <c r="E18" s="4">
        <f>$E$8*eigenvectors!$D14</f>
        <v>0</v>
      </c>
      <c r="F18" s="4">
        <f>$F$8*eigenvectors!$E14</f>
        <v>0</v>
      </c>
      <c r="G18" s="4">
        <f>$G$8*eigenvectors!$I14</f>
        <v>0</v>
      </c>
      <c r="H18" s="4">
        <f>$H$8*eigenvectors!$J14</f>
        <v>0</v>
      </c>
      <c r="I18" s="4">
        <f t="shared" si="0"/>
        <v>-0.13993315068493151</v>
      </c>
      <c r="J18" s="3">
        <f t="shared" si="1"/>
        <v>1.9581286660611746E-2</v>
      </c>
    </row>
    <row r="19" spans="1:10" x14ac:dyDescent="0.25">
      <c r="A19">
        <v>418</v>
      </c>
      <c r="B19">
        <v>1.11E-2</v>
      </c>
      <c r="C19" s="4">
        <f>$C$7*(eigenvectors!$H15+Yellow_water_ex!$G19+Yellow_water_ex!$H19)/((eigenvectors!$B15+Yellow_water_ex!$D19+Yellow_water_ex!$E19+Yellow_water_ex!$F19))</f>
        <v>0.15621913043478264</v>
      </c>
      <c r="D19" s="4">
        <f>$D$8*eigenvectors!$C15</f>
        <v>0</v>
      </c>
      <c r="E19" s="4">
        <f>$E$8*eigenvectors!$D15</f>
        <v>0</v>
      </c>
      <c r="F19" s="4">
        <f>$F$8*eigenvectors!$E15</f>
        <v>0</v>
      </c>
      <c r="G19" s="4">
        <f>$G$8*eigenvectors!$I15</f>
        <v>0</v>
      </c>
      <c r="H19" s="4">
        <f>$H$8*eigenvectors!$J15</f>
        <v>0</v>
      </c>
      <c r="I19" s="4">
        <f t="shared" si="0"/>
        <v>-0.14511913043478264</v>
      </c>
      <c r="J19" s="3">
        <f t="shared" si="1"/>
        <v>2.1059562018147456E-2</v>
      </c>
    </row>
    <row r="20" spans="1:10" x14ac:dyDescent="0.25">
      <c r="A20">
        <v>420</v>
      </c>
      <c r="B20">
        <v>1.17E-2</v>
      </c>
      <c r="C20" s="4">
        <f>$C$7*(eigenvectors!$H16+Yellow_water_ex!$G20+Yellow_water_ex!$H20)/((eigenvectors!$B16+Yellow_water_ex!$D20+Yellow_water_ex!$E20+Yellow_water_ex!$F20))</f>
        <v>0.16246153846153849</v>
      </c>
      <c r="D20" s="4">
        <f>$D$8*eigenvectors!$C16</f>
        <v>0</v>
      </c>
      <c r="E20" s="4">
        <f>$E$8*eigenvectors!$D16</f>
        <v>0</v>
      </c>
      <c r="F20" s="4">
        <f>$F$8*eigenvectors!$E16</f>
        <v>0</v>
      </c>
      <c r="G20" s="4">
        <f>$G$8*eigenvectors!$I16</f>
        <v>0</v>
      </c>
      <c r="H20" s="4">
        <f>$H$8*eigenvectors!$J16</f>
        <v>0</v>
      </c>
      <c r="I20" s="4">
        <f t="shared" si="0"/>
        <v>-0.1507615384615385</v>
      </c>
      <c r="J20" s="3">
        <f t="shared" si="1"/>
        <v>2.2729041479289953E-2</v>
      </c>
    </row>
    <row r="21" spans="1:10" x14ac:dyDescent="0.25">
      <c r="A21">
        <v>422</v>
      </c>
      <c r="B21">
        <v>1.21E-2</v>
      </c>
      <c r="C21" s="4">
        <f>$C$7*(eigenvectors!$H17+Yellow_water_ex!$G21+Yellow_water_ex!$H21)/((eigenvectors!$B17+Yellow_water_ex!$D21+Yellow_water_ex!$E21+Yellow_water_ex!$F21))</f>
        <v>0.16423000000000001</v>
      </c>
      <c r="D21" s="4">
        <f>$D$8*eigenvectors!$C17</f>
        <v>0</v>
      </c>
      <c r="E21" s="4">
        <f>$E$8*eigenvectors!$D17</f>
        <v>0</v>
      </c>
      <c r="F21" s="4">
        <f>$F$8*eigenvectors!$E17</f>
        <v>0</v>
      </c>
      <c r="G21" s="4">
        <f>$G$8*eigenvectors!$I17</f>
        <v>0</v>
      </c>
      <c r="H21" s="4">
        <f>$H$8*eigenvectors!$J17</f>
        <v>0</v>
      </c>
      <c r="I21" s="4">
        <f t="shared" si="0"/>
        <v>-0.15213000000000002</v>
      </c>
      <c r="J21" s="3">
        <f t="shared" si="1"/>
        <v>2.3143536900000004E-2</v>
      </c>
    </row>
    <row r="22" spans="1:10" x14ac:dyDescent="0.25">
      <c r="A22">
        <v>424</v>
      </c>
      <c r="B22">
        <v>1.24E-2</v>
      </c>
      <c r="C22" s="4">
        <f>$C$7*(eigenvectors!$H18+Yellow_water_ex!$G22+Yellow_water_ex!$H22)/((eigenvectors!$B18+Yellow_water_ex!$D22+Yellow_water_ex!$E22+Yellow_water_ex!$F22))</f>
        <v>0.1718349152542373</v>
      </c>
      <c r="D22" s="4">
        <f>$D$8*eigenvectors!$C18</f>
        <v>0</v>
      </c>
      <c r="E22" s="4">
        <f>$E$8*eigenvectors!$D18</f>
        <v>0</v>
      </c>
      <c r="F22" s="4">
        <f>$F$8*eigenvectors!$E18</f>
        <v>0</v>
      </c>
      <c r="G22" s="4">
        <f>$G$8*eigenvectors!$I18</f>
        <v>0</v>
      </c>
      <c r="H22" s="4">
        <f>$H$8*eigenvectors!$J18</f>
        <v>0</v>
      </c>
      <c r="I22" s="4">
        <f t="shared" si="0"/>
        <v>-0.15943491525423731</v>
      </c>
      <c r="J22" s="3">
        <f t="shared" si="1"/>
        <v>2.5419492202125832E-2</v>
      </c>
    </row>
    <row r="23" spans="1:10" x14ac:dyDescent="0.25">
      <c r="A23">
        <v>426</v>
      </c>
      <c r="B23">
        <v>1.2800000000000001E-2</v>
      </c>
      <c r="C23" s="4">
        <f>$C$7*(eigenvectors!$H19+Yellow_water_ex!$G23+Yellow_water_ex!$H23)/((eigenvectors!$B19+Yellow_water_ex!$D23+Yellow_water_ex!$E23+Yellow_water_ex!$F23))</f>
        <v>0.17741625</v>
      </c>
      <c r="D23" s="4">
        <f>$D$8*eigenvectors!$C19</f>
        <v>0</v>
      </c>
      <c r="E23" s="4">
        <f>$E$8*eigenvectors!$D19</f>
        <v>0</v>
      </c>
      <c r="F23" s="4">
        <f>$F$8*eigenvectors!$E19</f>
        <v>0</v>
      </c>
      <c r="G23" s="4">
        <f>$G$8*eigenvectors!$I19</f>
        <v>0</v>
      </c>
      <c r="H23" s="4">
        <f>$H$8*eigenvectors!$J19</f>
        <v>0</v>
      </c>
      <c r="I23" s="4">
        <f t="shared" si="0"/>
        <v>-0.16461624999999999</v>
      </c>
      <c r="J23" s="3">
        <f t="shared" si="1"/>
        <v>2.7098509764062497E-2</v>
      </c>
    </row>
    <row r="24" spans="1:10" x14ac:dyDescent="0.25">
      <c r="A24">
        <v>428</v>
      </c>
      <c r="B24">
        <v>1.3299999999999999E-2</v>
      </c>
      <c r="C24" s="4">
        <f>$C$7*(eigenvectors!$H20+Yellow_water_ex!$G24+Yellow_water_ex!$H24)/((eigenvectors!$B20+Yellow_water_ex!$D24+Yellow_water_ex!$E24+Yellow_water_ex!$F24))</f>
        <v>0.18371660377358492</v>
      </c>
      <c r="D24" s="4">
        <f>$D$8*eigenvectors!$C20</f>
        <v>0</v>
      </c>
      <c r="E24" s="4">
        <f>$E$8*eigenvectors!$D20</f>
        <v>0</v>
      </c>
      <c r="F24" s="4">
        <f>$F$8*eigenvectors!$E20</f>
        <v>0</v>
      </c>
      <c r="G24" s="4">
        <f>$G$8*eigenvectors!$I20</f>
        <v>0</v>
      </c>
      <c r="H24" s="4">
        <f>$H$8*eigenvectors!$J20</f>
        <v>0</v>
      </c>
      <c r="I24" s="4">
        <f t="shared" si="0"/>
        <v>-0.17041660377358492</v>
      </c>
      <c r="J24" s="3">
        <f t="shared" si="1"/>
        <v>2.9041818841723039E-2</v>
      </c>
    </row>
    <row r="25" spans="1:10" x14ac:dyDescent="0.25">
      <c r="A25">
        <v>430</v>
      </c>
      <c r="B25">
        <v>1.37E-2</v>
      </c>
      <c r="C25" s="4">
        <f>$C$7*(eigenvectors!$H21+Yellow_water_ex!$G25+Yellow_water_ex!$H25)/((eigenvectors!$B21+Yellow_water_ex!$D25+Yellow_water_ex!$E25+Yellow_water_ex!$F25))</f>
        <v>0.18353711538461542</v>
      </c>
      <c r="D25" s="4">
        <f>$D$8*eigenvectors!$C21</f>
        <v>0</v>
      </c>
      <c r="E25" s="4">
        <f>$E$8*eigenvectors!$D21</f>
        <v>0</v>
      </c>
      <c r="F25" s="4">
        <f>$F$8*eigenvectors!$E21</f>
        <v>0</v>
      </c>
      <c r="G25" s="4">
        <f>$G$8*eigenvectors!$I21</f>
        <v>0</v>
      </c>
      <c r="H25" s="4">
        <f>$H$8*eigenvectors!$J21</f>
        <v>0</v>
      </c>
      <c r="I25" s="4">
        <f t="shared" si="0"/>
        <v>-0.16983711538461543</v>
      </c>
      <c r="J25" s="3">
        <f t="shared" si="1"/>
        <v>2.8844645762167175E-2</v>
      </c>
    </row>
    <row r="26" spans="1:10" x14ac:dyDescent="0.25">
      <c r="A26">
        <v>432</v>
      </c>
      <c r="B26">
        <v>1.4200000000000001E-2</v>
      </c>
      <c r="C26" s="4">
        <f>$C$7*(eigenvectors!$H22+Yellow_water_ex!$G26+Yellow_water_ex!$H26)/((eigenvectors!$B22+Yellow_water_ex!$D26+Yellow_water_ex!$E26+Yellow_water_ex!$F26))</f>
        <v>0.1871034</v>
      </c>
      <c r="D26" s="4">
        <f>$D$8*eigenvectors!$C22</f>
        <v>0</v>
      </c>
      <c r="E26" s="4">
        <f>$E$8*eigenvectors!$D22</f>
        <v>0</v>
      </c>
      <c r="F26" s="4">
        <f>$F$8*eigenvectors!$E22</f>
        <v>0</v>
      </c>
      <c r="G26" s="4">
        <f>$G$8*eigenvectors!$I22</f>
        <v>0</v>
      </c>
      <c r="H26" s="4">
        <f>$H$8*eigenvectors!$J22</f>
        <v>0</v>
      </c>
      <c r="I26" s="4">
        <f t="shared" si="0"/>
        <v>-0.17290340000000001</v>
      </c>
      <c r="J26" s="3">
        <f t="shared" si="1"/>
        <v>2.9895585731560006E-2</v>
      </c>
    </row>
    <row r="27" spans="1:10" x14ac:dyDescent="0.25">
      <c r="A27">
        <v>434</v>
      </c>
      <c r="B27">
        <v>1.47E-2</v>
      </c>
      <c r="C27" s="4">
        <f>$C$7*(eigenvectors!$H23+Yellow_water_ex!$G27+Yellow_water_ex!$H27)/((eigenvectors!$B23+Yellow_water_ex!$D27+Yellow_water_ex!$E27+Yellow_water_ex!$F27))</f>
        <v>0.18717061224489798</v>
      </c>
      <c r="D27" s="4">
        <f>$D$8*eigenvectors!$C23</f>
        <v>0</v>
      </c>
      <c r="E27" s="4">
        <f>$E$8*eigenvectors!$D23</f>
        <v>0</v>
      </c>
      <c r="F27" s="4">
        <f>$F$8*eigenvectors!$E23</f>
        <v>0</v>
      </c>
      <c r="G27" s="4">
        <f>$G$8*eigenvectors!$I23</f>
        <v>0</v>
      </c>
      <c r="H27" s="4">
        <f>$H$8*eigenvectors!$J23</f>
        <v>0</v>
      </c>
      <c r="I27" s="4">
        <f t="shared" si="0"/>
        <v>-0.17247061224489799</v>
      </c>
      <c r="J27" s="3">
        <f t="shared" si="1"/>
        <v>2.9746112088129956E-2</v>
      </c>
    </row>
    <row r="28" spans="1:10" x14ac:dyDescent="0.25">
      <c r="A28">
        <v>436</v>
      </c>
      <c r="B28">
        <v>1.52E-2</v>
      </c>
      <c r="C28" s="4">
        <f>$C$7*(eigenvectors!$H24+Yellow_water_ex!$G28+Yellow_water_ex!$H28)/((eigenvectors!$B24+Yellow_water_ex!$D28+Yellow_water_ex!$E28+Yellow_water_ex!$F28))</f>
        <v>0.17983680000000002</v>
      </c>
      <c r="D28" s="4">
        <f>$D$8*eigenvectors!$C24</f>
        <v>0</v>
      </c>
      <c r="E28" s="4">
        <f>$E$8*eigenvectors!$D24</f>
        <v>0</v>
      </c>
      <c r="F28" s="4">
        <f>$F$8*eigenvectors!$E24</f>
        <v>0</v>
      </c>
      <c r="G28" s="4">
        <f>$G$8*eigenvectors!$I24</f>
        <v>0</v>
      </c>
      <c r="H28" s="4">
        <f>$H$8*eigenvectors!$J24</f>
        <v>0</v>
      </c>
      <c r="I28" s="4">
        <f t="shared" si="0"/>
        <v>-0.16463680000000003</v>
      </c>
      <c r="J28" s="3">
        <f t="shared" si="1"/>
        <v>2.7105275914240008E-2</v>
      </c>
    </row>
    <row r="29" spans="1:10" x14ac:dyDescent="0.25">
      <c r="A29">
        <v>438</v>
      </c>
      <c r="B29">
        <v>1.5699999999999999E-2</v>
      </c>
      <c r="C29" s="4">
        <f>$C$7*(eigenvectors!$H25+Yellow_water_ex!$G29+Yellow_water_ex!$H29)/((eigenvectors!$B25+Yellow_water_ex!$D29+Yellow_water_ex!$E29+Yellow_water_ex!$F29))</f>
        <v>0.16955019230769233</v>
      </c>
      <c r="D29" s="4">
        <f>$D$8*eigenvectors!$C25</f>
        <v>0</v>
      </c>
      <c r="E29" s="4">
        <f>$E$8*eigenvectors!$D25</f>
        <v>0</v>
      </c>
      <c r="F29" s="4">
        <f>$F$8*eigenvectors!$E25</f>
        <v>0</v>
      </c>
      <c r="G29" s="4">
        <f>$G$8*eigenvectors!$I25</f>
        <v>0</v>
      </c>
      <c r="H29" s="4">
        <f>$H$8*eigenvectors!$J25</f>
        <v>0</v>
      </c>
      <c r="I29" s="4">
        <f t="shared" si="0"/>
        <v>-0.15385019230769234</v>
      </c>
      <c r="J29" s="3">
        <f t="shared" si="1"/>
        <v>2.3669881673113916E-2</v>
      </c>
    </row>
    <row r="30" spans="1:10" x14ac:dyDescent="0.25">
      <c r="A30">
        <v>440</v>
      </c>
      <c r="B30">
        <v>1.6299999999999999E-2</v>
      </c>
      <c r="C30" s="4">
        <f>$C$7*(eigenvectors!$H26+Yellow_water_ex!$G30+Yellow_water_ex!$H30)/((eigenvectors!$B26+Yellow_water_ex!$D30+Yellow_water_ex!$E30+Yellow_water_ex!$F30))</f>
        <v>0.1600988888888889</v>
      </c>
      <c r="D30" s="4">
        <f>$D$8*eigenvectors!$C26</f>
        <v>0</v>
      </c>
      <c r="E30" s="4">
        <f>$E$8*eigenvectors!$D26</f>
        <v>0</v>
      </c>
      <c r="F30" s="4">
        <f>$F$8*eigenvectors!$E26</f>
        <v>0</v>
      </c>
      <c r="G30" s="4">
        <f>$G$8*eigenvectors!$I26</f>
        <v>0</v>
      </c>
      <c r="H30" s="4">
        <f>$H$8*eigenvectors!$J26</f>
        <v>0</v>
      </c>
      <c r="I30" s="4">
        <f t="shared" si="0"/>
        <v>-0.14379888888888889</v>
      </c>
      <c r="J30" s="3">
        <f t="shared" si="1"/>
        <v>2.0678120445679012E-2</v>
      </c>
    </row>
    <row r="31" spans="1:10" x14ac:dyDescent="0.25">
      <c r="A31">
        <v>442</v>
      </c>
      <c r="B31">
        <v>1.6899999999999998E-2</v>
      </c>
      <c r="C31" s="4">
        <f>$C$7*(eigenvectors!$H27+Yellow_water_ex!$G31+Yellow_water_ex!$H31)/((eigenvectors!$B27+Yellow_water_ex!$D31+Yellow_water_ex!$E31+Yellow_water_ex!$F31))</f>
        <v>0.14618431034482759</v>
      </c>
      <c r="D31" s="4">
        <f>$D$8*eigenvectors!$C27</f>
        <v>0</v>
      </c>
      <c r="E31" s="4">
        <f>$E$8*eigenvectors!$D27</f>
        <v>0</v>
      </c>
      <c r="F31" s="4">
        <f>$F$8*eigenvectors!$E27</f>
        <v>0</v>
      </c>
      <c r="G31" s="4">
        <f>$G$8*eigenvectors!$I27</f>
        <v>0</v>
      </c>
      <c r="H31" s="4">
        <f>$H$8*eigenvectors!$J27</f>
        <v>0</v>
      </c>
      <c r="I31" s="4">
        <f t="shared" si="0"/>
        <v>-0.1292843103448276</v>
      </c>
      <c r="J31" s="3">
        <f t="shared" si="1"/>
        <v>1.6714432901337697E-2</v>
      </c>
    </row>
    <row r="32" spans="1:10" x14ac:dyDescent="0.25">
      <c r="A32">
        <v>444</v>
      </c>
      <c r="B32">
        <v>1.7500000000000002E-2</v>
      </c>
      <c r="C32" s="4">
        <f>$C$7*(eigenvectors!$H28+Yellow_water_ex!$G32+Yellow_water_ex!$H32)/((eigenvectors!$B28+Yellow_water_ex!$D32+Yellow_water_ex!$E32+Yellow_water_ex!$F32))</f>
        <v>0.13632245901639342</v>
      </c>
      <c r="D32" s="4">
        <f>$D$8*eigenvectors!$C28</f>
        <v>0</v>
      </c>
      <c r="E32" s="4">
        <f>$E$8*eigenvectors!$D28</f>
        <v>0</v>
      </c>
      <c r="F32" s="4">
        <f>$F$8*eigenvectors!$E28</f>
        <v>0</v>
      </c>
      <c r="G32" s="4">
        <f>$G$8*eigenvectors!$I28</f>
        <v>0</v>
      </c>
      <c r="H32" s="4">
        <f>$H$8*eigenvectors!$J28</f>
        <v>0</v>
      </c>
      <c r="I32" s="4">
        <f t="shared" si="0"/>
        <v>-0.11882245901639342</v>
      </c>
      <c r="J32" s="3">
        <f t="shared" si="1"/>
        <v>1.4118776766702494E-2</v>
      </c>
    </row>
    <row r="33" spans="1:10" x14ac:dyDescent="0.25">
      <c r="A33">
        <v>446</v>
      </c>
      <c r="B33">
        <v>1.83E-2</v>
      </c>
      <c r="C33" s="4">
        <f>$C$7*(eigenvectors!$H29+Yellow_water_ex!$G33+Yellow_water_ex!$H33)/((eigenvectors!$B29+Yellow_water_ex!$D33+Yellow_water_ex!$E33+Yellow_water_ex!$F33))</f>
        <v>0.12548123076923076</v>
      </c>
      <c r="D33" s="4">
        <f>$D$8*eigenvectors!$C29</f>
        <v>0</v>
      </c>
      <c r="E33" s="4">
        <f>$E$8*eigenvectors!$D29</f>
        <v>0</v>
      </c>
      <c r="F33" s="4">
        <f>$F$8*eigenvectors!$E29</f>
        <v>0</v>
      </c>
      <c r="G33" s="4">
        <f>$G$8*eigenvectors!$I29</f>
        <v>0</v>
      </c>
      <c r="H33" s="4">
        <f>$H$8*eigenvectors!$J29</f>
        <v>0</v>
      </c>
      <c r="I33" s="4">
        <f t="shared" si="0"/>
        <v>-0.10718123076923076</v>
      </c>
      <c r="J33" s="3">
        <f t="shared" si="1"/>
        <v>1.1487816229207099E-2</v>
      </c>
    </row>
    <row r="34" spans="1:10" x14ac:dyDescent="0.25">
      <c r="A34">
        <v>448</v>
      </c>
      <c r="B34">
        <v>1.9E-2</v>
      </c>
      <c r="C34" s="4">
        <f>$C$7*(eigenvectors!$H30+Yellow_water_ex!$G34+Yellow_water_ex!$H34)/((eigenvectors!$B30+Yellow_water_ex!$D34+Yellow_water_ex!$E34+Yellow_water_ex!$F34))</f>
        <v>0.11268802816901409</v>
      </c>
      <c r="D34" s="4">
        <f>$D$8*eigenvectors!$C30</f>
        <v>0</v>
      </c>
      <c r="E34" s="4">
        <f>$E$8*eigenvectors!$D30</f>
        <v>0</v>
      </c>
      <c r="F34" s="4">
        <f>$F$8*eigenvectors!$E30</f>
        <v>0</v>
      </c>
      <c r="G34" s="4">
        <f>$G$8*eigenvectors!$I30</f>
        <v>0</v>
      </c>
      <c r="H34" s="4">
        <f>$H$8*eigenvectors!$J30</f>
        <v>0</v>
      </c>
      <c r="I34" s="4">
        <f t="shared" si="0"/>
        <v>-9.3688028169014087E-2</v>
      </c>
      <c r="J34" s="3">
        <f t="shared" si="1"/>
        <v>8.7774466221979767E-3</v>
      </c>
    </row>
    <row r="35" spans="1:10" x14ac:dyDescent="0.25">
      <c r="A35">
        <v>450</v>
      </c>
      <c r="B35">
        <v>1.9699999999999999E-2</v>
      </c>
      <c r="C35" s="4">
        <f>$C$7*(eigenvectors!$H31+Yellow_water_ex!$G35+Yellow_water_ex!$H35)/((eigenvectors!$B31+Yellow_water_ex!$D35+Yellow_water_ex!$E35+Yellow_water_ex!$F35))</f>
        <v>0.10062884615384617</v>
      </c>
      <c r="D35" s="4">
        <f>$D$8*eigenvectors!$C31</f>
        <v>0</v>
      </c>
      <c r="E35" s="4">
        <f>$E$8*eigenvectors!$D31</f>
        <v>0</v>
      </c>
      <c r="F35" s="4">
        <f>$F$8*eigenvectors!$E31</f>
        <v>0</v>
      </c>
      <c r="G35" s="4">
        <f>$G$8*eigenvectors!$I31</f>
        <v>0</v>
      </c>
      <c r="H35" s="4">
        <f>$H$8*eigenvectors!$J31</f>
        <v>0</v>
      </c>
      <c r="I35" s="4">
        <f t="shared" si="0"/>
        <v>-8.0928846153846171E-2</v>
      </c>
      <c r="J35" s="3">
        <f t="shared" si="1"/>
        <v>6.5494781397929022E-3</v>
      </c>
    </row>
    <row r="36" spans="1:10" x14ac:dyDescent="0.25">
      <c r="A36">
        <v>452</v>
      </c>
      <c r="B36">
        <v>2.0500000000000001E-2</v>
      </c>
      <c r="C36" s="4">
        <f>$C$7*(eigenvectors!$H32+Yellow_water_ex!$G36+Yellow_water_ex!$H36)/((eigenvectors!$B32+Yellow_water_ex!$D36+Yellow_water_ex!$E36+Yellow_water_ex!$F36))</f>
        <v>9.5072592592592597E-2</v>
      </c>
      <c r="D36" s="4">
        <f>$D$8*eigenvectors!$C32</f>
        <v>0</v>
      </c>
      <c r="E36" s="4">
        <f>$E$8*eigenvectors!$D32</f>
        <v>0</v>
      </c>
      <c r="F36" s="4">
        <f>$F$8*eigenvectors!$E32</f>
        <v>0</v>
      </c>
      <c r="G36" s="4">
        <f>$G$8*eigenvectors!$I32</f>
        <v>0</v>
      </c>
      <c r="H36" s="4">
        <f>$H$8*eigenvectors!$J32</f>
        <v>0</v>
      </c>
      <c r="I36" s="4">
        <f t="shared" si="0"/>
        <v>-7.4572592592592593E-2</v>
      </c>
      <c r="J36" s="3">
        <f t="shared" si="1"/>
        <v>5.561071565980796E-3</v>
      </c>
    </row>
    <row r="37" spans="1:10" x14ac:dyDescent="0.25">
      <c r="A37">
        <v>454</v>
      </c>
      <c r="B37">
        <v>2.1299999999999999E-2</v>
      </c>
      <c r="C37" s="4">
        <f>$C$7*(eigenvectors!$H33+Yellow_water_ex!$G37+Yellow_water_ex!$H37)/((eigenvectors!$B33+Yellow_water_ex!$D37+Yellow_water_ex!$E37+Yellow_water_ex!$F37))</f>
        <v>9.3284074074074089E-2</v>
      </c>
      <c r="D37" s="4">
        <f>$D$8*eigenvectors!$C33</f>
        <v>0</v>
      </c>
      <c r="E37" s="4">
        <f>$E$8*eigenvectors!$D33</f>
        <v>0</v>
      </c>
      <c r="F37" s="4">
        <f>$F$8*eigenvectors!$E33</f>
        <v>0</v>
      </c>
      <c r="G37" s="4">
        <f>$G$8*eigenvectors!$I33</f>
        <v>0</v>
      </c>
      <c r="H37" s="4">
        <f>$H$8*eigenvectors!$J33</f>
        <v>0</v>
      </c>
      <c r="I37" s="4">
        <f t="shared" si="0"/>
        <v>-7.1984074074074089E-2</v>
      </c>
      <c r="J37" s="3">
        <f t="shared" si="1"/>
        <v>5.1817069203017856E-3</v>
      </c>
    </row>
    <row r="38" spans="1:10" x14ac:dyDescent="0.25">
      <c r="A38">
        <v>456</v>
      </c>
      <c r="B38">
        <v>2.2100000000000002E-2</v>
      </c>
      <c r="C38" s="4">
        <f>$C$7*(eigenvectors!$H34+Yellow_water_ex!$G38+Yellow_water_ex!$H38)/((eigenvectors!$B34+Yellow_water_ex!$D38+Yellow_water_ex!$E38+Yellow_water_ex!$F38))</f>
        <v>9.2680499999999999E-2</v>
      </c>
      <c r="D38" s="4">
        <f>$D$8*eigenvectors!$C34</f>
        <v>0</v>
      </c>
      <c r="E38" s="4">
        <f>$E$8*eigenvectors!$D34</f>
        <v>0</v>
      </c>
      <c r="F38" s="4">
        <f>$F$8*eigenvectors!$E34</f>
        <v>0</v>
      </c>
      <c r="G38" s="4">
        <f>$G$8*eigenvectors!$I34</f>
        <v>0</v>
      </c>
      <c r="H38" s="4">
        <f>$H$8*eigenvectors!$J34</f>
        <v>0</v>
      </c>
      <c r="I38" s="4">
        <f t="shared" si="0"/>
        <v>-7.058049999999999E-2</v>
      </c>
      <c r="J38" s="3">
        <f t="shared" si="1"/>
        <v>4.9816069802499988E-3</v>
      </c>
    </row>
    <row r="39" spans="1:10" x14ac:dyDescent="0.25">
      <c r="A39">
        <v>458</v>
      </c>
      <c r="B39">
        <v>2.2800000000000001E-2</v>
      </c>
      <c r="C39" s="4">
        <f>$C$7*(eigenvectors!$H35+Yellow_water_ex!$G39+Yellow_water_ex!$H39)/((eigenvectors!$B35+Yellow_water_ex!$D39+Yellow_water_ex!$E39+Yellow_water_ex!$F39))</f>
        <v>9.0956250000000002E-2</v>
      </c>
      <c r="D39" s="4">
        <f>$D$8*eigenvectors!$C35</f>
        <v>0</v>
      </c>
      <c r="E39" s="4">
        <f>$E$8*eigenvectors!$D35</f>
        <v>0</v>
      </c>
      <c r="F39" s="4">
        <f>$F$8*eigenvectors!$E35</f>
        <v>0</v>
      </c>
      <c r="G39" s="4">
        <f>$G$8*eigenvectors!$I35</f>
        <v>0</v>
      </c>
      <c r="H39" s="4">
        <f>$H$8*eigenvectors!$J35</f>
        <v>0</v>
      </c>
      <c r="I39" s="4">
        <f t="shared" si="0"/>
        <v>-6.8156250000000002E-2</v>
      </c>
      <c r="J39" s="3">
        <f t="shared" si="1"/>
        <v>4.6452744140625E-3</v>
      </c>
    </row>
    <row r="40" spans="1:10" x14ac:dyDescent="0.25">
      <c r="A40">
        <v>460</v>
      </c>
      <c r="B40">
        <v>2.35E-2</v>
      </c>
      <c r="C40" s="4">
        <f>$C$7*(eigenvectors!$H36+Yellow_water_ex!$G40+Yellow_water_ex!$H40)/((eigenvectors!$B36+Yellow_water_ex!$D40+Yellow_water_ex!$E40+Yellow_water_ex!$F40))</f>
        <v>8.7087804878048777E-2</v>
      </c>
      <c r="D40" s="4">
        <f>$D$8*eigenvectors!$C36</f>
        <v>0</v>
      </c>
      <c r="E40" s="4">
        <f>$E$8*eigenvectors!$D36</f>
        <v>0</v>
      </c>
      <c r="F40" s="4">
        <f>$F$8*eigenvectors!$E36</f>
        <v>0</v>
      </c>
      <c r="G40" s="4">
        <f>$G$8*eigenvectors!$I36</f>
        <v>0</v>
      </c>
      <c r="H40" s="4">
        <f>$H$8*eigenvectors!$J36</f>
        <v>0</v>
      </c>
      <c r="I40" s="4">
        <f t="shared" si="0"/>
        <v>-6.358780487804877E-2</v>
      </c>
      <c r="J40" s="3">
        <f t="shared" si="1"/>
        <v>4.0434089292088029E-3</v>
      </c>
    </row>
    <row r="41" spans="1:10" x14ac:dyDescent="0.25">
      <c r="A41">
        <v>462</v>
      </c>
      <c r="B41">
        <v>2.4199999999999999E-2</v>
      </c>
      <c r="C41" s="4">
        <f>$C$7*(eigenvectors!$H37+Yellow_water_ex!$G41+Yellow_water_ex!$H41)/((eigenvectors!$B37+Yellow_water_ex!$D41+Yellow_water_ex!$E41+Yellow_water_ex!$F41))</f>
        <v>8.2461176470588232E-2</v>
      </c>
      <c r="D41" s="4">
        <f>$D$8*eigenvectors!$C37</f>
        <v>0</v>
      </c>
      <c r="E41" s="4">
        <f>$E$8*eigenvectors!$D37</f>
        <v>0</v>
      </c>
      <c r="F41" s="4">
        <f>$F$8*eigenvectors!$E37</f>
        <v>0</v>
      </c>
      <c r="G41" s="4">
        <f>$G$8*eigenvectors!$I37</f>
        <v>0</v>
      </c>
      <c r="H41" s="4">
        <f>$H$8*eigenvectors!$J37</f>
        <v>0</v>
      </c>
      <c r="I41" s="4">
        <f t="shared" si="0"/>
        <v>-5.8261176470588233E-2</v>
      </c>
      <c r="J41" s="3">
        <f t="shared" si="1"/>
        <v>3.394364683737024E-3</v>
      </c>
    </row>
    <row r="42" spans="1:10" x14ac:dyDescent="0.25">
      <c r="A42">
        <v>464</v>
      </c>
      <c r="B42">
        <v>2.5000000000000001E-2</v>
      </c>
      <c r="C42" s="4">
        <f>$C$7*(eigenvectors!$H38+Yellow_water_ex!$G42+Yellow_water_ex!$H42)/((eigenvectors!$B38+Yellow_water_ex!$D42+Yellow_water_ex!$E42+Yellow_water_ex!$F42))</f>
        <v>8.0001976744186049E-2</v>
      </c>
      <c r="D42" s="4">
        <f>$D$8*eigenvectors!$C38</f>
        <v>0</v>
      </c>
      <c r="E42" s="4">
        <f>$E$8*eigenvectors!$D38</f>
        <v>0</v>
      </c>
      <c r="F42" s="4">
        <f>$F$8*eigenvectors!$E38</f>
        <v>0</v>
      </c>
      <c r="G42" s="4">
        <f>$G$8*eigenvectors!$I38</f>
        <v>0</v>
      </c>
      <c r="H42" s="4">
        <f>$H$8*eigenvectors!$J38</f>
        <v>0</v>
      </c>
      <c r="I42" s="4">
        <f t="shared" si="0"/>
        <v>-5.5001976744186047E-2</v>
      </c>
      <c r="J42" s="3">
        <f t="shared" si="1"/>
        <v>3.0252174457679826E-3</v>
      </c>
    </row>
    <row r="43" spans="1:10" x14ac:dyDescent="0.25">
      <c r="A43">
        <v>466</v>
      </c>
      <c r="B43">
        <v>2.5700000000000001E-2</v>
      </c>
      <c r="C43" s="4">
        <f>$C$7*(eigenvectors!$H39+Yellow_water_ex!$G43+Yellow_water_ex!$H43)/((eigenvectors!$B39+Yellow_water_ex!$D43+Yellow_water_ex!$E43+Yellow_water_ex!$F43))</f>
        <v>7.7633448275862077E-2</v>
      </c>
      <c r="D43" s="4">
        <f>$D$8*eigenvectors!$C39</f>
        <v>0</v>
      </c>
      <c r="E43" s="4">
        <f>$E$8*eigenvectors!$D39</f>
        <v>0</v>
      </c>
      <c r="F43" s="4">
        <f>$F$8*eigenvectors!$E39</f>
        <v>0</v>
      </c>
      <c r="G43" s="4">
        <f>$G$8*eigenvectors!$I39</f>
        <v>0</v>
      </c>
      <c r="H43" s="4">
        <f>$H$8*eigenvectors!$J39</f>
        <v>0</v>
      </c>
      <c r="I43" s="4">
        <f t="shared" si="0"/>
        <v>-5.1933448275862076E-2</v>
      </c>
      <c r="J43" s="3">
        <f t="shared" si="1"/>
        <v>2.6970830498216415E-3</v>
      </c>
    </row>
    <row r="44" spans="1:10" x14ac:dyDescent="0.25">
      <c r="A44">
        <v>468</v>
      </c>
      <c r="B44">
        <v>2.6599999999999999E-2</v>
      </c>
      <c r="C44" s="4">
        <f>$C$7*(eigenvectors!$H40+Yellow_water_ex!$G44+Yellow_water_ex!$H44)/((eigenvectors!$B40+Yellow_water_ex!$D44+Yellow_water_ex!$E44+Yellow_water_ex!$F44))</f>
        <v>7.4505842696629201E-2</v>
      </c>
      <c r="D44" s="4">
        <f>$D$8*eigenvectors!$C40</f>
        <v>0</v>
      </c>
      <c r="E44" s="4">
        <f>$E$8*eigenvectors!$D40</f>
        <v>0</v>
      </c>
      <c r="F44" s="4">
        <f>$F$8*eigenvectors!$E40</f>
        <v>0</v>
      </c>
      <c r="G44" s="4">
        <f>$G$8*eigenvectors!$I40</f>
        <v>0</v>
      </c>
      <c r="H44" s="4">
        <f>$H$8*eigenvectors!$J40</f>
        <v>0</v>
      </c>
      <c r="I44" s="4">
        <f t="shared" si="0"/>
        <v>-4.7905842696629203E-2</v>
      </c>
      <c r="J44" s="3">
        <f t="shared" si="1"/>
        <v>2.2949697644741814E-3</v>
      </c>
    </row>
    <row r="45" spans="1:10" x14ac:dyDescent="0.25">
      <c r="A45">
        <v>470</v>
      </c>
      <c r="B45">
        <v>2.75E-2</v>
      </c>
      <c r="C45" s="4">
        <f>$C$7*(eigenvectors!$H41+Yellow_water_ex!$G45+Yellow_water_ex!$H45)/((eigenvectors!$B41+Yellow_water_ex!$D45+Yellow_water_ex!$E45+Yellow_water_ex!$F45))</f>
        <v>7.0767065217391303E-2</v>
      </c>
      <c r="D45" s="4">
        <f>$D$8*eigenvectors!$C41</f>
        <v>0</v>
      </c>
      <c r="E45" s="4">
        <f>$E$8*eigenvectors!$D41</f>
        <v>0</v>
      </c>
      <c r="F45" s="4">
        <f>$F$8*eigenvectors!$E41</f>
        <v>0</v>
      </c>
      <c r="G45" s="4">
        <f>$G$8*eigenvectors!$I41</f>
        <v>0</v>
      </c>
      <c r="H45" s="4">
        <f>$H$8*eigenvectors!$J41</f>
        <v>0</v>
      </c>
      <c r="I45" s="4">
        <f t="shared" si="0"/>
        <v>-4.3267065217391307E-2</v>
      </c>
      <c r="J45" s="3">
        <f t="shared" si="1"/>
        <v>1.8720389325259925E-3</v>
      </c>
    </row>
    <row r="46" spans="1:10" x14ac:dyDescent="0.25">
      <c r="A46">
        <v>472</v>
      </c>
      <c r="B46">
        <v>2.8500000000000001E-2</v>
      </c>
      <c r="C46" s="4">
        <f>$C$7*(eigenvectors!$H42+Yellow_water_ex!$G46+Yellow_water_ex!$H46)/((eigenvectors!$B42+Yellow_water_ex!$D46+Yellow_water_ex!$E46+Yellow_water_ex!$F46))</f>
        <v>6.7292210526315802E-2</v>
      </c>
      <c r="D46" s="4">
        <f>$D$8*eigenvectors!$C42</f>
        <v>0</v>
      </c>
      <c r="E46" s="4">
        <f>$E$8*eigenvectors!$D42</f>
        <v>0</v>
      </c>
      <c r="F46" s="4">
        <f>$F$8*eigenvectors!$E42</f>
        <v>0</v>
      </c>
      <c r="G46" s="4">
        <f>$G$8*eigenvectors!$I42</f>
        <v>0</v>
      </c>
      <c r="H46" s="4">
        <f>$H$8*eigenvectors!$J42</f>
        <v>0</v>
      </c>
      <c r="I46" s="4">
        <f t="shared" si="0"/>
        <v>-3.8792210526315804E-2</v>
      </c>
      <c r="J46" s="3">
        <f t="shared" si="1"/>
        <v>1.5048355975180066E-3</v>
      </c>
    </row>
    <row r="47" spans="1:10" x14ac:dyDescent="0.25">
      <c r="A47">
        <v>474</v>
      </c>
      <c r="B47">
        <v>2.9499999999999998E-2</v>
      </c>
      <c r="C47" s="4">
        <f>$C$7*(eigenvectors!$H43+Yellow_water_ex!$G47+Yellow_water_ex!$H47)/((eigenvectors!$B43+Yellow_water_ex!$D47+Yellow_water_ex!$E47+Yellow_water_ex!$F47))</f>
        <v>6.3409999999999994E-2</v>
      </c>
      <c r="D47" s="4">
        <f>$D$8*eigenvectors!$C43</f>
        <v>0</v>
      </c>
      <c r="E47" s="4">
        <f>$E$8*eigenvectors!$D43</f>
        <v>0</v>
      </c>
      <c r="F47" s="4">
        <f>$F$8*eigenvectors!$E43</f>
        <v>0</v>
      </c>
      <c r="G47" s="4">
        <f>$G$8*eigenvectors!$I43</f>
        <v>0</v>
      </c>
      <c r="H47" s="4">
        <f>$H$8*eigenvectors!$J43</f>
        <v>0</v>
      </c>
      <c r="I47" s="4">
        <f t="shared" si="0"/>
        <v>-3.3909999999999996E-2</v>
      </c>
      <c r="J47" s="3">
        <f t="shared" si="1"/>
        <v>1.1498880999999998E-3</v>
      </c>
    </row>
    <row r="48" spans="1:10" x14ac:dyDescent="0.25">
      <c r="A48">
        <v>476</v>
      </c>
      <c r="B48">
        <v>3.0499999999999999E-2</v>
      </c>
      <c r="C48" s="4">
        <f>$C$7*(eigenvectors!$H44+Yellow_water_ex!$G48+Yellow_water_ex!$H48)/((eigenvectors!$B44+Yellow_water_ex!$D48+Yellow_water_ex!$E48+Yellow_water_ex!$F48))</f>
        <v>5.8714857142857145E-2</v>
      </c>
      <c r="D48" s="4">
        <f>$D$8*eigenvectors!$C44</f>
        <v>0</v>
      </c>
      <c r="E48" s="4">
        <f>$E$8*eigenvectors!$D44</f>
        <v>0</v>
      </c>
      <c r="F48" s="4">
        <f>$F$8*eigenvectors!$E44</f>
        <v>0</v>
      </c>
      <c r="G48" s="4">
        <f>$G$8*eigenvectors!$I44</f>
        <v>0</v>
      </c>
      <c r="H48" s="4">
        <f>$H$8*eigenvectors!$J44</f>
        <v>0</v>
      </c>
      <c r="I48" s="4">
        <f t="shared" si="0"/>
        <v>-2.8214857142857146E-2</v>
      </c>
      <c r="J48" s="3">
        <f t="shared" si="1"/>
        <v>7.9607816359183689E-4</v>
      </c>
    </row>
    <row r="49" spans="1:10" x14ac:dyDescent="0.25">
      <c r="A49">
        <v>478</v>
      </c>
      <c r="B49">
        <v>3.15E-2</v>
      </c>
      <c r="C49" s="4">
        <f>$C$7*(eigenvectors!$H45+Yellow_water_ex!$G49+Yellow_water_ex!$H49)/((eigenvectors!$B45+Yellow_water_ex!$D49+Yellow_water_ex!$E49+Yellow_water_ex!$F49))</f>
        <v>5.4548108108108104E-2</v>
      </c>
      <c r="D49" s="4">
        <f>$D$8*eigenvectors!$C45</f>
        <v>0</v>
      </c>
      <c r="E49" s="4">
        <f>$E$8*eigenvectors!$D45</f>
        <v>0</v>
      </c>
      <c r="F49" s="4">
        <f>$F$8*eigenvectors!$E45</f>
        <v>0</v>
      </c>
      <c r="G49" s="4">
        <f>$G$8*eigenvectors!$I45</f>
        <v>0</v>
      </c>
      <c r="H49" s="4">
        <f>$H$8*eigenvectors!$J45</f>
        <v>0</v>
      </c>
      <c r="I49" s="4">
        <f t="shared" si="0"/>
        <v>-2.3048108108108104E-2</v>
      </c>
      <c r="J49" s="3">
        <f t="shared" si="1"/>
        <v>5.3121528736303845E-4</v>
      </c>
    </row>
    <row r="50" spans="1:10" x14ac:dyDescent="0.25">
      <c r="A50">
        <v>480</v>
      </c>
      <c r="B50">
        <v>3.2500000000000001E-2</v>
      </c>
      <c r="C50" s="4">
        <f>$C$7*(eigenvectors!$H46+Yellow_water_ex!$G50+Yellow_water_ex!$H50)/((eigenvectors!$B46+Yellow_water_ex!$D50+Yellow_water_ex!$E50+Yellow_water_ex!$F50))</f>
        <v>5.1266637931034496E-2</v>
      </c>
      <c r="D50" s="4">
        <f>$D$8*eigenvectors!$C46</f>
        <v>0</v>
      </c>
      <c r="E50" s="4">
        <f>$E$8*eigenvectors!$D46</f>
        <v>0</v>
      </c>
      <c r="F50" s="4">
        <f>$F$8*eigenvectors!$E46</f>
        <v>0</v>
      </c>
      <c r="G50" s="4">
        <f>$G$8*eigenvectors!$I46</f>
        <v>0</v>
      </c>
      <c r="H50" s="4">
        <f>$H$8*eigenvectors!$J46</f>
        <v>0</v>
      </c>
      <c r="I50" s="4">
        <f t="shared" si="0"/>
        <v>-1.8766637931034495E-2</v>
      </c>
      <c r="J50" s="3">
        <f t="shared" si="1"/>
        <v>3.5218669923454266E-4</v>
      </c>
    </row>
    <row r="51" spans="1:10" x14ac:dyDescent="0.25">
      <c r="A51">
        <v>482</v>
      </c>
      <c r="B51">
        <v>3.3500000000000002E-2</v>
      </c>
      <c r="C51" s="4">
        <f>$C$7*(eigenvectors!$H47+Yellow_water_ex!$G51+Yellow_water_ex!$H51)/((eigenvectors!$B47+Yellow_water_ex!$D51+Yellow_water_ex!$E51+Yellow_water_ex!$F51))</f>
        <v>4.9089579831932767E-2</v>
      </c>
      <c r="D51" s="4">
        <f>$D$8*eigenvectors!$C47</f>
        <v>0</v>
      </c>
      <c r="E51" s="4">
        <f>$E$8*eigenvectors!$D47</f>
        <v>0</v>
      </c>
      <c r="F51" s="4">
        <f>$F$8*eigenvectors!$E47</f>
        <v>0</v>
      </c>
      <c r="G51" s="4">
        <f>$G$8*eigenvectors!$I47</f>
        <v>0</v>
      </c>
      <c r="H51" s="4">
        <f>$H$8*eigenvectors!$J47</f>
        <v>0</v>
      </c>
      <c r="I51" s="4">
        <f t="shared" si="0"/>
        <v>-1.5589579831932765E-2</v>
      </c>
      <c r="J51" s="3">
        <f t="shared" si="1"/>
        <v>2.4303499933620482E-4</v>
      </c>
    </row>
    <row r="52" spans="1:10" x14ac:dyDescent="0.25">
      <c r="A52">
        <v>484</v>
      </c>
      <c r="B52">
        <v>3.44E-2</v>
      </c>
      <c r="C52" s="4">
        <f>$C$7*(eigenvectors!$H48+Yellow_water_ex!$G52+Yellow_water_ex!$H52)/((eigenvectors!$B48+Yellow_water_ex!$D52+Yellow_water_ex!$E52+Yellow_water_ex!$F52))</f>
        <v>4.6279838709677425E-2</v>
      </c>
      <c r="D52" s="4">
        <f>$D$8*eigenvectors!$C48</f>
        <v>0</v>
      </c>
      <c r="E52" s="4">
        <f>$E$8*eigenvectors!$D48</f>
        <v>0</v>
      </c>
      <c r="F52" s="4">
        <f>$F$8*eigenvectors!$E48</f>
        <v>0</v>
      </c>
      <c r="G52" s="4">
        <f>$G$8*eigenvectors!$I48</f>
        <v>0</v>
      </c>
      <c r="H52" s="4">
        <f>$H$8*eigenvectors!$J48</f>
        <v>0</v>
      </c>
      <c r="I52" s="4">
        <f t="shared" si="0"/>
        <v>-1.1879838709677425E-2</v>
      </c>
      <c r="J52" s="3">
        <f t="shared" si="1"/>
        <v>1.4113056776795017E-4</v>
      </c>
    </row>
    <row r="53" spans="1:10" x14ac:dyDescent="0.25">
      <c r="A53">
        <v>486</v>
      </c>
      <c r="B53">
        <v>3.5299999999999998E-2</v>
      </c>
      <c r="C53" s="4">
        <f>$C$7*(eigenvectors!$H49+Yellow_water_ex!$G53+Yellow_water_ex!$H53)/((eigenvectors!$B49+Yellow_water_ex!$D53+Yellow_water_ex!$E53+Yellow_water_ex!$F53))</f>
        <v>4.3703255813953491E-2</v>
      </c>
      <c r="D53" s="4">
        <f>$D$8*eigenvectors!$C49</f>
        <v>0</v>
      </c>
      <c r="E53" s="4">
        <f>$E$8*eigenvectors!$D49</f>
        <v>0</v>
      </c>
      <c r="F53" s="4">
        <f>$F$8*eigenvectors!$E49</f>
        <v>0</v>
      </c>
      <c r="G53" s="4">
        <f>$G$8*eigenvectors!$I49</f>
        <v>0</v>
      </c>
      <c r="H53" s="4">
        <f>$H$8*eigenvectors!$J49</f>
        <v>0</v>
      </c>
      <c r="I53" s="4">
        <f t="shared" si="0"/>
        <v>-8.4032558139534932E-3</v>
      </c>
      <c r="J53" s="3">
        <f t="shared" si="1"/>
        <v>7.0614708274743189E-5</v>
      </c>
    </row>
    <row r="54" spans="1:10" x14ac:dyDescent="0.25">
      <c r="A54">
        <v>488</v>
      </c>
      <c r="B54">
        <v>3.6299999999999999E-2</v>
      </c>
      <c r="C54" s="4">
        <f>$C$7*(eigenvectors!$H50+Yellow_water_ex!$G54+Yellow_water_ex!$H54)/((eigenvectors!$B50+Yellow_water_ex!$D54+Yellow_water_ex!$E54+Yellow_water_ex!$F54))</f>
        <v>4.1030000000000004E-2</v>
      </c>
      <c r="D54" s="4">
        <f>$D$8*eigenvectors!$C50</f>
        <v>0</v>
      </c>
      <c r="E54" s="4">
        <f>$E$8*eigenvectors!$D50</f>
        <v>0</v>
      </c>
      <c r="F54" s="4">
        <f>$F$8*eigenvectors!$E50</f>
        <v>0</v>
      </c>
      <c r="G54" s="4">
        <f>$G$8*eigenvectors!$I50</f>
        <v>0</v>
      </c>
      <c r="H54" s="4">
        <f>$H$8*eigenvectors!$J50</f>
        <v>0</v>
      </c>
      <c r="I54" s="4">
        <f t="shared" si="0"/>
        <v>-4.730000000000005E-3</v>
      </c>
      <c r="J54" s="3">
        <f t="shared" si="1"/>
        <v>2.2372900000000048E-5</v>
      </c>
    </row>
    <row r="55" spans="1:10" x14ac:dyDescent="0.25">
      <c r="A55">
        <v>490</v>
      </c>
      <c r="B55">
        <v>3.7100000000000001E-2</v>
      </c>
      <c r="C55" s="4">
        <f>$C$7*(eigenvectors!$H51+Yellow_water_ex!$G55+Yellow_water_ex!$H55)/((eigenvectors!$B51+Yellow_water_ex!$D55+Yellow_water_ex!$E55+Yellow_water_ex!$F55))</f>
        <v>3.8873999999999999E-2</v>
      </c>
      <c r="D55" s="4">
        <f>$D$8*eigenvectors!$C51</f>
        <v>0</v>
      </c>
      <c r="E55" s="4">
        <f>$E$8*eigenvectors!$D51</f>
        <v>0</v>
      </c>
      <c r="F55" s="4">
        <f>$F$8*eigenvectors!$E51</f>
        <v>0</v>
      </c>
      <c r="G55" s="4">
        <f>$G$8*eigenvectors!$I51</f>
        <v>0</v>
      </c>
      <c r="H55" s="4">
        <f>$H$8*eigenvectors!$J51</f>
        <v>0</v>
      </c>
      <c r="I55" s="4">
        <f t="shared" si="0"/>
        <v>-1.7739999999999978E-3</v>
      </c>
      <c r="J55" s="3">
        <f t="shared" si="1"/>
        <v>3.147075999999992E-6</v>
      </c>
    </row>
    <row r="56" spans="1:10" x14ac:dyDescent="0.25">
      <c r="A56">
        <v>492</v>
      </c>
      <c r="B56">
        <v>3.7900000000000003E-2</v>
      </c>
      <c r="C56" s="4">
        <f>$C$7*(eigenvectors!$H52+Yellow_water_ex!$G56+Yellow_water_ex!$H56)/((eigenvectors!$B52+Yellow_water_ex!$D56+Yellow_water_ex!$E56+Yellow_water_ex!$F56))</f>
        <v>3.5892483221476514E-2</v>
      </c>
      <c r="D56" s="4">
        <f>$D$8*eigenvectors!$C52</f>
        <v>0</v>
      </c>
      <c r="E56" s="4">
        <f>$E$8*eigenvectors!$D52</f>
        <v>0</v>
      </c>
      <c r="F56" s="4">
        <f>$F$8*eigenvectors!$E52</f>
        <v>0</v>
      </c>
      <c r="G56" s="4">
        <f>$G$8*eigenvectors!$I52</f>
        <v>0</v>
      </c>
      <c r="H56" s="4">
        <f>$H$8*eigenvectors!$J52</f>
        <v>0</v>
      </c>
      <c r="I56" s="4">
        <f t="shared" si="0"/>
        <v>2.0075167785234896E-3</v>
      </c>
      <c r="J56" s="3">
        <f t="shared" si="1"/>
        <v>4.0301236160533299E-6</v>
      </c>
    </row>
    <row r="57" spans="1:10" x14ac:dyDescent="0.25">
      <c r="A57">
        <v>494</v>
      </c>
      <c r="B57">
        <v>3.8800000000000001E-2</v>
      </c>
      <c r="C57" s="4">
        <f>$C$7*(eigenvectors!$H53+Yellow_water_ex!$G57+Yellow_water_ex!$H57)/((eigenvectors!$B53+Yellow_water_ex!$D57+Yellow_water_ex!$E57+Yellow_water_ex!$F57))</f>
        <v>3.326316455696203E-2</v>
      </c>
      <c r="D57" s="4">
        <f>$D$8*eigenvectors!$C53</f>
        <v>0</v>
      </c>
      <c r="E57" s="4">
        <f>$E$8*eigenvectors!$D53</f>
        <v>0</v>
      </c>
      <c r="F57" s="4">
        <f>$F$8*eigenvectors!$E53</f>
        <v>0</v>
      </c>
      <c r="G57" s="4">
        <f>$G$8*eigenvectors!$I53</f>
        <v>0</v>
      </c>
      <c r="H57" s="4">
        <f>$H$8*eigenvectors!$J53</f>
        <v>0</v>
      </c>
      <c r="I57" s="4">
        <f t="shared" si="0"/>
        <v>5.5368354430379713E-3</v>
      </c>
      <c r="J57" s="3">
        <f t="shared" si="1"/>
        <v>3.0656546723281487E-5</v>
      </c>
    </row>
    <row r="58" spans="1:10" x14ac:dyDescent="0.25">
      <c r="A58">
        <v>496</v>
      </c>
      <c r="B58">
        <v>3.9600000000000003E-2</v>
      </c>
      <c r="C58" s="4">
        <f>$C$7*(eigenvectors!$H54+Yellow_water_ex!$G58+Yellow_water_ex!$H58)/((eigenvectors!$B54+Yellow_water_ex!$D58+Yellow_water_ex!$E58+Yellow_water_ex!$F58))</f>
        <v>3.0561124260355038E-2</v>
      </c>
      <c r="D58" s="4">
        <f>$D$8*eigenvectors!$C54</f>
        <v>0</v>
      </c>
      <c r="E58" s="4">
        <f>$E$8*eigenvectors!$D54</f>
        <v>0</v>
      </c>
      <c r="F58" s="4">
        <f>$F$8*eigenvectors!$E54</f>
        <v>0</v>
      </c>
      <c r="G58" s="4">
        <f>$G$8*eigenvectors!$I54</f>
        <v>0</v>
      </c>
      <c r="H58" s="4">
        <f>$H$8*eigenvectors!$J54</f>
        <v>0</v>
      </c>
      <c r="I58" s="4">
        <f t="shared" si="0"/>
        <v>9.0388757396449651E-3</v>
      </c>
      <c r="J58" s="3">
        <f t="shared" si="1"/>
        <v>8.1701274636742312E-5</v>
      </c>
    </row>
    <row r="59" spans="1:10" x14ac:dyDescent="0.25">
      <c r="A59">
        <v>498</v>
      </c>
      <c r="B59">
        <v>4.0500000000000001E-2</v>
      </c>
      <c r="C59" s="4">
        <f>$C$7*(eigenvectors!$H55+Yellow_water_ex!$G59+Yellow_water_ex!$H59)/((eigenvectors!$B55+Yellow_water_ex!$D59+Yellow_water_ex!$E59+Yellow_water_ex!$F59))</f>
        <v>2.7892252747252749E-2</v>
      </c>
      <c r="D59" s="4">
        <f>$D$8*eigenvectors!$C55</f>
        <v>0</v>
      </c>
      <c r="E59" s="4">
        <f>$E$8*eigenvectors!$D55</f>
        <v>0</v>
      </c>
      <c r="F59" s="4">
        <f>$F$8*eigenvectors!$E55</f>
        <v>0</v>
      </c>
      <c r="G59" s="4">
        <f>$G$8*eigenvectors!$I55</f>
        <v>0</v>
      </c>
      <c r="H59" s="4">
        <f>$H$8*eigenvectors!$J55</f>
        <v>0</v>
      </c>
      <c r="I59" s="4">
        <f t="shared" si="0"/>
        <v>1.2607747252747253E-2</v>
      </c>
      <c r="J59" s="3">
        <f t="shared" si="1"/>
        <v>1.589552907891559E-4</v>
      </c>
    </row>
    <row r="60" spans="1:10" x14ac:dyDescent="0.25">
      <c r="A60">
        <v>500</v>
      </c>
      <c r="B60">
        <v>4.1399999999999999E-2</v>
      </c>
      <c r="C60" s="4">
        <f>$C$7*(eigenvectors!$H56+Yellow_water_ex!$G60+Yellow_water_ex!$H60)/((eigenvectors!$B56+Yellow_water_ex!$D60+Yellow_water_ex!$E60+Yellow_water_ex!$F60))</f>
        <v>2.6123560209424086E-2</v>
      </c>
      <c r="D60" s="4">
        <f>$D$8*eigenvectors!$C56</f>
        <v>0</v>
      </c>
      <c r="E60" s="4">
        <f>$E$8*eigenvectors!$D56</f>
        <v>0</v>
      </c>
      <c r="F60" s="4">
        <f>$F$8*eigenvectors!$E56</f>
        <v>0</v>
      </c>
      <c r="G60" s="4">
        <f>$G$8*eigenvectors!$I56</f>
        <v>0</v>
      </c>
      <c r="H60" s="4">
        <f>$H$8*eigenvectors!$J56</f>
        <v>0</v>
      </c>
      <c r="I60" s="4">
        <f t="shared" si="0"/>
        <v>1.5276439790575913E-2</v>
      </c>
      <c r="J60" s="3">
        <f t="shared" si="1"/>
        <v>2.3336961267509103E-4</v>
      </c>
    </row>
    <row r="61" spans="1:10" x14ac:dyDescent="0.25">
      <c r="A61">
        <v>502</v>
      </c>
      <c r="B61">
        <v>4.2299999999999997E-2</v>
      </c>
      <c r="C61" s="4">
        <f>$C$7*(eigenvectors!$H57+Yellow_water_ex!$G61+Yellow_water_ex!$H61)/((eigenvectors!$B57+Yellow_water_ex!$D61+Yellow_water_ex!$E61+Yellow_water_ex!$F61))</f>
        <v>2.3356142857142853E-2</v>
      </c>
      <c r="D61" s="4">
        <f>$D$8*eigenvectors!$C57</f>
        <v>0</v>
      </c>
      <c r="E61" s="4">
        <f>$E$8*eigenvectors!$D57</f>
        <v>0</v>
      </c>
      <c r="F61" s="4">
        <f>$F$8*eigenvectors!$E57</f>
        <v>0</v>
      </c>
      <c r="G61" s="4">
        <f>$G$8*eigenvectors!$I57</f>
        <v>0</v>
      </c>
      <c r="H61" s="4">
        <f>$H$8*eigenvectors!$J57</f>
        <v>0</v>
      </c>
      <c r="I61" s="4">
        <f t="shared" si="0"/>
        <v>1.8943857142857144E-2</v>
      </c>
      <c r="J61" s="3">
        <f t="shared" si="1"/>
        <v>3.5886972344897965E-4</v>
      </c>
    </row>
    <row r="62" spans="1:10" x14ac:dyDescent="0.25">
      <c r="A62">
        <v>504</v>
      </c>
      <c r="B62">
        <v>4.3299999999999998E-2</v>
      </c>
      <c r="C62" s="4">
        <f>$C$7*(eigenvectors!$H58+Yellow_water_ex!$G62+Yellow_water_ex!$H62)/((eigenvectors!$B58+Yellow_water_ex!$D62+Yellow_water_ex!$E62+Yellow_water_ex!$F62))</f>
        <v>2.0963608695652176E-2</v>
      </c>
      <c r="D62" s="4">
        <f>$D$8*eigenvectors!$C58</f>
        <v>0</v>
      </c>
      <c r="E62" s="4">
        <f>$E$8*eigenvectors!$D58</f>
        <v>0</v>
      </c>
      <c r="F62" s="4">
        <f>$F$8*eigenvectors!$E58</f>
        <v>0</v>
      </c>
      <c r="G62" s="4">
        <f>$G$8*eigenvectors!$I58</f>
        <v>0</v>
      </c>
      <c r="H62" s="4">
        <f>$H$8*eigenvectors!$J58</f>
        <v>0</v>
      </c>
      <c r="I62" s="4">
        <f t="shared" si="0"/>
        <v>2.2336391304347822E-2</v>
      </c>
      <c r="J62" s="3">
        <f t="shared" si="1"/>
        <v>4.9891437650094494E-4</v>
      </c>
    </row>
    <row r="63" spans="1:10" x14ac:dyDescent="0.25">
      <c r="A63">
        <v>506</v>
      </c>
      <c r="B63">
        <v>4.4299999999999999E-2</v>
      </c>
      <c r="C63" s="4">
        <f>$C$7*(eigenvectors!$H59+Yellow_water_ex!$G63+Yellow_water_ex!$H63)/((eigenvectors!$B59+Yellow_water_ex!$D63+Yellow_water_ex!$E63+Yellow_water_ex!$F63))</f>
        <v>1.8960479999999998E-2</v>
      </c>
      <c r="D63" s="4">
        <f>$D$8*eigenvectors!$C59</f>
        <v>0</v>
      </c>
      <c r="E63" s="4">
        <f>$E$8*eigenvectors!$D59</f>
        <v>0</v>
      </c>
      <c r="F63" s="4">
        <f>$F$8*eigenvectors!$E59</f>
        <v>0</v>
      </c>
      <c r="G63" s="4">
        <f>$G$8*eigenvectors!$I59</f>
        <v>0</v>
      </c>
      <c r="H63" s="4">
        <f>$H$8*eigenvectors!$J59</f>
        <v>0</v>
      </c>
      <c r="I63" s="4">
        <f t="shared" si="0"/>
        <v>2.5339520000000001E-2</v>
      </c>
      <c r="J63" s="3">
        <f t="shared" si="1"/>
        <v>6.4209127383039999E-4</v>
      </c>
    </row>
    <row r="64" spans="1:10" x14ac:dyDescent="0.25">
      <c r="A64">
        <v>508</v>
      </c>
      <c r="B64">
        <v>4.5199999999999997E-2</v>
      </c>
      <c r="C64" s="4">
        <f>$C$7*(eigenvectors!$H60+Yellow_water_ex!$G64+Yellow_water_ex!$H64)/((eigenvectors!$B60+Yellow_water_ex!$D64+Yellow_water_ex!$E64+Yellow_water_ex!$F64))</f>
        <v>1.7133308823529415E-2</v>
      </c>
      <c r="D64" s="4">
        <f>$D$8*eigenvectors!$C60</f>
        <v>0</v>
      </c>
      <c r="E64" s="4">
        <f>$E$8*eigenvectors!$D60</f>
        <v>0</v>
      </c>
      <c r="F64" s="4">
        <f>$F$8*eigenvectors!$E60</f>
        <v>0</v>
      </c>
      <c r="G64" s="4">
        <f>$G$8*eigenvectors!$I60</f>
        <v>0</v>
      </c>
      <c r="H64" s="4">
        <f>$H$8*eigenvectors!$J60</f>
        <v>0</v>
      </c>
      <c r="I64" s="4">
        <f t="shared" si="0"/>
        <v>2.8066691176470582E-2</v>
      </c>
      <c r="J64" s="3">
        <f t="shared" si="1"/>
        <v>7.8773915359537164E-4</v>
      </c>
    </row>
    <row r="65" spans="1:10" x14ac:dyDescent="0.25">
      <c r="A65">
        <v>510</v>
      </c>
      <c r="B65">
        <v>4.6100000000000002E-2</v>
      </c>
      <c r="C65" s="4">
        <f>$C$7*(eigenvectors!$H61+Yellow_water_ex!$G65+Yellow_water_ex!$H65)/((eigenvectors!$B61+Yellow_water_ex!$D65+Yellow_water_ex!$E65+Yellow_water_ex!$F65))</f>
        <v>1.4926319218241042E-2</v>
      </c>
      <c r="D65" s="4">
        <f>$D$8*eigenvectors!$C61</f>
        <v>0</v>
      </c>
      <c r="E65" s="4">
        <f>$E$8*eigenvectors!$D61</f>
        <v>0</v>
      </c>
      <c r="F65" s="4">
        <f>$F$8*eigenvectors!$E61</f>
        <v>0</v>
      </c>
      <c r="G65" s="4">
        <f>$G$8*eigenvectors!$I61</f>
        <v>0</v>
      </c>
      <c r="H65" s="4">
        <f>$H$8*eigenvectors!$J61</f>
        <v>0</v>
      </c>
      <c r="I65" s="4">
        <f t="shared" si="0"/>
        <v>3.1173680781758958E-2</v>
      </c>
      <c r="J65" s="3">
        <f t="shared" si="1"/>
        <v>9.7179837348300782E-4</v>
      </c>
    </row>
    <row r="66" spans="1:10" x14ac:dyDescent="0.25">
      <c r="A66">
        <v>512</v>
      </c>
      <c r="B66">
        <v>4.7E-2</v>
      </c>
      <c r="C66" s="4">
        <f>$C$7*(eigenvectors!$H62+Yellow_water_ex!$G66+Yellow_water_ex!$H66)/((eigenvectors!$B62+Yellow_water_ex!$D66+Yellow_water_ex!$E66+Yellow_water_ex!$F66))</f>
        <v>1.3098313953488372E-2</v>
      </c>
      <c r="D66" s="4">
        <f>$D$8*eigenvectors!$C62</f>
        <v>0</v>
      </c>
      <c r="E66" s="4">
        <f>$E$8*eigenvectors!$D62</f>
        <v>0</v>
      </c>
      <c r="F66" s="4">
        <f>$F$8*eigenvectors!$E62</f>
        <v>0</v>
      </c>
      <c r="G66" s="4">
        <f>$G$8*eigenvectors!$I62</f>
        <v>0</v>
      </c>
      <c r="H66" s="4">
        <f>$H$8*eigenvectors!$J62</f>
        <v>0</v>
      </c>
      <c r="I66" s="4">
        <f t="shared" si="0"/>
        <v>3.3901686046511628E-2</v>
      </c>
      <c r="J66" s="3">
        <f t="shared" si="1"/>
        <v>1.1493243167962413E-3</v>
      </c>
    </row>
    <row r="67" spans="1:10" x14ac:dyDescent="0.25">
      <c r="A67">
        <v>514</v>
      </c>
      <c r="B67">
        <v>4.7899999999999998E-2</v>
      </c>
      <c r="C67" s="4">
        <f>$C$7*(eigenvectors!$H63+Yellow_water_ex!$G67+Yellow_water_ex!$H67)/((eigenvectors!$B63+Yellow_water_ex!$D67+Yellow_water_ex!$E67+Yellow_water_ex!$F67))</f>
        <v>1.20733242506812E-2</v>
      </c>
      <c r="D67" s="4">
        <f>$D$8*eigenvectors!$C63</f>
        <v>0</v>
      </c>
      <c r="E67" s="4">
        <f>$E$8*eigenvectors!$D63</f>
        <v>0</v>
      </c>
      <c r="F67" s="4">
        <f>$F$8*eigenvectors!$E63</f>
        <v>0</v>
      </c>
      <c r="G67" s="4">
        <f>$G$8*eigenvectors!$I63</f>
        <v>0</v>
      </c>
      <c r="H67" s="4">
        <f>$H$8*eigenvectors!$J63</f>
        <v>0</v>
      </c>
      <c r="I67" s="4">
        <f t="shared" si="0"/>
        <v>3.5826675749318797E-2</v>
      </c>
      <c r="J67" s="3">
        <f t="shared" si="1"/>
        <v>1.2835506952468276E-3</v>
      </c>
    </row>
    <row r="68" spans="1:10" x14ac:dyDescent="0.25">
      <c r="A68">
        <v>516</v>
      </c>
      <c r="B68">
        <v>4.9099999999999998E-2</v>
      </c>
      <c r="C68" s="4">
        <f>$C$7*(eigenvectors!$H64+Yellow_water_ex!$G68+Yellow_water_ex!$H68)/((eigenvectors!$B64+Yellow_water_ex!$D68+Yellow_water_ex!$E68+Yellow_water_ex!$F68))</f>
        <v>1.1558753315649869E-2</v>
      </c>
      <c r="D68" s="4">
        <f>$D$8*eigenvectors!$C64</f>
        <v>0</v>
      </c>
      <c r="E68" s="4">
        <f>$E$8*eigenvectors!$D64</f>
        <v>0</v>
      </c>
      <c r="F68" s="4">
        <f>$F$8*eigenvectors!$E64</f>
        <v>0</v>
      </c>
      <c r="G68" s="4">
        <f>$G$8*eigenvectors!$I64</f>
        <v>0</v>
      </c>
      <c r="H68" s="4">
        <f>$H$8*eigenvectors!$J64</f>
        <v>0</v>
      </c>
      <c r="I68" s="4">
        <f t="shared" si="0"/>
        <v>3.7541246684350132E-2</v>
      </c>
      <c r="J68" s="3">
        <f t="shared" si="1"/>
        <v>1.4093452026152297E-3</v>
      </c>
    </row>
    <row r="69" spans="1:10" x14ac:dyDescent="0.25">
      <c r="A69">
        <v>518</v>
      </c>
      <c r="B69">
        <v>0.05</v>
      </c>
      <c r="C69" s="4">
        <f>$C$7*(eigenvectors!$H65+Yellow_water_ex!$G69+Yellow_water_ex!$H69)/((eigenvectors!$B65+Yellow_water_ex!$D69+Yellow_water_ex!$E69+Yellow_water_ex!$F69))</f>
        <v>1.1278184210526317E-2</v>
      </c>
      <c r="D69" s="4">
        <f>$D$8*eigenvectors!$C65</f>
        <v>0</v>
      </c>
      <c r="E69" s="4">
        <f>$E$8*eigenvectors!$D65</f>
        <v>0</v>
      </c>
      <c r="F69" s="4">
        <f>$F$8*eigenvectors!$E65</f>
        <v>0</v>
      </c>
      <c r="G69" s="4">
        <f>$G$8*eigenvectors!$I65</f>
        <v>0</v>
      </c>
      <c r="H69" s="4">
        <f>$H$8*eigenvectors!$J65</f>
        <v>0</v>
      </c>
      <c r="I69" s="4">
        <f t="shared" si="0"/>
        <v>3.8721815789473688E-2</v>
      </c>
      <c r="J69" s="3">
        <f t="shared" si="1"/>
        <v>1.4993790180339338E-3</v>
      </c>
    </row>
    <row r="70" spans="1:10" x14ac:dyDescent="0.25">
      <c r="A70">
        <v>520</v>
      </c>
      <c r="B70">
        <v>5.11E-2</v>
      </c>
      <c r="C70" s="4">
        <f>$C$7*(eigenvectors!$H66+Yellow_water_ex!$G70+Yellow_water_ex!$H70)/((eigenvectors!$B66+Yellow_water_ex!$D70+Yellow_water_ex!$E70+Yellow_water_ex!$F70))</f>
        <v>1.0863634020618558E-2</v>
      </c>
      <c r="D70" s="4">
        <f>$D$8*eigenvectors!$C66</f>
        <v>0</v>
      </c>
      <c r="E70" s="4">
        <f>$E$8*eigenvectors!$D66</f>
        <v>0</v>
      </c>
      <c r="F70" s="4">
        <f>$F$8*eigenvectors!$E66</f>
        <v>0</v>
      </c>
      <c r="G70" s="4">
        <f>$G$8*eigenvectors!$I66</f>
        <v>0</v>
      </c>
      <c r="H70" s="4">
        <f>$H$8*eigenvectors!$J66</f>
        <v>0</v>
      </c>
      <c r="I70" s="4">
        <f t="shared" si="0"/>
        <v>4.023636597938144E-2</v>
      </c>
      <c r="J70" s="3">
        <f t="shared" si="1"/>
        <v>1.6189651472267241E-3</v>
      </c>
    </row>
    <row r="71" spans="1:10" x14ac:dyDescent="0.25">
      <c r="A71">
        <v>522</v>
      </c>
      <c r="B71">
        <v>5.21E-2</v>
      </c>
      <c r="C71" s="4">
        <f>$C$7*(eigenvectors!$H67+Yellow_water_ex!$G71+Yellow_water_ex!$H71)/((eigenvectors!$B67+Yellow_water_ex!$D71+Yellow_water_ex!$E71+Yellow_water_ex!$F71))</f>
        <v>1.0549923664122137E-2</v>
      </c>
      <c r="D71" s="4">
        <f>$D$8*eigenvectors!$C67</f>
        <v>0</v>
      </c>
      <c r="E71" s="4">
        <f>$E$8*eigenvectors!$D67</f>
        <v>0</v>
      </c>
      <c r="F71" s="4">
        <f>$F$8*eigenvectors!$E67</f>
        <v>0</v>
      </c>
      <c r="G71" s="4">
        <f>$G$8*eigenvectors!$I67</f>
        <v>0</v>
      </c>
      <c r="H71" s="4">
        <f>$H$8*eigenvectors!$J67</f>
        <v>0</v>
      </c>
      <c r="I71" s="4">
        <f t="shared" si="0"/>
        <v>4.1550076335877865E-2</v>
      </c>
      <c r="J71" s="3">
        <f t="shared" si="1"/>
        <v>1.7264088435172778E-3</v>
      </c>
    </row>
    <row r="72" spans="1:10" x14ac:dyDescent="0.25">
      <c r="A72">
        <v>524</v>
      </c>
      <c r="B72">
        <v>5.3199999999999997E-2</v>
      </c>
      <c r="C72" s="4">
        <f>$C$7*(eigenvectors!$H68+Yellow_water_ex!$G72+Yellow_water_ex!$H72)/((eigenvectors!$B68+Yellow_water_ex!$D72+Yellow_water_ex!$E72+Yellow_water_ex!$F72))</f>
        <v>1.0325240506329115E-2</v>
      </c>
      <c r="D72" s="4">
        <f>$D$8*eigenvectors!$C68</f>
        <v>0</v>
      </c>
      <c r="E72" s="4">
        <f>$E$8*eigenvectors!$D68</f>
        <v>0</v>
      </c>
      <c r="F72" s="4">
        <f>$F$8*eigenvectors!$E68</f>
        <v>0</v>
      </c>
      <c r="G72" s="4">
        <f>$G$8*eigenvectors!$I68</f>
        <v>0</v>
      </c>
      <c r="H72" s="4">
        <f>$H$8*eigenvectors!$J68</f>
        <v>0</v>
      </c>
      <c r="I72" s="4">
        <f t="shared" si="0"/>
        <v>4.287475949367088E-2</v>
      </c>
      <c r="J72" s="3">
        <f t="shared" si="1"/>
        <v>1.8382450016401213E-3</v>
      </c>
    </row>
    <row r="73" spans="1:10" x14ac:dyDescent="0.25">
      <c r="A73">
        <v>526</v>
      </c>
      <c r="B73">
        <v>5.4100000000000002E-2</v>
      </c>
      <c r="C73" s="4">
        <f>$C$7*(eigenvectors!$H69+Yellow_water_ex!$G73+Yellow_water_ex!$H73)/((eigenvectors!$B69+Yellow_water_ex!$D73+Yellow_water_ex!$E73+Yellow_water_ex!$F73))</f>
        <v>1.0031175E-2</v>
      </c>
      <c r="D73" s="4">
        <f>$D$8*eigenvectors!$C69</f>
        <v>0</v>
      </c>
      <c r="E73" s="4">
        <f>$E$8*eigenvectors!$D69</f>
        <v>0</v>
      </c>
      <c r="F73" s="4">
        <f>$F$8*eigenvectors!$E69</f>
        <v>0</v>
      </c>
      <c r="G73" s="4">
        <f>$G$8*eigenvectors!$I69</f>
        <v>0</v>
      </c>
      <c r="H73" s="4">
        <f>$H$8*eigenvectors!$J69</f>
        <v>0</v>
      </c>
      <c r="I73" s="4">
        <f t="shared" si="0"/>
        <v>4.4068825000000006E-2</v>
      </c>
      <c r="J73" s="3">
        <f t="shared" si="1"/>
        <v>1.9420613368806255E-3</v>
      </c>
    </row>
    <row r="74" spans="1:10" x14ac:dyDescent="0.25">
      <c r="A74">
        <v>528</v>
      </c>
      <c r="B74">
        <v>5.4800000000000001E-2</v>
      </c>
      <c r="C74" s="4">
        <f>$C$7*(eigenvectors!$H70+Yellow_water_ex!$G74+Yellow_water_ex!$H74)/((eigenvectors!$B70+Yellow_water_ex!$D74+Yellow_water_ex!$E74+Yellow_water_ex!$F74))</f>
        <v>9.6751470588235279E-3</v>
      </c>
      <c r="D74" s="4">
        <f>$D$8*eigenvectors!$C70</f>
        <v>0</v>
      </c>
      <c r="E74" s="4">
        <f>$E$8*eigenvectors!$D70</f>
        <v>0</v>
      </c>
      <c r="F74" s="4">
        <f>$F$8*eigenvectors!$E70</f>
        <v>0</v>
      </c>
      <c r="G74" s="4">
        <f>$G$8*eigenvectors!$I70</f>
        <v>0</v>
      </c>
      <c r="H74" s="4">
        <f>$H$8*eigenvectors!$J70</f>
        <v>0</v>
      </c>
      <c r="I74" s="4">
        <f t="shared" si="0"/>
        <v>4.5124852941176477E-2</v>
      </c>
      <c r="J74" s="3">
        <f t="shared" si="1"/>
        <v>2.0362523529628032E-3</v>
      </c>
    </row>
    <row r="75" spans="1:10" x14ac:dyDescent="0.25">
      <c r="A75">
        <v>530</v>
      </c>
      <c r="B75">
        <v>5.57E-2</v>
      </c>
      <c r="C75" s="4">
        <f>$C$7*(eigenvectors!$H71+Yellow_water_ex!$G75+Yellow_water_ex!$H75)/((eigenvectors!$B71+Yellow_water_ex!$D75+Yellow_water_ex!$E75+Yellow_water_ex!$F75))</f>
        <v>9.4038014527845042E-3</v>
      </c>
      <c r="D75" s="4">
        <f>$D$8*eigenvectors!$C71</f>
        <v>0</v>
      </c>
      <c r="E75" s="4">
        <f>$E$8*eigenvectors!$D71</f>
        <v>0</v>
      </c>
      <c r="F75" s="4">
        <f>$F$8*eigenvectors!$E71</f>
        <v>0</v>
      </c>
      <c r="G75" s="4">
        <f>$G$8*eigenvectors!$I71</f>
        <v>0</v>
      </c>
      <c r="H75" s="4">
        <f>$H$8*eigenvectors!$J71</f>
        <v>0</v>
      </c>
      <c r="I75" s="4">
        <f t="shared" ref="I75:I138" si="2">B75-C75</f>
        <v>4.6296198547215492E-2</v>
      </c>
      <c r="J75" s="3">
        <f t="shared" ref="J75:J138" si="3">I75*I75</f>
        <v>2.143337999923198E-3</v>
      </c>
    </row>
    <row r="76" spans="1:10" x14ac:dyDescent="0.25">
      <c r="A76">
        <v>532</v>
      </c>
      <c r="B76">
        <v>5.6300000000000003E-2</v>
      </c>
      <c r="C76" s="4">
        <f>$C$7*(eigenvectors!$H72+Yellow_water_ex!$G76+Yellow_water_ex!$H76)/((eigenvectors!$B72+Yellow_water_ex!$D76+Yellow_water_ex!$E76+Yellow_water_ex!$F76))</f>
        <v>9.0127358490566037E-3</v>
      </c>
      <c r="D76" s="4">
        <f>$D$8*eigenvectors!$C72</f>
        <v>0</v>
      </c>
      <c r="E76" s="4">
        <f>$E$8*eigenvectors!$D72</f>
        <v>0</v>
      </c>
      <c r="F76" s="4">
        <f>$F$8*eigenvectors!$E72</f>
        <v>0</v>
      </c>
      <c r="G76" s="4">
        <f>$G$8*eigenvectors!$I72</f>
        <v>0</v>
      </c>
      <c r="H76" s="4">
        <f>$H$8*eigenvectors!$J72</f>
        <v>0</v>
      </c>
      <c r="I76" s="4">
        <f t="shared" si="2"/>
        <v>4.7287264150943399E-2</v>
      </c>
      <c r="J76" s="3">
        <f t="shared" si="3"/>
        <v>2.2360853508810968E-3</v>
      </c>
    </row>
    <row r="77" spans="1:10" x14ac:dyDescent="0.25">
      <c r="A77">
        <v>534</v>
      </c>
      <c r="B77">
        <v>5.6899999999999999E-2</v>
      </c>
      <c r="C77" s="4">
        <f>$C$7*(eigenvectors!$H73+Yellow_water_ex!$G77+Yellow_water_ex!$H77)/((eigenvectors!$B73+Yellow_water_ex!$D77+Yellow_water_ex!$E77+Yellow_water_ex!$F77))</f>
        <v>8.745000000000001E-3</v>
      </c>
      <c r="D77" s="4">
        <f>$D$8*eigenvectors!$C73</f>
        <v>0</v>
      </c>
      <c r="E77" s="4">
        <f>$E$8*eigenvectors!$D73</f>
        <v>0</v>
      </c>
      <c r="F77" s="4">
        <f>$F$8*eigenvectors!$E73</f>
        <v>0</v>
      </c>
      <c r="G77" s="4">
        <f>$G$8*eigenvectors!$I73</f>
        <v>0</v>
      </c>
      <c r="H77" s="4">
        <f>$H$8*eigenvectors!$J73</f>
        <v>0</v>
      </c>
      <c r="I77" s="4">
        <f t="shared" si="2"/>
        <v>4.8154999999999996E-2</v>
      </c>
      <c r="J77" s="3">
        <f t="shared" si="3"/>
        <v>2.3189040249999996E-3</v>
      </c>
    </row>
    <row r="78" spans="1:10" x14ac:dyDescent="0.25">
      <c r="A78">
        <v>536</v>
      </c>
      <c r="B78">
        <v>5.7599999999999998E-2</v>
      </c>
      <c r="C78" s="4">
        <f>$C$7*(eigenvectors!$H74+Yellow_water_ex!$G78+Yellow_water_ex!$H78)/((eigenvectors!$B74+Yellow_water_ex!$D78+Yellow_water_ex!$E78+Yellow_water_ex!$F78))</f>
        <v>8.4674828375286039E-3</v>
      </c>
      <c r="D78" s="4">
        <f>$D$8*eigenvectors!$C74</f>
        <v>0</v>
      </c>
      <c r="E78" s="4">
        <f>$E$8*eigenvectors!$D74</f>
        <v>0</v>
      </c>
      <c r="F78" s="4">
        <f>$F$8*eigenvectors!$E74</f>
        <v>0</v>
      </c>
      <c r="G78" s="4">
        <f>$G$8*eigenvectors!$I74</f>
        <v>0</v>
      </c>
      <c r="H78" s="4">
        <f>$H$8*eigenvectors!$J74</f>
        <v>0</v>
      </c>
      <c r="I78" s="4">
        <f t="shared" si="2"/>
        <v>4.9132517162471398E-2</v>
      </c>
      <c r="J78" s="3">
        <f t="shared" si="3"/>
        <v>2.4140042427205463E-3</v>
      </c>
    </row>
    <row r="79" spans="1:10" x14ac:dyDescent="0.25">
      <c r="A79">
        <v>538</v>
      </c>
      <c r="B79">
        <v>5.8099999999999999E-2</v>
      </c>
      <c r="C79" s="4">
        <f>$C$7*(eigenvectors!$H75+Yellow_water_ex!$G79+Yellow_water_ex!$H79)/((eigenvectors!$B75+Yellow_water_ex!$D79+Yellow_water_ex!$E79+Yellow_water_ex!$F79))</f>
        <v>8.1284598214285703E-3</v>
      </c>
      <c r="D79" s="4">
        <f>$D$8*eigenvectors!$C75</f>
        <v>0</v>
      </c>
      <c r="E79" s="4">
        <f>$E$8*eigenvectors!$D75</f>
        <v>0</v>
      </c>
      <c r="F79" s="4">
        <f>$F$8*eigenvectors!$E75</f>
        <v>0</v>
      </c>
      <c r="G79" s="4">
        <f>$G$8*eigenvectors!$I75</f>
        <v>0</v>
      </c>
      <c r="H79" s="4">
        <f>$H$8*eigenvectors!$J75</f>
        <v>0</v>
      </c>
      <c r="I79" s="4">
        <f t="shared" si="2"/>
        <v>4.997154017857143E-2</v>
      </c>
      <c r="J79" s="3">
        <f t="shared" si="3"/>
        <v>2.4971548278185786E-3</v>
      </c>
    </row>
    <row r="80" spans="1:10" x14ac:dyDescent="0.25">
      <c r="A80">
        <v>540</v>
      </c>
      <c r="B80">
        <v>5.8599999999999999E-2</v>
      </c>
      <c r="C80" s="4">
        <f>$C$7*(eigenvectors!$H76+Yellow_water_ex!$G80+Yellow_water_ex!$H80)/((eigenvectors!$B76+Yellow_water_ex!$D80+Yellow_water_ex!$E80+Yellow_water_ex!$F80))</f>
        <v>7.8938325991189436E-3</v>
      </c>
      <c r="D80" s="4">
        <f>$D$8*eigenvectors!$C76</f>
        <v>0</v>
      </c>
      <c r="E80" s="4">
        <f>$E$8*eigenvectors!$D76</f>
        <v>0</v>
      </c>
      <c r="F80" s="4">
        <f>$F$8*eigenvectors!$E76</f>
        <v>0</v>
      </c>
      <c r="G80" s="4">
        <f>$G$8*eigenvectors!$I76</f>
        <v>0</v>
      </c>
      <c r="H80" s="4">
        <f>$H$8*eigenvectors!$J76</f>
        <v>0</v>
      </c>
      <c r="I80" s="4">
        <f t="shared" si="2"/>
        <v>5.0706167400881054E-2</v>
      </c>
      <c r="J80" s="3">
        <f t="shared" si="3"/>
        <v>2.5711154124861725E-3</v>
      </c>
    </row>
    <row r="81" spans="1:10" x14ac:dyDescent="0.25">
      <c r="A81">
        <v>542</v>
      </c>
      <c r="B81">
        <v>5.91E-2</v>
      </c>
      <c r="C81" s="4">
        <f>$C$7*(eigenvectors!$H77+Yellow_water_ex!$G81+Yellow_water_ex!$H81)/((eigenvectors!$B77+Yellow_water_ex!$D81+Yellow_water_ex!$E81+Yellow_water_ex!$F81))</f>
        <v>7.5694635193133053E-3</v>
      </c>
      <c r="D81" s="4">
        <f>$D$8*eigenvectors!$C77</f>
        <v>0</v>
      </c>
      <c r="E81" s="4">
        <f>$E$8*eigenvectors!$D77</f>
        <v>0</v>
      </c>
      <c r="F81" s="4">
        <f>$F$8*eigenvectors!$E77</f>
        <v>0</v>
      </c>
      <c r="G81" s="4">
        <f>$G$8*eigenvectors!$I77</f>
        <v>0</v>
      </c>
      <c r="H81" s="4">
        <f>$H$8*eigenvectors!$J77</f>
        <v>0</v>
      </c>
      <c r="I81" s="4">
        <f t="shared" si="2"/>
        <v>5.1530536480686694E-2</v>
      </c>
      <c r="J81" s="3">
        <f t="shared" si="3"/>
        <v>2.6553961899873821E-3</v>
      </c>
    </row>
    <row r="82" spans="1:10" x14ac:dyDescent="0.25">
      <c r="A82">
        <v>544</v>
      </c>
      <c r="B82">
        <v>5.9400000000000001E-2</v>
      </c>
      <c r="C82" s="4">
        <f>$C$7*(eigenvectors!$H78+Yellow_water_ex!$G82+Yellow_water_ex!$H82)/((eigenvectors!$B78+Yellow_water_ex!$D82+Yellow_water_ex!$E82+Yellow_water_ex!$F82))</f>
        <v>7.2031742738589222E-3</v>
      </c>
      <c r="D82" s="4">
        <f>$D$8*eigenvectors!$C78</f>
        <v>0</v>
      </c>
      <c r="E82" s="4">
        <f>$E$8*eigenvectors!$D78</f>
        <v>0</v>
      </c>
      <c r="F82" s="4">
        <f>$F$8*eigenvectors!$E78</f>
        <v>0</v>
      </c>
      <c r="G82" s="4">
        <f>$G$8*eigenvectors!$I78</f>
        <v>0</v>
      </c>
      <c r="H82" s="4">
        <f>$H$8*eigenvectors!$J78</f>
        <v>0</v>
      </c>
      <c r="I82" s="4">
        <f t="shared" si="2"/>
        <v>5.219682572614108E-2</v>
      </c>
      <c r="J82" s="3">
        <f t="shared" si="3"/>
        <v>2.7245086158851433E-3</v>
      </c>
    </row>
    <row r="83" spans="1:10" x14ac:dyDescent="0.25">
      <c r="A83">
        <v>546</v>
      </c>
      <c r="B83">
        <v>5.9700000000000003E-2</v>
      </c>
      <c r="C83" s="4">
        <f>$C$7*(eigenvectors!$H79+Yellow_water_ex!$G83+Yellow_water_ex!$H83)/((eigenvectors!$B79+Yellow_water_ex!$D83+Yellow_water_ex!$E83+Yellow_water_ex!$F83))</f>
        <v>6.8077290836653388E-3</v>
      </c>
      <c r="D83" s="4">
        <f>$D$8*eigenvectors!$C79</f>
        <v>0</v>
      </c>
      <c r="E83" s="4">
        <f>$E$8*eigenvectors!$D79</f>
        <v>0</v>
      </c>
      <c r="F83" s="4">
        <f>$F$8*eigenvectors!$E79</f>
        <v>0</v>
      </c>
      <c r="G83" s="4">
        <f>$G$8*eigenvectors!$I79</f>
        <v>0</v>
      </c>
      <c r="H83" s="4">
        <f>$H$8*eigenvectors!$J79</f>
        <v>0</v>
      </c>
      <c r="I83" s="4">
        <f t="shared" si="2"/>
        <v>5.2892270916334666E-2</v>
      </c>
      <c r="J83" s="3">
        <f t="shared" si="3"/>
        <v>2.7975923226869421E-3</v>
      </c>
    </row>
    <row r="84" spans="1:10" x14ac:dyDescent="0.25">
      <c r="A84">
        <v>548</v>
      </c>
      <c r="B84">
        <v>5.9799999999999999E-2</v>
      </c>
      <c r="C84" s="4">
        <f>$C$7*(eigenvectors!$H80+Yellow_water_ex!$G84+Yellow_water_ex!$H84)/((eigenvectors!$B80+Yellow_water_ex!$D84+Yellow_water_ex!$E84+Yellow_water_ex!$F84))</f>
        <v>6.4327915869980884E-3</v>
      </c>
      <c r="D84" s="4">
        <f>$D$8*eigenvectors!$C80</f>
        <v>0</v>
      </c>
      <c r="E84" s="4">
        <f>$E$8*eigenvectors!$D80</f>
        <v>0</v>
      </c>
      <c r="F84" s="4">
        <f>$F$8*eigenvectors!$E80</f>
        <v>0</v>
      </c>
      <c r="G84" s="4">
        <f>$G$8*eigenvectors!$I80</f>
        <v>0</v>
      </c>
      <c r="H84" s="4">
        <f>$H$8*eigenvectors!$J80</f>
        <v>0</v>
      </c>
      <c r="I84" s="4">
        <f t="shared" si="2"/>
        <v>5.336720841300191E-2</v>
      </c>
      <c r="J84" s="3">
        <f t="shared" si="3"/>
        <v>2.8480589337967818E-3</v>
      </c>
    </row>
    <row r="85" spans="1:10" x14ac:dyDescent="0.25">
      <c r="A85">
        <v>550</v>
      </c>
      <c r="B85">
        <v>0.06</v>
      </c>
      <c r="C85" s="4">
        <f>$C$7*(eigenvectors!$H81+Yellow_water_ex!$G85+Yellow_water_ex!$H85)/((eigenvectors!$B81+Yellow_water_ex!$D85+Yellow_water_ex!$E85+Yellow_water_ex!$F85))</f>
        <v>6.0768440366972491E-3</v>
      </c>
      <c r="D85" s="4">
        <f>$D$8*eigenvectors!$C81</f>
        <v>0</v>
      </c>
      <c r="E85" s="4">
        <f>$E$8*eigenvectors!$D81</f>
        <v>0</v>
      </c>
      <c r="F85" s="4">
        <f>$F$8*eigenvectors!$E81</f>
        <v>0</v>
      </c>
      <c r="G85" s="4">
        <f>$G$8*eigenvectors!$I81</f>
        <v>0</v>
      </c>
      <c r="H85" s="4">
        <f>$H$8*eigenvectors!$J81</f>
        <v>0</v>
      </c>
      <c r="I85" s="4">
        <f t="shared" si="2"/>
        <v>5.392315596330275E-2</v>
      </c>
      <c r="J85" s="3">
        <f t="shared" si="3"/>
        <v>2.9077067490426729E-3</v>
      </c>
    </row>
    <row r="86" spans="1:10" x14ac:dyDescent="0.25">
      <c r="A86">
        <v>552</v>
      </c>
      <c r="B86">
        <v>6.0199999999999997E-2</v>
      </c>
      <c r="C86" s="4">
        <f>$C$7*(eigenvectors!$H82+Yellow_water_ex!$G86+Yellow_water_ex!$H86)/((eigenvectors!$B82+Yellow_water_ex!$D86+Yellow_water_ex!$E86+Yellow_water_ex!$F86))</f>
        <v>5.7508465608465615E-3</v>
      </c>
      <c r="D86" s="4">
        <f>$D$8*eigenvectors!$C82</f>
        <v>0</v>
      </c>
      <c r="E86" s="4">
        <f>$E$8*eigenvectors!$D82</f>
        <v>0</v>
      </c>
      <c r="F86" s="4">
        <f>$F$8*eigenvectors!$E82</f>
        <v>0</v>
      </c>
      <c r="G86" s="4">
        <f>$G$8*eigenvectors!$I82</f>
        <v>0</v>
      </c>
      <c r="H86" s="4">
        <f>$H$8*eigenvectors!$J82</f>
        <v>0</v>
      </c>
      <c r="I86" s="4">
        <f t="shared" si="2"/>
        <v>5.4449153439153436E-2</v>
      </c>
      <c r="J86" s="3">
        <f t="shared" si="3"/>
        <v>2.9647103102404745E-3</v>
      </c>
    </row>
    <row r="87" spans="1:10" x14ac:dyDescent="0.25">
      <c r="A87">
        <v>554</v>
      </c>
      <c r="B87">
        <v>6.0499999999999998E-2</v>
      </c>
      <c r="C87" s="4">
        <f>$C$7*(eigenvectors!$H83+Yellow_water_ex!$G87+Yellow_water_ex!$H87)/((eigenvectors!$B83+Yellow_water_ex!$D87+Yellow_water_ex!$E87+Yellow_water_ex!$F87))</f>
        <v>5.592752613240418E-3</v>
      </c>
      <c r="D87" s="4">
        <f>$D$8*eigenvectors!$C83</f>
        <v>0</v>
      </c>
      <c r="E87" s="4">
        <f>$E$8*eigenvectors!$D83</f>
        <v>0</v>
      </c>
      <c r="F87" s="4">
        <f>$F$8*eigenvectors!$E83</f>
        <v>0</v>
      </c>
      <c r="G87" s="4">
        <f>$G$8*eigenvectors!$I83</f>
        <v>0</v>
      </c>
      <c r="H87" s="4">
        <f>$H$8*eigenvectors!$J83</f>
        <v>0</v>
      </c>
      <c r="I87" s="4">
        <f t="shared" si="2"/>
        <v>5.4907247386759582E-2</v>
      </c>
      <c r="J87" s="3">
        <f t="shared" si="3"/>
        <v>3.0148058155908168E-3</v>
      </c>
    </row>
    <row r="88" spans="1:10" x14ac:dyDescent="0.25">
      <c r="A88">
        <v>556</v>
      </c>
      <c r="B88">
        <v>6.08E-2</v>
      </c>
      <c r="C88" s="4">
        <f>$C$7*(eigenvectors!$H84+Yellow_water_ex!$G88+Yellow_water_ex!$H88)/((eigenvectors!$B84+Yellow_water_ex!$D88+Yellow_water_ex!$E88+Yellow_water_ex!$F88))</f>
        <v>5.4595336787564772E-3</v>
      </c>
      <c r="D88" s="4">
        <f>$D$8*eigenvectors!$C84</f>
        <v>0</v>
      </c>
      <c r="E88" s="4">
        <f>$E$8*eigenvectors!$D84</f>
        <v>0</v>
      </c>
      <c r="F88" s="4">
        <f>$F$8*eigenvectors!$E84</f>
        <v>0</v>
      </c>
      <c r="G88" s="4">
        <f>$G$8*eigenvectors!$I84</f>
        <v>0</v>
      </c>
      <c r="H88" s="4">
        <f>$H$8*eigenvectors!$J84</f>
        <v>0</v>
      </c>
      <c r="I88" s="4">
        <f t="shared" si="2"/>
        <v>5.5340466321243523E-2</v>
      </c>
      <c r="J88" s="3">
        <f t="shared" si="3"/>
        <v>3.0625672126526884E-3</v>
      </c>
    </row>
    <row r="89" spans="1:10" x14ac:dyDescent="0.25">
      <c r="A89">
        <v>558</v>
      </c>
      <c r="B89">
        <v>6.1100000000000002E-2</v>
      </c>
      <c r="C89" s="4">
        <f>$C$7*(eigenvectors!$H85+Yellow_water_ex!$G89+Yellow_water_ex!$H89)/((eigenvectors!$B85+Yellow_water_ex!$D89+Yellow_water_ex!$E89+Yellow_water_ex!$F89))</f>
        <v>5.2934693877551026E-3</v>
      </c>
      <c r="D89" s="4">
        <f>$D$8*eigenvectors!$C85</f>
        <v>0</v>
      </c>
      <c r="E89" s="4">
        <f>$E$8*eigenvectors!$D85</f>
        <v>0</v>
      </c>
      <c r="F89" s="4">
        <f>$F$8*eigenvectors!$E85</f>
        <v>0</v>
      </c>
      <c r="G89" s="4">
        <f>$G$8*eigenvectors!$I85</f>
        <v>0</v>
      </c>
      <c r="H89" s="4">
        <f>$H$8*eigenvectors!$J85</f>
        <v>0</v>
      </c>
      <c r="I89" s="4">
        <f t="shared" si="2"/>
        <v>5.5806530612244901E-2</v>
      </c>
      <c r="J89" s="3">
        <f t="shared" si="3"/>
        <v>3.1143688589754274E-3</v>
      </c>
    </row>
    <row r="90" spans="1:10" x14ac:dyDescent="0.25">
      <c r="A90">
        <v>560</v>
      </c>
      <c r="B90">
        <v>6.2100000000000002E-2</v>
      </c>
      <c r="C90" s="4">
        <f>$C$7*(eigenvectors!$H86+Yellow_water_ex!$G90+Yellow_water_ex!$H90)/((eigenvectors!$B86+Yellow_water_ex!$D90+Yellow_water_ex!$E90+Yellow_water_ex!$F90))</f>
        <v>5.1254849498327754E-3</v>
      </c>
      <c r="D90" s="4">
        <f>$D$8*eigenvectors!$C86</f>
        <v>0</v>
      </c>
      <c r="E90" s="4">
        <f>$E$8*eigenvectors!$D86</f>
        <v>0</v>
      </c>
      <c r="F90" s="4">
        <f>$F$8*eigenvectors!$E86</f>
        <v>0</v>
      </c>
      <c r="G90" s="4">
        <f>$G$8*eigenvectors!$I86</f>
        <v>0</v>
      </c>
      <c r="H90" s="4">
        <f>$H$8*eigenvectors!$J86</f>
        <v>0</v>
      </c>
      <c r="I90" s="4">
        <f t="shared" si="2"/>
        <v>5.6974515050167228E-2</v>
      </c>
      <c r="J90" s="3">
        <f t="shared" si="3"/>
        <v>3.2460953652017318E-3</v>
      </c>
    </row>
    <row r="91" spans="1:10" x14ac:dyDescent="0.25">
      <c r="A91">
        <v>562</v>
      </c>
      <c r="B91">
        <v>6.2199999999999998E-2</v>
      </c>
      <c r="C91" s="4">
        <f>$C$7*(eigenvectors!$H87+Yellow_water_ex!$G91+Yellow_water_ex!$H91)/((eigenvectors!$B87+Yellow_water_ex!$D91+Yellow_water_ex!$E91+Yellow_water_ex!$F91))</f>
        <v>4.9161400651465794E-3</v>
      </c>
      <c r="D91" s="4">
        <f>$D$8*eigenvectors!$C87</f>
        <v>0</v>
      </c>
      <c r="E91" s="4">
        <f>$E$8*eigenvectors!$D87</f>
        <v>0</v>
      </c>
      <c r="F91" s="4">
        <f>$F$8*eigenvectors!$E87</f>
        <v>0</v>
      </c>
      <c r="G91" s="4">
        <f>$G$8*eigenvectors!$I87</f>
        <v>0</v>
      </c>
      <c r="H91" s="4">
        <f>$H$8*eigenvectors!$J87</f>
        <v>0</v>
      </c>
      <c r="I91" s="4">
        <f t="shared" si="2"/>
        <v>5.7283859934853416E-2</v>
      </c>
      <c r="J91" s="3">
        <f t="shared" si="3"/>
        <v>3.2814406090359047E-3</v>
      </c>
    </row>
    <row r="92" spans="1:10" x14ac:dyDescent="0.25">
      <c r="A92">
        <v>564</v>
      </c>
      <c r="B92">
        <v>6.2199999999999998E-2</v>
      </c>
      <c r="C92" s="4">
        <f>$C$7*(eigenvectors!$H88+Yellow_water_ex!$G92+Yellow_water_ex!$H92)/((eigenvectors!$B88+Yellow_water_ex!$D92+Yellow_water_ex!$E92+Yellow_water_ex!$F92))</f>
        <v>4.8023263327948307E-3</v>
      </c>
      <c r="D92" s="4">
        <f>$D$8*eigenvectors!$C88</f>
        <v>0</v>
      </c>
      <c r="E92" s="4">
        <f>$E$8*eigenvectors!$D88</f>
        <v>0</v>
      </c>
      <c r="F92" s="4">
        <f>$F$8*eigenvectors!$E88</f>
        <v>0</v>
      </c>
      <c r="G92" s="4">
        <f>$G$8*eigenvectors!$I88</f>
        <v>0</v>
      </c>
      <c r="H92" s="4">
        <f>$H$8*eigenvectors!$J88</f>
        <v>0</v>
      </c>
      <c r="I92" s="4">
        <f t="shared" si="2"/>
        <v>5.7397673667205169E-2</v>
      </c>
      <c r="J92" s="3">
        <f t="shared" si="3"/>
        <v>3.2944929424069775E-3</v>
      </c>
    </row>
    <row r="93" spans="1:10" x14ac:dyDescent="0.25">
      <c r="A93">
        <v>566</v>
      </c>
      <c r="B93">
        <v>6.2100000000000002E-2</v>
      </c>
      <c r="C93" s="4">
        <f>$C$7*(eigenvectors!$H89+Yellow_water_ex!$G93+Yellow_water_ex!$H93)/((eigenvectors!$B89+Yellow_water_ex!$D93+Yellow_water_ex!$E93+Yellow_water_ex!$F93))</f>
        <v>4.63253164556962E-3</v>
      </c>
      <c r="D93" s="4">
        <f>$D$8*eigenvectors!$C89</f>
        <v>0</v>
      </c>
      <c r="E93" s="4">
        <f>$E$8*eigenvectors!$D89</f>
        <v>0</v>
      </c>
      <c r="F93" s="4">
        <f>$F$8*eigenvectors!$E89</f>
        <v>0</v>
      </c>
      <c r="G93" s="4">
        <f>$G$8*eigenvectors!$I89</f>
        <v>0</v>
      </c>
      <c r="H93" s="4">
        <f>$H$8*eigenvectors!$J89</f>
        <v>0</v>
      </c>
      <c r="I93" s="4">
        <f t="shared" si="2"/>
        <v>5.7467468354430382E-2</v>
      </c>
      <c r="J93" s="3">
        <f t="shared" si="3"/>
        <v>3.3025099190674575E-3</v>
      </c>
    </row>
    <row r="94" spans="1:10" x14ac:dyDescent="0.25">
      <c r="A94">
        <v>568</v>
      </c>
      <c r="B94">
        <v>6.1899999999999997E-2</v>
      </c>
      <c r="C94" s="4">
        <f>$C$7*(eigenvectors!$H90+Yellow_water_ex!$G94+Yellow_water_ex!$H94)/((eigenvectors!$B90+Yellow_water_ex!$D94+Yellow_water_ex!$E94+Yellow_water_ex!$F94))</f>
        <v>4.4158346094946401E-3</v>
      </c>
      <c r="D94" s="4">
        <f>$D$8*eigenvectors!$C90</f>
        <v>0</v>
      </c>
      <c r="E94" s="4">
        <f>$E$8*eigenvectors!$D90</f>
        <v>0</v>
      </c>
      <c r="F94" s="4">
        <f>$F$8*eigenvectors!$E90</f>
        <v>0</v>
      </c>
      <c r="G94" s="4">
        <f>$G$8*eigenvectors!$I90</f>
        <v>0</v>
      </c>
      <c r="H94" s="4">
        <f>$H$8*eigenvectors!$J90</f>
        <v>0</v>
      </c>
      <c r="I94" s="4">
        <f t="shared" si="2"/>
        <v>5.7484165390505354E-2</v>
      </c>
      <c r="J94" s="3">
        <f t="shared" si="3"/>
        <v>3.3044292706429735E-3</v>
      </c>
    </row>
    <row r="95" spans="1:10" x14ac:dyDescent="0.25">
      <c r="A95">
        <v>570</v>
      </c>
      <c r="B95">
        <v>6.1400000000000003E-2</v>
      </c>
      <c r="C95" s="4">
        <f>$C$7*(eigenvectors!$H91+Yellow_water_ex!$G95+Yellow_water_ex!$H95)/((eigenvectors!$B91+Yellow_water_ex!$D95+Yellow_water_ex!$E95+Yellow_water_ex!$F95))</f>
        <v>4.2329508196721306E-3</v>
      </c>
      <c r="D95" s="4">
        <f>$D$8*eigenvectors!$C91</f>
        <v>0</v>
      </c>
      <c r="E95" s="4">
        <f>$E$8*eigenvectors!$D91</f>
        <v>0</v>
      </c>
      <c r="F95" s="4">
        <f>$F$8*eigenvectors!$E91</f>
        <v>0</v>
      </c>
      <c r="G95" s="4">
        <f>$G$8*eigenvectors!$I91</f>
        <v>0</v>
      </c>
      <c r="H95" s="4">
        <f>$H$8*eigenvectors!$J91</f>
        <v>0</v>
      </c>
      <c r="I95" s="4">
        <f t="shared" si="2"/>
        <v>5.7167049180327875E-2</v>
      </c>
      <c r="J95" s="3">
        <f t="shared" si="3"/>
        <v>3.2680715119860261E-3</v>
      </c>
    </row>
    <row r="96" spans="1:10" x14ac:dyDescent="0.25">
      <c r="A96">
        <v>572</v>
      </c>
      <c r="B96">
        <v>6.0900000000000003E-2</v>
      </c>
      <c r="C96" s="4">
        <f>$C$7*(eigenvectors!$H92+Yellow_water_ex!$G96+Yellow_water_ex!$H96)/((eigenvectors!$B92+Yellow_water_ex!$D96+Yellow_water_ex!$E96+Yellow_water_ex!$F96))</f>
        <v>3.9972428571428565E-3</v>
      </c>
      <c r="D96" s="4">
        <f>$D$8*eigenvectors!$C92</f>
        <v>0</v>
      </c>
      <c r="E96" s="4">
        <f>$E$8*eigenvectors!$D92</f>
        <v>0</v>
      </c>
      <c r="F96" s="4">
        <f>$F$8*eigenvectors!$E92</f>
        <v>0</v>
      </c>
      <c r="G96" s="4">
        <f>$G$8*eigenvectors!$I92</f>
        <v>0</v>
      </c>
      <c r="H96" s="4">
        <f>$H$8*eigenvectors!$J92</f>
        <v>0</v>
      </c>
      <c r="I96" s="4">
        <f t="shared" si="2"/>
        <v>5.6902757142857148E-2</v>
      </c>
      <c r="J96" s="3">
        <f t="shared" si="3"/>
        <v>3.2379237704589802E-3</v>
      </c>
    </row>
    <row r="97" spans="1:10" x14ac:dyDescent="0.25">
      <c r="A97">
        <v>574</v>
      </c>
      <c r="B97">
        <v>6.0100000000000001E-2</v>
      </c>
      <c r="C97" s="4">
        <f>$C$7*(eigenvectors!$H93+Yellow_water_ex!$G97+Yellow_water_ex!$H97)/((eigenvectors!$B93+Yellow_water_ex!$D97+Yellow_water_ex!$E97+Yellow_water_ex!$F97))</f>
        <v>3.7807407407407408E-3</v>
      </c>
      <c r="D97" s="4">
        <f>$D$8*eigenvectors!$C93</f>
        <v>0</v>
      </c>
      <c r="E97" s="4">
        <f>$E$8*eigenvectors!$D93</f>
        <v>0</v>
      </c>
      <c r="F97" s="4">
        <f>$F$8*eigenvectors!$E93</f>
        <v>0</v>
      </c>
      <c r="G97" s="4">
        <f>$G$8*eigenvectors!$I93</f>
        <v>0</v>
      </c>
      <c r="H97" s="4">
        <f>$H$8*eigenvectors!$J93</f>
        <v>0</v>
      </c>
      <c r="I97" s="4">
        <f t="shared" si="2"/>
        <v>5.6319259259259263E-2</v>
      </c>
      <c r="J97" s="3">
        <f t="shared" si="3"/>
        <v>3.1718589635116603E-3</v>
      </c>
    </row>
    <row r="98" spans="1:10" x14ac:dyDescent="0.25">
      <c r="A98">
        <v>576</v>
      </c>
      <c r="B98">
        <v>5.9200000000000003E-2</v>
      </c>
      <c r="C98" s="4">
        <f>$C$7*(eigenvectors!$H94+Yellow_water_ex!$G98+Yellow_water_ex!$H98)/((eigenvectors!$B94+Yellow_water_ex!$D98+Yellow_water_ex!$E98+Yellow_water_ex!$F98))</f>
        <v>3.5308712613784134E-3</v>
      </c>
      <c r="D98" s="4">
        <f>$D$8*eigenvectors!$C94</f>
        <v>0</v>
      </c>
      <c r="E98" s="4">
        <f>$E$8*eigenvectors!$D94</f>
        <v>0</v>
      </c>
      <c r="F98" s="4">
        <f>$F$8*eigenvectors!$E94</f>
        <v>0</v>
      </c>
      <c r="G98" s="4">
        <f>$G$8*eigenvectors!$I94</f>
        <v>0</v>
      </c>
      <c r="H98" s="4">
        <f>$H$8*eigenvectors!$J94</f>
        <v>0</v>
      </c>
      <c r="I98" s="4">
        <f t="shared" si="2"/>
        <v>5.5669128738621593E-2</v>
      </c>
      <c r="J98" s="3">
        <f t="shared" si="3"/>
        <v>3.0990518945172244E-3</v>
      </c>
    </row>
    <row r="99" spans="1:10" x14ac:dyDescent="0.25">
      <c r="A99">
        <v>578</v>
      </c>
      <c r="B99">
        <v>5.8099999999999999E-2</v>
      </c>
      <c r="C99" s="4">
        <f>$C$7*(eigenvectors!$H95+Yellow_water_ex!$G99+Yellow_water_ex!$H99)/((eigenvectors!$B95+Yellow_water_ex!$D99+Yellow_water_ex!$E99+Yellow_water_ex!$F99))</f>
        <v>3.2741493268053862E-3</v>
      </c>
      <c r="D99" s="4">
        <f>$D$8*eigenvectors!$C95</f>
        <v>0</v>
      </c>
      <c r="E99" s="4">
        <f>$E$8*eigenvectors!$D95</f>
        <v>0</v>
      </c>
      <c r="F99" s="4">
        <f>$F$8*eigenvectors!$E95</f>
        <v>0</v>
      </c>
      <c r="G99" s="4">
        <f>$G$8*eigenvectors!$I95</f>
        <v>0</v>
      </c>
      <c r="H99" s="4">
        <f>$H$8*eigenvectors!$J95</f>
        <v>0</v>
      </c>
      <c r="I99" s="4">
        <f t="shared" si="2"/>
        <v>5.4825850673194614E-2</v>
      </c>
      <c r="J99" s="3">
        <f t="shared" si="3"/>
        <v>3.0058739020394341E-3</v>
      </c>
    </row>
    <row r="100" spans="1:10" x14ac:dyDescent="0.25">
      <c r="A100">
        <v>580</v>
      </c>
      <c r="B100">
        <v>5.6800000000000003E-2</v>
      </c>
      <c r="C100" s="4">
        <f>$C$7*(eigenvectors!$H96+Yellow_water_ex!$G100+Yellow_water_ex!$H100)/((eigenvectors!$B96+Yellow_water_ex!$D100+Yellow_water_ex!$E100+Yellow_water_ex!$F100))</f>
        <v>3.0576682134570766E-3</v>
      </c>
      <c r="D100" s="4">
        <f>$D$8*eigenvectors!$C96</f>
        <v>0</v>
      </c>
      <c r="E100" s="4">
        <f>$E$8*eigenvectors!$D96</f>
        <v>0</v>
      </c>
      <c r="F100" s="4">
        <f>$F$8*eigenvectors!$E96</f>
        <v>0</v>
      </c>
      <c r="G100" s="4">
        <f>$G$8*eigenvectors!$I96</f>
        <v>0</v>
      </c>
      <c r="H100" s="4">
        <f>$H$8*eigenvectors!$J96</f>
        <v>0</v>
      </c>
      <c r="I100" s="4">
        <f t="shared" si="2"/>
        <v>5.3742331786542925E-2</v>
      </c>
      <c r="J100" s="3">
        <f t="shared" si="3"/>
        <v>2.8882382258548622E-3</v>
      </c>
    </row>
    <row r="101" spans="1:10" x14ac:dyDescent="0.25">
      <c r="A101">
        <v>582</v>
      </c>
      <c r="B101">
        <v>5.5199999999999999E-2</v>
      </c>
      <c r="C101" s="4">
        <f>$C$7*(eigenvectors!$H97+Yellow_water_ex!$G101+Yellow_water_ex!$H101)/((eigenvectors!$B97+Yellow_water_ex!$D101+Yellow_water_ex!$E101+Yellow_water_ex!$F101))</f>
        <v>2.783601286173634E-3</v>
      </c>
      <c r="D101" s="4">
        <f>$D$8*eigenvectors!$C97</f>
        <v>0</v>
      </c>
      <c r="E101" s="4">
        <f>$E$8*eigenvectors!$D97</f>
        <v>0</v>
      </c>
      <c r="F101" s="4">
        <f>$F$8*eigenvectors!$E97</f>
        <v>0</v>
      </c>
      <c r="G101" s="4">
        <f>$G$8*eigenvectors!$I97</f>
        <v>0</v>
      </c>
      <c r="H101" s="4">
        <f>$H$8*eigenvectors!$J97</f>
        <v>0</v>
      </c>
      <c r="I101" s="4">
        <f t="shared" si="2"/>
        <v>5.2416398713826362E-2</v>
      </c>
      <c r="J101" s="3">
        <f t="shared" si="3"/>
        <v>2.7474788541268177E-3</v>
      </c>
    </row>
    <row r="102" spans="1:10" x14ac:dyDescent="0.25">
      <c r="A102">
        <v>584</v>
      </c>
      <c r="B102">
        <v>5.3499999999999999E-2</v>
      </c>
      <c r="C102" s="4">
        <f>$C$7*(eigenvectors!$H98+Yellow_water_ex!$G102+Yellow_water_ex!$H102)/((eigenvectors!$B98+Yellow_water_ex!$D102+Yellow_water_ex!$E102+Yellow_water_ex!$F102))</f>
        <v>2.5234911242603551E-3</v>
      </c>
      <c r="D102" s="4">
        <f>$D$8*eigenvectors!$C98</f>
        <v>0</v>
      </c>
      <c r="E102" s="4">
        <f>$E$8*eigenvectors!$D98</f>
        <v>0</v>
      </c>
      <c r="F102" s="4">
        <f>$F$8*eigenvectors!$E98</f>
        <v>0</v>
      </c>
      <c r="G102" s="4">
        <f>$G$8*eigenvectors!$I98</f>
        <v>0</v>
      </c>
      <c r="H102" s="4">
        <f>$H$8*eigenvectors!$J98</f>
        <v>0</v>
      </c>
      <c r="I102" s="4">
        <f t="shared" si="2"/>
        <v>5.0976508875739644E-2</v>
      </c>
      <c r="J102" s="3">
        <f t="shared" si="3"/>
        <v>2.5986044571583628E-3</v>
      </c>
    </row>
    <row r="103" spans="1:10" x14ac:dyDescent="0.25">
      <c r="A103">
        <v>586</v>
      </c>
      <c r="B103">
        <v>5.1499999999999997E-2</v>
      </c>
      <c r="C103" s="4">
        <f>$C$7*(eigenvectors!$H99+Yellow_water_ex!$G103+Yellow_water_ex!$H103)/((eigenvectors!$B99+Yellow_water_ex!$D103+Yellow_water_ex!$E103+Yellow_water_ex!$F103))</f>
        <v>2.2881397459165154E-3</v>
      </c>
      <c r="D103" s="4">
        <f>$D$8*eigenvectors!$C99</f>
        <v>0</v>
      </c>
      <c r="E103" s="4">
        <f>$E$8*eigenvectors!$D99</f>
        <v>0</v>
      </c>
      <c r="F103" s="4">
        <f>$F$8*eigenvectors!$E99</f>
        <v>0</v>
      </c>
      <c r="G103" s="4">
        <f>$G$8*eigenvectors!$I99</f>
        <v>0</v>
      </c>
      <c r="H103" s="4">
        <f>$H$8*eigenvectors!$J99</f>
        <v>0</v>
      </c>
      <c r="I103" s="4">
        <f t="shared" si="2"/>
        <v>4.921186025408348E-2</v>
      </c>
      <c r="J103" s="3">
        <f t="shared" si="3"/>
        <v>2.4218071896674413E-3</v>
      </c>
    </row>
    <row r="104" spans="1:10" x14ac:dyDescent="0.25">
      <c r="A104">
        <v>588</v>
      </c>
      <c r="B104">
        <v>4.9399999999999999E-2</v>
      </c>
      <c r="C104" s="4">
        <f>$C$7*(eigenvectors!$H100+Yellow_water_ex!$G104+Yellow_water_ex!$H104)/((eigenvectors!$B100+Yellow_water_ex!$D104+Yellow_water_ex!$E104+Yellow_water_ex!$F104))</f>
        <v>2.0776755852842813E-3</v>
      </c>
      <c r="D104" s="4">
        <f>$D$8*eigenvectors!$C100</f>
        <v>0</v>
      </c>
      <c r="E104" s="4">
        <f>$E$8*eigenvectors!$D100</f>
        <v>0</v>
      </c>
      <c r="F104" s="4">
        <f>$F$8*eigenvectors!$E100</f>
        <v>0</v>
      </c>
      <c r="G104" s="4">
        <f>$G$8*eigenvectors!$I100</f>
        <v>0</v>
      </c>
      <c r="H104" s="4">
        <f>$H$8*eigenvectors!$J100</f>
        <v>0</v>
      </c>
      <c r="I104" s="4">
        <f t="shared" si="2"/>
        <v>4.7322324414715719E-2</v>
      </c>
      <c r="J104" s="3">
        <f t="shared" si="3"/>
        <v>2.2394023880115996E-3</v>
      </c>
    </row>
    <row r="105" spans="1:10" x14ac:dyDescent="0.25">
      <c r="A105">
        <v>590</v>
      </c>
      <c r="B105">
        <v>4.7100000000000003E-2</v>
      </c>
      <c r="C105" s="4">
        <f>$C$7*(eigenvectors!$H101+Yellow_water_ex!$G105+Yellow_water_ex!$H105)/((eigenvectors!$B101+Yellow_water_ex!$D105+Yellow_water_ex!$E105+Yellow_water_ex!$F105))</f>
        <v>1.8910656370656369E-3</v>
      </c>
      <c r="D105" s="4">
        <f>$D$8*eigenvectors!$C101</f>
        <v>0</v>
      </c>
      <c r="E105" s="4">
        <f>$E$8*eigenvectors!$D101</f>
        <v>0</v>
      </c>
      <c r="F105" s="4">
        <f>$F$8*eigenvectors!$E101</f>
        <v>0</v>
      </c>
      <c r="G105" s="4">
        <f>$G$8*eigenvectors!$I101</f>
        <v>0</v>
      </c>
      <c r="H105" s="4">
        <f>$H$8*eigenvectors!$J101</f>
        <v>0</v>
      </c>
      <c r="I105" s="4">
        <f t="shared" si="2"/>
        <v>4.5208934362934369E-2</v>
      </c>
      <c r="J105" s="3">
        <f t="shared" si="3"/>
        <v>2.0438477462321079E-3</v>
      </c>
    </row>
    <row r="106" spans="1:10" x14ac:dyDescent="0.25">
      <c r="A106">
        <v>592</v>
      </c>
      <c r="B106">
        <v>3.9899999999999998E-2</v>
      </c>
      <c r="C106" s="4">
        <f>$C$7*(eigenvectors!$H102+Yellow_water_ex!$G106+Yellow_water_ex!$H106)/((eigenvectors!$B102+Yellow_water_ex!$D106+Yellow_water_ex!$E106+Yellow_water_ex!$F106))</f>
        <v>1.6973417721518988E-3</v>
      </c>
      <c r="D106" s="4">
        <f>$D$8*eigenvectors!$C102</f>
        <v>0</v>
      </c>
      <c r="E106" s="4">
        <f>$E$8*eigenvectors!$D102</f>
        <v>0</v>
      </c>
      <c r="F106" s="4">
        <f>$F$8*eigenvectors!$E102</f>
        <v>0</v>
      </c>
      <c r="G106" s="4">
        <f>$G$8*eigenvectors!$I102</f>
        <v>0</v>
      </c>
      <c r="H106" s="4">
        <f>$H$8*eigenvectors!$J102</f>
        <v>0</v>
      </c>
      <c r="I106" s="4">
        <f t="shared" si="2"/>
        <v>3.8202658227848102E-2</v>
      </c>
      <c r="J106" s="3">
        <f t="shared" si="3"/>
        <v>1.4594430956737703E-3</v>
      </c>
    </row>
    <row r="107" spans="1:10" x14ac:dyDescent="0.25">
      <c r="A107">
        <v>594</v>
      </c>
      <c r="B107">
        <v>3.6799999999999999E-2</v>
      </c>
      <c r="C107" s="4">
        <f>$C$7*(eigenvectors!$H103+Yellow_water_ex!$G107+Yellow_water_ex!$H107)/((eigenvectors!$B103+Yellow_water_ex!$D107+Yellow_water_ex!$E107+Yellow_water_ex!$F107))</f>
        <v>1.5405699481865283E-3</v>
      </c>
      <c r="D107" s="4">
        <f>$D$8*eigenvectors!$C103</f>
        <v>0</v>
      </c>
      <c r="E107" s="4">
        <f>$E$8*eigenvectors!$D103</f>
        <v>0</v>
      </c>
      <c r="F107" s="4">
        <f>$F$8*eigenvectors!$E103</f>
        <v>0</v>
      </c>
      <c r="G107" s="4">
        <f>$G$8*eigenvectors!$I103</f>
        <v>0</v>
      </c>
      <c r="H107" s="4">
        <f>$H$8*eigenvectors!$J103</f>
        <v>0</v>
      </c>
      <c r="I107" s="4">
        <f t="shared" si="2"/>
        <v>3.5259430051813472E-2</v>
      </c>
      <c r="J107" s="3">
        <f t="shared" si="3"/>
        <v>1.243227407578727E-3</v>
      </c>
    </row>
    <row r="108" spans="1:10" x14ac:dyDescent="0.25">
      <c r="A108">
        <v>596</v>
      </c>
      <c r="B108">
        <v>3.4200000000000001E-2</v>
      </c>
      <c r="C108" s="4">
        <f>$C$7*(eigenvectors!$H104+Yellow_water_ex!$G108+Yellow_water_ex!$H108)/((eigenvectors!$B104+Yellow_water_ex!$D108+Yellow_water_ex!$E108+Yellow_water_ex!$F108))</f>
        <v>1.3775851938895418E-3</v>
      </c>
      <c r="D108" s="4">
        <f>$D$8*eigenvectors!$C104</f>
        <v>0</v>
      </c>
      <c r="E108" s="4">
        <f>$E$8*eigenvectors!$D104</f>
        <v>0</v>
      </c>
      <c r="F108" s="4">
        <f>$F$8*eigenvectors!$E104</f>
        <v>0</v>
      </c>
      <c r="G108" s="4">
        <f>$G$8*eigenvectors!$I104</f>
        <v>0</v>
      </c>
      <c r="H108" s="4">
        <f>$H$8*eigenvectors!$J104</f>
        <v>0</v>
      </c>
      <c r="I108" s="4">
        <f t="shared" si="2"/>
        <v>3.2822414806110457E-2</v>
      </c>
      <c r="J108" s="3">
        <f t="shared" si="3"/>
        <v>1.077310913704379E-3</v>
      </c>
    </row>
    <row r="109" spans="1:10" x14ac:dyDescent="0.25">
      <c r="A109">
        <v>598</v>
      </c>
      <c r="B109">
        <v>3.2000000000000001E-2</v>
      </c>
      <c r="C109" s="4">
        <f>$C$7*(eigenvectors!$H105+Yellow_water_ex!$G109+Yellow_water_ex!$H109)/((eigenvectors!$B105+Yellow_water_ex!$D109+Yellow_water_ex!$E109+Yellow_water_ex!$F109))</f>
        <v>1.2105762179151389E-3</v>
      </c>
      <c r="D109" s="4">
        <f>$D$8*eigenvectors!$C105</f>
        <v>0</v>
      </c>
      <c r="E109" s="4">
        <f>$E$8*eigenvectors!$D105</f>
        <v>0</v>
      </c>
      <c r="F109" s="4">
        <f>$F$8*eigenvectors!$E105</f>
        <v>0</v>
      </c>
      <c r="G109" s="4">
        <f>$G$8*eigenvectors!$I105</f>
        <v>0</v>
      </c>
      <c r="H109" s="4">
        <f>$H$8*eigenvectors!$J105</f>
        <v>0</v>
      </c>
      <c r="I109" s="4">
        <f t="shared" si="2"/>
        <v>3.0789423782084862E-2</v>
      </c>
      <c r="J109" s="3">
        <f t="shared" si="3"/>
        <v>9.4798861683281289E-4</v>
      </c>
    </row>
    <row r="110" spans="1:10" x14ac:dyDescent="0.25">
      <c r="A110">
        <v>600</v>
      </c>
      <c r="B110">
        <v>3.0200000000000001E-2</v>
      </c>
      <c r="C110" s="4">
        <f>$C$7*(eigenvectors!$H106+Yellow_water_ex!$G110+Yellow_water_ex!$H110)/((eigenvectors!$B106+Yellow_water_ex!$D110+Yellow_water_ex!$E110+Yellow_water_ex!$F110))</f>
        <v>1.0626492537313432E-3</v>
      </c>
      <c r="D110" s="4">
        <f>$D$8*eigenvectors!$C106</f>
        <v>0</v>
      </c>
      <c r="E110" s="4">
        <f>$E$8*eigenvectors!$D106</f>
        <v>0</v>
      </c>
      <c r="F110" s="4">
        <f>$F$8*eigenvectors!$E106</f>
        <v>0</v>
      </c>
      <c r="G110" s="4">
        <f>$G$8*eigenvectors!$I106</f>
        <v>0</v>
      </c>
      <c r="H110" s="4">
        <f>$H$8*eigenvectors!$J106</f>
        <v>0</v>
      </c>
      <c r="I110" s="4">
        <f t="shared" si="2"/>
        <v>2.9137350746268657E-2</v>
      </c>
      <c r="J110" s="3">
        <f t="shared" si="3"/>
        <v>8.4898520851108266E-4</v>
      </c>
    </row>
    <row r="111" spans="1:10" x14ac:dyDescent="0.25">
      <c r="A111">
        <v>602</v>
      </c>
      <c r="B111">
        <v>2.9000000000000001E-2</v>
      </c>
      <c r="C111" s="4">
        <f>$C$7*(eigenvectors!$H107+Yellow_water_ex!$G111+Yellow_water_ex!$H111)/((eigenvectors!$B107+Yellow_water_ex!$D111+Yellow_water_ex!$E111+Yellow_water_ex!$F111))</f>
        <v>9.6050042771599661E-4</v>
      </c>
      <c r="D111" s="4">
        <f>$D$8*eigenvectors!$C107</f>
        <v>0</v>
      </c>
      <c r="E111" s="4">
        <f>$E$8*eigenvectors!$D107</f>
        <v>0</v>
      </c>
      <c r="F111" s="4">
        <f>$F$8*eigenvectors!$E107</f>
        <v>0</v>
      </c>
      <c r="G111" s="4">
        <f>$G$8*eigenvectors!$I107</f>
        <v>0</v>
      </c>
      <c r="H111" s="4">
        <f>$H$8*eigenvectors!$J107</f>
        <v>0</v>
      </c>
      <c r="I111" s="4">
        <f t="shared" si="2"/>
        <v>2.8039499572284004E-2</v>
      </c>
      <c r="J111" s="3">
        <f t="shared" si="3"/>
        <v>7.8621353626411484E-4</v>
      </c>
    </row>
    <row r="112" spans="1:10" x14ac:dyDescent="0.25">
      <c r="A112">
        <v>604</v>
      </c>
      <c r="B112">
        <v>2.81E-2</v>
      </c>
      <c r="C112" s="4">
        <f>$C$7*(eigenvectors!$H108+Yellow_water_ex!$G112+Yellow_water_ex!$H112)/((eigenvectors!$B108+Yellow_water_ex!$D112+Yellow_water_ex!$E112+Yellow_water_ex!$F112))</f>
        <v>9.0403021641486335E-4</v>
      </c>
      <c r="D112" s="4">
        <f>$D$8*eigenvectors!$C108</f>
        <v>0</v>
      </c>
      <c r="E112" s="4">
        <f>$E$8*eigenvectors!$D108</f>
        <v>0</v>
      </c>
      <c r="F112" s="4">
        <f>$F$8*eigenvectors!$E108</f>
        <v>0</v>
      </c>
      <c r="G112" s="4">
        <f>$G$8*eigenvectors!$I108</f>
        <v>0</v>
      </c>
      <c r="H112" s="4">
        <f>$H$8*eigenvectors!$J108</f>
        <v>0</v>
      </c>
      <c r="I112" s="4">
        <f t="shared" si="2"/>
        <v>2.7195969783585138E-2</v>
      </c>
      <c r="J112" s="3">
        <f t="shared" si="3"/>
        <v>7.3962077246967587E-4</v>
      </c>
    </row>
    <row r="113" spans="1:10" x14ac:dyDescent="0.25">
      <c r="A113">
        <v>606</v>
      </c>
      <c r="B113">
        <v>2.7400000000000001E-2</v>
      </c>
      <c r="C113" s="4">
        <f>$C$7*(eigenvectors!$H109+Yellow_water_ex!$G113+Yellow_water_ex!$H113)/((eigenvectors!$B109+Yellow_water_ex!$D113+Yellow_water_ex!$E113+Yellow_water_ex!$F113))</f>
        <v>8.6922341696535257E-4</v>
      </c>
      <c r="D113" s="4">
        <f>$D$8*eigenvectors!$C109</f>
        <v>0</v>
      </c>
      <c r="E113" s="4">
        <f>$E$8*eigenvectors!$D109</f>
        <v>0</v>
      </c>
      <c r="F113" s="4">
        <f>$F$8*eigenvectors!$E109</f>
        <v>0</v>
      </c>
      <c r="G113" s="4">
        <f>$G$8*eigenvectors!$I109</f>
        <v>0</v>
      </c>
      <c r="H113" s="4">
        <f>$H$8*eigenvectors!$J109</f>
        <v>0</v>
      </c>
      <c r="I113" s="4">
        <f t="shared" si="2"/>
        <v>2.6530776583034647E-2</v>
      </c>
      <c r="J113" s="3">
        <f t="shared" si="3"/>
        <v>7.038821060988996E-4</v>
      </c>
    </row>
    <row r="114" spans="1:10" x14ac:dyDescent="0.25">
      <c r="A114">
        <v>608</v>
      </c>
      <c r="B114">
        <v>2.69E-2</v>
      </c>
      <c r="C114" s="4">
        <f>$C$7*(eigenvectors!$H110+Yellow_water_ex!$G114+Yellow_water_ex!$H114)/((eigenvectors!$B110+Yellow_water_ex!$D114+Yellow_water_ex!$E114+Yellow_water_ex!$F114))</f>
        <v>8.4555206286836932E-4</v>
      </c>
      <c r="D114" s="4">
        <f>$D$8*eigenvectors!$C110</f>
        <v>0</v>
      </c>
      <c r="E114" s="4">
        <f>$E$8*eigenvectors!$D110</f>
        <v>0</v>
      </c>
      <c r="F114" s="4">
        <f>$F$8*eigenvectors!$E110</f>
        <v>0</v>
      </c>
      <c r="G114" s="4">
        <f>$G$8*eigenvectors!$I110</f>
        <v>0</v>
      </c>
      <c r="H114" s="4">
        <f>$H$8*eigenvectors!$J110</f>
        <v>0</v>
      </c>
      <c r="I114" s="4">
        <f t="shared" si="2"/>
        <v>2.6054447937131631E-2</v>
      </c>
      <c r="J114" s="3">
        <f t="shared" si="3"/>
        <v>6.7883425730870268E-4</v>
      </c>
    </row>
    <row r="115" spans="1:10" x14ac:dyDescent="0.25">
      <c r="A115">
        <v>610</v>
      </c>
      <c r="B115">
        <v>2.6499999999999999E-2</v>
      </c>
      <c r="C115" s="4">
        <f>$C$7*(eigenvectors!$H111+Yellow_water_ex!$G115+Yellow_water_ex!$H115)/((eigenvectors!$B111+Yellow_water_ex!$D115+Yellow_water_ex!$E115+Yellow_water_ex!$F115))</f>
        <v>8.2951524628616102E-4</v>
      </c>
      <c r="D115" s="4">
        <f>$D$8*eigenvectors!$C111</f>
        <v>0</v>
      </c>
      <c r="E115" s="4">
        <f>$E$8*eigenvectors!$D111</f>
        <v>0</v>
      </c>
      <c r="F115" s="4">
        <f>$F$8*eigenvectors!$E111</f>
        <v>0</v>
      </c>
      <c r="G115" s="4">
        <f>$G$8*eigenvectors!$I111</f>
        <v>0</v>
      </c>
      <c r="H115" s="4">
        <f>$H$8*eigenvectors!$J111</f>
        <v>0</v>
      </c>
      <c r="I115" s="4">
        <f t="shared" si="2"/>
        <v>2.5670484753713838E-2</v>
      </c>
      <c r="J115" s="3">
        <f t="shared" si="3"/>
        <v>6.5897378749065459E-4</v>
      </c>
    </row>
    <row r="116" spans="1:10" x14ac:dyDescent="0.25">
      <c r="A116">
        <v>612</v>
      </c>
      <c r="B116">
        <v>2.6200000000000001E-2</v>
      </c>
      <c r="C116" s="4">
        <f>$C$7*(eigenvectors!$H112+Yellow_water_ex!$G116+Yellow_water_ex!$H116)/((eigenvectors!$B112+Yellow_water_ex!$D116+Yellow_water_ex!$E116+Yellow_water_ex!$F116))</f>
        <v>8.1187427240977884E-4</v>
      </c>
      <c r="D116" s="4">
        <f>$D$8*eigenvectors!$C112</f>
        <v>0</v>
      </c>
      <c r="E116" s="4">
        <f>$E$8*eigenvectors!$D112</f>
        <v>0</v>
      </c>
      <c r="F116" s="4">
        <f>$F$8*eigenvectors!$E112</f>
        <v>0</v>
      </c>
      <c r="G116" s="4">
        <f>$G$8*eigenvectors!$I112</f>
        <v>0</v>
      </c>
      <c r="H116" s="4">
        <f>$H$8*eigenvectors!$J112</f>
        <v>0</v>
      </c>
      <c r="I116" s="4">
        <f t="shared" si="2"/>
        <v>2.5388125727590222E-2</v>
      </c>
      <c r="J116" s="3">
        <f t="shared" si="3"/>
        <v>6.4455692795992853E-4</v>
      </c>
    </row>
    <row r="117" spans="1:10" x14ac:dyDescent="0.25">
      <c r="A117">
        <v>614</v>
      </c>
      <c r="B117">
        <v>2.58E-2</v>
      </c>
      <c r="C117" s="4">
        <f>$C$7*(eigenvectors!$H113+Yellow_water_ex!$G117+Yellow_water_ex!$H117)/((eigenvectors!$B113+Yellow_water_ex!$D117+Yellow_water_ex!$E117+Yellow_water_ex!$F117))</f>
        <v>7.9566525260316243E-4</v>
      </c>
      <c r="D117" s="4">
        <f>$D$8*eigenvectors!$C113</f>
        <v>0</v>
      </c>
      <c r="E117" s="4">
        <f>$E$8*eigenvectors!$D113</f>
        <v>0</v>
      </c>
      <c r="F117" s="4">
        <f>$F$8*eigenvectors!$E113</f>
        <v>0</v>
      </c>
      <c r="G117" s="4">
        <f>$G$8*eigenvectors!$I113</f>
        <v>0</v>
      </c>
      <c r="H117" s="4">
        <f>$H$8*eigenvectors!$J113</f>
        <v>0</v>
      </c>
      <c r="I117" s="4">
        <f t="shared" si="2"/>
        <v>2.5004334747396838E-2</v>
      </c>
      <c r="J117" s="3">
        <f t="shared" si="3"/>
        <v>6.2521675615987695E-4</v>
      </c>
    </row>
    <row r="118" spans="1:10" x14ac:dyDescent="0.25">
      <c r="A118">
        <v>616</v>
      </c>
      <c r="B118">
        <v>2.5600000000000001E-2</v>
      </c>
      <c r="C118" s="4">
        <f>$C$7*(eigenvectors!$H114+Yellow_water_ex!$G118+Yellow_water_ex!$H118)/((eigenvectors!$B114+Yellow_water_ex!$D118+Yellow_water_ex!$E118+Yellow_water_ex!$F118))</f>
        <v>7.7799235181644374E-4</v>
      </c>
      <c r="D118" s="4">
        <f>$D$8*eigenvectors!$C114</f>
        <v>0</v>
      </c>
      <c r="E118" s="4">
        <f>$E$8*eigenvectors!$D114</f>
        <v>0</v>
      </c>
      <c r="F118" s="4">
        <f>$F$8*eigenvectors!$E114</f>
        <v>0</v>
      </c>
      <c r="G118" s="4">
        <f>$G$8*eigenvectors!$I114</f>
        <v>0</v>
      </c>
      <c r="H118" s="4">
        <f>$H$8*eigenvectors!$J114</f>
        <v>0</v>
      </c>
      <c r="I118" s="4">
        <f t="shared" si="2"/>
        <v>2.4822007648183559E-2</v>
      </c>
      <c r="J118" s="3">
        <f t="shared" si="3"/>
        <v>6.1613206368648309E-4</v>
      </c>
    </row>
    <row r="119" spans="1:10" x14ac:dyDescent="0.25">
      <c r="A119">
        <v>618</v>
      </c>
      <c r="B119">
        <v>2.5399999999999999E-2</v>
      </c>
      <c r="C119" s="4">
        <f>$C$7*(eigenvectors!$H115+Yellow_water_ex!$G119+Yellow_water_ex!$H119)/((eigenvectors!$B115+Yellow_water_ex!$D119+Yellow_water_ex!$E119+Yellow_water_ex!$F119))</f>
        <v>7.577039274924473E-4</v>
      </c>
      <c r="D119" s="4">
        <f>$D$8*eigenvectors!$C115</f>
        <v>0</v>
      </c>
      <c r="E119" s="4">
        <f>$E$8*eigenvectors!$D115</f>
        <v>0</v>
      </c>
      <c r="F119" s="4">
        <f>$F$8*eigenvectors!$E115</f>
        <v>0</v>
      </c>
      <c r="G119" s="4">
        <f>$G$8*eigenvectors!$I115</f>
        <v>0</v>
      </c>
      <c r="H119" s="4">
        <f>$H$8*eigenvectors!$J115</f>
        <v>0</v>
      </c>
      <c r="I119" s="4">
        <f t="shared" si="2"/>
        <v>2.4642296072507553E-2</v>
      </c>
      <c r="J119" s="3">
        <f t="shared" si="3"/>
        <v>6.0724275572512118E-4</v>
      </c>
    </row>
    <row r="120" spans="1:10" x14ac:dyDescent="0.25">
      <c r="A120">
        <v>620</v>
      </c>
      <c r="B120">
        <v>2.52E-2</v>
      </c>
      <c r="C120" s="4">
        <f>$C$7*(eigenvectors!$H116+Yellow_water_ex!$G120+Yellow_water_ex!$H120)/((eigenvectors!$B116+Yellow_water_ex!$D120+Yellow_water_ex!$E120+Yellow_water_ex!$F120))</f>
        <v>7.3447661469933198E-4</v>
      </c>
      <c r="D120" s="4">
        <f>$D$8*eigenvectors!$C116</f>
        <v>0</v>
      </c>
      <c r="E120" s="4">
        <f>$E$8*eigenvectors!$D116</f>
        <v>0</v>
      </c>
      <c r="F120" s="4">
        <f>$F$8*eigenvectors!$E116</f>
        <v>0</v>
      </c>
      <c r="G120" s="4">
        <f>$G$8*eigenvectors!$I116</f>
        <v>0</v>
      </c>
      <c r="H120" s="4">
        <f>$H$8*eigenvectors!$J116</f>
        <v>0</v>
      </c>
      <c r="I120" s="4">
        <f t="shared" si="2"/>
        <v>2.4465523385300669E-2</v>
      </c>
      <c r="J120" s="3">
        <f t="shared" si="3"/>
        <v>5.9856183451669387E-4</v>
      </c>
    </row>
    <row r="121" spans="1:10" x14ac:dyDescent="0.25">
      <c r="A121">
        <v>622</v>
      </c>
      <c r="B121">
        <v>2.5100000000000001E-2</v>
      </c>
      <c r="C121" s="4">
        <f>$C$7*(eigenvectors!$H117+Yellow_water_ex!$G121+Yellow_water_ex!$H121)/((eigenvectors!$B117+Yellow_water_ex!$D121+Yellow_water_ex!$E121+Yellow_water_ex!$F121))</f>
        <v>7.1085245901639346E-4</v>
      </c>
      <c r="D121" s="4">
        <f>$D$8*eigenvectors!$C117</f>
        <v>0</v>
      </c>
      <c r="E121" s="4">
        <f>$E$8*eigenvectors!$D117</f>
        <v>0</v>
      </c>
      <c r="F121" s="4">
        <f>$F$8*eigenvectors!$E117</f>
        <v>0</v>
      </c>
      <c r="G121" s="4">
        <f>$G$8*eigenvectors!$I117</f>
        <v>0</v>
      </c>
      <c r="H121" s="4">
        <f>$H$8*eigenvectors!$J117</f>
        <v>0</v>
      </c>
      <c r="I121" s="4">
        <f t="shared" si="2"/>
        <v>2.4389147540983609E-2</v>
      </c>
      <c r="J121" s="3">
        <f t="shared" si="3"/>
        <v>5.9483051777586675E-4</v>
      </c>
    </row>
    <row r="122" spans="1:10" x14ac:dyDescent="0.25">
      <c r="A122">
        <v>624</v>
      </c>
      <c r="B122">
        <v>2.5000000000000001E-2</v>
      </c>
      <c r="C122" s="4">
        <f>$C$7*(eigenvectors!$H118+Yellow_water_ex!$G122+Yellow_water_ex!$H122)/((eigenvectors!$B118+Yellow_water_ex!$D122+Yellow_water_ex!$E122+Yellow_water_ex!$F122))</f>
        <v>6.925368837711409E-4</v>
      </c>
      <c r="D122" s="4">
        <f>$D$8*eigenvectors!$C118</f>
        <v>0</v>
      </c>
      <c r="E122" s="4">
        <f>$E$8*eigenvectors!$D118</f>
        <v>0</v>
      </c>
      <c r="F122" s="4">
        <f>$F$8*eigenvectors!$E118</f>
        <v>0</v>
      </c>
      <c r="G122" s="4">
        <f>$G$8*eigenvectors!$I118</f>
        <v>0</v>
      </c>
      <c r="H122" s="4">
        <f>$H$8*eigenvectors!$J118</f>
        <v>0</v>
      </c>
      <c r="I122" s="4">
        <f t="shared" si="2"/>
        <v>2.4307463116228861E-2</v>
      </c>
      <c r="J122" s="3">
        <f t="shared" si="3"/>
        <v>5.9085276314682655E-4</v>
      </c>
    </row>
    <row r="123" spans="1:10" x14ac:dyDescent="0.25">
      <c r="A123">
        <v>626</v>
      </c>
      <c r="B123">
        <v>2.5000000000000001E-2</v>
      </c>
      <c r="C123" s="4">
        <f>$C$7*(eigenvectors!$H119+Yellow_water_ex!$G123+Yellow_water_ex!$H123)/((eigenvectors!$B119+Yellow_water_ex!$D123+Yellow_water_ex!$E123+Yellow_water_ex!$F123))</f>
        <v>6.7191504424778776E-4</v>
      </c>
      <c r="D123" s="4">
        <f>$D$8*eigenvectors!$C119</f>
        <v>0</v>
      </c>
      <c r="E123" s="4">
        <f>$E$8*eigenvectors!$D119</f>
        <v>0</v>
      </c>
      <c r="F123" s="4">
        <f>$F$8*eigenvectors!$E119</f>
        <v>0</v>
      </c>
      <c r="G123" s="4">
        <f>$G$8*eigenvectors!$I119</f>
        <v>0</v>
      </c>
      <c r="H123" s="4">
        <f>$H$8*eigenvectors!$J119</f>
        <v>0</v>
      </c>
      <c r="I123" s="4">
        <f t="shared" si="2"/>
        <v>2.4328084955752213E-2</v>
      </c>
      <c r="J123" s="3">
        <f t="shared" si="3"/>
        <v>5.9185571761429716E-4</v>
      </c>
    </row>
    <row r="124" spans="1:10" x14ac:dyDescent="0.25">
      <c r="A124">
        <v>628</v>
      </c>
      <c r="B124">
        <v>2.4899999999999999E-2</v>
      </c>
      <c r="C124" s="4">
        <f>$C$7*(eigenvectors!$H120+Yellow_water_ex!$G124+Yellow_water_ex!$H124)/((eigenvectors!$B120+Yellow_water_ex!$D124+Yellow_water_ex!$E124+Yellow_water_ex!$F124))</f>
        <v>6.5082377476538057E-4</v>
      </c>
      <c r="D124" s="4">
        <f>$D$8*eigenvectors!$C120</f>
        <v>0</v>
      </c>
      <c r="E124" s="4">
        <f>$E$8*eigenvectors!$D120</f>
        <v>0</v>
      </c>
      <c r="F124" s="4">
        <f>$F$8*eigenvectors!$E120</f>
        <v>0</v>
      </c>
      <c r="G124" s="4">
        <f>$G$8*eigenvectors!$I120</f>
        <v>0</v>
      </c>
      <c r="H124" s="4">
        <f>$H$8*eigenvectors!$J120</f>
        <v>0</v>
      </c>
      <c r="I124" s="4">
        <f t="shared" si="2"/>
        <v>2.4249176225234616E-2</v>
      </c>
      <c r="J124" s="3">
        <f t="shared" si="3"/>
        <v>5.8802254760248376E-4</v>
      </c>
    </row>
    <row r="125" spans="1:10" x14ac:dyDescent="0.25">
      <c r="A125">
        <v>630</v>
      </c>
      <c r="B125">
        <v>2.4799999999999999E-2</v>
      </c>
      <c r="C125" s="4">
        <f>$C$7*(eigenvectors!$H121+Yellow_water_ex!$G125+Yellow_water_ex!$H125)/((eigenvectors!$B121+Yellow_water_ex!$D125+Yellow_water_ex!$E125+Yellow_water_ex!$F125))</f>
        <v>6.3822045611610235E-4</v>
      </c>
      <c r="D125" s="4">
        <f>$D$8*eigenvectors!$C121</f>
        <v>0</v>
      </c>
      <c r="E125" s="4">
        <f>$E$8*eigenvectors!$D121</f>
        <v>0</v>
      </c>
      <c r="F125" s="4">
        <f>$F$8*eigenvectors!$E121</f>
        <v>0</v>
      </c>
      <c r="G125" s="4">
        <f>$G$8*eigenvectors!$I121</f>
        <v>0</v>
      </c>
      <c r="H125" s="4">
        <f>$H$8*eigenvectors!$J121</f>
        <v>0</v>
      </c>
      <c r="I125" s="4">
        <f t="shared" si="2"/>
        <v>2.4161779543883898E-2</v>
      </c>
      <c r="J125" s="3">
        <f t="shared" si="3"/>
        <v>5.8379159072724637E-4</v>
      </c>
    </row>
    <row r="126" spans="1:10" x14ac:dyDescent="0.25">
      <c r="A126">
        <v>632</v>
      </c>
      <c r="B126">
        <v>2.47E-2</v>
      </c>
      <c r="C126" s="4">
        <f>$C$7*(eigenvectors!$H122+Yellow_water_ex!$G126+Yellow_water_ex!$H126)/((eigenvectors!$B122+Yellow_water_ex!$D126+Yellow_water_ex!$E126+Yellow_water_ex!$F126))</f>
        <v>6.1468623481781377E-4</v>
      </c>
      <c r="D126" s="4">
        <f>$D$8*eigenvectors!$C122</f>
        <v>0</v>
      </c>
      <c r="E126" s="4">
        <f>$E$8*eigenvectors!$D122</f>
        <v>0</v>
      </c>
      <c r="F126" s="4">
        <f>$F$8*eigenvectors!$E122</f>
        <v>0</v>
      </c>
      <c r="G126" s="4">
        <f>$G$8*eigenvectors!$I122</f>
        <v>0</v>
      </c>
      <c r="H126" s="4">
        <f>$H$8*eigenvectors!$J122</f>
        <v>0</v>
      </c>
      <c r="I126" s="4">
        <f t="shared" si="2"/>
        <v>2.4085313765182186E-2</v>
      </c>
      <c r="J126" s="3">
        <f t="shared" si="3"/>
        <v>5.8010233916727444E-4</v>
      </c>
    </row>
    <row r="127" spans="1:10" x14ac:dyDescent="0.25">
      <c r="A127">
        <v>634</v>
      </c>
      <c r="B127">
        <v>2.47E-2</v>
      </c>
      <c r="C127" s="4">
        <f>$C$7*(eigenvectors!$H123+Yellow_water_ex!$G127+Yellow_water_ex!$H127)/((eigenvectors!$B123+Yellow_water_ex!$D127+Yellow_water_ex!$E127+Yellow_water_ex!$F127))</f>
        <v>5.9996995994659552E-4</v>
      </c>
      <c r="D127" s="4">
        <f>$D$8*eigenvectors!$C123</f>
        <v>0</v>
      </c>
      <c r="E127" s="4">
        <f>$E$8*eigenvectors!$D123</f>
        <v>0</v>
      </c>
      <c r="F127" s="4">
        <f>$F$8*eigenvectors!$E123</f>
        <v>0</v>
      </c>
      <c r="G127" s="4">
        <f>$G$8*eigenvectors!$I123</f>
        <v>0</v>
      </c>
      <c r="H127" s="4">
        <f>$H$8*eigenvectors!$J123</f>
        <v>0</v>
      </c>
      <c r="I127" s="4">
        <f t="shared" si="2"/>
        <v>2.4100030040053403E-2</v>
      </c>
      <c r="J127" s="3">
        <f t="shared" si="3"/>
        <v>5.8081144793147639E-4</v>
      </c>
    </row>
    <row r="128" spans="1:10" x14ac:dyDescent="0.25">
      <c r="A128">
        <v>636</v>
      </c>
      <c r="B128">
        <v>2.46E-2</v>
      </c>
      <c r="C128" s="4">
        <f>$C$7*(eigenvectors!$H124+Yellow_water_ex!$G128+Yellow_water_ex!$H128)/((eigenvectors!$B124+Yellow_water_ex!$D128+Yellow_water_ex!$E128+Yellow_water_ex!$F128))</f>
        <v>5.845994065281899E-4</v>
      </c>
      <c r="D128" s="4">
        <f>$D$8*eigenvectors!$C124</f>
        <v>0</v>
      </c>
      <c r="E128" s="4">
        <f>$E$8*eigenvectors!$D124</f>
        <v>0</v>
      </c>
      <c r="F128" s="4">
        <f>$F$8*eigenvectors!$E124</f>
        <v>0</v>
      </c>
      <c r="G128" s="4">
        <f>$G$8*eigenvectors!$I124</f>
        <v>0</v>
      </c>
      <c r="H128" s="4">
        <f>$H$8*eigenvectors!$J124</f>
        <v>0</v>
      </c>
      <c r="I128" s="4">
        <f t="shared" si="2"/>
        <v>2.4015400593471809E-2</v>
      </c>
      <c r="J128" s="3">
        <f t="shared" si="3"/>
        <v>5.7673946566492616E-4</v>
      </c>
    </row>
    <row r="129" spans="1:10" x14ac:dyDescent="0.25">
      <c r="A129">
        <v>638</v>
      </c>
      <c r="B129">
        <v>2.4500000000000001E-2</v>
      </c>
      <c r="C129" s="4">
        <f>$C$7*(eigenvectors!$H125+Yellow_water_ex!$G129+Yellow_water_ex!$H129)/((eigenvectors!$B125+Yellow_water_ex!$D129+Yellow_water_ex!$E129+Yellow_water_ex!$F129))</f>
        <v>5.6759571706683988E-4</v>
      </c>
      <c r="D129" s="4">
        <f>$D$8*eigenvectors!$C125</f>
        <v>0</v>
      </c>
      <c r="E129" s="4">
        <f>$E$8*eigenvectors!$D125</f>
        <v>0</v>
      </c>
      <c r="F129" s="4">
        <f>$F$8*eigenvectors!$E125</f>
        <v>0</v>
      </c>
      <c r="G129" s="4">
        <f>$G$8*eigenvectors!$I125</f>
        <v>0</v>
      </c>
      <c r="H129" s="4">
        <f>$H$8*eigenvectors!$J125</f>
        <v>0</v>
      </c>
      <c r="I129" s="4">
        <f t="shared" si="2"/>
        <v>2.393240428293316E-2</v>
      </c>
      <c r="J129" s="3">
        <f t="shared" si="3"/>
        <v>5.7275997476175747E-4</v>
      </c>
    </row>
    <row r="130" spans="1:10" x14ac:dyDescent="0.25">
      <c r="A130">
        <v>640</v>
      </c>
      <c r="B130">
        <v>2.4400000000000002E-2</v>
      </c>
      <c r="C130" s="4">
        <f>$C$7*(eigenvectors!$H126+Yellow_water_ex!$G130+Yellow_water_ex!$H130)/((eigenvectors!$B126+Yellow_water_ex!$D130+Yellow_water_ex!$E130+Yellow_water_ex!$F130))</f>
        <v>5.5523641042135735E-4</v>
      </c>
      <c r="D130" s="4">
        <f>$D$8*eigenvectors!$C126</f>
        <v>0</v>
      </c>
      <c r="E130" s="4">
        <f>$E$8*eigenvectors!$D126</f>
        <v>0</v>
      </c>
      <c r="F130" s="4">
        <f>$F$8*eigenvectors!$E126</f>
        <v>0</v>
      </c>
      <c r="G130" s="4">
        <f>$G$8*eigenvectors!$I126</f>
        <v>0</v>
      </c>
      <c r="H130" s="4">
        <f>$H$8*eigenvectors!$J126</f>
        <v>0</v>
      </c>
      <c r="I130" s="4">
        <f t="shared" si="2"/>
        <v>2.3844763589578644E-2</v>
      </c>
      <c r="J130" s="3">
        <f t="shared" si="3"/>
        <v>5.6857275064289543E-4</v>
      </c>
    </row>
    <row r="131" spans="1:10" x14ac:dyDescent="0.25">
      <c r="A131">
        <v>642</v>
      </c>
      <c r="B131">
        <v>2.4299999999999999E-2</v>
      </c>
      <c r="C131" s="4">
        <f>$C$7*(eigenvectors!$H127+Yellow_water_ex!$G131+Yellow_water_ex!$H131)/((eigenvectors!$B127+Yellow_water_ex!$D131+Yellow_water_ex!$E131+Yellow_water_ex!$F131))</f>
        <v>5.3239449828071275E-4</v>
      </c>
      <c r="D131" s="4">
        <f>$D$8*eigenvectors!$C127</f>
        <v>0</v>
      </c>
      <c r="E131" s="4">
        <f>$E$8*eigenvectors!$D127</f>
        <v>0</v>
      </c>
      <c r="F131" s="4">
        <f>$F$8*eigenvectors!$E127</f>
        <v>0</v>
      </c>
      <c r="G131" s="4">
        <f>$G$8*eigenvectors!$I127</f>
        <v>0</v>
      </c>
      <c r="H131" s="4">
        <f>$H$8*eigenvectors!$J127</f>
        <v>0</v>
      </c>
      <c r="I131" s="4">
        <f t="shared" si="2"/>
        <v>2.3767605501719285E-2</v>
      </c>
      <c r="J131" s="3">
        <f t="shared" si="3"/>
        <v>5.6489907128535685E-4</v>
      </c>
    </row>
    <row r="132" spans="1:10" x14ac:dyDescent="0.25">
      <c r="A132">
        <v>644</v>
      </c>
      <c r="B132">
        <v>2.4199999999999999E-2</v>
      </c>
      <c r="C132" s="4">
        <f>$C$7*(eigenvectors!$H128+Yellow_water_ex!$G132+Yellow_water_ex!$H132)/((eigenvectors!$B128+Yellow_water_ex!$D132+Yellow_water_ex!$E132+Yellow_water_ex!$F132))</f>
        <v>5.1862962962962963E-4</v>
      </c>
      <c r="D132" s="4">
        <f>$D$8*eigenvectors!$C128</f>
        <v>0</v>
      </c>
      <c r="E132" s="4">
        <f>$E$8*eigenvectors!$D128</f>
        <v>0</v>
      </c>
      <c r="F132" s="4">
        <f>$F$8*eigenvectors!$E128</f>
        <v>0</v>
      </c>
      <c r="G132" s="4">
        <f>$G$8*eigenvectors!$I128</f>
        <v>0</v>
      </c>
      <c r="H132" s="4">
        <f>$H$8*eigenvectors!$J128</f>
        <v>0</v>
      </c>
      <c r="I132" s="4">
        <f t="shared" si="2"/>
        <v>2.368137037037037E-2</v>
      </c>
      <c r="J132" s="3">
        <f t="shared" si="3"/>
        <v>5.6080730261865569E-4</v>
      </c>
    </row>
    <row r="133" spans="1:10" x14ac:dyDescent="0.25">
      <c r="A133">
        <v>646</v>
      </c>
      <c r="B133">
        <v>2.41E-2</v>
      </c>
      <c r="C133" s="4">
        <f>$C$7*(eigenvectors!$H129+Yellow_water_ex!$G133+Yellow_water_ex!$H133)/((eigenvectors!$B129+Yellow_water_ex!$D133+Yellow_water_ex!$E133+Yellow_water_ex!$F133))</f>
        <v>5.0387420237010024E-4</v>
      </c>
      <c r="D133" s="4">
        <f>$D$8*eigenvectors!$C129</f>
        <v>0</v>
      </c>
      <c r="E133" s="4">
        <f>$E$8*eigenvectors!$D129</f>
        <v>0</v>
      </c>
      <c r="F133" s="4">
        <f>$F$8*eigenvectors!$E129</f>
        <v>0</v>
      </c>
      <c r="G133" s="4">
        <f>$G$8*eigenvectors!$I129</f>
        <v>0</v>
      </c>
      <c r="H133" s="4">
        <f>$H$8*eigenvectors!$J129</f>
        <v>0</v>
      </c>
      <c r="I133" s="4">
        <f t="shared" si="2"/>
        <v>2.3596125797629899E-2</v>
      </c>
      <c r="J133" s="3">
        <f t="shared" si="3"/>
        <v>5.5677715265757522E-4</v>
      </c>
    </row>
    <row r="134" spans="1:10" x14ac:dyDescent="0.25">
      <c r="A134">
        <v>648</v>
      </c>
      <c r="B134">
        <v>2.3800000000000002E-2</v>
      </c>
      <c r="C134" s="4">
        <f>$C$7*(eigenvectors!$H130+Yellow_water_ex!$G134+Yellow_water_ex!$H134)/((eigenvectors!$B130+Yellow_water_ex!$D134+Yellow_water_ex!$E134+Yellow_water_ex!$F134))</f>
        <v>4.8709139624888368E-4</v>
      </c>
      <c r="D134" s="4">
        <f>$D$8*eigenvectors!$C130</f>
        <v>0</v>
      </c>
      <c r="E134" s="4">
        <f>$E$8*eigenvectors!$D130</f>
        <v>0</v>
      </c>
      <c r="F134" s="4">
        <f>$F$8*eigenvectors!$E130</f>
        <v>0</v>
      </c>
      <c r="G134" s="4">
        <f>$G$8*eigenvectors!$I130</f>
        <v>0</v>
      </c>
      <c r="H134" s="4">
        <f>$H$8*eigenvectors!$J130</f>
        <v>0</v>
      </c>
      <c r="I134" s="4">
        <f t="shared" si="2"/>
        <v>2.3312908603751119E-2</v>
      </c>
      <c r="J134" s="3">
        <f t="shared" si="3"/>
        <v>5.4349170756685299E-4</v>
      </c>
    </row>
    <row r="135" spans="1:10" x14ac:dyDescent="0.25">
      <c r="A135">
        <v>650</v>
      </c>
      <c r="B135">
        <v>2.3900000000000001E-2</v>
      </c>
      <c r="C135" s="4">
        <f>$C$7*(eigenvectors!$H131+Yellow_water_ex!$G135+Yellow_water_ex!$H135)/((eigenvectors!$B131+Yellow_water_ex!$D135+Yellow_water_ex!$E135+Yellow_water_ex!$F135))</f>
        <v>4.7532823079187526E-4</v>
      </c>
      <c r="D135" s="4">
        <f>$D$8*eigenvectors!$C131</f>
        <v>0</v>
      </c>
      <c r="E135" s="4">
        <f>$E$8*eigenvectors!$D131</f>
        <v>0</v>
      </c>
      <c r="F135" s="4">
        <f>$F$8*eigenvectors!$E131</f>
        <v>0</v>
      </c>
      <c r="G135" s="4">
        <f>$G$8*eigenvectors!$I131</f>
        <v>0</v>
      </c>
      <c r="H135" s="4">
        <f>$H$8*eigenvectors!$J131</f>
        <v>0</v>
      </c>
      <c r="I135" s="4">
        <f t="shared" si="2"/>
        <v>2.3424671769208125E-2</v>
      </c>
      <c r="J135" s="3">
        <f t="shared" si="3"/>
        <v>5.4871524749513611E-4</v>
      </c>
    </row>
    <row r="136" spans="1:10" x14ac:dyDescent="0.25">
      <c r="A136">
        <v>652</v>
      </c>
      <c r="B136">
        <v>2.3800000000000002E-2</v>
      </c>
      <c r="C136" s="4">
        <f>$C$7*(eigenvectors!$H132+Yellow_water_ex!$G136+Yellow_water_ex!$H136)/((eigenvectors!$B132+Yellow_water_ex!$D136+Yellow_water_ex!$E136+Yellow_water_ex!$F136))</f>
        <v>4.5028821701045493E-4</v>
      </c>
      <c r="D136" s="4">
        <f>$D$8*eigenvectors!$C132</f>
        <v>0</v>
      </c>
      <c r="E136" s="4">
        <f>$E$8*eigenvectors!$D132</f>
        <v>0</v>
      </c>
      <c r="F136" s="4">
        <f>$F$8*eigenvectors!$E132</f>
        <v>0</v>
      </c>
      <c r="G136" s="4">
        <f>$G$8*eigenvectors!$I132</f>
        <v>0</v>
      </c>
      <c r="H136" s="4">
        <f>$H$8*eigenvectors!$J132</f>
        <v>0</v>
      </c>
      <c r="I136" s="4">
        <f t="shared" si="2"/>
        <v>2.3349711782989547E-2</v>
      </c>
      <c r="J136" s="3">
        <f t="shared" si="3"/>
        <v>5.4520904034868083E-4</v>
      </c>
    </row>
    <row r="137" spans="1:10" x14ac:dyDescent="0.25">
      <c r="A137">
        <v>654</v>
      </c>
      <c r="B137">
        <v>2.3099999999999999E-2</v>
      </c>
      <c r="C137" s="4">
        <f>$C$7*(eigenvectors!$H133+Yellow_water_ex!$G137+Yellow_water_ex!$H137)/((eigenvectors!$B133+Yellow_water_ex!$D137+Yellow_water_ex!$E137+Yellow_water_ex!$F137))</f>
        <v>4.3089863013698635E-4</v>
      </c>
      <c r="D137" s="4">
        <f>$D$8*eigenvectors!$C133</f>
        <v>0</v>
      </c>
      <c r="E137" s="4">
        <f>$E$8*eigenvectors!$D133</f>
        <v>0</v>
      </c>
      <c r="F137" s="4">
        <f>$F$8*eigenvectors!$E133</f>
        <v>0</v>
      </c>
      <c r="G137" s="4">
        <f>$G$8*eigenvectors!$I133</f>
        <v>0</v>
      </c>
      <c r="H137" s="4">
        <f>$H$8*eigenvectors!$J133</f>
        <v>0</v>
      </c>
      <c r="I137" s="4">
        <f t="shared" si="2"/>
        <v>2.2669101369863012E-2</v>
      </c>
      <c r="J137" s="3">
        <f t="shared" si="3"/>
        <v>5.1388815691712512E-4</v>
      </c>
    </row>
    <row r="138" spans="1:10" x14ac:dyDescent="0.25">
      <c r="A138">
        <v>656</v>
      </c>
      <c r="B138">
        <v>2.23E-2</v>
      </c>
      <c r="C138" s="4">
        <f>$C$7*(eigenvectors!$H134+Yellow_water_ex!$G138+Yellow_water_ex!$H138)/((eigenvectors!$B134+Yellow_water_ex!$D138+Yellow_water_ex!$E138+Yellow_water_ex!$F138))</f>
        <v>4.0979936642027452E-4</v>
      </c>
      <c r="D138" s="4">
        <f>$D$8*eigenvectors!$C134</f>
        <v>0</v>
      </c>
      <c r="E138" s="4">
        <f>$E$8*eigenvectors!$D134</f>
        <v>0</v>
      </c>
      <c r="F138" s="4">
        <f>$F$8*eigenvectors!$E134</f>
        <v>0</v>
      </c>
      <c r="G138" s="4">
        <f>$G$8*eigenvectors!$I134</f>
        <v>0</v>
      </c>
      <c r="H138" s="4">
        <f>$H$8*eigenvectors!$J134</f>
        <v>0</v>
      </c>
      <c r="I138" s="4">
        <f t="shared" si="2"/>
        <v>2.1890200633579725E-2</v>
      </c>
      <c r="J138" s="3">
        <f t="shared" si="3"/>
        <v>4.7918088377837422E-4</v>
      </c>
    </row>
    <row r="139" spans="1:10" x14ac:dyDescent="0.25">
      <c r="A139">
        <v>658</v>
      </c>
      <c r="B139">
        <v>2.1399999999999999E-2</v>
      </c>
      <c r="C139" s="4">
        <f>$C$7*(eigenvectors!$H135+Yellow_water_ex!$G139+Yellow_water_ex!$H139)/((eigenvectors!$B135+Yellow_water_ex!$D139+Yellow_water_ex!$E139+Yellow_water_ex!$F139))</f>
        <v>3.8751834050088546E-4</v>
      </c>
      <c r="D139" s="4">
        <f>$D$8*eigenvectors!$C135</f>
        <v>0</v>
      </c>
      <c r="E139" s="4">
        <f>$E$8*eigenvectors!$D135</f>
        <v>0</v>
      </c>
      <c r="F139" s="4">
        <f>$F$8*eigenvectors!$E135</f>
        <v>0</v>
      </c>
      <c r="G139" s="4">
        <f>$G$8*eigenvectors!$I135</f>
        <v>0</v>
      </c>
      <c r="H139" s="4">
        <f>$H$8*eigenvectors!$J135</f>
        <v>0</v>
      </c>
      <c r="I139" s="4">
        <f t="shared" ref="I139:I160" si="4">B139-C139</f>
        <v>2.1012481659499115E-2</v>
      </c>
      <c r="J139" s="3">
        <f t="shared" ref="J139:J160" si="5">I139*I139</f>
        <v>4.4152438549078664E-4</v>
      </c>
    </row>
    <row r="140" spans="1:10" x14ac:dyDescent="0.25">
      <c r="A140">
        <v>660</v>
      </c>
      <c r="B140">
        <v>2.06E-2</v>
      </c>
      <c r="C140" s="4">
        <f>$C$7*(eigenvectors!$H136+Yellow_water_ex!$G140+Yellow_water_ex!$H140)/((eigenvectors!$B136+Yellow_water_ex!$D140+Yellow_water_ex!$E140+Yellow_water_ex!$F140))</f>
        <v>3.6987769080234833E-4</v>
      </c>
      <c r="D140" s="4">
        <f>$D$8*eigenvectors!$C136</f>
        <v>0</v>
      </c>
      <c r="E140" s="4">
        <f>$E$8*eigenvectors!$D136</f>
        <v>0</v>
      </c>
      <c r="F140" s="4">
        <f>$F$8*eigenvectors!$E136</f>
        <v>0</v>
      </c>
      <c r="G140" s="4">
        <f>$G$8*eigenvectors!$I136</f>
        <v>0</v>
      </c>
      <c r="H140" s="4">
        <f>$H$8*eigenvectors!$J136</f>
        <v>0</v>
      </c>
      <c r="I140" s="4">
        <f t="shared" si="4"/>
        <v>2.0230122309197653E-2</v>
      </c>
      <c r="J140" s="3">
        <f t="shared" si="5"/>
        <v>4.0925784864509658E-4</v>
      </c>
    </row>
    <row r="141" spans="1:10" x14ac:dyDescent="0.25">
      <c r="A141">
        <v>662</v>
      </c>
      <c r="B141">
        <v>1.9900000000000001E-2</v>
      </c>
      <c r="C141" s="4">
        <f>$C$7*(eigenvectors!$H137+Yellow_water_ex!$G141+Yellow_water_ex!$H141)/((eigenvectors!$B137+Yellow_water_ex!$D141+Yellow_water_ex!$E141+Yellow_water_ex!$F141))</f>
        <v>3.5546320552512506E-4</v>
      </c>
      <c r="D141" s="4">
        <f>$D$8*eigenvectors!$C137</f>
        <v>0</v>
      </c>
      <c r="E141" s="4">
        <f>$E$8*eigenvectors!$D137</f>
        <v>0</v>
      </c>
      <c r="F141" s="4">
        <f>$F$8*eigenvectors!$E137</f>
        <v>0</v>
      </c>
      <c r="G141" s="4">
        <f>$G$8*eigenvectors!$I137</f>
        <v>0</v>
      </c>
      <c r="H141" s="4">
        <f>$H$8*eigenvectors!$J137</f>
        <v>0</v>
      </c>
      <c r="I141" s="4">
        <f t="shared" si="4"/>
        <v>1.9544536794474876E-2</v>
      </c>
      <c r="J141" s="3">
        <f t="shared" si="5"/>
        <v>3.8198891851058225E-4</v>
      </c>
    </row>
    <row r="142" spans="1:10" x14ac:dyDescent="0.25">
      <c r="A142">
        <v>664</v>
      </c>
      <c r="B142">
        <v>1.9400000000000001E-2</v>
      </c>
      <c r="C142" s="4">
        <f>$C$7*(eigenvectors!$H138+Yellow_water_ex!$G142+Yellow_water_ex!$H142)/((eigenvectors!$B138+Yellow_water_ex!$D142+Yellow_water_ex!$E142+Yellow_water_ex!$F142))</f>
        <v>3.4612403100775193E-4</v>
      </c>
      <c r="D142" s="4">
        <f>$D$8*eigenvectors!$C138</f>
        <v>0</v>
      </c>
      <c r="E142" s="4">
        <f>$E$8*eigenvectors!$D138</f>
        <v>0</v>
      </c>
      <c r="F142" s="4">
        <f>$F$8*eigenvectors!$E138</f>
        <v>0</v>
      </c>
      <c r="G142" s="4">
        <f>$G$8*eigenvectors!$I138</f>
        <v>0</v>
      </c>
      <c r="H142" s="4">
        <f>$H$8*eigenvectors!$J138</f>
        <v>0</v>
      </c>
      <c r="I142" s="4">
        <f t="shared" si="4"/>
        <v>1.9053875968992249E-2</v>
      </c>
      <c r="J142" s="3">
        <f t="shared" si="5"/>
        <v>3.6305018944174031E-4</v>
      </c>
    </row>
    <row r="143" spans="1:10" x14ac:dyDescent="0.25">
      <c r="A143">
        <v>666</v>
      </c>
      <c r="B143">
        <v>1.9099999999999999E-2</v>
      </c>
      <c r="C143" s="4">
        <f>$C$7*(eigenvectors!$H139+Yellow_water_ex!$G143+Yellow_water_ex!$H143)/((eigenvectors!$B139+Yellow_water_ex!$D143+Yellow_water_ex!$E143+Yellow_water_ex!$F143))</f>
        <v>3.3781881533101048E-4</v>
      </c>
      <c r="D143" s="4">
        <f>$D$8*eigenvectors!$C139</f>
        <v>0</v>
      </c>
      <c r="E143" s="4">
        <f>$E$8*eigenvectors!$D139</f>
        <v>0</v>
      </c>
      <c r="F143" s="4">
        <f>$F$8*eigenvectors!$E139</f>
        <v>0</v>
      </c>
      <c r="G143" s="4">
        <f>$G$8*eigenvectors!$I139</f>
        <v>0</v>
      </c>
      <c r="H143" s="4">
        <f>$H$8*eigenvectors!$J139</f>
        <v>0</v>
      </c>
      <c r="I143" s="4">
        <f t="shared" si="4"/>
        <v>1.8762181184668988E-2</v>
      </c>
      <c r="J143" s="3">
        <f t="shared" si="5"/>
        <v>3.52019442806347E-4</v>
      </c>
    </row>
    <row r="144" spans="1:10" x14ac:dyDescent="0.25">
      <c r="A144">
        <v>668</v>
      </c>
      <c r="B144">
        <v>1.89E-2</v>
      </c>
      <c r="C144" s="4">
        <f>$C$7*(eigenvectors!$H140+Yellow_water_ex!$G144+Yellow_water_ex!$H144)/((eigenvectors!$B140+Yellow_water_ex!$D144+Yellow_water_ex!$E144+Yellow_water_ex!$F144))</f>
        <v>3.2977262287551678E-4</v>
      </c>
      <c r="D144" s="4">
        <f>$D$8*eigenvectors!$C140</f>
        <v>0</v>
      </c>
      <c r="E144" s="4">
        <f>$E$8*eigenvectors!$D140</f>
        <v>0</v>
      </c>
      <c r="F144" s="4">
        <f>$F$8*eigenvectors!$E140</f>
        <v>0</v>
      </c>
      <c r="G144" s="4">
        <f>$G$8*eigenvectors!$I140</f>
        <v>0</v>
      </c>
      <c r="H144" s="4">
        <f>$H$8*eigenvectors!$J140</f>
        <v>0</v>
      </c>
      <c r="I144" s="4">
        <f t="shared" si="4"/>
        <v>1.8570227377124483E-2</v>
      </c>
      <c r="J144" s="3">
        <f t="shared" si="5"/>
        <v>3.4485334483810366E-4</v>
      </c>
    </row>
    <row r="145" spans="1:10" x14ac:dyDescent="0.25">
      <c r="A145">
        <v>670</v>
      </c>
      <c r="B145">
        <v>1.89E-2</v>
      </c>
      <c r="C145" s="4">
        <f>$C$7*(eigenvectors!$H141+Yellow_water_ex!$G145+Yellow_water_ex!$H145)/((eigenvectors!$B141+Yellow_water_ex!$D145+Yellow_water_ex!$E145+Yellow_water_ex!$F145))</f>
        <v>3.2374371859296484E-4</v>
      </c>
      <c r="D145" s="4">
        <f>$D$8*eigenvectors!$C141</f>
        <v>0</v>
      </c>
      <c r="E145" s="4">
        <f>$E$8*eigenvectors!$D141</f>
        <v>0</v>
      </c>
      <c r="F145" s="4">
        <f>$F$8*eigenvectors!$E141</f>
        <v>0</v>
      </c>
      <c r="G145" s="4">
        <f>$G$8*eigenvectors!$I141</f>
        <v>0</v>
      </c>
      <c r="H145" s="4">
        <f>$H$8*eigenvectors!$J141</f>
        <v>0</v>
      </c>
      <c r="I145" s="4">
        <f t="shared" si="4"/>
        <v>1.8576256281407036E-2</v>
      </c>
      <c r="J145" s="3">
        <f t="shared" si="5"/>
        <v>3.4507729743251433E-4</v>
      </c>
    </row>
    <row r="146" spans="1:10" x14ac:dyDescent="0.25">
      <c r="A146">
        <v>672</v>
      </c>
      <c r="B146">
        <v>1.9099999999999999E-2</v>
      </c>
      <c r="C146" s="4">
        <f>$C$7*(eigenvectors!$H142+Yellow_water_ex!$G146+Yellow_water_ex!$H146)/((eigenvectors!$B142+Yellow_water_ex!$D146+Yellow_water_ex!$E146+Yellow_water_ex!$F146))</f>
        <v>3.1443046506403051E-4</v>
      </c>
      <c r="D146" s="4">
        <f>$D$8*eigenvectors!$C142</f>
        <v>0</v>
      </c>
      <c r="E146" s="4">
        <f>$E$8*eigenvectors!$D142</f>
        <v>0</v>
      </c>
      <c r="F146" s="4">
        <f>$F$8*eigenvectors!$E142</f>
        <v>0</v>
      </c>
      <c r="G146" s="4">
        <f>$G$8*eigenvectors!$I142</f>
        <v>0</v>
      </c>
      <c r="H146" s="4">
        <f>$H$8*eigenvectors!$J142</f>
        <v>0</v>
      </c>
      <c r="I146" s="4">
        <f t="shared" si="4"/>
        <v>1.8785569534935969E-2</v>
      </c>
      <c r="J146" s="3">
        <f t="shared" si="5"/>
        <v>3.528976227519144E-4</v>
      </c>
    </row>
    <row r="147" spans="1:10" x14ac:dyDescent="0.25">
      <c r="A147">
        <v>674</v>
      </c>
      <c r="B147">
        <v>1.95E-2</v>
      </c>
      <c r="C147" s="4">
        <f>$C$7*(eigenvectors!$H143+Yellow_water_ex!$G147+Yellow_water_ex!$H147)/((eigenvectors!$B143+Yellow_water_ex!$D147+Yellow_water_ex!$E147+Yellow_water_ex!$F147))</f>
        <v>3.0917654956366084E-4</v>
      </c>
      <c r="D147" s="4">
        <f>$D$8*eigenvectors!$C143</f>
        <v>0</v>
      </c>
      <c r="E147" s="4">
        <f>$E$8*eigenvectors!$D143</f>
        <v>0</v>
      </c>
      <c r="F147" s="4">
        <f>$F$8*eigenvectors!$E143</f>
        <v>0</v>
      </c>
      <c r="G147" s="4">
        <f>$G$8*eigenvectors!$I143</f>
        <v>0</v>
      </c>
      <c r="H147" s="4">
        <f>$H$8*eigenvectors!$J143</f>
        <v>0</v>
      </c>
      <c r="I147" s="4">
        <f t="shared" si="4"/>
        <v>1.919082345043634E-2</v>
      </c>
      <c r="J147" s="3">
        <f t="shared" si="5"/>
        <v>3.6828770470581737E-4</v>
      </c>
    </row>
    <row r="148" spans="1:10" x14ac:dyDescent="0.25">
      <c r="A148">
        <v>676</v>
      </c>
      <c r="B148">
        <v>1.9900000000000001E-2</v>
      </c>
      <c r="C148" s="4">
        <f>$C$7*(eigenvectors!$H144+Yellow_water_ex!$G148+Yellow_water_ex!$H148)/((eigenvectors!$B144+Yellow_water_ex!$D148+Yellow_water_ex!$E148+Yellow_water_ex!$F148))</f>
        <v>3.0168509509066787E-4</v>
      </c>
      <c r="D148" s="4">
        <f>$D$8*eigenvectors!$C144</f>
        <v>0</v>
      </c>
      <c r="E148" s="4">
        <f>$E$8*eigenvectors!$D144</f>
        <v>0</v>
      </c>
      <c r="F148" s="4">
        <f>$F$8*eigenvectors!$E144</f>
        <v>0</v>
      </c>
      <c r="G148" s="4">
        <f>$G$8*eigenvectors!$I144</f>
        <v>0</v>
      </c>
      <c r="H148" s="4">
        <f>$H$8*eigenvectors!$J144</f>
        <v>0</v>
      </c>
      <c r="I148" s="4">
        <f t="shared" si="4"/>
        <v>1.9598314904909334E-2</v>
      </c>
      <c r="J148" s="3">
        <f t="shared" si="5"/>
        <v>3.8409394711199133E-4</v>
      </c>
    </row>
    <row r="149" spans="1:10" x14ac:dyDescent="0.25">
      <c r="A149">
        <v>678</v>
      </c>
      <c r="B149">
        <v>2.0500000000000001E-2</v>
      </c>
      <c r="C149" s="4">
        <f>$C$7*(eigenvectors!$H145+Yellow_water_ex!$G149+Yellow_water_ex!$H149)/((eigenvectors!$B145+Yellow_water_ex!$D149+Yellow_water_ex!$E149+Yellow_water_ex!$F149))</f>
        <v>2.9239418276535707E-4</v>
      </c>
      <c r="D149" s="4">
        <f>$D$8*eigenvectors!$C145</f>
        <v>0</v>
      </c>
      <c r="E149" s="4">
        <f>$E$8*eigenvectors!$D145</f>
        <v>0</v>
      </c>
      <c r="F149" s="4">
        <f>$F$8*eigenvectors!$E145</f>
        <v>0</v>
      </c>
      <c r="G149" s="4">
        <f>$G$8*eigenvectors!$I145</f>
        <v>0</v>
      </c>
      <c r="H149" s="4">
        <f>$H$8*eigenvectors!$J145</f>
        <v>0</v>
      </c>
      <c r="I149" s="4">
        <f t="shared" si="4"/>
        <v>2.0207605817234645E-2</v>
      </c>
      <c r="J149" s="3">
        <f t="shared" si="5"/>
        <v>4.0834733286473543E-4</v>
      </c>
    </row>
    <row r="150" spans="1:10" x14ac:dyDescent="0.25">
      <c r="A150">
        <v>680</v>
      </c>
      <c r="B150">
        <v>2.1000000000000001E-2</v>
      </c>
      <c r="C150" s="4">
        <f>$C$7*(eigenvectors!$H146+Yellow_water_ex!$G150+Yellow_water_ex!$H150)/((eigenvectors!$B146+Yellow_water_ex!$D150+Yellow_water_ex!$E150+Yellow_water_ex!$F150))</f>
        <v>2.867399741267788E-4</v>
      </c>
      <c r="D150" s="4">
        <f>$D$8*eigenvectors!$C146</f>
        <v>0</v>
      </c>
      <c r="E150" s="4">
        <f>$E$8*eigenvectors!$D146</f>
        <v>0</v>
      </c>
      <c r="F150" s="4">
        <f>$F$8*eigenvectors!$E146</f>
        <v>0</v>
      </c>
      <c r="G150" s="4">
        <f>$G$8*eigenvectors!$I146</f>
        <v>0</v>
      </c>
      <c r="H150" s="4">
        <f>$H$8*eigenvectors!$J146</f>
        <v>0</v>
      </c>
      <c r="I150" s="4">
        <f t="shared" si="4"/>
        <v>2.0713260025873221E-2</v>
      </c>
      <c r="J150" s="3">
        <f t="shared" si="5"/>
        <v>4.290391408994375E-4</v>
      </c>
    </row>
    <row r="151" spans="1:10" x14ac:dyDescent="0.25">
      <c r="A151">
        <v>682</v>
      </c>
      <c r="B151">
        <v>2.1600000000000001E-2</v>
      </c>
      <c r="C151" s="4">
        <f>$C$7*(eigenvectors!$H147+Yellow_water_ex!$G151+Yellow_water_ex!$H151)/((eigenvectors!$B147+Yellow_water_ex!$D151+Yellow_water_ex!$E151+Yellow_water_ex!$F151))</f>
        <v>2.7708860759493675E-4</v>
      </c>
      <c r="D151" s="4">
        <f>$D$8*eigenvectors!$C147</f>
        <v>0</v>
      </c>
      <c r="E151" s="4">
        <f>$E$8*eigenvectors!$D147</f>
        <v>0</v>
      </c>
      <c r="F151" s="4">
        <f>$F$8*eigenvectors!$E147</f>
        <v>0</v>
      </c>
      <c r="G151" s="4">
        <f>$G$8*eigenvectors!$I147</f>
        <v>0</v>
      </c>
      <c r="H151" s="4">
        <f>$H$8*eigenvectors!$J147</f>
        <v>0</v>
      </c>
      <c r="I151" s="4">
        <f t="shared" si="4"/>
        <v>2.1322911392405063E-2</v>
      </c>
      <c r="J151" s="3">
        <f t="shared" si="5"/>
        <v>4.5466655024835762E-4</v>
      </c>
    </row>
    <row r="152" spans="1:10" x14ac:dyDescent="0.25">
      <c r="A152">
        <v>684</v>
      </c>
      <c r="B152">
        <v>2.1999999999999999E-2</v>
      </c>
      <c r="C152" s="4">
        <f>$C$7*(eigenvectors!$H148+Yellow_water_ex!$G152+Yellow_water_ex!$H152)/((eigenvectors!$B148+Yellow_water_ex!$D152+Yellow_water_ex!$E152+Yellow_water_ex!$F152))</f>
        <v>2.6956973602161713E-4</v>
      </c>
      <c r="D152" s="4">
        <f>$D$8*eigenvectors!$C148</f>
        <v>0</v>
      </c>
      <c r="E152" s="4">
        <f>$E$8*eigenvectors!$D148</f>
        <v>0</v>
      </c>
      <c r="F152" s="4">
        <f>$F$8*eigenvectors!$E148</f>
        <v>0</v>
      </c>
      <c r="G152" s="4">
        <f>$G$8*eigenvectors!$I148</f>
        <v>0</v>
      </c>
      <c r="H152" s="4">
        <f>$H$8*eigenvectors!$J148</f>
        <v>0</v>
      </c>
      <c r="I152" s="4">
        <f t="shared" si="4"/>
        <v>2.1730430263978383E-2</v>
      </c>
      <c r="J152" s="3">
        <f t="shared" si="5"/>
        <v>4.7221159945762763E-4</v>
      </c>
    </row>
    <row r="153" spans="1:10" x14ac:dyDescent="0.25">
      <c r="A153">
        <v>686</v>
      </c>
      <c r="B153">
        <v>2.24E-2</v>
      </c>
      <c r="C153" s="4">
        <f>$C$7*(eigenvectors!$H149+Yellow_water_ex!$G153+Yellow_water_ex!$H153)/((eigenvectors!$B149+Yellow_water_ex!$D153+Yellow_water_ex!$E153+Yellow_water_ex!$F153))</f>
        <v>2.6121354272894148E-4</v>
      </c>
      <c r="D153" s="4">
        <f>$D$8*eigenvectors!$C149</f>
        <v>0</v>
      </c>
      <c r="E153" s="4">
        <f>$E$8*eigenvectors!$D149</f>
        <v>0</v>
      </c>
      <c r="F153" s="4">
        <f>$F$8*eigenvectors!$E149</f>
        <v>0</v>
      </c>
      <c r="G153" s="4">
        <f>$G$8*eigenvectors!$I149</f>
        <v>0</v>
      </c>
      <c r="H153" s="4">
        <f>$H$8*eigenvectors!$J149</f>
        <v>0</v>
      </c>
      <c r="I153" s="4">
        <f t="shared" si="4"/>
        <v>2.2138786457271058E-2</v>
      </c>
      <c r="J153" s="3">
        <f t="shared" si="5"/>
        <v>4.9012586580064841E-4</v>
      </c>
    </row>
    <row r="154" spans="1:10" x14ac:dyDescent="0.25">
      <c r="A154">
        <v>688</v>
      </c>
      <c r="B154">
        <v>2.23E-2</v>
      </c>
      <c r="C154" s="4">
        <f>$C$7*(eigenvectors!$H150+Yellow_water_ex!$G154+Yellow_water_ex!$H154)/((eigenvectors!$B150+Yellow_water_ex!$D154+Yellow_water_ex!$E154+Yellow_water_ex!$F154))</f>
        <v>2.5181962970336456E-4</v>
      </c>
      <c r="D154" s="4">
        <f>$D$8*eigenvectors!$C150</f>
        <v>0</v>
      </c>
      <c r="E154" s="4">
        <f>$E$8*eigenvectors!$D150</f>
        <v>0</v>
      </c>
      <c r="F154" s="4">
        <f>$F$8*eigenvectors!$E150</f>
        <v>0</v>
      </c>
      <c r="G154" s="4">
        <f>$G$8*eigenvectors!$I150</f>
        <v>0</v>
      </c>
      <c r="H154" s="4">
        <f>$H$8*eigenvectors!$J150</f>
        <v>0</v>
      </c>
      <c r="I154" s="4">
        <f t="shared" si="4"/>
        <v>2.2048180370296634E-2</v>
      </c>
      <c r="J154" s="3">
        <f t="shared" si="5"/>
        <v>4.8612225764113382E-4</v>
      </c>
    </row>
    <row r="155" spans="1:10" x14ac:dyDescent="0.25">
      <c r="A155">
        <v>690</v>
      </c>
      <c r="B155">
        <v>2.1999999999999999E-2</v>
      </c>
      <c r="C155" s="4">
        <f>$C$7*(eigenvectors!$H151+Yellow_water_ex!$G155+Yellow_water_ex!$H155)/((eigenvectors!$B151+Yellow_water_ex!$D155+Yellow_water_ex!$E155+Yellow_water_ex!$F155))</f>
        <v>2.4352700331448625E-4</v>
      </c>
      <c r="D155" s="4">
        <f>$D$8*eigenvectors!$C151</f>
        <v>0</v>
      </c>
      <c r="E155" s="4">
        <f>$E$8*eigenvectors!$D151</f>
        <v>0</v>
      </c>
      <c r="F155" s="4">
        <f>$F$8*eigenvectors!$E151</f>
        <v>0</v>
      </c>
      <c r="G155" s="4">
        <f>$G$8*eigenvectors!$I151</f>
        <v>0</v>
      </c>
      <c r="H155" s="4">
        <f>$H$8*eigenvectors!$J151</f>
        <v>0</v>
      </c>
      <c r="I155" s="4">
        <f t="shared" si="4"/>
        <v>2.1756472996685511E-2</v>
      </c>
      <c r="J155" s="3">
        <f t="shared" si="5"/>
        <v>4.7334411725550581E-4</v>
      </c>
    </row>
    <row r="156" spans="1:10" x14ac:dyDescent="0.25">
      <c r="A156">
        <v>692</v>
      </c>
      <c r="B156">
        <v>2.1399999999999999E-2</v>
      </c>
      <c r="C156" s="4">
        <f>$C$7*(eigenvectors!$H152+Yellow_water_ex!$G156+Yellow_water_ex!$H156)/((eigenvectors!$B152+Yellow_water_ex!$D156+Yellow_water_ex!$E156+Yellow_water_ex!$F156))</f>
        <v>2.3287521238436859E-4</v>
      </c>
      <c r="D156" s="4">
        <f>$D$8*eigenvectors!$C152</f>
        <v>0</v>
      </c>
      <c r="E156" s="4">
        <f>$E$8*eigenvectors!$D152</f>
        <v>0</v>
      </c>
      <c r="F156" s="4">
        <f>$F$8*eigenvectors!$E152</f>
        <v>0</v>
      </c>
      <c r="G156" s="4">
        <f>$G$8*eigenvectors!$I152</f>
        <v>0</v>
      </c>
      <c r="H156" s="4">
        <f>$H$8*eigenvectors!$J152</f>
        <v>0</v>
      </c>
      <c r="I156" s="4">
        <f t="shared" si="4"/>
        <v>2.1167124787615631E-2</v>
      </c>
      <c r="J156" s="3">
        <f t="shared" si="5"/>
        <v>4.4804717177449207E-4</v>
      </c>
    </row>
    <row r="157" spans="1:10" x14ac:dyDescent="0.25">
      <c r="A157">
        <v>694</v>
      </c>
      <c r="B157">
        <v>2.0400000000000001E-2</v>
      </c>
      <c r="C157" s="4">
        <f>$C$7*(eigenvectors!$H153+Yellow_water_ex!$G157+Yellow_water_ex!$H157)/((eigenvectors!$B153+Yellow_water_ex!$D157+Yellow_water_ex!$E157+Yellow_water_ex!$F157))</f>
        <v>2.2322462440454381E-4</v>
      </c>
      <c r="D157" s="4">
        <f>$D$8*eigenvectors!$C153</f>
        <v>0</v>
      </c>
      <c r="E157" s="4">
        <f>$E$8*eigenvectors!$D153</f>
        <v>0</v>
      </c>
      <c r="F157" s="4">
        <f>$F$8*eigenvectors!$E153</f>
        <v>0</v>
      </c>
      <c r="G157" s="4">
        <f>$G$8*eigenvectors!$I153</f>
        <v>0</v>
      </c>
      <c r="H157" s="4">
        <f>$H$8*eigenvectors!$J153</f>
        <v>0</v>
      </c>
      <c r="I157" s="4">
        <f t="shared" si="4"/>
        <v>2.0176775375595458E-2</v>
      </c>
      <c r="J157" s="3">
        <f t="shared" si="5"/>
        <v>4.0710226455723523E-4</v>
      </c>
    </row>
    <row r="158" spans="1:10" x14ac:dyDescent="0.25">
      <c r="A158">
        <v>696</v>
      </c>
      <c r="B158">
        <v>1.9400000000000001E-2</v>
      </c>
      <c r="C158" s="4">
        <f>$C$7*(eigenvectors!$H154+Yellow_water_ex!$G158+Yellow_water_ex!$H158)/((eigenvectors!$B154+Yellow_water_ex!$D158+Yellow_water_ex!$E158+Yellow_water_ex!$F158))</f>
        <v>2.1248411016949154E-4</v>
      </c>
      <c r="D158" s="4">
        <f>$D$8*eigenvectors!$C154</f>
        <v>0</v>
      </c>
      <c r="E158" s="4">
        <f>$E$8*eigenvectors!$D154</f>
        <v>0</v>
      </c>
      <c r="F158" s="4">
        <f>$F$8*eigenvectors!$E154</f>
        <v>0</v>
      </c>
      <c r="G158" s="4">
        <f>$G$8*eigenvectors!$I154</f>
        <v>0</v>
      </c>
      <c r="H158" s="4">
        <f>$H$8*eigenvectors!$J154</f>
        <v>0</v>
      </c>
      <c r="I158" s="4">
        <f t="shared" si="4"/>
        <v>1.918751588983051E-2</v>
      </c>
      <c r="J158" s="3">
        <f t="shared" si="5"/>
        <v>3.6816076602249833E-4</v>
      </c>
    </row>
    <row r="159" spans="1:10" x14ac:dyDescent="0.25">
      <c r="A159">
        <v>698</v>
      </c>
      <c r="B159">
        <v>1.84E-2</v>
      </c>
      <c r="C159" s="4">
        <f>$C$7*(eigenvectors!$H155+Yellow_water_ex!$G159+Yellow_water_ex!$H159)/((eigenvectors!$B155+Yellow_water_ex!$D159+Yellow_water_ex!$E159+Yellow_water_ex!$F159))</f>
        <v>2.0102486047691528E-4</v>
      </c>
      <c r="D159" s="4">
        <f>$D$8*eigenvectors!$C155</f>
        <v>0</v>
      </c>
      <c r="E159" s="4">
        <f>$E$8*eigenvectors!$D155</f>
        <v>0</v>
      </c>
      <c r="F159" s="4">
        <f>$F$8*eigenvectors!$E155</f>
        <v>0</v>
      </c>
      <c r="G159" s="4">
        <f>$G$8*eigenvectors!$I155</f>
        <v>0</v>
      </c>
      <c r="H159" s="4">
        <f>$H$8*eigenvectors!$J155</f>
        <v>0</v>
      </c>
      <c r="I159" s="4">
        <f t="shared" si="4"/>
        <v>1.8198975139523083E-2</v>
      </c>
      <c r="J159" s="3">
        <f t="shared" si="5"/>
        <v>3.3120269612897923E-4</v>
      </c>
    </row>
    <row r="160" spans="1:10" x14ac:dyDescent="0.25">
      <c r="A160">
        <v>700</v>
      </c>
      <c r="B160">
        <v>1.7399999999999999E-2</v>
      </c>
      <c r="C160" s="4">
        <f>$C$7*(eigenvectors!$H156+Yellow_water_ex!$G160+Yellow_water_ex!$H160)/((eigenvectors!$B156+Yellow_water_ex!$D160+Yellow_water_ex!$E160+Yellow_water_ex!$F160))</f>
        <v>1.9079298017549566E-4</v>
      </c>
      <c r="D160" s="4">
        <f>$D$8*eigenvectors!$C156</f>
        <v>0</v>
      </c>
      <c r="E160" s="4">
        <f>$E$8*eigenvectors!$D156</f>
        <v>0</v>
      </c>
      <c r="F160" s="4">
        <f>$F$8*eigenvectors!$E156</f>
        <v>0</v>
      </c>
      <c r="G160" s="4">
        <f>$G$8*eigenvectors!$I156</f>
        <v>0</v>
      </c>
      <c r="H160" s="4">
        <f>$H$8*eigenvectors!$J156</f>
        <v>0</v>
      </c>
      <c r="I160" s="4">
        <f t="shared" si="4"/>
        <v>1.7209207019824504E-2</v>
      </c>
      <c r="J160" s="3">
        <f t="shared" si="5"/>
        <v>2.9615680625117699E-4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OC4_chl</vt:lpstr>
      <vt:lpstr>eigenvectors</vt:lpstr>
      <vt:lpstr>Blue_water_ex</vt:lpstr>
      <vt:lpstr>Green_water_ex</vt:lpstr>
      <vt:lpstr>Yellow_water_ex</vt:lpstr>
    </vt:vector>
  </TitlesOfParts>
  <Company>Bowdoin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Roesler</dc:creator>
  <cp:lastModifiedBy>Collin Roesler</cp:lastModifiedBy>
  <dcterms:created xsi:type="dcterms:W3CDTF">2015-07-13T14:26:00Z</dcterms:created>
  <dcterms:modified xsi:type="dcterms:W3CDTF">2021-07-29T20:19:02Z</dcterms:modified>
</cp:coreProperties>
</file>